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worksheets/sheet15.xml" ContentType="application/vnd.openxmlformats-officedocument.spreadsheetml.worksheet+xml"/>
  <Override PartName="/xl/worksheets/sheet16.xml" ContentType="application/vnd.openxmlformats-officedocument.spreadsheetml.worksheet+xml"/>
  <Override PartName="/xl/worksheets/sheet17.xml" ContentType="application/vnd.openxmlformats-officedocument.spreadsheetml.worksheet+xml"/>
  <Override PartName="/xl/worksheets/sheet18.xml" ContentType="application/vnd.openxmlformats-officedocument.spreadsheetml.worksheet+xml"/>
  <Override PartName="/xl/worksheets/sheet19.xml" ContentType="application/vnd.openxmlformats-officedocument.spreadsheetml.worksheet+xml"/>
  <Override PartName="/xl/worksheets/sheet20.xml" ContentType="application/vnd.openxmlformats-officedocument.spreadsheetml.worksheet+xml"/>
  <Override PartName="/xl/worksheets/sheet21.xml" ContentType="application/vnd.openxmlformats-officedocument.spreadsheetml.worksheet+xml"/>
  <Override PartName="/xl/worksheets/sheet22.xml" ContentType="application/vnd.openxmlformats-officedocument.spreadsheetml.worksheet+xml"/>
  <Override PartName="/xl/worksheets/sheet23.xml" ContentType="application/vnd.openxmlformats-officedocument.spreadsheetml.worksheet+xml"/>
  <Override PartName="/xl/worksheets/sheet24.xml" ContentType="application/vnd.openxmlformats-officedocument.spreadsheetml.worksheet+xml"/>
  <Override PartName="/xl/worksheets/sheet25.xml" ContentType="application/vnd.openxmlformats-officedocument.spreadsheetml.worksheet+xml"/>
  <Override PartName="/xl/worksheets/sheet26.xml" ContentType="application/vnd.openxmlformats-officedocument.spreadsheetml.worksheet+xml"/>
  <Override PartName="/xl/worksheets/sheet27.xml" ContentType="application/vnd.openxmlformats-officedocument.spreadsheetml.worksheet+xml"/>
  <Override PartName="/xl/worksheets/sheet28.xml" ContentType="application/vnd.openxmlformats-officedocument.spreadsheetml.worksheet+xml"/>
  <Override PartName="/xl/worksheets/sheet29.xml" ContentType="application/vnd.openxmlformats-officedocument.spreadsheetml.worksheet+xml"/>
  <Override PartName="/xl/worksheets/sheet30.xml" ContentType="application/vnd.openxmlformats-officedocument.spreadsheetml.worksheet+xml"/>
  <Override PartName="/xl/worksheets/sheet31.xml" ContentType="application/vnd.openxmlformats-officedocument.spreadsheetml.worksheet+xml"/>
  <Override PartName="/xl/worksheets/sheet32.xml" ContentType="application/vnd.openxmlformats-officedocument.spreadsheetml.worksheet+xml"/>
  <Override PartName="/xl/worksheets/sheet33.xml" ContentType="application/vnd.openxmlformats-officedocument.spreadsheetml.worksheet+xml"/>
  <Override PartName="/xl/worksheets/sheet34.xml" ContentType="application/vnd.openxmlformats-officedocument.spreadsheetml.worksheet+xml"/>
  <Override PartName="/xl/worksheets/sheet35.xml" ContentType="application/vnd.openxmlformats-officedocument.spreadsheetml.worksheet+xml"/>
  <Override PartName="/xl/worksheets/sheet36.xml" ContentType="application/vnd.openxmlformats-officedocument.spreadsheetml.worksheet+xml"/>
  <Override PartName="/xl/worksheets/sheet37.xml" ContentType="application/vnd.openxmlformats-officedocument.spreadsheetml.worksheet+xml"/>
  <Override PartName="/xl/worksheets/sheet38.xml" ContentType="application/vnd.openxmlformats-officedocument.spreadsheetml.worksheet+xml"/>
  <Override PartName="/xl/worksheets/sheet39.xml" ContentType="application/vnd.openxmlformats-officedocument.spreadsheetml.worksheet+xml"/>
  <Override PartName="/xl/worksheets/sheet40.xml" ContentType="application/vnd.openxmlformats-officedocument.spreadsheetml.worksheet+xml"/>
  <Override PartName="/xl/worksheets/sheet41.xml" ContentType="application/vnd.openxmlformats-officedocument.spreadsheetml.worksheet+xml"/>
  <Override PartName="/xl/worksheets/sheet42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codeName="ThisWorkbook" defaultThemeVersion="124226"/>
  <bookViews>
    <workbookView xWindow="0" yWindow="0" windowWidth="20730" windowHeight="4305" activeTab="1"/>
  </bookViews>
  <sheets>
    <sheet name="目次" sheetId="106" r:id="rId1"/>
    <sheet name="問1-高" sheetId="65" r:id="rId2"/>
    <sheet name="問2-分-高" sheetId="66" r:id="rId3"/>
    <sheet name="問3-分-高" sheetId="67" r:id="rId4"/>
    <sheet name="問4-分-高" sheetId="68" r:id="rId5"/>
    <sheet name="問5-分複-高" sheetId="69" r:id="rId6"/>
    <sheet name="問6-分複-高" sheetId="70" r:id="rId7"/>
    <sheet name="問7-複-高" sheetId="71" r:id="rId8"/>
    <sheet name="問8-複-高" sheetId="72" r:id="rId9"/>
    <sheet name="問9-高" sheetId="73" r:id="rId10"/>
    <sheet name="問10-高" sheetId="74" r:id="rId11"/>
    <sheet name="問11-分-高" sheetId="75" r:id="rId12"/>
    <sheet name="問12-分複-高" sheetId="76" r:id="rId13"/>
    <sheet name="問13-分複-高" sheetId="77" r:id="rId14"/>
    <sheet name="問14-分複-高" sheetId="78" r:id="rId15"/>
    <sheet name="問15-複-高" sheetId="79" r:id="rId16"/>
    <sheet name="問16-複-高" sheetId="80" r:id="rId17"/>
    <sheet name="問17-1-複-高" sheetId="81" r:id="rId18"/>
    <sheet name="問17-2-複-高" sheetId="82" r:id="rId19"/>
    <sheet name="問18-高" sheetId="83" r:id="rId20"/>
    <sheet name="問19-複-高" sheetId="84" r:id="rId21"/>
    <sheet name="問20-複-高" sheetId="85" r:id="rId22"/>
    <sheet name="問21-高" sheetId="86" r:id="rId23"/>
    <sheet name="問22-高" sheetId="87" r:id="rId24"/>
    <sheet name="問23-高" sheetId="88" r:id="rId25"/>
    <sheet name="問24-分複-高" sheetId="89" r:id="rId26"/>
    <sheet name="問25-分複-高" sheetId="90" r:id="rId27"/>
    <sheet name="問26-分-高" sheetId="91" r:id="rId28"/>
    <sheet name="問27-複-高" sheetId="92" r:id="rId29"/>
    <sheet name="問28-1-複-高" sheetId="93" r:id="rId30"/>
    <sheet name="問28-2-複-高" sheetId="94" r:id="rId31"/>
    <sheet name="問29-複-高" sheetId="95" r:id="rId32"/>
    <sheet name="問30-高" sheetId="96" r:id="rId33"/>
    <sheet name="問31-分複-高" sheetId="97" r:id="rId34"/>
    <sheet name="問32-分複-高" sheetId="98" r:id="rId35"/>
    <sheet name="問33-複-高" sheetId="99" r:id="rId36"/>
    <sheet name="問34-複-高" sheetId="100" r:id="rId37"/>
    <sheet name="問35-高" sheetId="101" r:id="rId38"/>
    <sheet name="問36-高" sheetId="102" r:id="rId39"/>
    <sheet name="問37-高" sheetId="103" r:id="rId40"/>
    <sheet name="問38-高" sheetId="104" r:id="rId41"/>
    <sheet name="問39-複-高" sheetId="105" r:id="rId42"/>
  </sheets>
  <definedNames>
    <definedName name="anslist_在宅要介護者">#REF!</definedName>
    <definedName name="sheetlist_在宅要介護者">#REF!</definedName>
  </definedNames>
  <calcPr calcId="145621"/>
</workbook>
</file>

<file path=xl/calcChain.xml><?xml version="1.0" encoding="utf-8"?>
<calcChain xmlns="http://schemas.openxmlformats.org/spreadsheetml/2006/main">
  <c r="B2" i="106" l="1"/>
  <c r="B3" i="106"/>
  <c r="B4" i="106"/>
  <c r="B5" i="106"/>
  <c r="B6" i="106"/>
  <c r="B7" i="106"/>
  <c r="B8" i="106"/>
  <c r="B9" i="106"/>
  <c r="B10" i="106"/>
  <c r="B11" i="106"/>
  <c r="B12" i="106"/>
  <c r="B13" i="106"/>
  <c r="B14" i="106"/>
  <c r="B15" i="106"/>
  <c r="B16" i="106"/>
  <c r="B17" i="106"/>
  <c r="B18" i="106"/>
  <c r="B19" i="106"/>
  <c r="B20" i="106"/>
  <c r="B21" i="106"/>
  <c r="B22" i="106"/>
  <c r="B23" i="106"/>
  <c r="B24" i="106"/>
  <c r="B25" i="106"/>
  <c r="B26" i="106"/>
  <c r="B27" i="106"/>
  <c r="B28" i="106"/>
  <c r="B29" i="106"/>
  <c r="B30" i="106"/>
  <c r="B31" i="106"/>
  <c r="B32" i="106"/>
  <c r="B33" i="106"/>
  <c r="B34" i="106"/>
  <c r="B35" i="106"/>
  <c r="B36" i="106"/>
  <c r="B37" i="106"/>
  <c r="B38" i="106"/>
  <c r="B39" i="106"/>
  <c r="B40" i="106"/>
  <c r="B41" i="106"/>
  <c r="B42" i="106"/>
</calcChain>
</file>

<file path=xl/sharedStrings.xml><?xml version="1.0" encoding="utf-8"?>
<sst xmlns="http://schemas.openxmlformats.org/spreadsheetml/2006/main" count="2951" uniqueCount="408">
  <si>
    <t>サンプル数</t>
    <rPh sb="4" eb="5">
      <t>スウ</t>
    </rPh>
    <phoneticPr fontId="2"/>
  </si>
  <si>
    <t>鹿児島</t>
    <rPh sb="0" eb="3">
      <t>カゴシマ</t>
    </rPh>
    <phoneticPr fontId="2"/>
  </si>
  <si>
    <t>ない</t>
  </si>
  <si>
    <t>孫</t>
  </si>
  <si>
    <t>特になし</t>
  </si>
  <si>
    <t>肝属</t>
    <rPh sb="0" eb="2">
      <t>キモツキ</t>
    </rPh>
    <phoneticPr fontId="2"/>
  </si>
  <si>
    <t>子</t>
  </si>
  <si>
    <t>訪問看護</t>
  </si>
  <si>
    <t>子の配偶者</t>
  </si>
  <si>
    <t>ショートステイ</t>
  </si>
  <si>
    <t>配偶者</t>
  </si>
  <si>
    <t>調理</t>
  </si>
  <si>
    <t>出水</t>
    <rPh sb="0" eb="2">
      <t>イズミ</t>
    </rPh>
    <phoneticPr fontId="2"/>
  </si>
  <si>
    <t>ケアマネジャー</t>
  </si>
  <si>
    <t>熊毛</t>
    <rPh sb="0" eb="2">
      <t>クマゲ</t>
    </rPh>
    <phoneticPr fontId="2"/>
  </si>
  <si>
    <t>健康</t>
    <rPh sb="0" eb="2">
      <t>ケンコウ</t>
    </rPh>
    <phoneticPr fontId="2"/>
  </si>
  <si>
    <t>曽於</t>
    <rPh sb="0" eb="2">
      <t>ソオ</t>
    </rPh>
    <phoneticPr fontId="2"/>
  </si>
  <si>
    <t>介護</t>
    <rPh sb="0" eb="2">
      <t>カイゴ</t>
    </rPh>
    <phoneticPr fontId="2"/>
  </si>
  <si>
    <t>病気</t>
  </si>
  <si>
    <t>奄美</t>
    <rPh sb="0" eb="2">
      <t>アマミ</t>
    </rPh>
    <phoneticPr fontId="2"/>
  </si>
  <si>
    <t>不明</t>
    <rPh sb="0" eb="2">
      <t>フメイ</t>
    </rPh>
    <phoneticPr fontId="2"/>
  </si>
  <si>
    <t>女性</t>
  </si>
  <si>
    <t>年齢</t>
    <rPh sb="0" eb="2">
      <t>ネンレイ</t>
    </rPh>
    <phoneticPr fontId="2"/>
  </si>
  <si>
    <t>その他</t>
  </si>
  <si>
    <t>分からない</t>
  </si>
  <si>
    <t>不明</t>
  </si>
  <si>
    <t>訪問介護</t>
  </si>
  <si>
    <t>無回答</t>
  </si>
  <si>
    <t>男性</t>
  </si>
  <si>
    <t>■_高齢者実態調査</t>
  </si>
  <si>
    <t>問２ 主な介護者</t>
  </si>
  <si>
    <t>問３ 主な介護者の性別</t>
  </si>
  <si>
    <t>問４ 主な介護者の年齢</t>
  </si>
  <si>
    <t>問５ 主な介護者が行っている介護の内容</t>
  </si>
  <si>
    <t>問６ 家族等の介護離職の状況</t>
  </si>
  <si>
    <t>問７ 介護保険サービス以外で利用している支援・サービス</t>
  </si>
  <si>
    <t>問８ 在宅生活の継続に必要な支援・サービス</t>
  </si>
  <si>
    <t>問９ 訪問診療の利用の有無</t>
  </si>
  <si>
    <t>問10 介護保険サービスの利用状況</t>
  </si>
  <si>
    <t>問12 満足している点（本人）</t>
  </si>
  <si>
    <t>問13 満足していない点（本人）</t>
  </si>
  <si>
    <t>問14 介護保険サービスを利用しない理由</t>
  </si>
  <si>
    <t>問15 日常生活上での心がけ</t>
  </si>
  <si>
    <t>問16 要介護認定を申請した原因</t>
  </si>
  <si>
    <t>問17 現在の困り事（介護・医療・住まい）</t>
  </si>
  <si>
    <t>問17 現在の困り事（生活支援）</t>
  </si>
  <si>
    <t>問18 今後の生活場所</t>
  </si>
  <si>
    <t>問19 介護保険施設（特養等）への申込み理由</t>
  </si>
  <si>
    <t>問20 住み慣れた地域で生活するために必要なこと</t>
  </si>
  <si>
    <t>問21 自身の死について家族との話し合いの有無</t>
  </si>
  <si>
    <t>問22 介護保険料の仕組みについての理解度</t>
  </si>
  <si>
    <t>問23 介護者の勤務体系</t>
  </si>
  <si>
    <t>問24 介護にあたっての働き方の工夫</t>
  </si>
  <si>
    <t>問25 仕事と介護の両立に必要な勤務先からの支援</t>
  </si>
  <si>
    <t>問27 介護者が不安に感じる介護</t>
  </si>
  <si>
    <t>問28 在宅介護をする上で,現在困っていること</t>
  </si>
  <si>
    <t>問28 在宅介護をする上で,将来の不安</t>
  </si>
  <si>
    <t>問29 介護についての相談相手</t>
  </si>
  <si>
    <t>問30 サービス利用に対する満足度（介護者）</t>
  </si>
  <si>
    <t>問31 満足している点（介護者）</t>
  </si>
  <si>
    <t>問32 満足していない点（介護者）</t>
  </si>
  <si>
    <t>問33 介護者の体調や生活状況の変化</t>
  </si>
  <si>
    <t>問34 介護を代行してくれる人</t>
  </si>
  <si>
    <t>問35 今後の介護</t>
  </si>
  <si>
    <t>問36 対象者の現在の要介護度</t>
  </si>
  <si>
    <t>問37 対象者の現在の認知症高齢者の日常生活自立度</t>
  </si>
  <si>
    <t>問38 対象者の初回認定時の認知症高齢者の日常生活自立度</t>
  </si>
  <si>
    <t>問39 現在利用しているサービス</t>
  </si>
  <si>
    <t>社会福祉協議会・民生委員</t>
  </si>
  <si>
    <t>医師・歯科医師・看護師</t>
  </si>
  <si>
    <t>家族・親族の介護はあるが，週に1日よりも少ない</t>
  </si>
  <si>
    <t>週に１～２日ある</t>
  </si>
  <si>
    <t>週に３～４日ある</t>
  </si>
  <si>
    <t>ほぼ毎日ある</t>
  </si>
  <si>
    <t>兄弟・姉妹</t>
  </si>
  <si>
    <t>日中の排泄</t>
  </si>
  <si>
    <t>夜間の排泄</t>
  </si>
  <si>
    <t>入浴・洗身</t>
  </si>
  <si>
    <t>衣服の着脱</t>
  </si>
  <si>
    <t>屋内の移乗・移動</t>
  </si>
  <si>
    <t>外出の付き添い，送迎等</t>
  </si>
  <si>
    <t>服薬</t>
  </si>
  <si>
    <t>認知症状への対応</t>
  </si>
  <si>
    <t>食事の準備（調理等）</t>
  </si>
  <si>
    <t>金銭管理や生活面に必要な諸手続き</t>
  </si>
  <si>
    <t>主な介護者が仕事を辞めた（転職除く）</t>
  </si>
  <si>
    <t>主な介護者以外の家族・親族が仕事を辞めた（転職除く）</t>
  </si>
  <si>
    <t>主な介護者が転職した</t>
  </si>
  <si>
    <t>主な介護者以外の家族・親族が転職した</t>
  </si>
  <si>
    <t>介護のために仕事を辞めた家族・親族はいない</t>
  </si>
  <si>
    <t>配食</t>
  </si>
  <si>
    <t>掃除・洗濯</t>
  </si>
  <si>
    <t>ゴミ出し</t>
  </si>
  <si>
    <t>見守り，声かけ</t>
  </si>
  <si>
    <t>サロンなどの定期的な通いの場</t>
  </si>
  <si>
    <t>利用していない</t>
  </si>
  <si>
    <t>利用している</t>
  </si>
  <si>
    <t>希望するサービスは全て利用している</t>
  </si>
  <si>
    <t>希望するサービスを一部利用している</t>
  </si>
  <si>
    <t>以前利用していたが，利用しなくなった</t>
  </si>
  <si>
    <t>全く利用したことがない</t>
  </si>
  <si>
    <t>満足している</t>
  </si>
  <si>
    <t>ほぼ満足している</t>
  </si>
  <si>
    <t>どちらともいえない</t>
  </si>
  <si>
    <t>あまり満足していない</t>
  </si>
  <si>
    <t>満足していない</t>
  </si>
  <si>
    <t>在宅で自立して生活できるように手助けしてくれる</t>
  </si>
  <si>
    <t>できるだけ自分のことは自分でできるように手助けしてくれる</t>
  </si>
  <si>
    <t>人と会ったり，外出したりする機会が増えた</t>
  </si>
  <si>
    <t>介護者（家族など）の心身の負担が軽くなった</t>
  </si>
  <si>
    <t>事業所や施設の職員の対応が良い</t>
  </si>
  <si>
    <t>使いたいサービスが少ない</t>
  </si>
  <si>
    <t>必要以上のサービスを利用させられている</t>
  </si>
  <si>
    <t>事業所や施設の職員の対応が適切でない</t>
  </si>
  <si>
    <t>状態が維持・改善されていない</t>
  </si>
  <si>
    <t>経済的負担が大きくなっている</t>
  </si>
  <si>
    <t>まだ利用したいサービスがあるが，サービスが十分に受けられない</t>
  </si>
  <si>
    <t>利用の手続きが面倒である</t>
  </si>
  <si>
    <t>サービス内容やケアプランについて，よくわからない</t>
  </si>
  <si>
    <t>特に不満はない</t>
  </si>
  <si>
    <t>現状ではサービスを利用するほどの状態ではない</t>
  </si>
  <si>
    <t>本人にサービス利用の希望がない</t>
  </si>
  <si>
    <t>家族が介護をするため必要ない</t>
  </si>
  <si>
    <t>以前利用していたサービスに不満があった</t>
  </si>
  <si>
    <t>利用料を支払うのが難しい</t>
  </si>
  <si>
    <t>利用したいサービスが利用できない（身近にない）</t>
  </si>
  <si>
    <t>住宅改修，福祉用具貸与・購入のみを利用するため</t>
  </si>
  <si>
    <t>サービスを受けたいが手続きや利用方法が分からない</t>
  </si>
  <si>
    <t>病気の悪化や骨折・転倒をしないように気をつけている</t>
  </si>
  <si>
    <t>家事（仕事）などをするようにしている</t>
  </si>
  <si>
    <t>運動や趣味活動などをするようにしている</t>
  </si>
  <si>
    <t>健康に関する教室などに参加するようにしている</t>
  </si>
  <si>
    <t>規則正しい生活をするようにしている</t>
  </si>
  <si>
    <t>何事もくよくよしないようにしている</t>
  </si>
  <si>
    <t>栄養管理に心がけている</t>
  </si>
  <si>
    <t>人との交流や外出をするようにしている</t>
  </si>
  <si>
    <t>特に気をつけていない</t>
  </si>
  <si>
    <t>医療機関からすすめられた</t>
  </si>
  <si>
    <t>家族，親族，知人などからすすめられた</t>
  </si>
  <si>
    <t>健康状態に不安があった</t>
  </si>
  <si>
    <t>調理，掃除，洗濯，買い物など家事に不安があった</t>
  </si>
  <si>
    <t>入浴や排せつに不安があった</t>
  </si>
  <si>
    <t>住まいに不安があった</t>
  </si>
  <si>
    <t>家族以外の人との交流が少なくなっていた</t>
  </si>
  <si>
    <t>家族の心身の負担が増えていた</t>
  </si>
  <si>
    <t>身体機能の低下(握力や脚力の低下，そしゃく力の低下等)</t>
  </si>
  <si>
    <t>認知症になること</t>
  </si>
  <si>
    <t>緊急に施設・病院への入所が必要になること</t>
  </si>
  <si>
    <t>経済的負担</t>
  </si>
  <si>
    <t>介護に関する情報の入手方法がわからない</t>
  </si>
  <si>
    <t>住まい（手すりの取付，段差解消など）</t>
  </si>
  <si>
    <t>介護者（家族など）の心身の負担</t>
  </si>
  <si>
    <t>特に不安はない</t>
  </si>
  <si>
    <t>食事に関すること（炊事，栄養管理など）</t>
  </si>
  <si>
    <t>掃除や洗濯，買い物などの家事</t>
  </si>
  <si>
    <t>外出に関すること（交通手段，外出の支援体制など）</t>
  </si>
  <si>
    <t>近所付き合い，地域とのつながり</t>
  </si>
  <si>
    <t>緊急時の対応（連絡など）</t>
  </si>
  <si>
    <t>生活全般に関する相談への対応</t>
  </si>
  <si>
    <t>災害時の避難の際の援助</t>
  </si>
  <si>
    <t>現在の住居にずっと住み続けたい</t>
  </si>
  <si>
    <t>買い物や通院に便利な市街地に住居を買って（借りて）移り住みたい</t>
  </si>
  <si>
    <t>自然豊かで静かな環境の郊外に住居を買って（借りて）移り住みたい</t>
  </si>
  <si>
    <t>家族や親族，兄弟姉妹のところへ移り住みたい</t>
  </si>
  <si>
    <t>高齢者対応の住宅やアパートに移り住みたい</t>
  </si>
  <si>
    <t>グループホームに入居したい</t>
  </si>
  <si>
    <t>有料老人ホーム・軽費老人ホームに入居したい</t>
  </si>
  <si>
    <t>介護保険施設に入所したい</t>
  </si>
  <si>
    <t>身体機能の低下が心配である</t>
  </si>
  <si>
    <t>認知機能の低下が心配である</t>
  </si>
  <si>
    <t>介護者（家族など）に負担をかけたくない</t>
  </si>
  <si>
    <t>介護者（家族など）がいないため，在宅生活が不安である</t>
  </si>
  <si>
    <t>介護者（家族など）が高齢であるため，十分に介護できない</t>
  </si>
  <si>
    <t>介護者（家族など）が病気を患っており，十分に介護できない</t>
  </si>
  <si>
    <t>介護者（家族など）が仕事などで忙しく，十分に介護できない</t>
  </si>
  <si>
    <t>現在の住まいが，自分の状態に合っておらず，住みにくい</t>
  </si>
  <si>
    <t>医療機関や介護事業者にすすめられている</t>
  </si>
  <si>
    <t>家族がすすめている</t>
  </si>
  <si>
    <t>申し込んでいない</t>
  </si>
  <si>
    <t>健康状態が少しでも良くなるよう，生活に気をつける</t>
  </si>
  <si>
    <t>昔なじみの人との交流や話せる場が身近にある</t>
  </si>
  <si>
    <t>買い物や外出時に頼めるボランティアや地域の支えあいがある</t>
  </si>
  <si>
    <t>自分や介護している家族が困ったときに，相談できる人や窓口がある</t>
  </si>
  <si>
    <t>緊急時や夜間・休日に対応してもらえる在宅医療や在宅介護サービスがある</t>
  </si>
  <si>
    <t>介護している家族が時々休めるよう，ショートステイや通所のサービスがある</t>
  </si>
  <si>
    <t>詳しく話し合っている</t>
  </si>
  <si>
    <t>一応話し合ったことがある</t>
  </si>
  <si>
    <t>全く話し合ったことがない</t>
  </si>
  <si>
    <t>よく理解している</t>
  </si>
  <si>
    <t>だいたい理解している</t>
  </si>
  <si>
    <t>あまり理解していない</t>
  </si>
  <si>
    <t>ほとんど理解していない</t>
  </si>
  <si>
    <t>フルタイムで働いている</t>
  </si>
  <si>
    <t>パートタイムで働いている</t>
  </si>
  <si>
    <t>働いていない</t>
  </si>
  <si>
    <t>特に行っていない</t>
  </si>
  <si>
    <t>介護のために「労働時間を調整（残業免除，短時間勤務，遅出，早帰等）」しながら働いている</t>
  </si>
  <si>
    <t>介護のために「休暇」を取りながら働いている</t>
  </si>
  <si>
    <t>介護のために「在宅勤務」を利用しながら働いている</t>
  </si>
  <si>
    <t>介護のために2～4以外の調整をしながら働いている</t>
  </si>
  <si>
    <t>自営業・フリーランス等のため，勤め先はない</t>
  </si>
  <si>
    <t>介護休業・介護休暇等の制度の充実</t>
  </si>
  <si>
    <t>制度を利用しやすい職場づくり</t>
  </si>
  <si>
    <t>働く場所の多様化（在宅勤務・テレワークなど）</t>
  </si>
  <si>
    <t>仕事と介護の両立に関する情報の提供</t>
  </si>
  <si>
    <t>介護に関する相談窓口・相談担当者の設置</t>
  </si>
  <si>
    <t>介護をしている従業員への経済的な支援</t>
  </si>
  <si>
    <t>特にない</t>
  </si>
  <si>
    <t>問題なく，続けていける</t>
  </si>
  <si>
    <t>問題はあるが，何とか続けていける</t>
  </si>
  <si>
    <t>続けていくのは，やや難しい</t>
  </si>
  <si>
    <t>続けていくのは，かなり難しい</t>
  </si>
  <si>
    <t>不安に感じていることは，特にない</t>
  </si>
  <si>
    <t>相談相手（理解者）がいない</t>
  </si>
  <si>
    <t>在宅医療の提供体制（往診，訪問看護など）</t>
  </si>
  <si>
    <t>近所や地域の方々の理解・協力</t>
  </si>
  <si>
    <t>配偶者や子ども，兄弟姉妹や親戚</t>
  </si>
  <si>
    <t>友人・知人</t>
  </si>
  <si>
    <t>自治会・町内会，近所の住民</t>
  </si>
  <si>
    <t>地域包括支援センター・市町村役場・保健所</t>
  </si>
  <si>
    <t>介護者家族の団体</t>
  </si>
  <si>
    <t>相談できる相手はいない</t>
  </si>
  <si>
    <t>心身の負担が軽減された</t>
  </si>
  <si>
    <t>睡眠がとれるようになった</t>
  </si>
  <si>
    <t>心の余裕が生まれたり，気持ちが明るくなった</t>
  </si>
  <si>
    <t>自由に使える時間を持てるようになった</t>
  </si>
  <si>
    <t>要介護（要支援）者との関係が良くなった</t>
  </si>
  <si>
    <t>家族間で介護の押し付け合いがなくなった（家族関係が良くなった）</t>
  </si>
  <si>
    <t>仕事（パートを含む）を続けられるようになった</t>
  </si>
  <si>
    <t>介護の仕方（技術）を教えてもらい，適切な介護ができるようになった</t>
  </si>
  <si>
    <t>介護保険サービスや事業所，施設などを実際に見ることができ，将来の自分や家族の介護について考える機会が多くなった</t>
  </si>
  <si>
    <t>回数や時間が希望するものと異なる</t>
  </si>
  <si>
    <t>要介護（要支援）者本人の心身の状態の維持・軽度化につながっていない</t>
  </si>
  <si>
    <t>サービス利用の際の手続きが面倒である</t>
  </si>
  <si>
    <t>サービスの内容やケアプランについて，十分説明がなされていない</t>
  </si>
  <si>
    <t>家族の絆が強まったり，生きがいになった</t>
  </si>
  <si>
    <t>人間の尊厳や自身の老後について考えるようになった</t>
  </si>
  <si>
    <t>健康づくり・体力づくりを心がけるようになった</t>
  </si>
  <si>
    <t>友人や地域の人などの周囲の人の協力や，つながりを実感できるようになった</t>
  </si>
  <si>
    <t>身体的・精神的負担が大きくなった</t>
  </si>
  <si>
    <t>仕事を中断したり辞めなければならなくなった</t>
  </si>
  <si>
    <t>家を留守にできなくなったり，自由に行動できなくなった</t>
  </si>
  <si>
    <t>気分が落ち込みやすくなったり，外出や人との関わりがおっくうになった</t>
  </si>
  <si>
    <t>特に変化はない</t>
  </si>
  <si>
    <t>近所の住民</t>
  </si>
  <si>
    <t>一時的に通所でのサービス（デイケア・デイサービス）の回数を増やしてもらう</t>
  </si>
  <si>
    <t>一時的に在宅でのサービス（通所介護・訪問看護など）の回数を増やしてもらう</t>
  </si>
  <si>
    <t>代わってくれる人はいない</t>
  </si>
  <si>
    <t>家族を中心に在宅で介護を続けたい</t>
  </si>
  <si>
    <t>介護保険サービス等も利用しながら，在宅で介護したい</t>
  </si>
  <si>
    <t>地域の方々の手助けや介護保険サービス等も利用しながら，在宅で介護したい</t>
  </si>
  <si>
    <t>施設へ入所させたい</t>
  </si>
  <si>
    <t>要支援１</t>
  </si>
  <si>
    <t>要支援２</t>
  </si>
  <si>
    <t>要介護１</t>
  </si>
  <si>
    <t>要介護２</t>
  </si>
  <si>
    <t>要介護３</t>
  </si>
  <si>
    <t>要介護４</t>
  </si>
  <si>
    <t>要介護５</t>
  </si>
  <si>
    <t>自立</t>
  </si>
  <si>
    <t>Ⅰ</t>
  </si>
  <si>
    <t>Ⅱａ</t>
  </si>
  <si>
    <t>Ⅱｂ</t>
  </si>
  <si>
    <t>Ⅲａ</t>
  </si>
  <si>
    <t>Ⅲｂ</t>
  </si>
  <si>
    <t>Ⅳ</t>
  </si>
  <si>
    <t>Ｍ</t>
  </si>
  <si>
    <t>訪問入浴介護</t>
  </si>
  <si>
    <t>訪問リハビリテーション</t>
  </si>
  <si>
    <t>通所介護</t>
  </si>
  <si>
    <t>通所リハビリテーション</t>
  </si>
  <si>
    <t>短期入所サービス</t>
  </si>
  <si>
    <t>福祉用具貸与・購入</t>
  </si>
  <si>
    <t>住宅改修</t>
  </si>
  <si>
    <t>定期巡回・随時対応型訪問介護看護</t>
  </si>
  <si>
    <t>夜間対応型訪問介護</t>
  </si>
  <si>
    <t>認知症対応型通所介護</t>
  </si>
  <si>
    <t>小規模多機能型居宅介護</t>
  </si>
  <si>
    <t>複合型サービス</t>
  </si>
  <si>
    <t>問１ 家族等からの介護の頻度</t>
  </si>
  <si>
    <t>男女</t>
    <rPh sb="0" eb="2">
      <t>ダンジョ</t>
    </rPh>
    <phoneticPr fontId="2"/>
  </si>
  <si>
    <t>世帯</t>
    <rPh sb="0" eb="2">
      <t>セタイ</t>
    </rPh>
    <phoneticPr fontId="2"/>
  </si>
  <si>
    <t>圏域</t>
    <rPh sb="0" eb="2">
      <t>ケンイキ</t>
    </rPh>
    <phoneticPr fontId="2"/>
  </si>
  <si>
    <t>介護度</t>
    <rPh sb="0" eb="2">
      <t>カイゴ</t>
    </rPh>
    <rPh sb="2" eb="3">
      <t>ド</t>
    </rPh>
    <phoneticPr fontId="2"/>
  </si>
  <si>
    <t>上段：回答数
下段：構成比</t>
    <rPh sb="0" eb="2">
      <t>ジョウダン</t>
    </rPh>
    <rPh sb="3" eb="6">
      <t>カイトウスウ</t>
    </rPh>
    <rPh sb="7" eb="9">
      <t>ゲダン</t>
    </rPh>
    <rPh sb="10" eb="13">
      <t>コウセイヒ</t>
    </rPh>
    <phoneticPr fontId="2"/>
  </si>
  <si>
    <t>全　体</t>
    <rPh sb="0" eb="1">
      <t>ゼン</t>
    </rPh>
    <rPh sb="2" eb="3">
      <t>カラダ</t>
    </rPh>
    <phoneticPr fontId="2"/>
  </si>
  <si>
    <t>男性</t>
    <rPh sb="0" eb="2">
      <t>ダンセイ</t>
    </rPh>
    <phoneticPr fontId="2"/>
  </si>
  <si>
    <t>女性</t>
    <rPh sb="0" eb="2">
      <t>ジョセイ</t>
    </rPh>
    <phoneticPr fontId="2"/>
  </si>
  <si>
    <t>40～64歳</t>
    <rPh sb="5" eb="6">
      <t>トシ</t>
    </rPh>
    <phoneticPr fontId="2"/>
  </si>
  <si>
    <t>65～69歳</t>
    <rPh sb="5" eb="6">
      <t>トシ</t>
    </rPh>
    <phoneticPr fontId="2"/>
  </si>
  <si>
    <t>70～74歳</t>
    <rPh sb="5" eb="6">
      <t>トシ</t>
    </rPh>
    <phoneticPr fontId="2"/>
  </si>
  <si>
    <t>75～79歳</t>
    <rPh sb="5" eb="6">
      <t>トシ</t>
    </rPh>
    <phoneticPr fontId="2"/>
  </si>
  <si>
    <t>80～84歳</t>
    <rPh sb="5" eb="6">
      <t>トシ</t>
    </rPh>
    <phoneticPr fontId="2"/>
  </si>
  <si>
    <t>85～89歳</t>
    <rPh sb="5" eb="6">
      <t>トシ</t>
    </rPh>
    <phoneticPr fontId="2"/>
  </si>
  <si>
    <t>90歳以上</t>
    <rPh sb="2" eb="3">
      <t>トシ</t>
    </rPh>
    <rPh sb="3" eb="5">
      <t>イジョウ</t>
    </rPh>
    <phoneticPr fontId="2"/>
  </si>
  <si>
    <t>独居</t>
    <rPh sb="0" eb="2">
      <t>ドッキョ</t>
    </rPh>
    <phoneticPr fontId="2"/>
  </si>
  <si>
    <t>高齢夫婦</t>
    <rPh sb="0" eb="2">
      <t>コウレイ</t>
    </rPh>
    <rPh sb="2" eb="4">
      <t>フウフ</t>
    </rPh>
    <phoneticPr fontId="2"/>
  </si>
  <si>
    <t>夫婦</t>
    <rPh sb="0" eb="2">
      <t>フウフ</t>
    </rPh>
    <phoneticPr fontId="2"/>
  </si>
  <si>
    <t>子と同居</t>
    <rPh sb="0" eb="1">
      <t>コ</t>
    </rPh>
    <rPh sb="2" eb="4">
      <t>ドウキョ</t>
    </rPh>
    <phoneticPr fontId="2"/>
  </si>
  <si>
    <t>必要ない</t>
    <rPh sb="0" eb="2">
      <t>ヒツヨウ</t>
    </rPh>
    <phoneticPr fontId="2"/>
  </si>
  <si>
    <t>必要だが
受けていない</t>
    <rPh sb="0" eb="2">
      <t>ヒツヨウ</t>
    </rPh>
    <rPh sb="5" eb="6">
      <t>ウ</t>
    </rPh>
    <phoneticPr fontId="2"/>
  </si>
  <si>
    <t>受けている</t>
    <rPh sb="0" eb="1">
      <t>ウ</t>
    </rPh>
    <phoneticPr fontId="2"/>
  </si>
  <si>
    <t>とてもよい</t>
    <phoneticPr fontId="2"/>
  </si>
  <si>
    <t>まあよい</t>
    <phoneticPr fontId="2"/>
  </si>
  <si>
    <t>あまりよくない</t>
    <phoneticPr fontId="2"/>
  </si>
  <si>
    <t>よくない</t>
    <phoneticPr fontId="2"/>
  </si>
  <si>
    <t>南薩</t>
    <rPh sb="0" eb="1">
      <t>ミナミ</t>
    </rPh>
    <rPh sb="1" eb="2">
      <t>サツ</t>
    </rPh>
    <phoneticPr fontId="2"/>
  </si>
  <si>
    <t>川薩</t>
    <rPh sb="0" eb="1">
      <t>カワ</t>
    </rPh>
    <rPh sb="1" eb="2">
      <t>サツ</t>
    </rPh>
    <phoneticPr fontId="2"/>
  </si>
  <si>
    <t>姶良・伊佐</t>
    <rPh sb="0" eb="2">
      <t>アイラ</t>
    </rPh>
    <rPh sb="3" eb="5">
      <t>イサ</t>
    </rPh>
    <phoneticPr fontId="2"/>
  </si>
  <si>
    <t>要支援１</t>
    <rPh sb="0" eb="3">
      <t>ヨウシエン</t>
    </rPh>
    <phoneticPr fontId="2"/>
  </si>
  <si>
    <t>要支援２</t>
    <rPh sb="0" eb="3">
      <t>ヨウシエン</t>
    </rPh>
    <phoneticPr fontId="2"/>
  </si>
  <si>
    <t>要介護１</t>
    <rPh sb="0" eb="3">
      <t>ヨウカイゴ</t>
    </rPh>
    <phoneticPr fontId="2"/>
  </si>
  <si>
    <t>要介護２</t>
    <rPh sb="0" eb="3">
      <t>ヨウカイゴ</t>
    </rPh>
    <phoneticPr fontId="2"/>
  </si>
  <si>
    <t>要介護３</t>
    <rPh sb="0" eb="3">
      <t>ヨウカイゴ</t>
    </rPh>
    <phoneticPr fontId="2"/>
  </si>
  <si>
    <t>要介護４</t>
    <rPh sb="0" eb="3">
      <t>ヨウカイゴ</t>
    </rPh>
    <phoneticPr fontId="2"/>
  </si>
  <si>
    <t>要介護５</t>
    <rPh sb="0" eb="3">
      <t>ヨウカイゴ</t>
    </rPh>
    <phoneticPr fontId="2"/>
  </si>
  <si>
    <t>日常</t>
    <rPh sb="0" eb="2">
      <t>ニチジョウ</t>
    </rPh>
    <phoneticPr fontId="2"/>
  </si>
  <si>
    <t>自立</t>
    <rPh sb="0" eb="2">
      <t>ジリツ</t>
    </rPh>
    <phoneticPr fontId="2"/>
  </si>
  <si>
    <t>生活</t>
    <phoneticPr fontId="2"/>
  </si>
  <si>
    <t>自立度</t>
    <phoneticPr fontId="2"/>
  </si>
  <si>
    <t>Ⅰ</t>
    <phoneticPr fontId="2"/>
  </si>
  <si>
    <t>Ⅱａ</t>
    <phoneticPr fontId="2"/>
  </si>
  <si>
    <t>Ⅱb</t>
    <phoneticPr fontId="2"/>
  </si>
  <si>
    <t>Ⅲａ</t>
    <phoneticPr fontId="2"/>
  </si>
  <si>
    <t>Ⅲｂ</t>
    <phoneticPr fontId="2"/>
  </si>
  <si>
    <t>Ⅳ</t>
    <phoneticPr fontId="2"/>
  </si>
  <si>
    <t>Ｍ</t>
    <phoneticPr fontId="2"/>
  </si>
  <si>
    <t>問１ 家族等からの介護の頻度</t>
    <phoneticPr fontId="2"/>
  </si>
  <si>
    <t>問２ 主な介護者</t>
    <phoneticPr fontId="2"/>
  </si>
  <si>
    <t>【問１　家族や親族からの介護がある人のみ回答】</t>
    <phoneticPr fontId="2"/>
  </si>
  <si>
    <t>問３ 主な介護者の性別</t>
    <phoneticPr fontId="2"/>
  </si>
  <si>
    <t>【問１　家族や親族からの介護がある人のみ回答】</t>
    <phoneticPr fontId="2"/>
  </si>
  <si>
    <t>問４ 主な介護者の年齢</t>
    <phoneticPr fontId="2"/>
  </si>
  <si>
    <t>問５ 主な介護者が行っている介護の内容</t>
    <phoneticPr fontId="2"/>
  </si>
  <si>
    <t>【問１　家族や親族からの介護がある人のみ回答】・複数回答（いくつでも）</t>
    <phoneticPr fontId="2"/>
  </si>
  <si>
    <t>問６ 家族等の介護離職の状況</t>
    <phoneticPr fontId="2"/>
  </si>
  <si>
    <t>【問１　家族や親族からの介護がある人のみ回答】・複数回答（いくつでも）</t>
    <phoneticPr fontId="2"/>
  </si>
  <si>
    <t>問７ 介護保険サービス以外で利用している支援・サービス</t>
    <phoneticPr fontId="2"/>
  </si>
  <si>
    <t>複数回答（いくつでも）</t>
    <phoneticPr fontId="2"/>
  </si>
  <si>
    <t>問８ 在宅生活の継続に必要な支援・サービス</t>
    <phoneticPr fontId="2"/>
  </si>
  <si>
    <t>複数回答（いくつでも）</t>
    <phoneticPr fontId="2"/>
  </si>
  <si>
    <t>問９ 訪問診療の利用の有無</t>
    <phoneticPr fontId="2"/>
  </si>
  <si>
    <t>問10 介護保険サービスの利用状況</t>
    <phoneticPr fontId="2"/>
  </si>
  <si>
    <t>【問10　介護保険サービスを利用している人のみ回答】</t>
    <phoneticPr fontId="2"/>
  </si>
  <si>
    <t>問12 満足している点（本人）</t>
    <phoneticPr fontId="2"/>
  </si>
  <si>
    <t>【問10　介護保険サービスを利用している人のみ回答】・複数回答（いくつでも）</t>
    <phoneticPr fontId="2"/>
  </si>
  <si>
    <t>問13 満足していない点（本人）</t>
    <phoneticPr fontId="2"/>
  </si>
  <si>
    <t>問14 介護保険サービスを利用しない理由</t>
    <phoneticPr fontId="2"/>
  </si>
  <si>
    <t>【問10　介護保険サービスを利用していない人のみ回答】・複数回答（いくつでも）</t>
    <phoneticPr fontId="2"/>
  </si>
  <si>
    <t>問15 日常生活上での心がけ</t>
    <phoneticPr fontId="2"/>
  </si>
  <si>
    <t>問16 要介護認定を申請した原因</t>
    <phoneticPr fontId="2"/>
  </si>
  <si>
    <t>問17 現在の困り事（介護・医療・住まい）</t>
    <phoneticPr fontId="2"/>
  </si>
  <si>
    <t>問17 現在の困り事（生活支援）</t>
    <phoneticPr fontId="2"/>
  </si>
  <si>
    <t>問18 今後の生活場所</t>
    <phoneticPr fontId="2"/>
  </si>
  <si>
    <t>問19 介護保険施設（特養等）への申込み理由</t>
    <phoneticPr fontId="2"/>
  </si>
  <si>
    <t>問20 住み慣れた地域で生活するために必要なこと</t>
    <phoneticPr fontId="2"/>
  </si>
  <si>
    <t>問21 自身の死について家族との話し合いの有無</t>
    <phoneticPr fontId="2"/>
  </si>
  <si>
    <t>問22 介護保険料の仕組みについての理解度</t>
    <phoneticPr fontId="2"/>
  </si>
  <si>
    <t>問23 介護者の勤務体系</t>
    <phoneticPr fontId="2"/>
  </si>
  <si>
    <t>問24 介護にあたっての働き方の工夫</t>
    <phoneticPr fontId="2"/>
  </si>
  <si>
    <t>【問23　現在，フルタイム又はパートタイムで働いている人のみ回答】・複数回答（いくつでも）</t>
    <phoneticPr fontId="2"/>
  </si>
  <si>
    <t>問25 仕事と介護の両立に必要な勤務先からの支援</t>
    <phoneticPr fontId="2"/>
  </si>
  <si>
    <t>【問23　現在，フルタイム又はパートタイムで働いている人のみ回答】・複数回答（いくつでも）</t>
    <phoneticPr fontId="2"/>
  </si>
  <si>
    <t>【問23　現在，フルタイム又はパートタイムで働いている人のみ回答】</t>
    <phoneticPr fontId="2"/>
  </si>
  <si>
    <t>問27 介護者が不安に感じる介護</t>
    <phoneticPr fontId="2"/>
  </si>
  <si>
    <t>問28 在宅介護をする上で,現在困っていること</t>
    <phoneticPr fontId="2"/>
  </si>
  <si>
    <t>問28 在宅介護をする上で,将来の不安</t>
    <phoneticPr fontId="2"/>
  </si>
  <si>
    <t>複数回答（いくつでも）</t>
    <phoneticPr fontId="2"/>
  </si>
  <si>
    <t>問29 介護についての相談相手</t>
    <phoneticPr fontId="2"/>
  </si>
  <si>
    <t>問30 サービス利用に対する満足度（介護者）</t>
    <phoneticPr fontId="2"/>
  </si>
  <si>
    <t>問31 満足している点（介護者）</t>
    <phoneticPr fontId="2"/>
  </si>
  <si>
    <t>【問30　現在利用している介護保険サービスに満足，又はどちらともいえない人のみ回答】・複数回答（いくつでも）</t>
    <phoneticPr fontId="2"/>
  </si>
  <si>
    <t>問32 満足していない点（介護者）</t>
    <phoneticPr fontId="2"/>
  </si>
  <si>
    <t>【問30　現在利用している介護保険サービスに満足していない，又はどちらともいえない人のみ回答】・複数回答（いくつでも）</t>
    <phoneticPr fontId="2"/>
  </si>
  <si>
    <t>問33 介護者の体調や生活状況の変化</t>
    <phoneticPr fontId="2"/>
  </si>
  <si>
    <t>問34 介護を代行してくれる人</t>
    <phoneticPr fontId="2"/>
  </si>
  <si>
    <t>問35 今後の介護</t>
    <phoneticPr fontId="2"/>
  </si>
  <si>
    <t>問36 対象者の現在の要介護度</t>
    <phoneticPr fontId="2"/>
  </si>
  <si>
    <t>問37 対象者の現在の認知症高齢者の日常生活自立度</t>
    <phoneticPr fontId="2"/>
  </si>
  <si>
    <t>問38 対象者の初回認定時の認知症高齢者の日常生活自立度</t>
    <phoneticPr fontId="2"/>
  </si>
  <si>
    <t>問39 現在利用しているサービス</t>
    <phoneticPr fontId="2"/>
  </si>
  <si>
    <t>20
歳
未
満</t>
    <phoneticPr fontId="2"/>
  </si>
  <si>
    <t>20
代</t>
    <phoneticPr fontId="2"/>
  </si>
  <si>
    <t>30
代</t>
    <phoneticPr fontId="2"/>
  </si>
  <si>
    <t>40
代</t>
    <phoneticPr fontId="2"/>
  </si>
  <si>
    <t>50
代</t>
    <phoneticPr fontId="2"/>
  </si>
  <si>
    <t>60
代</t>
    <phoneticPr fontId="2"/>
  </si>
  <si>
    <t>70
代</t>
    <phoneticPr fontId="2"/>
  </si>
  <si>
    <t>80
歳
以
上</t>
    <phoneticPr fontId="2"/>
  </si>
  <si>
    <t>労働時間の柔軟な選択
（フレックスタイム制など）</t>
    <phoneticPr fontId="2"/>
  </si>
  <si>
    <t>その他</t>
    <rPh sb="2" eb="3">
      <t>タ</t>
    </rPh>
    <phoneticPr fontId="2"/>
  </si>
  <si>
    <t>在宅医療の提供体制
（往診，訪問看護など）</t>
    <phoneticPr fontId="2"/>
  </si>
  <si>
    <t>食事の介助（食べる時）</t>
    <phoneticPr fontId="2"/>
  </si>
  <si>
    <t>身だしなみ（洗顔・歯磨き等）</t>
    <phoneticPr fontId="2"/>
  </si>
  <si>
    <t>医療面での対応（経管栄養・ストーマ等）</t>
    <phoneticPr fontId="2"/>
  </si>
  <si>
    <t>その他の家事（掃除，洗濯，買い物等）</t>
    <phoneticPr fontId="2"/>
  </si>
  <si>
    <t>買い物（宅配は含まない）</t>
    <phoneticPr fontId="2"/>
  </si>
  <si>
    <t>外出同行（通院，買い物等）</t>
    <phoneticPr fontId="2"/>
  </si>
  <si>
    <t>移送サービス（介護・福祉タクシー等）</t>
    <phoneticPr fontId="2"/>
  </si>
  <si>
    <t>高齢者等実態調査</t>
    <rPh sb="0" eb="3">
      <t>コウレイシャ</t>
    </rPh>
    <rPh sb="3" eb="4">
      <t>トウ</t>
    </rPh>
    <rPh sb="4" eb="6">
      <t>ジッタイ</t>
    </rPh>
    <rPh sb="6" eb="8">
      <t>チョウサ</t>
    </rPh>
    <phoneticPr fontId="2"/>
  </si>
  <si>
    <t>シート名</t>
    <rPh sb="3" eb="4">
      <t>メイ</t>
    </rPh>
    <phoneticPr fontId="2"/>
  </si>
  <si>
    <t>大項目</t>
    <rPh sb="0" eb="3">
      <t>ダイコウモク</t>
    </rPh>
    <phoneticPr fontId="2"/>
  </si>
  <si>
    <t>中項目</t>
    <rPh sb="0" eb="1">
      <t>チュウ</t>
    </rPh>
    <rPh sb="1" eb="3">
      <t>コウモク</t>
    </rPh>
    <phoneticPr fontId="2"/>
  </si>
  <si>
    <t>不明</t>
    <rPh sb="0" eb="2">
      <t>フメイ</t>
    </rPh>
    <phoneticPr fontId="2"/>
  </si>
  <si>
    <t>問11 介護保険サービス利用に対する満足度（本人）</t>
    <phoneticPr fontId="2"/>
  </si>
  <si>
    <t>問11 介護保険サービス利用に対する満足度（本人）</t>
    <phoneticPr fontId="2"/>
  </si>
  <si>
    <t>問26 今後も仕事と介護の両立が可能か</t>
    <rPh sb="4" eb="6">
      <t>コンゴ</t>
    </rPh>
    <phoneticPr fontId="2"/>
  </si>
  <si>
    <t>問26 今後も仕事と介護の両立が可能か</t>
    <rPh sb="4" eb="6">
      <t>コンゴ</t>
    </rPh>
    <phoneticPr fontId="2"/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</si>
</sst>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1">
    <numFmt numFmtId="176" formatCode="0.0%"/>
  </numFmts>
  <fonts count="11">
    <font>
      <sz val="11"/>
      <color theme="1"/>
      <name val="ＭＳ Ｐゴシック"/>
      <family val="2"/>
      <charset val="128"/>
      <scheme val="minor"/>
    </font>
    <font>
      <sz val="11"/>
      <color theme="1"/>
      <name val="ＭＳ Ｐゴシック"/>
      <family val="2"/>
      <charset val="128"/>
      <scheme val="minor"/>
    </font>
    <font>
      <sz val="6"/>
      <name val="ＭＳ Ｐゴシック"/>
      <family val="2"/>
      <charset val="128"/>
      <scheme val="minor"/>
    </font>
    <font>
      <sz val="10"/>
      <color theme="1"/>
      <name val="ＭＳ ゴシック"/>
      <family val="3"/>
      <charset val="128"/>
    </font>
    <font>
      <sz val="11"/>
      <name val="ＭＳ Ｐゴシック"/>
      <family val="3"/>
      <charset val="128"/>
    </font>
    <font>
      <sz val="11"/>
      <color theme="1"/>
      <name val="ＭＳ Ｐゴシック"/>
      <family val="2"/>
      <scheme val="minor"/>
    </font>
    <font>
      <sz val="10"/>
      <name val="ＭＳ Ｐゴシック"/>
      <family val="3"/>
      <charset val="128"/>
    </font>
    <font>
      <sz val="10"/>
      <color theme="1"/>
      <name val="HGPｺﾞｼｯｸM"/>
      <family val="3"/>
      <charset val="128"/>
    </font>
    <font>
      <sz val="10"/>
      <color theme="1"/>
      <name val="@HGPｺﾞｼｯｸM"/>
      <family val="3"/>
      <charset val="128"/>
    </font>
    <font>
      <u/>
      <sz val="11"/>
      <color theme="10"/>
      <name val="ＭＳ Ｐゴシック"/>
      <family val="2"/>
      <charset val="128"/>
      <scheme val="minor"/>
    </font>
    <font>
      <u/>
      <sz val="10"/>
      <color theme="10"/>
      <name val="ＭＳ ゴシック"/>
      <family val="3"/>
      <charset val="128"/>
    </font>
  </fonts>
  <fills count="4">
    <fill>
      <patternFill patternType="none"/>
    </fill>
    <fill>
      <patternFill patternType="gray125"/>
    </fill>
    <fill>
      <patternFill patternType="solid">
        <fgColor theme="9" tint="0.79998168889431442"/>
        <bgColor indexed="64"/>
      </patternFill>
    </fill>
    <fill>
      <patternFill patternType="solid">
        <fgColor theme="0" tint="-0.14999847407452621"/>
        <bgColor indexed="64"/>
      </patternFill>
    </fill>
  </fills>
  <borders count="37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/>
      <top/>
      <bottom style="double">
        <color indexed="64"/>
      </bottom>
      <diagonal/>
    </border>
    <border>
      <left/>
      <right style="double">
        <color indexed="64"/>
      </right>
      <top/>
      <bottom style="double">
        <color indexed="64"/>
      </bottom>
      <diagonal/>
    </border>
    <border>
      <left style="double">
        <color indexed="64"/>
      </left>
      <right style="double">
        <color indexed="64"/>
      </right>
      <top/>
      <bottom style="double">
        <color indexed="64"/>
      </bottom>
      <diagonal/>
    </border>
    <border>
      <left style="thin">
        <color indexed="64"/>
      </left>
      <right style="thin">
        <color indexed="64"/>
      </right>
      <top/>
      <bottom style="double">
        <color indexed="64"/>
      </bottom>
      <diagonal/>
    </border>
    <border>
      <left style="thin">
        <color indexed="64"/>
      </left>
      <right/>
      <top style="double">
        <color indexed="64"/>
      </top>
      <bottom/>
      <diagonal/>
    </border>
    <border>
      <left/>
      <right/>
      <top style="double">
        <color indexed="64"/>
      </top>
      <bottom/>
      <diagonal/>
    </border>
    <border>
      <left style="double">
        <color indexed="64"/>
      </left>
      <right style="double">
        <color indexed="64"/>
      </right>
      <top style="double">
        <color indexed="64"/>
      </top>
      <bottom/>
      <diagonal/>
    </border>
    <border>
      <left style="double">
        <color indexed="64"/>
      </left>
      <right style="thin">
        <color indexed="64"/>
      </right>
      <top style="double">
        <color indexed="64"/>
      </top>
      <bottom/>
      <diagonal/>
    </border>
    <border>
      <left style="thin">
        <color indexed="64"/>
      </left>
      <right style="thin">
        <color indexed="64"/>
      </right>
      <top style="double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double">
        <color indexed="64"/>
      </left>
      <right style="double">
        <color indexed="64"/>
      </right>
      <top/>
      <bottom style="thin">
        <color indexed="64"/>
      </bottom>
      <diagonal/>
    </border>
    <border>
      <left style="double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double">
        <color indexed="64"/>
      </right>
      <top style="thin">
        <color indexed="64"/>
      </top>
      <bottom/>
      <diagonal/>
    </border>
    <border>
      <left style="double">
        <color indexed="64"/>
      </left>
      <right style="double">
        <color indexed="64"/>
      </right>
      <top/>
      <bottom/>
      <diagonal/>
    </border>
    <border>
      <left style="double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double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thin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double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thin">
        <color indexed="64"/>
      </left>
      <right style="thin">
        <color indexed="64"/>
      </right>
      <top style="thin">
        <color theme="0" tint="-0.24994659260841701"/>
      </top>
      <bottom/>
      <diagonal/>
    </border>
    <border>
      <left style="double">
        <color indexed="64"/>
      </left>
      <right style="double">
        <color indexed="64"/>
      </right>
      <top/>
      <bottom style="thin">
        <color theme="0" tint="-0.24994659260841701"/>
      </bottom>
      <diagonal/>
    </border>
    <border>
      <left style="thin">
        <color indexed="64"/>
      </left>
      <right style="double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auto="1"/>
      </bottom>
      <diagonal/>
    </border>
    <border>
      <left style="thin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double">
        <color indexed="64"/>
      </right>
      <top/>
      <bottom style="thin">
        <color auto="1"/>
      </bottom>
      <diagonal/>
    </border>
    <border>
      <left style="double">
        <color indexed="64"/>
      </left>
      <right style="thin">
        <color indexed="64"/>
      </right>
      <top/>
      <bottom style="thin">
        <color auto="1"/>
      </bottom>
      <diagonal/>
    </border>
  </borders>
  <cellStyleXfs count="8">
    <xf numFmtId="0" fontId="0" fillId="0" borderId="0">
      <alignment vertical="center"/>
    </xf>
    <xf numFmtId="38" fontId="1" fillId="0" borderId="0" applyFont="0" applyFill="0" applyBorder="0" applyAlignment="0" applyProtection="0">
      <alignment vertical="center"/>
    </xf>
    <xf numFmtId="9" fontId="1" fillId="0" borderId="0" applyFont="0" applyFill="0" applyBorder="0" applyAlignment="0" applyProtection="0">
      <alignment vertical="center"/>
    </xf>
    <xf numFmtId="0" fontId="4" fillId="0" borderId="0"/>
    <xf numFmtId="0" fontId="5" fillId="0" borderId="0"/>
    <xf numFmtId="9" fontId="5" fillId="0" borderId="0" applyFont="0" applyFill="0" applyBorder="0" applyAlignment="0" applyProtection="0">
      <alignment vertical="center"/>
    </xf>
    <xf numFmtId="0" fontId="6" fillId="0" borderId="0"/>
    <xf numFmtId="0" fontId="9" fillId="0" borderId="0" applyNumberFormat="0" applyFill="0" applyBorder="0" applyAlignment="0" applyProtection="0">
      <alignment vertical="center"/>
    </xf>
  </cellStyleXfs>
  <cellXfs count="61">
    <xf numFmtId="0" fontId="0" fillId="0" borderId="0" xfId="0">
      <alignment vertical="center"/>
    </xf>
    <xf numFmtId="0" fontId="3" fillId="0" borderId="0" xfId="0" applyFont="1">
      <alignment vertical="center"/>
    </xf>
    <xf numFmtId="0" fontId="7" fillId="0" borderId="0" xfId="0" applyFont="1" applyAlignment="1">
      <alignment horizontal="center" vertical="center"/>
    </xf>
    <xf numFmtId="0" fontId="7" fillId="0" borderId="0" xfId="0" applyFont="1">
      <alignment vertical="center"/>
    </xf>
    <xf numFmtId="0" fontId="7" fillId="3" borderId="2" xfId="0" applyFont="1" applyFill="1" applyBorder="1">
      <alignment vertical="center"/>
    </xf>
    <xf numFmtId="0" fontId="7" fillId="3" borderId="6" xfId="0" applyFont="1" applyFill="1" applyBorder="1">
      <alignment vertical="center"/>
    </xf>
    <xf numFmtId="0" fontId="7" fillId="3" borderId="7" xfId="0" applyFont="1" applyFill="1" applyBorder="1">
      <alignment vertical="center"/>
    </xf>
    <xf numFmtId="0" fontId="7" fillId="3" borderId="8" xfId="0" applyFont="1" applyFill="1" applyBorder="1">
      <alignment vertical="center"/>
    </xf>
    <xf numFmtId="0" fontId="7" fillId="3" borderId="1" xfId="0" applyFont="1" applyFill="1" applyBorder="1">
      <alignment vertical="center"/>
    </xf>
    <xf numFmtId="0" fontId="7" fillId="0" borderId="0" xfId="0" applyFont="1" applyAlignment="1">
      <alignment horizontal="center" vertical="center" textRotation="180"/>
    </xf>
    <xf numFmtId="0" fontId="7" fillId="3" borderId="9" xfId="0" applyFont="1" applyFill="1" applyBorder="1" applyAlignment="1">
      <alignment vertical="center" textRotation="180"/>
    </xf>
    <xf numFmtId="0" fontId="7" fillId="3" borderId="10" xfId="0" applyFont="1" applyFill="1" applyBorder="1" applyAlignment="1">
      <alignment horizontal="right" wrapText="1"/>
    </xf>
    <xf numFmtId="0" fontId="7" fillId="3" borderId="11" xfId="0" applyFont="1" applyFill="1" applyBorder="1" applyAlignment="1">
      <alignment horizontal="center" vertical="top" textRotation="255" wrapText="1"/>
    </xf>
    <xf numFmtId="0" fontId="8" fillId="3" borderId="12" xfId="0" applyFont="1" applyFill="1" applyBorder="1" applyAlignment="1">
      <alignment horizontal="center" vertical="top" textRotation="180" wrapText="1"/>
    </xf>
    <xf numFmtId="38" fontId="7" fillId="0" borderId="15" xfId="1" applyFont="1" applyBorder="1">
      <alignment vertical="center"/>
    </xf>
    <xf numFmtId="38" fontId="7" fillId="0" borderId="16" xfId="1" applyFont="1" applyBorder="1">
      <alignment vertical="center"/>
    </xf>
    <xf numFmtId="38" fontId="7" fillId="0" borderId="17" xfId="1" applyFont="1" applyBorder="1">
      <alignment vertical="center"/>
    </xf>
    <xf numFmtId="176" fontId="7" fillId="0" borderId="19" xfId="2" applyNumberFormat="1" applyFont="1" applyBorder="1">
      <alignment vertical="center"/>
    </xf>
    <xf numFmtId="176" fontId="7" fillId="0" borderId="20" xfId="2" applyNumberFormat="1" applyFont="1" applyBorder="1">
      <alignment vertical="center"/>
    </xf>
    <xf numFmtId="176" fontId="7" fillId="0" borderId="4" xfId="2" applyNumberFormat="1" applyFont="1" applyBorder="1">
      <alignment vertical="center"/>
    </xf>
    <xf numFmtId="0" fontId="7" fillId="0" borderId="1" xfId="0" applyFont="1" applyBorder="1" applyAlignment="1">
      <alignment horizontal="center" vertical="center"/>
    </xf>
    <xf numFmtId="38" fontId="7" fillId="0" borderId="22" xfId="1" applyFont="1" applyBorder="1">
      <alignment vertical="center"/>
    </xf>
    <xf numFmtId="38" fontId="7" fillId="0" borderId="23" xfId="1" applyFont="1" applyBorder="1">
      <alignment vertical="center"/>
    </xf>
    <xf numFmtId="38" fontId="7" fillId="0" borderId="3" xfId="1" applyFont="1" applyBorder="1">
      <alignment vertical="center"/>
    </xf>
    <xf numFmtId="0" fontId="7" fillId="0" borderId="3" xfId="0" applyFont="1" applyBorder="1" applyAlignment="1">
      <alignment horizontal="center" vertical="center"/>
    </xf>
    <xf numFmtId="176" fontId="7" fillId="0" borderId="22" xfId="2" applyNumberFormat="1" applyFont="1" applyBorder="1">
      <alignment vertical="center"/>
    </xf>
    <xf numFmtId="176" fontId="7" fillId="0" borderId="25" xfId="2" applyNumberFormat="1" applyFont="1" applyBorder="1">
      <alignment vertical="center"/>
    </xf>
    <xf numFmtId="176" fontId="7" fillId="0" borderId="26" xfId="2" applyNumberFormat="1" applyFont="1" applyBorder="1">
      <alignment vertical="center"/>
    </xf>
    <xf numFmtId="38" fontId="7" fillId="0" borderId="28" xfId="1" applyFont="1" applyBorder="1">
      <alignment vertical="center"/>
    </xf>
    <xf numFmtId="38" fontId="7" fillId="0" borderId="29" xfId="1" applyFont="1" applyBorder="1">
      <alignment vertical="center"/>
    </xf>
    <xf numFmtId="38" fontId="7" fillId="0" borderId="30" xfId="1" applyFont="1" applyBorder="1">
      <alignment vertical="center"/>
    </xf>
    <xf numFmtId="176" fontId="7" fillId="0" borderId="31" xfId="2" applyNumberFormat="1" applyFont="1" applyBorder="1">
      <alignment vertical="center"/>
    </xf>
    <xf numFmtId="38" fontId="7" fillId="0" borderId="7" xfId="1" applyFont="1" applyBorder="1">
      <alignment vertical="center"/>
    </xf>
    <xf numFmtId="38" fontId="7" fillId="0" borderId="8" xfId="1" applyFont="1" applyBorder="1">
      <alignment vertical="center"/>
    </xf>
    <xf numFmtId="38" fontId="7" fillId="0" borderId="1" xfId="1" applyFont="1" applyBorder="1">
      <alignment vertical="center"/>
    </xf>
    <xf numFmtId="0" fontId="7" fillId="0" borderId="23" xfId="0" applyFont="1" applyBorder="1">
      <alignment vertical="center"/>
    </xf>
    <xf numFmtId="0" fontId="7" fillId="0" borderId="3" xfId="0" applyFont="1" applyBorder="1">
      <alignment vertical="center"/>
    </xf>
    <xf numFmtId="0" fontId="7" fillId="0" borderId="29" xfId="0" applyFont="1" applyBorder="1">
      <alignment vertical="center"/>
    </xf>
    <xf numFmtId="0" fontId="7" fillId="0" borderId="30" xfId="0" applyFont="1" applyBorder="1">
      <alignment vertical="center"/>
    </xf>
    <xf numFmtId="0" fontId="7" fillId="3" borderId="12" xfId="0" applyFont="1" applyFill="1" applyBorder="1" applyAlignment="1">
      <alignment horizontal="center" vertical="top" wrapText="1"/>
    </xf>
    <xf numFmtId="0" fontId="7" fillId="0" borderId="0" xfId="0" applyFont="1" applyBorder="1">
      <alignment vertical="center"/>
    </xf>
    <xf numFmtId="0" fontId="0" fillId="0" borderId="0" xfId="0" applyBorder="1">
      <alignment vertical="center"/>
    </xf>
    <xf numFmtId="0" fontId="7" fillId="0" borderId="0" xfId="0" applyFont="1" applyBorder="1" applyAlignment="1">
      <alignment vertical="center" textRotation="180"/>
    </xf>
    <xf numFmtId="0" fontId="7" fillId="0" borderId="33" xfId="0" applyFont="1" applyBorder="1" applyAlignment="1">
      <alignment horizontal="center" vertical="center"/>
    </xf>
    <xf numFmtId="176" fontId="7" fillId="0" borderId="35" xfId="2" applyNumberFormat="1" applyFont="1" applyBorder="1">
      <alignment vertical="center"/>
    </xf>
    <xf numFmtId="176" fontId="7" fillId="0" borderId="36" xfId="2" applyNumberFormat="1" applyFont="1" applyBorder="1">
      <alignment vertical="center"/>
    </xf>
    <xf numFmtId="176" fontId="7" fillId="0" borderId="33" xfId="2" applyNumberFormat="1" applyFont="1" applyBorder="1">
      <alignment vertical="center"/>
    </xf>
    <xf numFmtId="0" fontId="10" fillId="0" borderId="0" xfId="7" applyFont="1">
      <alignment vertical="center"/>
    </xf>
    <xf numFmtId="0" fontId="3" fillId="2" borderId="0" xfId="0" applyFont="1" applyFill="1">
      <alignment vertical="center"/>
    </xf>
    <xf numFmtId="38" fontId="7" fillId="0" borderId="0" xfId="0" applyNumberFormat="1" applyFont="1" applyAlignment="1">
      <alignment horizontal="center" vertical="center"/>
    </xf>
    <xf numFmtId="38" fontId="7" fillId="0" borderId="0" xfId="0" applyNumberFormat="1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/>
    </xf>
    <xf numFmtId="0" fontId="7" fillId="0" borderId="24" xfId="0" applyFont="1" applyBorder="1" applyAlignment="1">
      <alignment horizontal="center" vertical="center"/>
    </xf>
    <xf numFmtId="0" fontId="7" fillId="0" borderId="32" xfId="0" applyFont="1" applyBorder="1" applyAlignment="1">
      <alignment horizontal="center" vertical="center"/>
    </xf>
    <xf numFmtId="0" fontId="7" fillId="0" borderId="27" xfId="0" applyFont="1" applyBorder="1" applyAlignment="1">
      <alignment horizontal="center" vertical="center" wrapText="1"/>
    </xf>
    <xf numFmtId="0" fontId="7" fillId="0" borderId="13" xfId="0" applyFont="1" applyBorder="1" applyAlignment="1">
      <alignment horizontal="center" vertical="center"/>
    </xf>
    <xf numFmtId="0" fontId="7" fillId="0" borderId="14" xfId="0" applyFont="1" applyBorder="1" applyAlignment="1">
      <alignment horizontal="center" vertical="center"/>
    </xf>
    <xf numFmtId="0" fontId="7" fillId="0" borderId="5" xfId="0" applyFont="1" applyBorder="1" applyAlignment="1">
      <alignment horizontal="center" vertical="center"/>
    </xf>
    <xf numFmtId="0" fontId="7" fillId="0" borderId="18" xfId="0" applyFont="1" applyBorder="1" applyAlignment="1">
      <alignment horizontal="center" vertical="center"/>
    </xf>
    <xf numFmtId="0" fontId="7" fillId="0" borderId="21" xfId="0" applyFont="1" applyBorder="1" applyAlignment="1">
      <alignment horizontal="center" vertical="center"/>
    </xf>
    <xf numFmtId="0" fontId="7" fillId="0" borderId="34" xfId="0" applyFont="1" applyBorder="1" applyAlignment="1">
      <alignment horizontal="center" vertical="center"/>
    </xf>
  </cellXfs>
  <cellStyles count="8">
    <cellStyle name="パーセント" xfId="2" builtinId="5"/>
    <cellStyle name="パーセント 2" xfId="5"/>
    <cellStyle name="ハイパーリンク" xfId="7" builtinId="8"/>
    <cellStyle name="桁区切り" xfId="1" builtinId="6"/>
    <cellStyle name="標準" xfId="0" builtinId="0"/>
    <cellStyle name="標準 2" xfId="3"/>
    <cellStyle name="標準 3" xfId="4"/>
    <cellStyle name="標準 4" xfId="6"/>
  </cellStyles>
  <dxfs count="1886"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  <dxf>
      <font>
        <b/>
        <i val="0"/>
        <strike val="0"/>
        <u/>
      </font>
      <fill>
        <patternFill>
          <bgColor theme="0" tint="-0.14996795556505021"/>
        </patternFill>
      </fill>
    </dxf>
  </dxfs>
  <tableStyles count="0" defaultTableStyle="TableStyleMedium2" defaultPivotStyle="PivotStyleLight16"/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worksheet" Target="worksheets/sheet18.xml"/><Relationship Id="rId26" Type="http://schemas.openxmlformats.org/officeDocument/2006/relationships/worksheet" Target="worksheets/sheet26.xml"/><Relationship Id="rId39" Type="http://schemas.openxmlformats.org/officeDocument/2006/relationships/worksheet" Target="worksheets/sheet39.xml"/><Relationship Id="rId3" Type="http://schemas.openxmlformats.org/officeDocument/2006/relationships/worksheet" Target="worksheets/sheet3.xml"/><Relationship Id="rId21" Type="http://schemas.openxmlformats.org/officeDocument/2006/relationships/worksheet" Target="worksheets/sheet21.xml"/><Relationship Id="rId34" Type="http://schemas.openxmlformats.org/officeDocument/2006/relationships/worksheet" Target="worksheets/sheet34.xml"/><Relationship Id="rId42" Type="http://schemas.openxmlformats.org/officeDocument/2006/relationships/worksheet" Target="worksheets/sheet42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worksheet" Target="worksheets/sheet17.xml"/><Relationship Id="rId25" Type="http://schemas.openxmlformats.org/officeDocument/2006/relationships/worksheet" Target="worksheets/sheet25.xml"/><Relationship Id="rId33" Type="http://schemas.openxmlformats.org/officeDocument/2006/relationships/worksheet" Target="worksheets/sheet33.xml"/><Relationship Id="rId38" Type="http://schemas.openxmlformats.org/officeDocument/2006/relationships/worksheet" Target="worksheets/sheet38.xml"/><Relationship Id="rId46" Type="http://schemas.openxmlformats.org/officeDocument/2006/relationships/calcChain" Target="calcChain.xml"/><Relationship Id="rId2" Type="http://schemas.openxmlformats.org/officeDocument/2006/relationships/worksheet" Target="worksheets/sheet2.xml"/><Relationship Id="rId16" Type="http://schemas.openxmlformats.org/officeDocument/2006/relationships/worksheet" Target="worksheets/sheet16.xml"/><Relationship Id="rId20" Type="http://schemas.openxmlformats.org/officeDocument/2006/relationships/worksheet" Target="worksheets/sheet20.xml"/><Relationship Id="rId29" Type="http://schemas.openxmlformats.org/officeDocument/2006/relationships/worksheet" Target="worksheets/sheet29.xml"/><Relationship Id="rId41" Type="http://schemas.openxmlformats.org/officeDocument/2006/relationships/worksheet" Target="worksheets/sheet41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24" Type="http://schemas.openxmlformats.org/officeDocument/2006/relationships/worksheet" Target="worksheets/sheet24.xml"/><Relationship Id="rId32" Type="http://schemas.openxmlformats.org/officeDocument/2006/relationships/worksheet" Target="worksheets/sheet32.xml"/><Relationship Id="rId37" Type="http://schemas.openxmlformats.org/officeDocument/2006/relationships/worksheet" Target="worksheets/sheet37.xml"/><Relationship Id="rId40" Type="http://schemas.openxmlformats.org/officeDocument/2006/relationships/worksheet" Target="worksheets/sheet40.xml"/><Relationship Id="rId45" Type="http://schemas.openxmlformats.org/officeDocument/2006/relationships/sharedStrings" Target="sharedStrings.xml"/><Relationship Id="rId5" Type="http://schemas.openxmlformats.org/officeDocument/2006/relationships/worksheet" Target="worksheets/sheet5.xml"/><Relationship Id="rId15" Type="http://schemas.openxmlformats.org/officeDocument/2006/relationships/worksheet" Target="worksheets/sheet15.xml"/><Relationship Id="rId23" Type="http://schemas.openxmlformats.org/officeDocument/2006/relationships/worksheet" Target="worksheets/sheet23.xml"/><Relationship Id="rId28" Type="http://schemas.openxmlformats.org/officeDocument/2006/relationships/worksheet" Target="worksheets/sheet28.xml"/><Relationship Id="rId36" Type="http://schemas.openxmlformats.org/officeDocument/2006/relationships/worksheet" Target="worksheets/sheet36.xml"/><Relationship Id="rId10" Type="http://schemas.openxmlformats.org/officeDocument/2006/relationships/worksheet" Target="worksheets/sheet10.xml"/><Relationship Id="rId19" Type="http://schemas.openxmlformats.org/officeDocument/2006/relationships/worksheet" Target="worksheets/sheet19.xml"/><Relationship Id="rId31" Type="http://schemas.openxmlformats.org/officeDocument/2006/relationships/worksheet" Target="worksheets/sheet31.xml"/><Relationship Id="rId44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Relationship Id="rId22" Type="http://schemas.openxmlformats.org/officeDocument/2006/relationships/worksheet" Target="worksheets/sheet22.xml"/><Relationship Id="rId27" Type="http://schemas.openxmlformats.org/officeDocument/2006/relationships/worksheet" Target="worksheets/sheet27.xml"/><Relationship Id="rId30" Type="http://schemas.openxmlformats.org/officeDocument/2006/relationships/worksheet" Target="worksheets/sheet30.xml"/><Relationship Id="rId35" Type="http://schemas.openxmlformats.org/officeDocument/2006/relationships/worksheet" Target="worksheets/sheet35.xml"/><Relationship Id="rId43" Type="http://schemas.openxmlformats.org/officeDocument/2006/relationships/theme" Target="theme/theme1.xml"/></Relationships>
</file>

<file path=xl/theme/theme1.xml><?xml version="1.0" encoding="utf-8"?>
<a:theme xmlns:a="http://schemas.openxmlformats.org/drawingml/2006/main" name="Office ​​テーマ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4.bin"/></Relationships>
</file>

<file path=xl/worksheets/_rels/sheet1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5.bin"/></Relationships>
</file>

<file path=xl/worksheets/_rels/sheet1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6.bin"/></Relationships>
</file>

<file path=xl/worksheets/_rels/sheet1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7.bin"/></Relationships>
</file>

<file path=xl/worksheets/_rels/sheet1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8.bin"/></Relationships>
</file>

<file path=xl/worksheets/_rels/sheet1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9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2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0.bin"/></Relationships>
</file>

<file path=xl/worksheets/_rels/sheet2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1.bin"/></Relationships>
</file>

<file path=xl/worksheets/_rels/sheet2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2.bin"/></Relationships>
</file>

<file path=xl/worksheets/_rels/sheet2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3.bin"/></Relationships>
</file>

<file path=xl/worksheets/_rels/sheet2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4.bin"/></Relationships>
</file>

<file path=xl/worksheets/_rels/sheet2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5.bin"/></Relationships>
</file>

<file path=xl/worksheets/_rels/sheet2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6.bin"/></Relationships>
</file>

<file path=xl/worksheets/_rels/sheet2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7.bin"/></Relationships>
</file>

<file path=xl/worksheets/_rels/sheet2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8.bin"/></Relationships>
</file>

<file path=xl/worksheets/_rels/sheet2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9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3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0.bin"/></Relationships>
</file>

<file path=xl/worksheets/_rels/sheet3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1.bin"/></Relationships>
</file>

<file path=xl/worksheets/_rels/sheet3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2.bin"/></Relationships>
</file>

<file path=xl/worksheets/_rels/sheet3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3.bin"/></Relationships>
</file>

<file path=xl/worksheets/_rels/sheet3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4.bin"/></Relationships>
</file>

<file path=xl/worksheets/_rels/sheet3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5.bin"/></Relationships>
</file>

<file path=xl/worksheets/_rels/sheet3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6.bin"/></Relationships>
</file>

<file path=xl/worksheets/_rels/sheet3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7.bin"/></Relationships>
</file>

<file path=xl/worksheets/_rels/sheet3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8.bin"/></Relationships>
</file>

<file path=xl/worksheets/_rels/sheet3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9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40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0.bin"/></Relationships>
</file>

<file path=xl/worksheets/_rels/sheet4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1.bin"/></Relationships>
</file>

<file path=xl/worksheets/_rels/sheet4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2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8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">
    <pageSetUpPr fitToPage="1"/>
  </sheetPr>
  <dimension ref="A1:D42"/>
  <sheetViews>
    <sheetView zoomScale="80" zoomScaleNormal="80" workbookViewId="0">
      <pane xSplit="2" ySplit="1" topLeftCell="C2" activePane="bottomRight" state="frozen"/>
      <selection pane="topRight" activeCell="C1" sqref="C1"/>
      <selection pane="bottomLeft" activeCell="A2" sqref="A2"/>
      <selection pane="bottomRight" activeCell="A2" sqref="A2"/>
    </sheetView>
  </sheetViews>
  <sheetFormatPr defaultRowHeight="15" customHeight="1"/>
  <cols>
    <col min="1" max="1" width="33" style="1" bestFit="1" customWidth="1"/>
    <col min="2" max="2" width="17.25" style="1" bestFit="1" customWidth="1"/>
    <col min="3" max="3" width="48.125" style="1" bestFit="1" customWidth="1"/>
    <col min="4" max="4" width="54" style="1" bestFit="1" customWidth="1"/>
    <col min="5" max="16384" width="9" style="1"/>
  </cols>
  <sheetData>
    <row r="1" spans="1:4" ht="15" customHeight="1">
      <c r="A1" s="48"/>
      <c r="B1" s="48" t="s">
        <v>400</v>
      </c>
      <c r="C1" s="48" t="s">
        <v>401</v>
      </c>
      <c r="D1" s="48" t="s">
        <v>402</v>
      </c>
    </row>
    <row r="2" spans="1:4" ht="15" customHeight="1">
      <c r="A2" s="1" t="s">
        <v>399</v>
      </c>
      <c r="B2" s="47" t="str">
        <f>HYPERLINK("#'問1-高'!A1","問1-高")</f>
        <v>問1-高</v>
      </c>
      <c r="C2" s="1" t="s">
        <v>279</v>
      </c>
    </row>
    <row r="3" spans="1:4" ht="15" customHeight="1">
      <c r="B3" s="47" t="str">
        <f>HYPERLINK("#'問2-分-高'!A1","問2-分-高")</f>
        <v>問2-分-高</v>
      </c>
      <c r="C3" s="1" t="s">
        <v>30</v>
      </c>
    </row>
    <row r="4" spans="1:4" ht="15" customHeight="1">
      <c r="B4" s="47" t="str">
        <f>HYPERLINK("#'問3-分-高'!A1","問3-分-高")</f>
        <v>問3-分-高</v>
      </c>
      <c r="C4" s="1" t="s">
        <v>31</v>
      </c>
    </row>
    <row r="5" spans="1:4" ht="15" customHeight="1">
      <c r="B5" s="47" t="str">
        <f>HYPERLINK("#'問4-分-高'!A1","問4-分-高")</f>
        <v>問4-分-高</v>
      </c>
      <c r="C5" s="1" t="s">
        <v>32</v>
      </c>
    </row>
    <row r="6" spans="1:4" ht="15" customHeight="1">
      <c r="B6" s="47" t="str">
        <f>HYPERLINK("#'問5-分複-高'!A1","問5-分複-高")</f>
        <v>問5-分複-高</v>
      </c>
      <c r="C6" s="1" t="s">
        <v>33</v>
      </c>
    </row>
    <row r="7" spans="1:4" ht="15" customHeight="1">
      <c r="B7" s="47" t="str">
        <f>HYPERLINK("#'問6-分複-高'!A1","問6-分複-高")</f>
        <v>問6-分複-高</v>
      </c>
      <c r="C7" s="1" t="s">
        <v>34</v>
      </c>
    </row>
    <row r="8" spans="1:4" ht="15" customHeight="1">
      <c r="B8" s="47" t="str">
        <f>HYPERLINK("#'問7-複-高'!A1","問7-複-高")</f>
        <v>問7-複-高</v>
      </c>
      <c r="C8" s="1" t="s">
        <v>35</v>
      </c>
    </row>
    <row r="9" spans="1:4" ht="15" customHeight="1">
      <c r="B9" s="47" t="str">
        <f>HYPERLINK("#'問8-複-高'!A1","問8-複-高")</f>
        <v>問8-複-高</v>
      </c>
      <c r="C9" s="1" t="s">
        <v>36</v>
      </c>
    </row>
    <row r="10" spans="1:4" ht="15" customHeight="1">
      <c r="B10" s="47" t="str">
        <f>HYPERLINK("#'問9-高'!A1","問9-高")</f>
        <v>問9-高</v>
      </c>
      <c r="C10" s="1" t="s">
        <v>37</v>
      </c>
    </row>
    <row r="11" spans="1:4" ht="15" customHeight="1">
      <c r="B11" s="47" t="str">
        <f>HYPERLINK("#'問10-高'!A1","問10-高")</f>
        <v>問10-高</v>
      </c>
      <c r="C11" s="1" t="s">
        <v>38</v>
      </c>
    </row>
    <row r="12" spans="1:4" ht="15" customHeight="1">
      <c r="B12" s="47" t="str">
        <f>HYPERLINK("#'問11-分-高'!A1","問11-分-高")</f>
        <v>問11-分-高</v>
      </c>
      <c r="C12" s="1" t="s">
        <v>404</v>
      </c>
    </row>
    <row r="13" spans="1:4" ht="15" customHeight="1">
      <c r="B13" s="47" t="str">
        <f>HYPERLINK("#'問12-分複-高'!A1","問12-分複-高")</f>
        <v>問12-分複-高</v>
      </c>
      <c r="C13" s="1" t="s">
        <v>39</v>
      </c>
    </row>
    <row r="14" spans="1:4" ht="15" customHeight="1">
      <c r="B14" s="47" t="str">
        <f>HYPERLINK("#'問13-分複-高'!A1","問13-分複-高")</f>
        <v>問13-分複-高</v>
      </c>
      <c r="C14" s="1" t="s">
        <v>40</v>
      </c>
    </row>
    <row r="15" spans="1:4" ht="15" customHeight="1">
      <c r="B15" s="47" t="str">
        <f>HYPERLINK("#'問14-分複-高'!A1","問14-分複-高")</f>
        <v>問14-分複-高</v>
      </c>
      <c r="C15" s="1" t="s">
        <v>41</v>
      </c>
    </row>
    <row r="16" spans="1:4" ht="15" customHeight="1">
      <c r="B16" s="47" t="str">
        <f>HYPERLINK("#'問15-複-高'!A1","問15-複-高")</f>
        <v>問15-複-高</v>
      </c>
      <c r="C16" s="1" t="s">
        <v>42</v>
      </c>
    </row>
    <row r="17" spans="2:3" ht="15" customHeight="1">
      <c r="B17" s="47" t="str">
        <f>HYPERLINK("#'問16-複-高'!A1","問16-複-高")</f>
        <v>問16-複-高</v>
      </c>
      <c r="C17" s="1" t="s">
        <v>43</v>
      </c>
    </row>
    <row r="18" spans="2:3" ht="15" customHeight="1">
      <c r="B18" s="47" t="str">
        <f>HYPERLINK("#'問17-1-複-高'!A1","問17-1-複-高")</f>
        <v>問17-1-複-高</v>
      </c>
      <c r="C18" s="1" t="s">
        <v>44</v>
      </c>
    </row>
    <row r="19" spans="2:3" ht="15" customHeight="1">
      <c r="B19" s="47" t="str">
        <f>HYPERLINK("#'問17-2-複-高'!A1","問17-2-複-高")</f>
        <v>問17-2-複-高</v>
      </c>
      <c r="C19" s="1" t="s">
        <v>45</v>
      </c>
    </row>
    <row r="20" spans="2:3" ht="15" customHeight="1">
      <c r="B20" s="47" t="str">
        <f>HYPERLINK("#'問18-高'!A1","問18-高")</f>
        <v>問18-高</v>
      </c>
      <c r="C20" s="1" t="s">
        <v>46</v>
      </c>
    </row>
    <row r="21" spans="2:3" ht="15" customHeight="1">
      <c r="B21" s="47" t="str">
        <f>HYPERLINK("#'問19-複-高'!A1","問19-複-高")</f>
        <v>問19-複-高</v>
      </c>
      <c r="C21" s="1" t="s">
        <v>47</v>
      </c>
    </row>
    <row r="22" spans="2:3" ht="15" customHeight="1">
      <c r="B22" s="47" t="str">
        <f>HYPERLINK("#'問20-複-高'!A1","問20-複-高")</f>
        <v>問20-複-高</v>
      </c>
      <c r="C22" s="1" t="s">
        <v>48</v>
      </c>
    </row>
    <row r="23" spans="2:3" ht="15" customHeight="1">
      <c r="B23" s="47" t="str">
        <f>HYPERLINK("#'問21-高'!A1","問21-高")</f>
        <v>問21-高</v>
      </c>
      <c r="C23" s="1" t="s">
        <v>49</v>
      </c>
    </row>
    <row r="24" spans="2:3" ht="15" customHeight="1">
      <c r="B24" s="47" t="str">
        <f>HYPERLINK("#'問22-高'!A1","問22-高")</f>
        <v>問22-高</v>
      </c>
      <c r="C24" s="1" t="s">
        <v>50</v>
      </c>
    </row>
    <row r="25" spans="2:3" ht="15" customHeight="1">
      <c r="B25" s="47" t="str">
        <f>HYPERLINK("#'問23-高'!A1","問23-高")</f>
        <v>問23-高</v>
      </c>
      <c r="C25" s="1" t="s">
        <v>51</v>
      </c>
    </row>
    <row r="26" spans="2:3" ht="15" customHeight="1">
      <c r="B26" s="47" t="str">
        <f>HYPERLINK("#'問24-分複-高'!A1","問24-分複-高")</f>
        <v>問24-分複-高</v>
      </c>
      <c r="C26" s="1" t="s">
        <v>52</v>
      </c>
    </row>
    <row r="27" spans="2:3" ht="15" customHeight="1">
      <c r="B27" s="47" t="str">
        <f>HYPERLINK("#'問25-分複-高'!A1","問25-分複-高")</f>
        <v>問25-分複-高</v>
      </c>
      <c r="C27" s="1" t="s">
        <v>53</v>
      </c>
    </row>
    <row r="28" spans="2:3" ht="15" customHeight="1">
      <c r="B28" s="47" t="str">
        <f>HYPERLINK("#'問26-分-高'!A1","問26-分-高")</f>
        <v>問26-分-高</v>
      </c>
      <c r="C28" s="1" t="s">
        <v>406</v>
      </c>
    </row>
    <row r="29" spans="2:3" ht="15" customHeight="1">
      <c r="B29" s="47" t="str">
        <f>HYPERLINK("#'問27-複-高'!A1","問27-複-高")</f>
        <v>問27-複-高</v>
      </c>
      <c r="C29" s="1" t="s">
        <v>54</v>
      </c>
    </row>
    <row r="30" spans="2:3" ht="15" customHeight="1">
      <c r="B30" s="47" t="str">
        <f>HYPERLINK("#'問28-1-複-高'!A1","問28-1-複-高")</f>
        <v>問28-1-複-高</v>
      </c>
      <c r="C30" s="1" t="s">
        <v>55</v>
      </c>
    </row>
    <row r="31" spans="2:3" ht="15" customHeight="1">
      <c r="B31" s="47" t="str">
        <f>HYPERLINK("#'問28-2-複-高'!A1","問28-2-複-高")</f>
        <v>問28-2-複-高</v>
      </c>
      <c r="C31" s="1" t="s">
        <v>56</v>
      </c>
    </row>
    <row r="32" spans="2:3" ht="15" customHeight="1">
      <c r="B32" s="47" t="str">
        <f>HYPERLINK("#'問29-複-高'!A1","問29-複-高")</f>
        <v>問29-複-高</v>
      </c>
      <c r="C32" s="1" t="s">
        <v>57</v>
      </c>
    </row>
    <row r="33" spans="2:3" ht="15" customHeight="1">
      <c r="B33" s="47" t="str">
        <f>HYPERLINK("#'問30-高'!A1","問30-高")</f>
        <v>問30-高</v>
      </c>
      <c r="C33" s="1" t="s">
        <v>58</v>
      </c>
    </row>
    <row r="34" spans="2:3" ht="15" customHeight="1">
      <c r="B34" s="47" t="str">
        <f>HYPERLINK("#'問31-分複-高'!A1","問31-分複-高")</f>
        <v>問31-分複-高</v>
      </c>
      <c r="C34" s="1" t="s">
        <v>59</v>
      </c>
    </row>
    <row r="35" spans="2:3" ht="15" customHeight="1">
      <c r="B35" s="47" t="str">
        <f>HYPERLINK("#'問32-分複-高'!A1","問32-分複-高")</f>
        <v>問32-分複-高</v>
      </c>
      <c r="C35" s="1" t="s">
        <v>60</v>
      </c>
    </row>
    <row r="36" spans="2:3" ht="15" customHeight="1">
      <c r="B36" s="47" t="str">
        <f>HYPERLINK("#'問33-複-高'!A1","問33-複-高")</f>
        <v>問33-複-高</v>
      </c>
      <c r="C36" s="1" t="s">
        <v>61</v>
      </c>
    </row>
    <row r="37" spans="2:3" ht="15" customHeight="1">
      <c r="B37" s="47" t="str">
        <f>HYPERLINK("#'問34-複-高'!A1","問34-複-高")</f>
        <v>問34-複-高</v>
      </c>
      <c r="C37" s="1" t="s">
        <v>62</v>
      </c>
    </row>
    <row r="38" spans="2:3" ht="15" customHeight="1">
      <c r="B38" s="47" t="str">
        <f>HYPERLINK("#'問35-高'!A1","問35-高")</f>
        <v>問35-高</v>
      </c>
      <c r="C38" s="1" t="s">
        <v>63</v>
      </c>
    </row>
    <row r="39" spans="2:3" ht="15" customHeight="1">
      <c r="B39" s="47" t="str">
        <f>HYPERLINK("#'問36-高'!A1","問36-高")</f>
        <v>問36-高</v>
      </c>
      <c r="C39" s="1" t="s">
        <v>64</v>
      </c>
    </row>
    <row r="40" spans="2:3" ht="15" customHeight="1">
      <c r="B40" s="47" t="str">
        <f>HYPERLINK("#'問37-高'!A1","問37-高")</f>
        <v>問37-高</v>
      </c>
      <c r="C40" s="1" t="s">
        <v>65</v>
      </c>
    </row>
    <row r="41" spans="2:3" ht="15" customHeight="1">
      <c r="B41" s="47" t="str">
        <f>HYPERLINK("#'問38-高'!A1","問38-高")</f>
        <v>問38-高</v>
      </c>
      <c r="C41" s="1" t="s">
        <v>66</v>
      </c>
    </row>
    <row r="42" spans="2:3" ht="15" customHeight="1">
      <c r="B42" s="47" t="str">
        <f>HYPERLINK("#'問39-複-高'!A1","問39-複-高")</f>
        <v>問39-複-高</v>
      </c>
      <c r="C42" s="1" t="s">
        <v>67</v>
      </c>
    </row>
  </sheetData>
  <phoneticPr fontId="2"/>
  <pageMargins left="0.7" right="0.7" top="0.75" bottom="0.75" header="0.3" footer="0.3"/>
  <pageSetup paperSize="9" scale="58" orientation="portrait" horizontalDpi="1200" verticalDpi="12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</row>
    <row r="2" spans="1:16384" ht="15" customHeight="1">
      <c r="B2" s="3" t="s">
        <v>29</v>
      </c>
    </row>
    <row r="3" spans="1:16384" ht="15" customHeight="1">
      <c r="B3" s="3" t="s">
        <v>341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96</v>
      </c>
      <c r="F7" s="13" t="s">
        <v>95</v>
      </c>
      <c r="G7" s="13" t="s">
        <v>27</v>
      </c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2304</v>
      </c>
      <c r="F8" s="16">
        <v>12680</v>
      </c>
      <c r="G8" s="16">
        <v>1174</v>
      </c>
    </row>
    <row r="9" spans="1:16384" ht="15" customHeight="1">
      <c r="A9" s="49"/>
      <c r="B9" s="57"/>
      <c r="C9" s="58"/>
      <c r="D9" s="17">
        <v>1</v>
      </c>
      <c r="E9" s="18">
        <v>0.14259190493873003</v>
      </c>
      <c r="F9" s="19">
        <v>0.7847505879440525</v>
      </c>
      <c r="G9" s="19">
        <v>7.2657507117217482E-2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804</v>
      </c>
      <c r="F10" s="23">
        <v>3824</v>
      </c>
      <c r="G10" s="23">
        <v>364</v>
      </c>
    </row>
    <row r="11" spans="1:16384" ht="15" customHeight="1">
      <c r="A11" s="49"/>
      <c r="B11" s="24"/>
      <c r="C11" s="52"/>
      <c r="D11" s="25">
        <v>1</v>
      </c>
      <c r="E11" s="26">
        <v>0.16105769230769232</v>
      </c>
      <c r="F11" s="27">
        <v>0.76602564102564108</v>
      </c>
      <c r="G11" s="27">
        <v>7.2916666666666671E-2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1441</v>
      </c>
      <c r="F12" s="30">
        <v>8675</v>
      </c>
      <c r="G12" s="30">
        <v>793</v>
      </c>
    </row>
    <row r="13" spans="1:16384" ht="15" customHeight="1">
      <c r="A13" s="49"/>
      <c r="B13" s="43"/>
      <c r="C13" s="60"/>
      <c r="D13" s="44">
        <v>1</v>
      </c>
      <c r="E13" s="45">
        <v>0.13209276743972867</v>
      </c>
      <c r="F13" s="46">
        <v>0.79521496012466775</v>
      </c>
      <c r="G13" s="46">
        <v>7.2692272435603625E-2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63</v>
      </c>
      <c r="F14" s="23">
        <v>281</v>
      </c>
      <c r="G14" s="23">
        <v>17</v>
      </c>
    </row>
    <row r="15" spans="1:16384" ht="15" customHeight="1">
      <c r="A15" s="49"/>
      <c r="B15" s="24"/>
      <c r="C15" s="52"/>
      <c r="D15" s="31">
        <v>1</v>
      </c>
      <c r="E15" s="26">
        <v>0.17451523545706371</v>
      </c>
      <c r="F15" s="27">
        <v>0.77839335180055402</v>
      </c>
      <c r="G15" s="27">
        <v>4.7091412742382273E-2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114</v>
      </c>
      <c r="F16" s="30">
        <v>537</v>
      </c>
      <c r="G16" s="30">
        <v>44</v>
      </c>
    </row>
    <row r="17" spans="1:7" ht="15" customHeight="1">
      <c r="A17" s="49"/>
      <c r="B17" s="24"/>
      <c r="C17" s="52"/>
      <c r="D17" s="31">
        <v>1</v>
      </c>
      <c r="E17" s="26">
        <v>0.16402877697841728</v>
      </c>
      <c r="F17" s="27">
        <v>0.77266187050359714</v>
      </c>
      <c r="G17" s="27">
        <v>6.3309352517985612E-2</v>
      </c>
    </row>
    <row r="18" spans="1:7" ht="15" customHeight="1">
      <c r="A18" s="49"/>
      <c r="B18" s="24"/>
      <c r="C18" s="51" t="s">
        <v>290</v>
      </c>
      <c r="D18" s="28">
        <v>867</v>
      </c>
      <c r="E18" s="29">
        <v>127</v>
      </c>
      <c r="F18" s="30">
        <v>661</v>
      </c>
      <c r="G18" s="30">
        <v>79</v>
      </c>
    </row>
    <row r="19" spans="1:7" ht="15" customHeight="1">
      <c r="A19" s="49"/>
      <c r="B19" s="24"/>
      <c r="C19" s="52"/>
      <c r="D19" s="31">
        <v>1</v>
      </c>
      <c r="E19" s="26">
        <v>0.14648212226066898</v>
      </c>
      <c r="F19" s="27">
        <v>0.76239907727796996</v>
      </c>
      <c r="G19" s="27">
        <v>9.1118800461361019E-2</v>
      </c>
    </row>
    <row r="20" spans="1:7" ht="15" customHeight="1">
      <c r="A20" s="49"/>
      <c r="B20" s="24"/>
      <c r="C20" s="51" t="s">
        <v>291</v>
      </c>
      <c r="D20" s="28">
        <v>1749</v>
      </c>
      <c r="E20" s="29">
        <v>241</v>
      </c>
      <c r="F20" s="30">
        <v>1365</v>
      </c>
      <c r="G20" s="30">
        <v>143</v>
      </c>
    </row>
    <row r="21" spans="1:7" ht="15" customHeight="1">
      <c r="A21" s="49"/>
      <c r="B21" s="24"/>
      <c r="C21" s="52"/>
      <c r="D21" s="31">
        <v>1</v>
      </c>
      <c r="E21" s="26">
        <v>0.1377930245854774</v>
      </c>
      <c r="F21" s="27">
        <v>0.78044596912521436</v>
      </c>
      <c r="G21" s="27">
        <v>8.1761006289308172E-2</v>
      </c>
    </row>
    <row r="22" spans="1:7" ht="15" customHeight="1">
      <c r="A22" s="49"/>
      <c r="B22" s="24"/>
      <c r="C22" s="51" t="s">
        <v>292</v>
      </c>
      <c r="D22" s="28">
        <v>3564</v>
      </c>
      <c r="E22" s="29">
        <v>433</v>
      </c>
      <c r="F22" s="30">
        <v>2874</v>
      </c>
      <c r="G22" s="30">
        <v>257</v>
      </c>
    </row>
    <row r="23" spans="1:7" ht="15" customHeight="1">
      <c r="A23" s="49"/>
      <c r="B23" s="24"/>
      <c r="C23" s="52"/>
      <c r="D23" s="25">
        <v>1</v>
      </c>
      <c r="E23" s="26">
        <v>0.12149270482603816</v>
      </c>
      <c r="F23" s="27">
        <v>0.80639730639730645</v>
      </c>
      <c r="G23" s="27">
        <v>7.2109988776655448E-2</v>
      </c>
    </row>
    <row r="24" spans="1:7" ht="15" customHeight="1">
      <c r="A24" s="49"/>
      <c r="B24" s="24"/>
      <c r="C24" s="51" t="s">
        <v>293</v>
      </c>
      <c r="D24" s="28">
        <v>4716</v>
      </c>
      <c r="E24" s="29">
        <v>585</v>
      </c>
      <c r="F24" s="30">
        <v>3794</v>
      </c>
      <c r="G24" s="30">
        <v>337</v>
      </c>
    </row>
    <row r="25" spans="1:7" ht="15" customHeight="1">
      <c r="A25" s="49"/>
      <c r="B25" s="24"/>
      <c r="C25" s="52"/>
      <c r="D25" s="25">
        <v>1</v>
      </c>
      <c r="E25" s="26">
        <v>0.12404580152671756</v>
      </c>
      <c r="F25" s="27">
        <v>0.80449533502968618</v>
      </c>
      <c r="G25" s="27">
        <v>7.1458863443596268E-2</v>
      </c>
    </row>
    <row r="26" spans="1:7" ht="15" customHeight="1">
      <c r="A26" s="49"/>
      <c r="B26" s="24"/>
      <c r="C26" s="51" t="s">
        <v>294</v>
      </c>
      <c r="D26" s="28">
        <v>3882</v>
      </c>
      <c r="E26" s="29">
        <v>671</v>
      </c>
      <c r="F26" s="30">
        <v>2945</v>
      </c>
      <c r="G26" s="30">
        <v>266</v>
      </c>
    </row>
    <row r="27" spans="1:7" ht="15" customHeight="1">
      <c r="A27" s="49"/>
      <c r="B27" s="43"/>
      <c r="C27" s="60"/>
      <c r="D27" s="44">
        <v>1</v>
      </c>
      <c r="E27" s="45">
        <v>0.17284904688304997</v>
      </c>
      <c r="F27" s="46">
        <v>0.75862957238536832</v>
      </c>
      <c r="G27" s="46">
        <v>6.8521380731581663E-2</v>
      </c>
    </row>
    <row r="28" spans="1:7" ht="15" customHeight="1">
      <c r="A28" s="49"/>
      <c r="B28" s="24" t="s">
        <v>281</v>
      </c>
      <c r="C28" s="53" t="s">
        <v>295</v>
      </c>
      <c r="D28" s="21">
        <v>5554</v>
      </c>
      <c r="E28" s="22">
        <v>664</v>
      </c>
      <c r="F28" s="23">
        <v>4493</v>
      </c>
      <c r="G28" s="23">
        <v>397</v>
      </c>
    </row>
    <row r="29" spans="1:7" ht="15" customHeight="1">
      <c r="A29" s="49"/>
      <c r="B29" s="24"/>
      <c r="C29" s="52"/>
      <c r="D29" s="31">
        <v>1</v>
      </c>
      <c r="E29" s="26">
        <v>0.11955347497299244</v>
      </c>
      <c r="F29" s="27">
        <v>0.80896651062297442</v>
      </c>
      <c r="G29" s="27">
        <v>7.1480014404033135E-2</v>
      </c>
    </row>
    <row r="30" spans="1:7" ht="15" customHeight="1">
      <c r="A30" s="49"/>
      <c r="B30" s="24"/>
      <c r="C30" s="51" t="s">
        <v>296</v>
      </c>
      <c r="D30" s="28">
        <v>4048</v>
      </c>
      <c r="E30" s="29">
        <v>601</v>
      </c>
      <c r="F30" s="30">
        <v>3125</v>
      </c>
      <c r="G30" s="30">
        <v>322</v>
      </c>
    </row>
    <row r="31" spans="1:7" ht="15" customHeight="1">
      <c r="A31" s="49"/>
      <c r="B31" s="24"/>
      <c r="C31" s="52"/>
      <c r="D31" s="31">
        <v>1</v>
      </c>
      <c r="E31" s="26">
        <v>0.14846837944664032</v>
      </c>
      <c r="F31" s="27">
        <v>0.77198616600790515</v>
      </c>
      <c r="G31" s="27">
        <v>7.9545454545454544E-2</v>
      </c>
    </row>
    <row r="32" spans="1:7" ht="15" customHeight="1">
      <c r="A32" s="49"/>
      <c r="B32" s="24"/>
      <c r="C32" s="51" t="s">
        <v>297</v>
      </c>
      <c r="D32" s="28">
        <v>378</v>
      </c>
      <c r="E32" s="29">
        <v>64</v>
      </c>
      <c r="F32" s="30">
        <v>284</v>
      </c>
      <c r="G32" s="30">
        <v>30</v>
      </c>
    </row>
    <row r="33" spans="1:7" ht="15" customHeight="1">
      <c r="A33" s="49"/>
      <c r="B33" s="24"/>
      <c r="C33" s="52"/>
      <c r="D33" s="31">
        <v>1</v>
      </c>
      <c r="E33" s="26">
        <v>0.1693121693121693</v>
      </c>
      <c r="F33" s="27">
        <v>0.75132275132275128</v>
      </c>
      <c r="G33" s="27">
        <v>7.9365079365079361E-2</v>
      </c>
    </row>
    <row r="34" spans="1:7" ht="15" customHeight="1">
      <c r="A34" s="49"/>
      <c r="B34" s="24"/>
      <c r="C34" s="51" t="s">
        <v>298</v>
      </c>
      <c r="D34" s="28">
        <v>3119</v>
      </c>
      <c r="E34" s="29">
        <v>406</v>
      </c>
      <c r="F34" s="30">
        <v>2564</v>
      </c>
      <c r="G34" s="30">
        <v>149</v>
      </c>
    </row>
    <row r="35" spans="1:7" ht="15" customHeight="1">
      <c r="A35" s="49"/>
      <c r="B35" s="43"/>
      <c r="C35" s="60"/>
      <c r="D35" s="44">
        <v>1</v>
      </c>
      <c r="E35" s="45">
        <v>0.13016992625841617</v>
      </c>
      <c r="F35" s="46">
        <v>0.82205835203590893</v>
      </c>
      <c r="G35" s="46">
        <v>4.7771721705674897E-2</v>
      </c>
    </row>
    <row r="36" spans="1:7" ht="15" customHeight="1">
      <c r="A36" s="49"/>
      <c r="B36" s="24" t="s">
        <v>17</v>
      </c>
      <c r="C36" s="53" t="s">
        <v>299</v>
      </c>
      <c r="D36" s="21">
        <v>1205</v>
      </c>
      <c r="E36" s="22">
        <v>79</v>
      </c>
      <c r="F36" s="23">
        <v>970</v>
      </c>
      <c r="G36" s="23">
        <v>156</v>
      </c>
    </row>
    <row r="37" spans="1:7" ht="15" customHeight="1">
      <c r="A37" s="49"/>
      <c r="B37" s="24"/>
      <c r="C37" s="52"/>
      <c r="D37" s="31">
        <v>1</v>
      </c>
      <c r="E37" s="26">
        <v>6.5560165975103737E-2</v>
      </c>
      <c r="F37" s="27">
        <v>0.80497925311203322</v>
      </c>
      <c r="G37" s="27">
        <v>0.12946058091286308</v>
      </c>
    </row>
    <row r="38" spans="1:7" ht="15" customHeight="1">
      <c r="A38" s="49"/>
      <c r="B38" s="24"/>
      <c r="C38" s="54" t="s">
        <v>300</v>
      </c>
      <c r="D38" s="28">
        <v>1546</v>
      </c>
      <c r="E38" s="29">
        <v>125</v>
      </c>
      <c r="F38" s="30">
        <v>1261</v>
      </c>
      <c r="G38" s="30">
        <v>160</v>
      </c>
    </row>
    <row r="39" spans="1:7" ht="15" customHeight="1">
      <c r="A39" s="49"/>
      <c r="B39" s="24"/>
      <c r="C39" s="52"/>
      <c r="D39" s="31">
        <v>1</v>
      </c>
      <c r="E39" s="26">
        <v>8.0853816300129361E-2</v>
      </c>
      <c r="F39" s="27">
        <v>0.81565329883570503</v>
      </c>
      <c r="G39" s="27">
        <v>0.10349288486416559</v>
      </c>
    </row>
    <row r="40" spans="1:7" ht="15" customHeight="1">
      <c r="A40" s="49"/>
      <c r="B40" s="24"/>
      <c r="C40" s="51" t="s">
        <v>301</v>
      </c>
      <c r="D40" s="28">
        <v>12779</v>
      </c>
      <c r="E40" s="29">
        <v>2031</v>
      </c>
      <c r="F40" s="30">
        <v>10058</v>
      </c>
      <c r="G40" s="30">
        <v>690</v>
      </c>
    </row>
    <row r="41" spans="1:7" ht="15" customHeight="1">
      <c r="A41" s="49"/>
      <c r="B41" s="43"/>
      <c r="C41" s="60"/>
      <c r="D41" s="44">
        <v>1</v>
      </c>
      <c r="E41" s="45">
        <v>0.15893262383598092</v>
      </c>
      <c r="F41" s="46">
        <v>0.78707254088739342</v>
      </c>
      <c r="G41" s="46">
        <v>5.3994835276625713E-2</v>
      </c>
    </row>
    <row r="42" spans="1:7" ht="15" customHeight="1">
      <c r="A42" s="49"/>
      <c r="B42" s="24" t="s">
        <v>15</v>
      </c>
      <c r="C42" s="53" t="s">
        <v>302</v>
      </c>
      <c r="D42" s="21">
        <v>497</v>
      </c>
      <c r="E42" s="35">
        <v>55</v>
      </c>
      <c r="F42" s="36">
        <v>408</v>
      </c>
      <c r="G42" s="36">
        <v>34</v>
      </c>
    </row>
    <row r="43" spans="1:7" ht="15" customHeight="1">
      <c r="A43" s="49"/>
      <c r="B43" s="24"/>
      <c r="C43" s="52"/>
      <c r="D43" s="31">
        <v>1</v>
      </c>
      <c r="E43" s="26">
        <v>0.11066398390342053</v>
      </c>
      <c r="F43" s="27">
        <v>0.82092555331991957</v>
      </c>
      <c r="G43" s="27">
        <v>6.8410462776659964E-2</v>
      </c>
    </row>
    <row r="44" spans="1:7" ht="15" customHeight="1">
      <c r="A44" s="49"/>
      <c r="B44" s="24"/>
      <c r="C44" s="51" t="s">
        <v>303</v>
      </c>
      <c r="D44" s="28">
        <v>8147</v>
      </c>
      <c r="E44" s="37">
        <v>1058</v>
      </c>
      <c r="F44" s="38">
        <v>6626</v>
      </c>
      <c r="G44" s="38">
        <v>463</v>
      </c>
    </row>
    <row r="45" spans="1:7" ht="15" customHeight="1">
      <c r="A45" s="49"/>
      <c r="B45" s="24"/>
      <c r="C45" s="52"/>
      <c r="D45" s="31">
        <v>1</v>
      </c>
      <c r="E45" s="26">
        <v>0.12986375352890633</v>
      </c>
      <c r="F45" s="27">
        <v>0.81330551123112804</v>
      </c>
      <c r="G45" s="27">
        <v>5.6830735239965631E-2</v>
      </c>
    </row>
    <row r="46" spans="1:7" ht="15" customHeight="1">
      <c r="A46" s="49"/>
      <c r="B46" s="24"/>
      <c r="C46" s="51" t="s">
        <v>304</v>
      </c>
      <c r="D46" s="28">
        <v>5197</v>
      </c>
      <c r="E46" s="37">
        <v>741</v>
      </c>
      <c r="F46" s="38">
        <v>4115</v>
      </c>
      <c r="G46" s="38">
        <v>341</v>
      </c>
    </row>
    <row r="47" spans="1:7" ht="15" customHeight="1">
      <c r="A47" s="49"/>
      <c r="B47" s="24"/>
      <c r="C47" s="52"/>
      <c r="D47" s="31">
        <v>1</v>
      </c>
      <c r="E47" s="26">
        <v>0.14258225899557436</v>
      </c>
      <c r="F47" s="27">
        <v>0.79180296324802768</v>
      </c>
      <c r="G47" s="27">
        <v>6.5614777756397916E-2</v>
      </c>
    </row>
    <row r="48" spans="1:7" ht="15" customHeight="1">
      <c r="A48" s="49"/>
      <c r="B48" s="24"/>
      <c r="C48" s="51" t="s">
        <v>305</v>
      </c>
      <c r="D48" s="28">
        <v>1858</v>
      </c>
      <c r="E48" s="37">
        <v>389</v>
      </c>
      <c r="F48" s="38">
        <v>1319</v>
      </c>
      <c r="G48" s="38">
        <v>150</v>
      </c>
    </row>
    <row r="49" spans="1:7" ht="15" customHeight="1">
      <c r="A49" s="49"/>
      <c r="B49" s="43"/>
      <c r="C49" s="60"/>
      <c r="D49" s="44">
        <v>1</v>
      </c>
      <c r="E49" s="45">
        <v>0.20936490850376749</v>
      </c>
      <c r="F49" s="46">
        <v>0.70990312163616798</v>
      </c>
      <c r="G49" s="46">
        <v>8.073196986006459E-2</v>
      </c>
    </row>
    <row r="50" spans="1:7" ht="15" customHeight="1">
      <c r="A50" s="49"/>
      <c r="B50" s="24" t="s">
        <v>282</v>
      </c>
      <c r="C50" s="53" t="s">
        <v>1</v>
      </c>
      <c r="D50" s="21">
        <v>2851</v>
      </c>
      <c r="E50" s="22">
        <v>388</v>
      </c>
      <c r="F50" s="23">
        <v>2184</v>
      </c>
      <c r="G50" s="23">
        <v>279</v>
      </c>
    </row>
    <row r="51" spans="1:7" ht="15" customHeight="1">
      <c r="A51" s="49"/>
      <c r="B51" s="24"/>
      <c r="C51" s="52"/>
      <c r="D51" s="31">
        <v>1</v>
      </c>
      <c r="E51" s="26">
        <v>0.13609259908803928</v>
      </c>
      <c r="F51" s="27">
        <v>0.76604700105226231</v>
      </c>
      <c r="G51" s="27">
        <v>9.7860399859698355E-2</v>
      </c>
    </row>
    <row r="52" spans="1:7" ht="15" customHeight="1">
      <c r="A52" s="49"/>
      <c r="B52" s="24"/>
      <c r="C52" s="51" t="s">
        <v>306</v>
      </c>
      <c r="D52" s="28">
        <v>1975</v>
      </c>
      <c r="E52" s="29">
        <v>169</v>
      </c>
      <c r="F52" s="30">
        <v>1733</v>
      </c>
      <c r="G52" s="30">
        <v>73</v>
      </c>
    </row>
    <row r="53" spans="1:7" ht="15" customHeight="1">
      <c r="A53" s="49"/>
      <c r="B53" s="24"/>
      <c r="C53" s="52"/>
      <c r="D53" s="31">
        <v>1</v>
      </c>
      <c r="E53" s="26">
        <v>8.5569620253164558E-2</v>
      </c>
      <c r="F53" s="27">
        <v>0.87746835443037974</v>
      </c>
      <c r="G53" s="27">
        <v>3.6962025316455697E-2</v>
      </c>
    </row>
    <row r="54" spans="1:7" ht="15" customHeight="1">
      <c r="A54" s="49"/>
      <c r="B54" s="24"/>
      <c r="C54" s="51" t="s">
        <v>307</v>
      </c>
      <c r="D54" s="28">
        <v>923</v>
      </c>
      <c r="E54" s="29">
        <v>144</v>
      </c>
      <c r="F54" s="30">
        <v>696</v>
      </c>
      <c r="G54" s="30">
        <v>83</v>
      </c>
    </row>
    <row r="55" spans="1:7" ht="15" customHeight="1">
      <c r="A55" s="49"/>
      <c r="B55" s="24"/>
      <c r="C55" s="52"/>
      <c r="D55" s="31">
        <v>1</v>
      </c>
      <c r="E55" s="26">
        <v>0.15601300108342361</v>
      </c>
      <c r="F55" s="27">
        <v>0.75406283856988088</v>
      </c>
      <c r="G55" s="27">
        <v>8.9924160346695564E-2</v>
      </c>
    </row>
    <row r="56" spans="1:7" ht="15" customHeight="1">
      <c r="A56" s="49"/>
      <c r="B56" s="24"/>
      <c r="C56" s="51" t="s">
        <v>12</v>
      </c>
      <c r="D56" s="28">
        <v>1215</v>
      </c>
      <c r="E56" s="29">
        <v>167</v>
      </c>
      <c r="F56" s="30">
        <v>937</v>
      </c>
      <c r="G56" s="30">
        <v>111</v>
      </c>
    </row>
    <row r="57" spans="1:7" ht="15" customHeight="1">
      <c r="A57" s="49"/>
      <c r="B57" s="24"/>
      <c r="C57" s="52"/>
      <c r="D57" s="31">
        <v>1</v>
      </c>
      <c r="E57" s="26">
        <v>0.1374485596707819</v>
      </c>
      <c r="F57" s="27">
        <v>0.77119341563786004</v>
      </c>
      <c r="G57" s="27">
        <v>9.1358024691358022E-2</v>
      </c>
    </row>
    <row r="58" spans="1:7" ht="15" customHeight="1">
      <c r="A58" s="49"/>
      <c r="B58" s="24"/>
      <c r="C58" s="51" t="s">
        <v>308</v>
      </c>
      <c r="D58" s="28">
        <v>2062</v>
      </c>
      <c r="E58" s="29">
        <v>313</v>
      </c>
      <c r="F58" s="30">
        <v>1485</v>
      </c>
      <c r="G58" s="30">
        <v>264</v>
      </c>
    </row>
    <row r="59" spans="1:7" ht="15" customHeight="1">
      <c r="A59" s="49"/>
      <c r="B59" s="24"/>
      <c r="C59" s="52"/>
      <c r="D59" s="31">
        <v>1</v>
      </c>
      <c r="E59" s="26">
        <v>0.15179437439379243</v>
      </c>
      <c r="F59" s="27">
        <v>0.72017458777885546</v>
      </c>
      <c r="G59" s="27">
        <v>0.12803103782735209</v>
      </c>
    </row>
    <row r="60" spans="1:7" ht="15" customHeight="1">
      <c r="A60" s="49"/>
      <c r="B60" s="24"/>
      <c r="C60" s="51" t="s">
        <v>16</v>
      </c>
      <c r="D60" s="28">
        <v>1141</v>
      </c>
      <c r="E60" s="29">
        <v>113</v>
      </c>
      <c r="F60" s="30">
        <v>999</v>
      </c>
      <c r="G60" s="30">
        <v>29</v>
      </c>
    </row>
    <row r="61" spans="1:7" ht="15" customHeight="1">
      <c r="A61" s="49"/>
      <c r="B61" s="24"/>
      <c r="C61" s="52"/>
      <c r="D61" s="31">
        <v>1</v>
      </c>
      <c r="E61" s="26">
        <v>9.9035933391761616E-2</v>
      </c>
      <c r="F61" s="27">
        <v>0.87554776511831722</v>
      </c>
      <c r="G61" s="27">
        <v>2.5416301489921123E-2</v>
      </c>
    </row>
    <row r="62" spans="1:7" ht="15" customHeight="1">
      <c r="A62" s="49"/>
      <c r="B62" s="24"/>
      <c r="C62" s="51" t="s">
        <v>5</v>
      </c>
      <c r="D62" s="28">
        <v>2265</v>
      </c>
      <c r="E62" s="29">
        <v>291</v>
      </c>
      <c r="F62" s="30">
        <v>1836</v>
      </c>
      <c r="G62" s="30">
        <v>138</v>
      </c>
    </row>
    <row r="63" spans="1:7" ht="15" customHeight="1">
      <c r="A63" s="49"/>
      <c r="B63" s="24"/>
      <c r="C63" s="52"/>
      <c r="D63" s="31">
        <v>1</v>
      </c>
      <c r="E63" s="26">
        <v>0.12847682119205298</v>
      </c>
      <c r="F63" s="27">
        <v>0.81059602649006623</v>
      </c>
      <c r="G63" s="27">
        <v>6.0927152317880796E-2</v>
      </c>
    </row>
    <row r="64" spans="1:7" ht="15" customHeight="1">
      <c r="A64" s="49"/>
      <c r="B64" s="24"/>
      <c r="C64" s="51" t="s">
        <v>14</v>
      </c>
      <c r="D64" s="28">
        <v>1187</v>
      </c>
      <c r="E64" s="29">
        <v>157</v>
      </c>
      <c r="F64" s="30">
        <v>934</v>
      </c>
      <c r="G64" s="30">
        <v>96</v>
      </c>
    </row>
    <row r="65" spans="1:7" ht="15" customHeight="1">
      <c r="A65" s="49"/>
      <c r="B65" s="24"/>
      <c r="C65" s="52"/>
      <c r="D65" s="31">
        <v>1</v>
      </c>
      <c r="E65" s="26">
        <v>0.13226621735467564</v>
      </c>
      <c r="F65" s="27">
        <v>0.78685762426284755</v>
      </c>
      <c r="G65" s="27">
        <v>8.0876158382476832E-2</v>
      </c>
    </row>
    <row r="66" spans="1:7" ht="15" customHeight="1">
      <c r="A66" s="49"/>
      <c r="B66" s="24"/>
      <c r="C66" s="51" t="s">
        <v>19</v>
      </c>
      <c r="D66" s="28">
        <v>2539</v>
      </c>
      <c r="E66" s="29">
        <v>562</v>
      </c>
      <c r="F66" s="30">
        <v>1876</v>
      </c>
      <c r="G66" s="30">
        <v>101</v>
      </c>
    </row>
    <row r="67" spans="1:7" ht="15" customHeight="1">
      <c r="A67" s="49"/>
      <c r="B67" s="43"/>
      <c r="C67" s="60"/>
      <c r="D67" s="44">
        <v>1</v>
      </c>
      <c r="E67" s="45">
        <v>0.22134698700275698</v>
      </c>
      <c r="F67" s="46">
        <v>0.73887357227254824</v>
      </c>
      <c r="G67" s="46">
        <v>3.9779440724694762E-2</v>
      </c>
    </row>
    <row r="68" spans="1:7" ht="15" customHeight="1">
      <c r="A68" s="49"/>
      <c r="B68" s="24" t="s">
        <v>283</v>
      </c>
      <c r="C68" s="53" t="s">
        <v>309</v>
      </c>
      <c r="D68" s="21">
        <v>2952</v>
      </c>
      <c r="E68" s="22">
        <v>197</v>
      </c>
      <c r="F68" s="23">
        <v>2471</v>
      </c>
      <c r="G68" s="23">
        <v>284</v>
      </c>
    </row>
    <row r="69" spans="1:7" ht="15" customHeight="1">
      <c r="A69" s="49"/>
      <c r="B69" s="24"/>
      <c r="C69" s="52"/>
      <c r="D69" s="31">
        <v>1</v>
      </c>
      <c r="E69" s="26">
        <v>6.6734417344173444E-2</v>
      </c>
      <c r="F69" s="27">
        <v>0.83705962059620598</v>
      </c>
      <c r="G69" s="27">
        <v>9.6205962059620592E-2</v>
      </c>
    </row>
    <row r="70" spans="1:7" ht="15" customHeight="1">
      <c r="A70" s="49"/>
      <c r="B70" s="24"/>
      <c r="C70" s="51" t="s">
        <v>310</v>
      </c>
      <c r="D70" s="28">
        <v>2912</v>
      </c>
      <c r="E70" s="29">
        <v>246</v>
      </c>
      <c r="F70" s="30">
        <v>2456</v>
      </c>
      <c r="G70" s="30">
        <v>210</v>
      </c>
    </row>
    <row r="71" spans="1:7" ht="15" customHeight="1">
      <c r="A71" s="49"/>
      <c r="B71" s="24"/>
      <c r="C71" s="52"/>
      <c r="D71" s="31">
        <v>1</v>
      </c>
      <c r="E71" s="26">
        <v>8.4478021978021983E-2</v>
      </c>
      <c r="F71" s="27">
        <v>0.84340659340659341</v>
      </c>
      <c r="G71" s="27">
        <v>7.2115384615384609E-2</v>
      </c>
    </row>
    <row r="72" spans="1:7" ht="15" customHeight="1">
      <c r="A72" s="49"/>
      <c r="B72" s="24"/>
      <c r="C72" s="51" t="s">
        <v>311</v>
      </c>
      <c r="D72" s="28">
        <v>3812</v>
      </c>
      <c r="E72" s="29">
        <v>433</v>
      </c>
      <c r="F72" s="30">
        <v>3167</v>
      </c>
      <c r="G72" s="30">
        <v>212</v>
      </c>
    </row>
    <row r="73" spans="1:7" ht="15" customHeight="1">
      <c r="A73" s="49"/>
      <c r="B73" s="24"/>
      <c r="C73" s="52"/>
      <c r="D73" s="31">
        <v>1</v>
      </c>
      <c r="E73" s="26">
        <v>0.11358866736621197</v>
      </c>
      <c r="F73" s="27">
        <v>0.83079748163693601</v>
      </c>
      <c r="G73" s="27">
        <v>5.5613850996852045E-2</v>
      </c>
    </row>
    <row r="74" spans="1:7" ht="15" customHeight="1">
      <c r="A74" s="49"/>
      <c r="B74" s="24"/>
      <c r="C74" s="51" t="s">
        <v>312</v>
      </c>
      <c r="D74" s="28">
        <v>2750</v>
      </c>
      <c r="E74" s="29">
        <v>444</v>
      </c>
      <c r="F74" s="30">
        <v>2161</v>
      </c>
      <c r="G74" s="30">
        <v>145</v>
      </c>
    </row>
    <row r="75" spans="1:7" ht="15" customHeight="1">
      <c r="A75" s="49"/>
      <c r="B75" s="24"/>
      <c r="C75" s="52"/>
      <c r="D75" s="31">
        <v>1</v>
      </c>
      <c r="E75" s="26">
        <v>0.16145454545454546</v>
      </c>
      <c r="F75" s="27">
        <v>0.78581818181818186</v>
      </c>
      <c r="G75" s="27">
        <v>5.2727272727272727E-2</v>
      </c>
    </row>
    <row r="76" spans="1:7" ht="15" customHeight="1">
      <c r="A76" s="49"/>
      <c r="B76" s="24"/>
      <c r="C76" s="51" t="s">
        <v>313</v>
      </c>
      <c r="D76" s="28">
        <v>1585</v>
      </c>
      <c r="E76" s="29">
        <v>316</v>
      </c>
      <c r="F76" s="30">
        <v>1155</v>
      </c>
      <c r="G76" s="30">
        <v>114</v>
      </c>
    </row>
    <row r="77" spans="1:7" ht="15" customHeight="1">
      <c r="A77" s="49"/>
      <c r="B77" s="24"/>
      <c r="C77" s="52"/>
      <c r="D77" s="31">
        <v>1</v>
      </c>
      <c r="E77" s="26">
        <v>0.19936908517350158</v>
      </c>
      <c r="F77" s="27">
        <v>0.72870662460567825</v>
      </c>
      <c r="G77" s="27">
        <v>7.1924290220820183E-2</v>
      </c>
    </row>
    <row r="78" spans="1:7" ht="15" customHeight="1">
      <c r="A78" s="49"/>
      <c r="B78" s="24"/>
      <c r="C78" s="51" t="s">
        <v>314</v>
      </c>
      <c r="D78" s="28">
        <v>1329</v>
      </c>
      <c r="E78" s="29">
        <v>351</v>
      </c>
      <c r="F78" s="30">
        <v>857</v>
      </c>
      <c r="G78" s="30">
        <v>121</v>
      </c>
    </row>
    <row r="79" spans="1:7" ht="15" customHeight="1">
      <c r="A79" s="49"/>
      <c r="B79" s="24"/>
      <c r="C79" s="52"/>
      <c r="D79" s="31">
        <v>1</v>
      </c>
      <c r="E79" s="26">
        <v>0.26410835214446954</v>
      </c>
      <c r="F79" s="27">
        <v>0.64484574868322042</v>
      </c>
      <c r="G79" s="27">
        <v>9.1045899172310013E-2</v>
      </c>
    </row>
    <row r="80" spans="1:7" ht="15" customHeight="1">
      <c r="A80" s="49"/>
      <c r="B80" s="24"/>
      <c r="C80" s="51" t="s">
        <v>315</v>
      </c>
      <c r="D80" s="28">
        <v>686</v>
      </c>
      <c r="E80" s="29">
        <v>284</v>
      </c>
      <c r="F80" s="30">
        <v>327</v>
      </c>
      <c r="G80" s="30">
        <v>75</v>
      </c>
    </row>
    <row r="81" spans="1:7" ht="15" customHeight="1">
      <c r="A81" s="49"/>
      <c r="B81" s="24"/>
      <c r="C81" s="52"/>
      <c r="D81" s="31">
        <v>1</v>
      </c>
      <c r="E81" s="26">
        <v>0.4139941690962099</v>
      </c>
      <c r="F81" s="27">
        <v>0.47667638483965014</v>
      </c>
      <c r="G81" s="27">
        <v>0.10932944606413994</v>
      </c>
    </row>
    <row r="82" spans="1:7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</row>
    <row r="83" spans="1:7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49"/>
      <c r="B84" s="24" t="s">
        <v>316</v>
      </c>
      <c r="C84" s="53" t="s">
        <v>317</v>
      </c>
      <c r="D84" s="21">
        <v>4187</v>
      </c>
      <c r="E84" s="22">
        <v>442</v>
      </c>
      <c r="F84" s="23">
        <v>3394</v>
      </c>
      <c r="G84" s="23">
        <v>351</v>
      </c>
    </row>
    <row r="85" spans="1:7" ht="15" customHeight="1">
      <c r="A85" s="49"/>
      <c r="B85" s="24" t="s">
        <v>318</v>
      </c>
      <c r="C85" s="52"/>
      <c r="D85" s="31">
        <v>1</v>
      </c>
      <c r="E85" s="26">
        <v>0.10556484356341056</v>
      </c>
      <c r="F85" s="27">
        <v>0.81060425125388103</v>
      </c>
      <c r="G85" s="27">
        <v>8.3830905182708387E-2</v>
      </c>
    </row>
    <row r="86" spans="1:7" ht="15" customHeight="1">
      <c r="A86" s="49"/>
      <c r="B86" s="24" t="s">
        <v>319</v>
      </c>
      <c r="C86" s="51" t="s">
        <v>320</v>
      </c>
      <c r="D86" s="28">
        <v>3737</v>
      </c>
      <c r="E86" s="29">
        <v>442</v>
      </c>
      <c r="F86" s="30">
        <v>3052</v>
      </c>
      <c r="G86" s="30">
        <v>243</v>
      </c>
    </row>
    <row r="87" spans="1:7" ht="15" customHeight="1">
      <c r="A87" s="49"/>
      <c r="B87" s="24"/>
      <c r="C87" s="52"/>
      <c r="D87" s="31">
        <v>1</v>
      </c>
      <c r="E87" s="26">
        <v>0.11827669253411828</v>
      </c>
      <c r="F87" s="27">
        <v>0.81669788600481674</v>
      </c>
      <c r="G87" s="27">
        <v>6.5025421461065019E-2</v>
      </c>
    </row>
    <row r="88" spans="1:7" ht="15" customHeight="1">
      <c r="A88" s="49"/>
      <c r="B88" s="24"/>
      <c r="C88" s="51" t="s">
        <v>321</v>
      </c>
      <c r="D88" s="28">
        <v>2220</v>
      </c>
      <c r="E88" s="29">
        <v>290</v>
      </c>
      <c r="F88" s="30">
        <v>1807</v>
      </c>
      <c r="G88" s="30">
        <v>123</v>
      </c>
    </row>
    <row r="89" spans="1:7" ht="15" customHeight="1">
      <c r="A89" s="49"/>
      <c r="B89" s="24"/>
      <c r="C89" s="52"/>
      <c r="D89" s="31">
        <v>1</v>
      </c>
      <c r="E89" s="26">
        <v>0.13063063063063063</v>
      </c>
      <c r="F89" s="27">
        <v>0.81396396396396398</v>
      </c>
      <c r="G89" s="27">
        <v>5.5405405405405408E-2</v>
      </c>
    </row>
    <row r="90" spans="1:7" ht="15" customHeight="1">
      <c r="A90" s="49"/>
      <c r="B90" s="24"/>
      <c r="C90" s="51" t="s">
        <v>322</v>
      </c>
      <c r="D90" s="28">
        <v>3166</v>
      </c>
      <c r="E90" s="29">
        <v>489</v>
      </c>
      <c r="F90" s="30">
        <v>2469</v>
      </c>
      <c r="G90" s="30">
        <v>208</v>
      </c>
    </row>
    <row r="91" spans="1:7" ht="15" customHeight="1">
      <c r="A91" s="49"/>
      <c r="B91" s="24"/>
      <c r="C91" s="52"/>
      <c r="D91" s="31">
        <v>1</v>
      </c>
      <c r="E91" s="26">
        <v>0.15445356917245737</v>
      </c>
      <c r="F91" s="27">
        <v>0.77984838913455468</v>
      </c>
      <c r="G91" s="27">
        <v>6.5698041692987999E-2</v>
      </c>
    </row>
    <row r="92" spans="1:7" ht="15" customHeight="1">
      <c r="A92" s="49"/>
      <c r="B92" s="24"/>
      <c r="C92" s="51" t="s">
        <v>323</v>
      </c>
      <c r="D92" s="28">
        <v>1639</v>
      </c>
      <c r="E92" s="29">
        <v>347</v>
      </c>
      <c r="F92" s="30">
        <v>1161</v>
      </c>
      <c r="G92" s="30">
        <v>131</v>
      </c>
    </row>
    <row r="93" spans="1:7" ht="15" customHeight="1">
      <c r="A93" s="49"/>
      <c r="B93" s="24"/>
      <c r="C93" s="52"/>
      <c r="D93" s="31">
        <v>1</v>
      </c>
      <c r="E93" s="26">
        <v>0.21171446003660768</v>
      </c>
      <c r="F93" s="27">
        <v>0.70835875533862114</v>
      </c>
      <c r="G93" s="27">
        <v>7.9926784624771208E-2</v>
      </c>
    </row>
    <row r="94" spans="1:7" ht="15" customHeight="1">
      <c r="A94" s="49"/>
      <c r="B94" s="24"/>
      <c r="C94" s="51" t="s">
        <v>324</v>
      </c>
      <c r="D94" s="28">
        <v>403</v>
      </c>
      <c r="E94" s="29">
        <v>84</v>
      </c>
      <c r="F94" s="30">
        <v>293</v>
      </c>
      <c r="G94" s="30">
        <v>26</v>
      </c>
    </row>
    <row r="95" spans="1:7" ht="15" customHeight="1">
      <c r="A95" s="49"/>
      <c r="B95" s="24"/>
      <c r="C95" s="52"/>
      <c r="D95" s="31">
        <v>1</v>
      </c>
      <c r="E95" s="26">
        <v>0.20843672456575682</v>
      </c>
      <c r="F95" s="27">
        <v>0.72704714640198509</v>
      </c>
      <c r="G95" s="27">
        <v>6.4516129032258063E-2</v>
      </c>
    </row>
    <row r="96" spans="1:7" ht="15" customHeight="1">
      <c r="A96" s="49"/>
      <c r="B96" s="24"/>
      <c r="C96" s="51" t="s">
        <v>325</v>
      </c>
      <c r="D96" s="28">
        <v>373</v>
      </c>
      <c r="E96" s="29">
        <v>114</v>
      </c>
      <c r="F96" s="30">
        <v>213</v>
      </c>
      <c r="G96" s="30">
        <v>46</v>
      </c>
    </row>
    <row r="97" spans="1:7" ht="15" customHeight="1">
      <c r="A97" s="49"/>
      <c r="B97" s="24"/>
      <c r="C97" s="52"/>
      <c r="D97" s="31">
        <v>1</v>
      </c>
      <c r="E97" s="26">
        <v>0.30563002680965146</v>
      </c>
      <c r="F97" s="27">
        <v>0.57104557640750675</v>
      </c>
      <c r="G97" s="27">
        <v>0.12332439678284182</v>
      </c>
    </row>
    <row r="98" spans="1:7" ht="15" customHeight="1">
      <c r="A98" s="49"/>
      <c r="B98" s="24"/>
      <c r="C98" s="51" t="s">
        <v>326</v>
      </c>
      <c r="D98" s="28">
        <v>28</v>
      </c>
      <c r="E98" s="29">
        <v>11</v>
      </c>
      <c r="F98" s="30">
        <v>14</v>
      </c>
      <c r="G98" s="30">
        <v>3</v>
      </c>
    </row>
    <row r="99" spans="1:7" ht="15" customHeight="1">
      <c r="A99" s="49"/>
      <c r="B99" s="24"/>
      <c r="C99" s="52"/>
      <c r="D99" s="31">
        <v>1</v>
      </c>
      <c r="E99" s="26">
        <v>0.39285714285714285</v>
      </c>
      <c r="F99" s="27">
        <v>0.5</v>
      </c>
      <c r="G99" s="27">
        <v>0.10714285714285714</v>
      </c>
    </row>
    <row r="100" spans="1:7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1</v>
      </c>
      <c r="G100" s="30">
        <v>0</v>
      </c>
    </row>
    <row r="101" spans="1:7" ht="15" customHeight="1">
      <c r="A101" s="49"/>
      <c r="B101" s="43"/>
      <c r="C101" s="60"/>
      <c r="D101" s="44">
        <v>1</v>
      </c>
      <c r="E101" s="45">
        <v>0</v>
      </c>
      <c r="F101" s="46">
        <v>1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G9">
    <cfRule type="top10" dxfId="1517" priority="56" rank="1"/>
  </conditionalFormatting>
  <conditionalFormatting sqref="E67:G67">
    <cfRule type="top10" dxfId="1516" priority="49" rank="1"/>
  </conditionalFormatting>
  <conditionalFormatting sqref="E65:G65">
    <cfRule type="top10" dxfId="1515" priority="48" rank="1"/>
  </conditionalFormatting>
  <conditionalFormatting sqref="E63:G63">
    <cfRule type="top10" dxfId="1514" priority="47" rank="1"/>
  </conditionalFormatting>
  <conditionalFormatting sqref="E61:G61">
    <cfRule type="top10" dxfId="1513" priority="46" rank="1"/>
  </conditionalFormatting>
  <conditionalFormatting sqref="E59:G59">
    <cfRule type="top10" dxfId="1512" priority="45" rank="1"/>
  </conditionalFormatting>
  <conditionalFormatting sqref="E57:G57">
    <cfRule type="top10" dxfId="1511" priority="44" rank="1"/>
  </conditionalFormatting>
  <conditionalFormatting sqref="E55:G55">
    <cfRule type="top10" dxfId="1510" priority="43" rank="1"/>
  </conditionalFormatting>
  <conditionalFormatting sqref="E53:G53">
    <cfRule type="top10" dxfId="1509" priority="42" rank="1"/>
  </conditionalFormatting>
  <conditionalFormatting sqref="E51:G51">
    <cfRule type="top10" dxfId="1508" priority="41" rank="1"/>
  </conditionalFormatting>
  <conditionalFormatting sqref="E49:G49">
    <cfRule type="top10" dxfId="1507" priority="40" rank="1"/>
  </conditionalFormatting>
  <conditionalFormatting sqref="E47:G47">
    <cfRule type="top10" dxfId="1506" priority="39" rank="1"/>
  </conditionalFormatting>
  <conditionalFormatting sqref="E45:G45">
    <cfRule type="top10" dxfId="1505" priority="38" rank="1"/>
  </conditionalFormatting>
  <conditionalFormatting sqref="E43:G43">
    <cfRule type="top10" dxfId="1504" priority="37" rank="1"/>
  </conditionalFormatting>
  <conditionalFormatting sqref="E41:G41">
    <cfRule type="top10" dxfId="1503" priority="36" rank="1"/>
  </conditionalFormatting>
  <conditionalFormatting sqref="E39:G39">
    <cfRule type="top10" dxfId="1502" priority="35" rank="1"/>
  </conditionalFormatting>
  <conditionalFormatting sqref="E37:G37">
    <cfRule type="top10" dxfId="1501" priority="34" rank="1"/>
  </conditionalFormatting>
  <conditionalFormatting sqref="E35:G35">
    <cfRule type="top10" dxfId="1500" priority="32" rank="1"/>
  </conditionalFormatting>
  <conditionalFormatting sqref="E33:G33">
    <cfRule type="top10" dxfId="1499" priority="31" rank="1"/>
  </conditionalFormatting>
  <conditionalFormatting sqref="E31:G31">
    <cfRule type="top10" dxfId="1498" priority="30" rank="1"/>
  </conditionalFormatting>
  <conditionalFormatting sqref="E29:G29">
    <cfRule type="top10" dxfId="1497" priority="29" rank="1"/>
  </conditionalFormatting>
  <conditionalFormatting sqref="E27:G27">
    <cfRule type="top10" dxfId="1496" priority="28" rank="1"/>
  </conditionalFormatting>
  <conditionalFormatting sqref="E21:G21">
    <cfRule type="top10" dxfId="1495" priority="27" rank="1"/>
  </conditionalFormatting>
  <conditionalFormatting sqref="E19:G19">
    <cfRule type="top10" dxfId="1494" priority="26" rank="1"/>
  </conditionalFormatting>
  <conditionalFormatting sqref="E17:G17">
    <cfRule type="top10" dxfId="1493" priority="25" rank="1"/>
  </conditionalFormatting>
  <conditionalFormatting sqref="E15:G15">
    <cfRule type="top10" dxfId="1492" priority="24" rank="1"/>
  </conditionalFormatting>
  <conditionalFormatting sqref="E13:G13">
    <cfRule type="top10" dxfId="1491" priority="23" rank="1"/>
  </conditionalFormatting>
  <conditionalFormatting sqref="E11:G11">
    <cfRule type="top10" dxfId="1490" priority="22" rank="1"/>
  </conditionalFormatting>
  <conditionalFormatting sqref="E23:G23">
    <cfRule type="top10" dxfId="1489" priority="21" rank="1"/>
  </conditionalFormatting>
  <conditionalFormatting sqref="E25:G25">
    <cfRule type="top10" dxfId="1488" priority="20" rank="1"/>
  </conditionalFormatting>
  <conditionalFormatting sqref="E81:G81">
    <cfRule type="top10" dxfId="1487" priority="17" rank="1"/>
  </conditionalFormatting>
  <conditionalFormatting sqref="E79:G79">
    <cfRule type="top10" dxfId="1486" priority="16" rank="1"/>
  </conditionalFormatting>
  <conditionalFormatting sqref="E77:G77">
    <cfRule type="top10" dxfId="1485" priority="15" rank="1"/>
  </conditionalFormatting>
  <conditionalFormatting sqref="E75:G75">
    <cfRule type="top10" dxfId="1484" priority="14" rank="1"/>
  </conditionalFormatting>
  <conditionalFormatting sqref="E73:G73">
    <cfRule type="top10" dxfId="1483" priority="13" rank="1"/>
  </conditionalFormatting>
  <conditionalFormatting sqref="E71:G71">
    <cfRule type="top10" dxfId="1482" priority="12" rank="1"/>
  </conditionalFormatting>
  <conditionalFormatting sqref="E69:G69">
    <cfRule type="top10" dxfId="1481" priority="11" rank="1"/>
  </conditionalFormatting>
  <conditionalFormatting sqref="E101:G101">
    <cfRule type="top10" dxfId="1480" priority="9" rank="1"/>
  </conditionalFormatting>
  <conditionalFormatting sqref="E99:G99">
    <cfRule type="top10" dxfId="1479" priority="8" rank="1"/>
  </conditionalFormatting>
  <conditionalFormatting sqref="E97:G97">
    <cfRule type="top10" dxfId="1478" priority="7" rank="1"/>
  </conditionalFormatting>
  <conditionalFormatting sqref="E95:G95">
    <cfRule type="top10" dxfId="1477" priority="6" rank="1"/>
  </conditionalFormatting>
  <conditionalFormatting sqref="E93:G93">
    <cfRule type="top10" dxfId="1476" priority="5" rank="1"/>
  </conditionalFormatting>
  <conditionalFormatting sqref="E91:G91">
    <cfRule type="top10" dxfId="1475" priority="4" rank="1"/>
  </conditionalFormatting>
  <conditionalFormatting sqref="E89:G89">
    <cfRule type="top10" dxfId="1474" priority="3" rank="1"/>
  </conditionalFormatting>
  <conditionalFormatting sqref="E87:G87">
    <cfRule type="top10" dxfId="1473" priority="2" rank="1"/>
  </conditionalFormatting>
  <conditionalFormatting sqref="E85:G85">
    <cfRule type="top10" dxfId="147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</row>
    <row r="2" spans="1:16384" ht="15" customHeight="1">
      <c r="B2" s="3" t="s">
        <v>29</v>
      </c>
    </row>
    <row r="3" spans="1:16384" ht="15" customHeight="1">
      <c r="B3" s="3" t="s">
        <v>342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97</v>
      </c>
      <c r="F7" s="13" t="s">
        <v>98</v>
      </c>
      <c r="G7" s="13" t="s">
        <v>99</v>
      </c>
      <c r="H7" s="13" t="s">
        <v>100</v>
      </c>
      <c r="I7" s="13" t="s">
        <v>27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7076</v>
      </c>
      <c r="F8" s="16">
        <v>5587</v>
      </c>
      <c r="G8" s="16">
        <v>552</v>
      </c>
      <c r="H8" s="16">
        <v>1374</v>
      </c>
      <c r="I8" s="16">
        <v>1569</v>
      </c>
    </row>
    <row r="9" spans="1:16384" ht="15" customHeight="1">
      <c r="A9" s="49"/>
      <c r="B9" s="57"/>
      <c r="C9" s="58"/>
      <c r="D9" s="17">
        <v>1</v>
      </c>
      <c r="E9" s="18">
        <v>0.43792548582745389</v>
      </c>
      <c r="F9" s="19">
        <v>0.34577299170689441</v>
      </c>
      <c r="G9" s="19">
        <v>3.416264389157074E-2</v>
      </c>
      <c r="H9" s="19">
        <v>8.5035276643148902E-2</v>
      </c>
      <c r="I9" s="19">
        <v>9.7103601930932051E-2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2102</v>
      </c>
      <c r="F10" s="23">
        <v>1741</v>
      </c>
      <c r="G10" s="23">
        <v>172</v>
      </c>
      <c r="H10" s="23">
        <v>486</v>
      </c>
      <c r="I10" s="23">
        <v>491</v>
      </c>
    </row>
    <row r="11" spans="1:16384" ht="15" customHeight="1">
      <c r="A11" s="49"/>
      <c r="B11" s="24"/>
      <c r="C11" s="52"/>
      <c r="D11" s="25">
        <v>1</v>
      </c>
      <c r="E11" s="26">
        <v>0.42107371794871795</v>
      </c>
      <c r="F11" s="27">
        <v>0.34875801282051283</v>
      </c>
      <c r="G11" s="27">
        <v>3.4455128205128208E-2</v>
      </c>
      <c r="H11" s="27">
        <v>9.7355769230769232E-2</v>
      </c>
      <c r="I11" s="27">
        <v>9.8357371794871792E-2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4866</v>
      </c>
      <c r="F12" s="30">
        <v>3750</v>
      </c>
      <c r="G12" s="30">
        <v>369</v>
      </c>
      <c r="H12" s="30">
        <v>867</v>
      </c>
      <c r="I12" s="30">
        <v>1057</v>
      </c>
    </row>
    <row r="13" spans="1:16384" ht="15" customHeight="1">
      <c r="A13" s="49"/>
      <c r="B13" s="43"/>
      <c r="C13" s="60"/>
      <c r="D13" s="44">
        <v>1</v>
      </c>
      <c r="E13" s="45">
        <v>0.4460537171143093</v>
      </c>
      <c r="F13" s="46">
        <v>0.34375286460720506</v>
      </c>
      <c r="G13" s="46">
        <v>3.3825281877348977E-2</v>
      </c>
      <c r="H13" s="46">
        <v>7.9475662297185806E-2</v>
      </c>
      <c r="I13" s="46">
        <v>9.6892474103950868E-2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142</v>
      </c>
      <c r="F14" s="23">
        <v>134</v>
      </c>
      <c r="G14" s="23">
        <v>21</v>
      </c>
      <c r="H14" s="23">
        <v>40</v>
      </c>
      <c r="I14" s="23">
        <v>24</v>
      </c>
    </row>
    <row r="15" spans="1:16384" ht="15" customHeight="1">
      <c r="A15" s="49"/>
      <c r="B15" s="24"/>
      <c r="C15" s="52"/>
      <c r="D15" s="31">
        <v>1</v>
      </c>
      <c r="E15" s="26">
        <v>0.39335180055401664</v>
      </c>
      <c r="F15" s="27">
        <v>0.37119113573407203</v>
      </c>
      <c r="G15" s="27">
        <v>5.817174515235457E-2</v>
      </c>
      <c r="H15" s="27">
        <v>0.11080332409972299</v>
      </c>
      <c r="I15" s="27">
        <v>6.6481994459833799E-2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280</v>
      </c>
      <c r="F16" s="30">
        <v>254</v>
      </c>
      <c r="G16" s="30">
        <v>18</v>
      </c>
      <c r="H16" s="30">
        <v>74</v>
      </c>
      <c r="I16" s="30">
        <v>69</v>
      </c>
    </row>
    <row r="17" spans="1:9" ht="15" customHeight="1">
      <c r="A17" s="49"/>
      <c r="B17" s="24"/>
      <c r="C17" s="52"/>
      <c r="D17" s="31">
        <v>1</v>
      </c>
      <c r="E17" s="26">
        <v>0.40287769784172661</v>
      </c>
      <c r="F17" s="27">
        <v>0.36546762589928056</v>
      </c>
      <c r="G17" s="27">
        <v>2.5899280575539568E-2</v>
      </c>
      <c r="H17" s="27">
        <v>0.10647482014388489</v>
      </c>
      <c r="I17" s="27">
        <v>9.9280575539568344E-2</v>
      </c>
    </row>
    <row r="18" spans="1:9" ht="15" customHeight="1">
      <c r="A18" s="49"/>
      <c r="B18" s="24"/>
      <c r="C18" s="51" t="s">
        <v>290</v>
      </c>
      <c r="D18" s="28">
        <v>867</v>
      </c>
      <c r="E18" s="29">
        <v>361</v>
      </c>
      <c r="F18" s="30">
        <v>293</v>
      </c>
      <c r="G18" s="30">
        <v>34</v>
      </c>
      <c r="H18" s="30">
        <v>83</v>
      </c>
      <c r="I18" s="30">
        <v>96</v>
      </c>
    </row>
    <row r="19" spans="1:9" ht="15" customHeight="1">
      <c r="A19" s="49"/>
      <c r="B19" s="24"/>
      <c r="C19" s="52"/>
      <c r="D19" s="31">
        <v>1</v>
      </c>
      <c r="E19" s="26">
        <v>0.41637831603229525</v>
      </c>
      <c r="F19" s="27">
        <v>0.33794694348327564</v>
      </c>
      <c r="G19" s="27">
        <v>3.9215686274509803E-2</v>
      </c>
      <c r="H19" s="27">
        <v>9.5732410611303345E-2</v>
      </c>
      <c r="I19" s="27">
        <v>0.11072664359861592</v>
      </c>
    </row>
    <row r="20" spans="1:9" ht="15" customHeight="1">
      <c r="A20" s="49"/>
      <c r="B20" s="24"/>
      <c r="C20" s="51" t="s">
        <v>291</v>
      </c>
      <c r="D20" s="28">
        <v>1749</v>
      </c>
      <c r="E20" s="29">
        <v>738</v>
      </c>
      <c r="F20" s="30">
        <v>574</v>
      </c>
      <c r="G20" s="30">
        <v>61</v>
      </c>
      <c r="H20" s="30">
        <v>179</v>
      </c>
      <c r="I20" s="30">
        <v>197</v>
      </c>
    </row>
    <row r="21" spans="1:9" ht="15" customHeight="1">
      <c r="A21" s="49"/>
      <c r="B21" s="24"/>
      <c r="C21" s="52"/>
      <c r="D21" s="31">
        <v>1</v>
      </c>
      <c r="E21" s="26">
        <v>0.42195540308747859</v>
      </c>
      <c r="F21" s="27">
        <v>0.32818753573470555</v>
      </c>
      <c r="G21" s="27">
        <v>3.4877072612921667E-2</v>
      </c>
      <c r="H21" s="27">
        <v>0.10234419668381932</v>
      </c>
      <c r="I21" s="27">
        <v>0.11263579188107491</v>
      </c>
    </row>
    <row r="22" spans="1:9" ht="15" customHeight="1">
      <c r="A22" s="49"/>
      <c r="B22" s="24"/>
      <c r="C22" s="51" t="s">
        <v>292</v>
      </c>
      <c r="D22" s="28">
        <v>3564</v>
      </c>
      <c r="E22" s="29">
        <v>1550</v>
      </c>
      <c r="F22" s="30">
        <v>1222</v>
      </c>
      <c r="G22" s="30">
        <v>131</v>
      </c>
      <c r="H22" s="30">
        <v>328</v>
      </c>
      <c r="I22" s="30">
        <v>333</v>
      </c>
    </row>
    <row r="23" spans="1:9" ht="15" customHeight="1">
      <c r="A23" s="49"/>
      <c r="B23" s="24"/>
      <c r="C23" s="52"/>
      <c r="D23" s="25">
        <v>1</v>
      </c>
      <c r="E23" s="26">
        <v>0.43490460157126826</v>
      </c>
      <c r="F23" s="27">
        <v>0.34287317620650953</v>
      </c>
      <c r="G23" s="27">
        <v>3.6756453423120089E-2</v>
      </c>
      <c r="H23" s="27">
        <v>9.2031425364758696E-2</v>
      </c>
      <c r="I23" s="27">
        <v>9.3434343434343439E-2</v>
      </c>
    </row>
    <row r="24" spans="1:9" ht="15" customHeight="1">
      <c r="A24" s="49"/>
      <c r="B24" s="24"/>
      <c r="C24" s="51" t="s">
        <v>293</v>
      </c>
      <c r="D24" s="28">
        <v>4716</v>
      </c>
      <c r="E24" s="29">
        <v>2070</v>
      </c>
      <c r="F24" s="30">
        <v>1645</v>
      </c>
      <c r="G24" s="30">
        <v>159</v>
      </c>
      <c r="H24" s="30">
        <v>396</v>
      </c>
      <c r="I24" s="30">
        <v>446</v>
      </c>
    </row>
    <row r="25" spans="1:9" ht="15" customHeight="1">
      <c r="A25" s="49"/>
      <c r="B25" s="24"/>
      <c r="C25" s="52"/>
      <c r="D25" s="25">
        <v>1</v>
      </c>
      <c r="E25" s="26">
        <v>0.43893129770992367</v>
      </c>
      <c r="F25" s="27">
        <v>0.34881255301102632</v>
      </c>
      <c r="G25" s="27">
        <v>3.3715012722646313E-2</v>
      </c>
      <c r="H25" s="27">
        <v>8.3969465648854963E-2</v>
      </c>
      <c r="I25" s="27">
        <v>9.4571670907548769E-2</v>
      </c>
    </row>
    <row r="26" spans="1:9" ht="15" customHeight="1">
      <c r="A26" s="49"/>
      <c r="B26" s="24"/>
      <c r="C26" s="51" t="s">
        <v>294</v>
      </c>
      <c r="D26" s="28">
        <v>3882</v>
      </c>
      <c r="E26" s="29">
        <v>1802</v>
      </c>
      <c r="F26" s="30">
        <v>1353</v>
      </c>
      <c r="G26" s="30">
        <v>113</v>
      </c>
      <c r="H26" s="30">
        <v>246</v>
      </c>
      <c r="I26" s="30">
        <v>368</v>
      </c>
    </row>
    <row r="27" spans="1:9" ht="15" customHeight="1">
      <c r="A27" s="49"/>
      <c r="B27" s="43"/>
      <c r="C27" s="60"/>
      <c r="D27" s="44">
        <v>1</v>
      </c>
      <c r="E27" s="45">
        <v>0.46419371458011333</v>
      </c>
      <c r="F27" s="46">
        <v>0.34853168469860896</v>
      </c>
      <c r="G27" s="46">
        <v>2.9108706852138073E-2</v>
      </c>
      <c r="H27" s="46">
        <v>6.3369397217928905E-2</v>
      </c>
      <c r="I27" s="46">
        <v>9.4796496651210718E-2</v>
      </c>
    </row>
    <row r="28" spans="1:9" ht="15" customHeight="1">
      <c r="A28" s="49"/>
      <c r="B28" s="24" t="s">
        <v>281</v>
      </c>
      <c r="C28" s="53" t="s">
        <v>295</v>
      </c>
      <c r="D28" s="21">
        <v>5554</v>
      </c>
      <c r="E28" s="22">
        <v>2563</v>
      </c>
      <c r="F28" s="23">
        <v>1898</v>
      </c>
      <c r="G28" s="23">
        <v>165</v>
      </c>
      <c r="H28" s="23">
        <v>395</v>
      </c>
      <c r="I28" s="23">
        <v>533</v>
      </c>
    </row>
    <row r="29" spans="1:9" ht="15" customHeight="1">
      <c r="A29" s="49"/>
      <c r="B29" s="24"/>
      <c r="C29" s="52"/>
      <c r="D29" s="31">
        <v>1</v>
      </c>
      <c r="E29" s="26">
        <v>0.46146921137918617</v>
      </c>
      <c r="F29" s="27">
        <v>0.34173568599207776</v>
      </c>
      <c r="G29" s="27">
        <v>2.9708318329132156E-2</v>
      </c>
      <c r="H29" s="27">
        <v>7.1119913575801219E-2</v>
      </c>
      <c r="I29" s="27">
        <v>9.5966870723802666E-2</v>
      </c>
    </row>
    <row r="30" spans="1:9" ht="15" customHeight="1">
      <c r="A30" s="49"/>
      <c r="B30" s="24"/>
      <c r="C30" s="51" t="s">
        <v>296</v>
      </c>
      <c r="D30" s="28">
        <v>4048</v>
      </c>
      <c r="E30" s="29">
        <v>1576</v>
      </c>
      <c r="F30" s="30">
        <v>1443</v>
      </c>
      <c r="G30" s="30">
        <v>161</v>
      </c>
      <c r="H30" s="30">
        <v>441</v>
      </c>
      <c r="I30" s="30">
        <v>427</v>
      </c>
    </row>
    <row r="31" spans="1:9" ht="15" customHeight="1">
      <c r="A31" s="49"/>
      <c r="B31" s="24"/>
      <c r="C31" s="52"/>
      <c r="D31" s="31">
        <v>1</v>
      </c>
      <c r="E31" s="26">
        <v>0.38932806324110669</v>
      </c>
      <c r="F31" s="27">
        <v>0.3564723320158103</v>
      </c>
      <c r="G31" s="27">
        <v>3.9772727272727272E-2</v>
      </c>
      <c r="H31" s="27">
        <v>0.10894268774703557</v>
      </c>
      <c r="I31" s="27">
        <v>0.10548418972332016</v>
      </c>
    </row>
    <row r="32" spans="1:9" ht="15" customHeight="1">
      <c r="A32" s="49"/>
      <c r="B32" s="24"/>
      <c r="C32" s="51" t="s">
        <v>297</v>
      </c>
      <c r="D32" s="28">
        <v>378</v>
      </c>
      <c r="E32" s="29">
        <v>151</v>
      </c>
      <c r="F32" s="30">
        <v>130</v>
      </c>
      <c r="G32" s="30">
        <v>16</v>
      </c>
      <c r="H32" s="30">
        <v>40</v>
      </c>
      <c r="I32" s="30">
        <v>41</v>
      </c>
    </row>
    <row r="33" spans="1:9" ht="15" customHeight="1">
      <c r="A33" s="49"/>
      <c r="B33" s="24"/>
      <c r="C33" s="52"/>
      <c r="D33" s="31">
        <v>1</v>
      </c>
      <c r="E33" s="26">
        <v>0.39947089947089948</v>
      </c>
      <c r="F33" s="27">
        <v>0.3439153439153439</v>
      </c>
      <c r="G33" s="27">
        <v>4.2328042328042326E-2</v>
      </c>
      <c r="H33" s="27">
        <v>0.10582010582010581</v>
      </c>
      <c r="I33" s="27">
        <v>0.10846560846560846</v>
      </c>
    </row>
    <row r="34" spans="1:9" ht="15" customHeight="1">
      <c r="A34" s="49"/>
      <c r="B34" s="24"/>
      <c r="C34" s="51" t="s">
        <v>298</v>
      </c>
      <c r="D34" s="28">
        <v>3119</v>
      </c>
      <c r="E34" s="29">
        <v>1480</v>
      </c>
      <c r="F34" s="30">
        <v>1092</v>
      </c>
      <c r="G34" s="30">
        <v>119</v>
      </c>
      <c r="H34" s="30">
        <v>223</v>
      </c>
      <c r="I34" s="30">
        <v>205</v>
      </c>
    </row>
    <row r="35" spans="1:9" ht="15" customHeight="1">
      <c r="A35" s="49"/>
      <c r="B35" s="43"/>
      <c r="C35" s="60"/>
      <c r="D35" s="44">
        <v>1</v>
      </c>
      <c r="E35" s="45">
        <v>0.47451106123757614</v>
      </c>
      <c r="F35" s="46">
        <v>0.35011221545367105</v>
      </c>
      <c r="G35" s="46">
        <v>3.8153254248156458E-2</v>
      </c>
      <c r="H35" s="46">
        <v>7.1497274767553701E-2</v>
      </c>
      <c r="I35" s="46">
        <v>6.5726194293042647E-2</v>
      </c>
    </row>
    <row r="36" spans="1:9" ht="15" customHeight="1">
      <c r="A36" s="49"/>
      <c r="B36" s="24" t="s">
        <v>17</v>
      </c>
      <c r="C36" s="53" t="s">
        <v>299</v>
      </c>
      <c r="D36" s="21">
        <v>1205</v>
      </c>
      <c r="E36" s="22">
        <v>362</v>
      </c>
      <c r="F36" s="23">
        <v>278</v>
      </c>
      <c r="G36" s="23">
        <v>67</v>
      </c>
      <c r="H36" s="23">
        <v>294</v>
      </c>
      <c r="I36" s="23">
        <v>204</v>
      </c>
    </row>
    <row r="37" spans="1:9" ht="15" customHeight="1">
      <c r="A37" s="49"/>
      <c r="B37" s="24"/>
      <c r="C37" s="52"/>
      <c r="D37" s="31">
        <v>1</v>
      </c>
      <c r="E37" s="26">
        <v>0.30041493775933609</v>
      </c>
      <c r="F37" s="27">
        <v>0.23070539419087138</v>
      </c>
      <c r="G37" s="27">
        <v>5.5601659751037341E-2</v>
      </c>
      <c r="H37" s="27">
        <v>0.24398340248962655</v>
      </c>
      <c r="I37" s="27">
        <v>0.16929460580912864</v>
      </c>
    </row>
    <row r="38" spans="1:9" ht="15" customHeight="1">
      <c r="A38" s="49"/>
      <c r="B38" s="24"/>
      <c r="C38" s="54" t="s">
        <v>300</v>
      </c>
      <c r="D38" s="28">
        <v>1546</v>
      </c>
      <c r="E38" s="29">
        <v>244</v>
      </c>
      <c r="F38" s="30">
        <v>470</v>
      </c>
      <c r="G38" s="30">
        <v>153</v>
      </c>
      <c r="H38" s="30">
        <v>448</v>
      </c>
      <c r="I38" s="30">
        <v>231</v>
      </c>
    </row>
    <row r="39" spans="1:9" ht="15" customHeight="1">
      <c r="A39" s="49"/>
      <c r="B39" s="24"/>
      <c r="C39" s="52"/>
      <c r="D39" s="31">
        <v>1</v>
      </c>
      <c r="E39" s="26">
        <v>0.15782664941785252</v>
      </c>
      <c r="F39" s="27">
        <v>0.30401034928848641</v>
      </c>
      <c r="G39" s="27">
        <v>9.8965071151358344E-2</v>
      </c>
      <c r="H39" s="27">
        <v>0.28978007761966362</v>
      </c>
      <c r="I39" s="27">
        <v>0.14941785252263906</v>
      </c>
    </row>
    <row r="40" spans="1:9" ht="15" customHeight="1">
      <c r="A40" s="49"/>
      <c r="B40" s="24"/>
      <c r="C40" s="51" t="s">
        <v>301</v>
      </c>
      <c r="D40" s="28">
        <v>12779</v>
      </c>
      <c r="E40" s="29">
        <v>6304</v>
      </c>
      <c r="F40" s="30">
        <v>4678</v>
      </c>
      <c r="G40" s="30">
        <v>308</v>
      </c>
      <c r="H40" s="30">
        <v>558</v>
      </c>
      <c r="I40" s="30">
        <v>931</v>
      </c>
    </row>
    <row r="41" spans="1:9" ht="15" customHeight="1">
      <c r="A41" s="49"/>
      <c r="B41" s="43"/>
      <c r="C41" s="60"/>
      <c r="D41" s="44">
        <v>1</v>
      </c>
      <c r="E41" s="45">
        <v>0.49330933562876594</v>
      </c>
      <c r="F41" s="46">
        <v>0.36606933249863055</v>
      </c>
      <c r="G41" s="46">
        <v>2.4102042413334378E-2</v>
      </c>
      <c r="H41" s="46">
        <v>4.3665388528053836E-2</v>
      </c>
      <c r="I41" s="46">
        <v>7.2853900931215271E-2</v>
      </c>
    </row>
    <row r="42" spans="1:9" ht="15" customHeight="1">
      <c r="A42" s="49"/>
      <c r="B42" s="24" t="s">
        <v>15</v>
      </c>
      <c r="C42" s="53" t="s">
        <v>302</v>
      </c>
      <c r="D42" s="21">
        <v>497</v>
      </c>
      <c r="E42" s="35">
        <v>244</v>
      </c>
      <c r="F42" s="36">
        <v>134</v>
      </c>
      <c r="G42" s="36">
        <v>13</v>
      </c>
      <c r="H42" s="36">
        <v>54</v>
      </c>
      <c r="I42" s="36">
        <v>52</v>
      </c>
    </row>
    <row r="43" spans="1:9" ht="15" customHeight="1">
      <c r="A43" s="49"/>
      <c r="B43" s="24"/>
      <c r="C43" s="52"/>
      <c r="D43" s="31">
        <v>1</v>
      </c>
      <c r="E43" s="26">
        <v>0.49094567404426559</v>
      </c>
      <c r="F43" s="27">
        <v>0.26961770623742454</v>
      </c>
      <c r="G43" s="27">
        <v>2.6156941649899398E-2</v>
      </c>
      <c r="H43" s="27">
        <v>0.10865191146881288</v>
      </c>
      <c r="I43" s="27">
        <v>0.10462776659959759</v>
      </c>
    </row>
    <row r="44" spans="1:9" ht="15" customHeight="1">
      <c r="A44" s="49"/>
      <c r="B44" s="24"/>
      <c r="C44" s="51" t="s">
        <v>303</v>
      </c>
      <c r="D44" s="28">
        <v>8147</v>
      </c>
      <c r="E44" s="37">
        <v>3962</v>
      </c>
      <c r="F44" s="38">
        <v>2688</v>
      </c>
      <c r="G44" s="38">
        <v>207</v>
      </c>
      <c r="H44" s="38">
        <v>643</v>
      </c>
      <c r="I44" s="38">
        <v>647</v>
      </c>
    </row>
    <row r="45" spans="1:9" ht="15" customHeight="1">
      <c r="A45" s="49"/>
      <c r="B45" s="24"/>
      <c r="C45" s="52"/>
      <c r="D45" s="31">
        <v>1</v>
      </c>
      <c r="E45" s="26">
        <v>0.48631398060635816</v>
      </c>
      <c r="F45" s="27">
        <v>0.32993740027003804</v>
      </c>
      <c r="G45" s="27">
        <v>2.54081256904382E-2</v>
      </c>
      <c r="H45" s="27">
        <v>7.8924757579477103E-2</v>
      </c>
      <c r="I45" s="27">
        <v>7.9415735853688468E-2</v>
      </c>
    </row>
    <row r="46" spans="1:9" ht="15" customHeight="1">
      <c r="A46" s="49"/>
      <c r="B46" s="24"/>
      <c r="C46" s="51" t="s">
        <v>304</v>
      </c>
      <c r="D46" s="28">
        <v>5197</v>
      </c>
      <c r="E46" s="37">
        <v>2063</v>
      </c>
      <c r="F46" s="38">
        <v>2003</v>
      </c>
      <c r="G46" s="38">
        <v>212</v>
      </c>
      <c r="H46" s="38">
        <v>457</v>
      </c>
      <c r="I46" s="38">
        <v>462</v>
      </c>
    </row>
    <row r="47" spans="1:9" ht="15" customHeight="1">
      <c r="A47" s="49"/>
      <c r="B47" s="24"/>
      <c r="C47" s="52"/>
      <c r="D47" s="31">
        <v>1</v>
      </c>
      <c r="E47" s="26">
        <v>0.39695978449105251</v>
      </c>
      <c r="F47" s="27">
        <v>0.38541466230517607</v>
      </c>
      <c r="G47" s="27">
        <v>4.0792765056763519E-2</v>
      </c>
      <c r="H47" s="27">
        <v>8.7935347315759096E-2</v>
      </c>
      <c r="I47" s="27">
        <v>8.88974408312488E-2</v>
      </c>
    </row>
    <row r="48" spans="1:9" ht="15" customHeight="1">
      <c r="A48" s="49"/>
      <c r="B48" s="24"/>
      <c r="C48" s="51" t="s">
        <v>305</v>
      </c>
      <c r="D48" s="28">
        <v>1858</v>
      </c>
      <c r="E48" s="37">
        <v>701</v>
      </c>
      <c r="F48" s="38">
        <v>656</v>
      </c>
      <c r="G48" s="38">
        <v>112</v>
      </c>
      <c r="H48" s="38">
        <v>188</v>
      </c>
      <c r="I48" s="38">
        <v>201</v>
      </c>
    </row>
    <row r="49" spans="1:9" ht="15" customHeight="1">
      <c r="A49" s="49"/>
      <c r="B49" s="43"/>
      <c r="C49" s="60"/>
      <c r="D49" s="44">
        <v>1</v>
      </c>
      <c r="E49" s="45">
        <v>0.37728740581270181</v>
      </c>
      <c r="F49" s="46">
        <v>0.35306781485468247</v>
      </c>
      <c r="G49" s="46">
        <v>6.0279870828848225E-2</v>
      </c>
      <c r="H49" s="46">
        <v>0.10118406889128095</v>
      </c>
      <c r="I49" s="46">
        <v>0.10818083961248655</v>
      </c>
    </row>
    <row r="50" spans="1:9" ht="15" customHeight="1">
      <c r="A50" s="49"/>
      <c r="B50" s="24" t="s">
        <v>282</v>
      </c>
      <c r="C50" s="53" t="s">
        <v>1</v>
      </c>
      <c r="D50" s="21">
        <v>2851</v>
      </c>
      <c r="E50" s="22">
        <v>1047</v>
      </c>
      <c r="F50" s="23">
        <v>889</v>
      </c>
      <c r="G50" s="23">
        <v>113</v>
      </c>
      <c r="H50" s="23">
        <v>409</v>
      </c>
      <c r="I50" s="23">
        <v>393</v>
      </c>
    </row>
    <row r="51" spans="1:9" ht="15" customHeight="1">
      <c r="A51" s="49"/>
      <c r="B51" s="24"/>
      <c r="C51" s="52"/>
      <c r="D51" s="31">
        <v>1</v>
      </c>
      <c r="E51" s="26">
        <v>0.36723956506488953</v>
      </c>
      <c r="F51" s="27">
        <v>0.3118204138898632</v>
      </c>
      <c r="G51" s="27">
        <v>3.9635215713784637E-2</v>
      </c>
      <c r="H51" s="27">
        <v>0.14345843563661873</v>
      </c>
      <c r="I51" s="27">
        <v>0.1378463696948439</v>
      </c>
    </row>
    <row r="52" spans="1:9" ht="15" customHeight="1">
      <c r="A52" s="49"/>
      <c r="B52" s="24"/>
      <c r="C52" s="51" t="s">
        <v>306</v>
      </c>
      <c r="D52" s="28">
        <v>1975</v>
      </c>
      <c r="E52" s="29">
        <v>965</v>
      </c>
      <c r="F52" s="30">
        <v>685</v>
      </c>
      <c r="G52" s="30">
        <v>46</v>
      </c>
      <c r="H52" s="30">
        <v>163</v>
      </c>
      <c r="I52" s="30">
        <v>116</v>
      </c>
    </row>
    <row r="53" spans="1:9" ht="15" customHeight="1">
      <c r="A53" s="49"/>
      <c r="B53" s="24"/>
      <c r="C53" s="52"/>
      <c r="D53" s="31">
        <v>1</v>
      </c>
      <c r="E53" s="26">
        <v>0.48860759493670886</v>
      </c>
      <c r="F53" s="27">
        <v>0.3468354430379747</v>
      </c>
      <c r="G53" s="27">
        <v>2.3291139240506329E-2</v>
      </c>
      <c r="H53" s="27">
        <v>8.2531645569620254E-2</v>
      </c>
      <c r="I53" s="27">
        <v>5.8734177215189871E-2</v>
      </c>
    </row>
    <row r="54" spans="1:9" ht="15" customHeight="1">
      <c r="A54" s="49"/>
      <c r="B54" s="24"/>
      <c r="C54" s="51" t="s">
        <v>307</v>
      </c>
      <c r="D54" s="28">
        <v>923</v>
      </c>
      <c r="E54" s="29">
        <v>319</v>
      </c>
      <c r="F54" s="30">
        <v>397</v>
      </c>
      <c r="G54" s="30">
        <v>25</v>
      </c>
      <c r="H54" s="30">
        <v>95</v>
      </c>
      <c r="I54" s="30">
        <v>87</v>
      </c>
    </row>
    <row r="55" spans="1:9" ht="15" customHeight="1">
      <c r="A55" s="49"/>
      <c r="B55" s="24"/>
      <c r="C55" s="52"/>
      <c r="D55" s="31">
        <v>1</v>
      </c>
      <c r="E55" s="26">
        <v>0.3456121343445287</v>
      </c>
      <c r="F55" s="27">
        <v>0.43011917659804982</v>
      </c>
      <c r="G55" s="27">
        <v>2.7085590465872156E-2</v>
      </c>
      <c r="H55" s="27">
        <v>0.10292524377031419</v>
      </c>
      <c r="I55" s="27">
        <v>9.425785482123511E-2</v>
      </c>
    </row>
    <row r="56" spans="1:9" ht="15" customHeight="1">
      <c r="A56" s="49"/>
      <c r="B56" s="24"/>
      <c r="C56" s="51" t="s">
        <v>12</v>
      </c>
      <c r="D56" s="28">
        <v>1215</v>
      </c>
      <c r="E56" s="29">
        <v>518</v>
      </c>
      <c r="F56" s="30">
        <v>463</v>
      </c>
      <c r="G56" s="30">
        <v>20</v>
      </c>
      <c r="H56" s="30">
        <v>67</v>
      </c>
      <c r="I56" s="30">
        <v>147</v>
      </c>
    </row>
    <row r="57" spans="1:9" ht="15" customHeight="1">
      <c r="A57" s="49"/>
      <c r="B57" s="24"/>
      <c r="C57" s="52"/>
      <c r="D57" s="31">
        <v>1</v>
      </c>
      <c r="E57" s="26">
        <v>0.42633744855967076</v>
      </c>
      <c r="F57" s="27">
        <v>0.38106995884773665</v>
      </c>
      <c r="G57" s="27">
        <v>1.646090534979424E-2</v>
      </c>
      <c r="H57" s="27">
        <v>5.51440329218107E-2</v>
      </c>
      <c r="I57" s="27">
        <v>0.12098765432098765</v>
      </c>
    </row>
    <row r="58" spans="1:9" ht="15" customHeight="1">
      <c r="A58" s="49"/>
      <c r="B58" s="24"/>
      <c r="C58" s="51" t="s">
        <v>308</v>
      </c>
      <c r="D58" s="28">
        <v>2062</v>
      </c>
      <c r="E58" s="29">
        <v>690</v>
      </c>
      <c r="F58" s="30">
        <v>785</v>
      </c>
      <c r="G58" s="30">
        <v>88</v>
      </c>
      <c r="H58" s="30">
        <v>170</v>
      </c>
      <c r="I58" s="30">
        <v>329</v>
      </c>
    </row>
    <row r="59" spans="1:9" ht="15" customHeight="1">
      <c r="A59" s="49"/>
      <c r="B59" s="24"/>
      <c r="C59" s="52"/>
      <c r="D59" s="31">
        <v>1</v>
      </c>
      <c r="E59" s="26">
        <v>0.33462657613967023</v>
      </c>
      <c r="F59" s="27">
        <v>0.38069835111542194</v>
      </c>
      <c r="G59" s="27">
        <v>4.2677012609117361E-2</v>
      </c>
      <c r="H59" s="27">
        <v>8.2444228903976721E-2</v>
      </c>
      <c r="I59" s="27">
        <v>0.15955383123181377</v>
      </c>
    </row>
    <row r="60" spans="1:9" ht="15" customHeight="1">
      <c r="A60" s="49"/>
      <c r="B60" s="24"/>
      <c r="C60" s="51" t="s">
        <v>16</v>
      </c>
      <c r="D60" s="28">
        <v>1141</v>
      </c>
      <c r="E60" s="29">
        <v>702</v>
      </c>
      <c r="F60" s="30">
        <v>334</v>
      </c>
      <c r="G60" s="30">
        <v>15</v>
      </c>
      <c r="H60" s="30">
        <v>39</v>
      </c>
      <c r="I60" s="30">
        <v>51</v>
      </c>
    </row>
    <row r="61" spans="1:9" ht="15" customHeight="1">
      <c r="A61" s="49"/>
      <c r="B61" s="24"/>
      <c r="C61" s="52"/>
      <c r="D61" s="31">
        <v>1</v>
      </c>
      <c r="E61" s="26">
        <v>0.61524978089395266</v>
      </c>
      <c r="F61" s="27">
        <v>0.2927256792287467</v>
      </c>
      <c r="G61" s="27">
        <v>1.3146362839614373E-2</v>
      </c>
      <c r="H61" s="27">
        <v>3.4180543382997371E-2</v>
      </c>
      <c r="I61" s="27">
        <v>4.4697633654688866E-2</v>
      </c>
    </row>
    <row r="62" spans="1:9" ht="15" customHeight="1">
      <c r="A62" s="49"/>
      <c r="B62" s="24"/>
      <c r="C62" s="51" t="s">
        <v>5</v>
      </c>
      <c r="D62" s="28">
        <v>2265</v>
      </c>
      <c r="E62" s="29">
        <v>1203</v>
      </c>
      <c r="F62" s="30">
        <v>691</v>
      </c>
      <c r="G62" s="30">
        <v>67</v>
      </c>
      <c r="H62" s="30">
        <v>131</v>
      </c>
      <c r="I62" s="30">
        <v>173</v>
      </c>
    </row>
    <row r="63" spans="1:9" ht="15" customHeight="1">
      <c r="A63" s="49"/>
      <c r="B63" s="24"/>
      <c r="C63" s="52"/>
      <c r="D63" s="31">
        <v>1</v>
      </c>
      <c r="E63" s="26">
        <v>0.53112582781456952</v>
      </c>
      <c r="F63" s="27">
        <v>0.30507726269315671</v>
      </c>
      <c r="G63" s="27">
        <v>2.9580573951434878E-2</v>
      </c>
      <c r="H63" s="27">
        <v>5.7836644591611482E-2</v>
      </c>
      <c r="I63" s="27">
        <v>7.6379690949227377E-2</v>
      </c>
    </row>
    <row r="64" spans="1:9" ht="15" customHeight="1">
      <c r="A64" s="49"/>
      <c r="B64" s="24"/>
      <c r="C64" s="51" t="s">
        <v>14</v>
      </c>
      <c r="D64" s="28">
        <v>1187</v>
      </c>
      <c r="E64" s="29">
        <v>483</v>
      </c>
      <c r="F64" s="30">
        <v>436</v>
      </c>
      <c r="G64" s="30">
        <v>41</v>
      </c>
      <c r="H64" s="30">
        <v>103</v>
      </c>
      <c r="I64" s="30">
        <v>124</v>
      </c>
    </row>
    <row r="65" spans="1:9" ht="15" customHeight="1">
      <c r="A65" s="49"/>
      <c r="B65" s="24"/>
      <c r="C65" s="52"/>
      <c r="D65" s="31">
        <v>1</v>
      </c>
      <c r="E65" s="26">
        <v>0.40690817186183659</v>
      </c>
      <c r="F65" s="27">
        <v>0.36731255265374896</v>
      </c>
      <c r="G65" s="27">
        <v>3.4540859309182811E-2</v>
      </c>
      <c r="H65" s="27">
        <v>8.6773378264532436E-2</v>
      </c>
      <c r="I65" s="27">
        <v>0.10446503791069923</v>
      </c>
    </row>
    <row r="66" spans="1:9" ht="15" customHeight="1">
      <c r="A66" s="49"/>
      <c r="B66" s="24"/>
      <c r="C66" s="51" t="s">
        <v>19</v>
      </c>
      <c r="D66" s="28">
        <v>2539</v>
      </c>
      <c r="E66" s="29">
        <v>1149</v>
      </c>
      <c r="F66" s="30">
        <v>907</v>
      </c>
      <c r="G66" s="30">
        <v>137</v>
      </c>
      <c r="H66" s="30">
        <v>197</v>
      </c>
      <c r="I66" s="30">
        <v>149</v>
      </c>
    </row>
    <row r="67" spans="1:9" ht="15" customHeight="1">
      <c r="A67" s="49"/>
      <c r="B67" s="43"/>
      <c r="C67" s="60"/>
      <c r="D67" s="44">
        <v>1</v>
      </c>
      <c r="E67" s="45">
        <v>0.45254037022449783</v>
      </c>
      <c r="F67" s="46">
        <v>0.35722725482473416</v>
      </c>
      <c r="G67" s="46">
        <v>5.3958251280031511E-2</v>
      </c>
      <c r="H67" s="46">
        <v>7.7589602205592759E-2</v>
      </c>
      <c r="I67" s="46">
        <v>5.868452146514376E-2</v>
      </c>
    </row>
    <row r="68" spans="1:9" ht="15" customHeight="1">
      <c r="A68" s="49"/>
      <c r="B68" s="24" t="s">
        <v>283</v>
      </c>
      <c r="C68" s="53" t="s">
        <v>309</v>
      </c>
      <c r="D68" s="21">
        <v>2952</v>
      </c>
      <c r="E68" s="22">
        <v>987</v>
      </c>
      <c r="F68" s="23">
        <v>962</v>
      </c>
      <c r="G68" s="23">
        <v>155</v>
      </c>
      <c r="H68" s="23">
        <v>470</v>
      </c>
      <c r="I68" s="23">
        <v>378</v>
      </c>
    </row>
    <row r="69" spans="1:9" ht="15" customHeight="1">
      <c r="A69" s="49"/>
      <c r="B69" s="24"/>
      <c r="C69" s="52"/>
      <c r="D69" s="31">
        <v>1</v>
      </c>
      <c r="E69" s="26">
        <v>0.33434959349593496</v>
      </c>
      <c r="F69" s="27">
        <v>0.3258807588075881</v>
      </c>
      <c r="G69" s="27">
        <v>5.2506775067750679E-2</v>
      </c>
      <c r="H69" s="27">
        <v>0.15921409214092141</v>
      </c>
      <c r="I69" s="27">
        <v>0.12804878048780488</v>
      </c>
    </row>
    <row r="70" spans="1:9" ht="15" customHeight="1">
      <c r="A70" s="49"/>
      <c r="B70" s="24"/>
      <c r="C70" s="51" t="s">
        <v>310</v>
      </c>
      <c r="D70" s="28">
        <v>2912</v>
      </c>
      <c r="E70" s="29">
        <v>1090</v>
      </c>
      <c r="F70" s="30">
        <v>1094</v>
      </c>
      <c r="G70" s="30">
        <v>129</v>
      </c>
      <c r="H70" s="30">
        <v>311</v>
      </c>
      <c r="I70" s="30">
        <v>288</v>
      </c>
    </row>
    <row r="71" spans="1:9" ht="15" customHeight="1">
      <c r="A71" s="49"/>
      <c r="B71" s="24"/>
      <c r="C71" s="52"/>
      <c r="D71" s="31">
        <v>1</v>
      </c>
      <c r="E71" s="26">
        <v>0.37431318681318682</v>
      </c>
      <c r="F71" s="27">
        <v>0.37568681318681318</v>
      </c>
      <c r="G71" s="27">
        <v>4.4299450549450552E-2</v>
      </c>
      <c r="H71" s="27">
        <v>0.10679945054945054</v>
      </c>
      <c r="I71" s="27">
        <v>9.8901098901098897E-2</v>
      </c>
    </row>
    <row r="72" spans="1:9" ht="15" customHeight="1">
      <c r="A72" s="49"/>
      <c r="B72" s="24"/>
      <c r="C72" s="51" t="s">
        <v>311</v>
      </c>
      <c r="D72" s="28">
        <v>3812</v>
      </c>
      <c r="E72" s="29">
        <v>1704</v>
      </c>
      <c r="F72" s="30">
        <v>1410</v>
      </c>
      <c r="G72" s="30">
        <v>98</v>
      </c>
      <c r="H72" s="30">
        <v>308</v>
      </c>
      <c r="I72" s="30">
        <v>292</v>
      </c>
    </row>
    <row r="73" spans="1:9" ht="15" customHeight="1">
      <c r="A73" s="49"/>
      <c r="B73" s="24"/>
      <c r="C73" s="52"/>
      <c r="D73" s="31">
        <v>1</v>
      </c>
      <c r="E73" s="26">
        <v>0.44700944386149005</v>
      </c>
      <c r="F73" s="27">
        <v>0.36988457502623295</v>
      </c>
      <c r="G73" s="27">
        <v>2.5708289611752359E-2</v>
      </c>
      <c r="H73" s="27">
        <v>8.0797481636935994E-2</v>
      </c>
      <c r="I73" s="27">
        <v>7.6600209863588661E-2</v>
      </c>
    </row>
    <row r="74" spans="1:9" ht="15" customHeight="1">
      <c r="A74" s="49"/>
      <c r="B74" s="24"/>
      <c r="C74" s="51" t="s">
        <v>312</v>
      </c>
      <c r="D74" s="28">
        <v>2750</v>
      </c>
      <c r="E74" s="29">
        <v>1255</v>
      </c>
      <c r="F74" s="30">
        <v>1061</v>
      </c>
      <c r="G74" s="30">
        <v>72</v>
      </c>
      <c r="H74" s="30">
        <v>156</v>
      </c>
      <c r="I74" s="30">
        <v>206</v>
      </c>
    </row>
    <row r="75" spans="1:9" ht="15" customHeight="1">
      <c r="A75" s="49"/>
      <c r="B75" s="24"/>
      <c r="C75" s="52"/>
      <c r="D75" s="31">
        <v>1</v>
      </c>
      <c r="E75" s="26">
        <v>0.45636363636363636</v>
      </c>
      <c r="F75" s="27">
        <v>0.38581818181818184</v>
      </c>
      <c r="G75" s="27">
        <v>2.6181818181818181E-2</v>
      </c>
      <c r="H75" s="27">
        <v>5.672727272727273E-2</v>
      </c>
      <c r="I75" s="27">
        <v>7.4909090909090911E-2</v>
      </c>
    </row>
    <row r="76" spans="1:9" ht="15" customHeight="1">
      <c r="A76" s="49"/>
      <c r="B76" s="24"/>
      <c r="C76" s="51" t="s">
        <v>313</v>
      </c>
      <c r="D76" s="28">
        <v>1585</v>
      </c>
      <c r="E76" s="29">
        <v>816</v>
      </c>
      <c r="F76" s="30">
        <v>527</v>
      </c>
      <c r="G76" s="30">
        <v>32</v>
      </c>
      <c r="H76" s="30">
        <v>56</v>
      </c>
      <c r="I76" s="30">
        <v>154</v>
      </c>
    </row>
    <row r="77" spans="1:9" ht="15" customHeight="1">
      <c r="A77" s="49"/>
      <c r="B77" s="24"/>
      <c r="C77" s="52"/>
      <c r="D77" s="31">
        <v>1</v>
      </c>
      <c r="E77" s="26">
        <v>0.51482649842271289</v>
      </c>
      <c r="F77" s="27">
        <v>0.33249211356466879</v>
      </c>
      <c r="G77" s="27">
        <v>2.0189274447949528E-2</v>
      </c>
      <c r="H77" s="27">
        <v>3.533123028391167E-2</v>
      </c>
      <c r="I77" s="27">
        <v>9.7160883280757102E-2</v>
      </c>
    </row>
    <row r="78" spans="1:9" ht="15" customHeight="1">
      <c r="A78" s="49"/>
      <c r="B78" s="24"/>
      <c r="C78" s="51" t="s">
        <v>314</v>
      </c>
      <c r="D78" s="28">
        <v>1329</v>
      </c>
      <c r="E78" s="29">
        <v>777</v>
      </c>
      <c r="F78" s="30">
        <v>337</v>
      </c>
      <c r="G78" s="30">
        <v>34</v>
      </c>
      <c r="H78" s="30">
        <v>37</v>
      </c>
      <c r="I78" s="30">
        <v>144</v>
      </c>
    </row>
    <row r="79" spans="1:9" ht="15" customHeight="1">
      <c r="A79" s="49"/>
      <c r="B79" s="24"/>
      <c r="C79" s="52"/>
      <c r="D79" s="31">
        <v>1</v>
      </c>
      <c r="E79" s="26">
        <v>0.58465011286681712</v>
      </c>
      <c r="F79" s="27">
        <v>0.25357411587659895</v>
      </c>
      <c r="G79" s="27">
        <v>2.5583145221971408E-2</v>
      </c>
      <c r="H79" s="27">
        <v>2.784048156508653E-2</v>
      </c>
      <c r="I79" s="27">
        <v>0.10835214446952596</v>
      </c>
    </row>
    <row r="80" spans="1:9" ht="15" customHeight="1">
      <c r="A80" s="49"/>
      <c r="B80" s="24"/>
      <c r="C80" s="51" t="s">
        <v>315</v>
      </c>
      <c r="D80" s="28">
        <v>686</v>
      </c>
      <c r="E80" s="29">
        <v>399</v>
      </c>
      <c r="F80" s="30">
        <v>143</v>
      </c>
      <c r="G80" s="30">
        <v>27</v>
      </c>
      <c r="H80" s="30">
        <v>24</v>
      </c>
      <c r="I80" s="30">
        <v>93</v>
      </c>
    </row>
    <row r="81" spans="1:9" ht="15" customHeight="1">
      <c r="A81" s="49"/>
      <c r="B81" s="24"/>
      <c r="C81" s="52"/>
      <c r="D81" s="31">
        <v>1</v>
      </c>
      <c r="E81" s="26">
        <v>0.58163265306122447</v>
      </c>
      <c r="F81" s="27">
        <v>0.20845481049562684</v>
      </c>
      <c r="G81" s="27">
        <v>3.9358600583090382E-2</v>
      </c>
      <c r="H81" s="27">
        <v>3.4985422740524783E-2</v>
      </c>
      <c r="I81" s="27">
        <v>0.13556851311953352</v>
      </c>
    </row>
    <row r="82" spans="1:9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</row>
    <row r="83" spans="1:9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</row>
    <row r="84" spans="1:9" ht="15" customHeight="1">
      <c r="A84" s="49"/>
      <c r="B84" s="24" t="s">
        <v>316</v>
      </c>
      <c r="C84" s="53" t="s">
        <v>317</v>
      </c>
      <c r="D84" s="21">
        <v>4187</v>
      </c>
      <c r="E84" s="22">
        <v>1552</v>
      </c>
      <c r="F84" s="23">
        <v>1484</v>
      </c>
      <c r="G84" s="23">
        <v>178</v>
      </c>
      <c r="H84" s="23">
        <v>532</v>
      </c>
      <c r="I84" s="23">
        <v>441</v>
      </c>
    </row>
    <row r="85" spans="1:9" ht="15" customHeight="1">
      <c r="A85" s="49"/>
      <c r="B85" s="24" t="s">
        <v>318</v>
      </c>
      <c r="C85" s="52"/>
      <c r="D85" s="31">
        <v>1</v>
      </c>
      <c r="E85" s="26">
        <v>0.37067112491043708</v>
      </c>
      <c r="F85" s="27">
        <v>0.35443037974683544</v>
      </c>
      <c r="G85" s="27">
        <v>4.2512538810604253E-2</v>
      </c>
      <c r="H85" s="27">
        <v>0.12705994745641272</v>
      </c>
      <c r="I85" s="27">
        <v>0.10532600907571053</v>
      </c>
    </row>
    <row r="86" spans="1:9" ht="15" customHeight="1">
      <c r="A86" s="49"/>
      <c r="B86" s="24" t="s">
        <v>319</v>
      </c>
      <c r="C86" s="51" t="s">
        <v>320</v>
      </c>
      <c r="D86" s="28">
        <v>3737</v>
      </c>
      <c r="E86" s="29">
        <v>1514</v>
      </c>
      <c r="F86" s="30">
        <v>1347</v>
      </c>
      <c r="G86" s="30">
        <v>159</v>
      </c>
      <c r="H86" s="30">
        <v>366</v>
      </c>
      <c r="I86" s="30">
        <v>351</v>
      </c>
    </row>
    <row r="87" spans="1:9" ht="15" customHeight="1">
      <c r="A87" s="49"/>
      <c r="B87" s="24"/>
      <c r="C87" s="52"/>
      <c r="D87" s="31">
        <v>1</v>
      </c>
      <c r="E87" s="26">
        <v>0.40513781107840513</v>
      </c>
      <c r="F87" s="27">
        <v>0.36044955846936044</v>
      </c>
      <c r="G87" s="27">
        <v>4.2547497993042548E-2</v>
      </c>
      <c r="H87" s="27">
        <v>9.7939523682097934E-2</v>
      </c>
      <c r="I87" s="27">
        <v>9.3925608777093925E-2</v>
      </c>
    </row>
    <row r="88" spans="1:9" ht="15" customHeight="1">
      <c r="A88" s="49"/>
      <c r="B88" s="24"/>
      <c r="C88" s="51" t="s">
        <v>321</v>
      </c>
      <c r="D88" s="28">
        <v>2220</v>
      </c>
      <c r="E88" s="29">
        <v>1032</v>
      </c>
      <c r="F88" s="30">
        <v>802</v>
      </c>
      <c r="G88" s="30">
        <v>52</v>
      </c>
      <c r="H88" s="30">
        <v>158</v>
      </c>
      <c r="I88" s="30">
        <v>176</v>
      </c>
    </row>
    <row r="89" spans="1:9" ht="15" customHeight="1">
      <c r="A89" s="49"/>
      <c r="B89" s="24"/>
      <c r="C89" s="52"/>
      <c r="D89" s="31">
        <v>1</v>
      </c>
      <c r="E89" s="26">
        <v>0.46486486486486489</v>
      </c>
      <c r="F89" s="27">
        <v>0.36126126126126124</v>
      </c>
      <c r="G89" s="27">
        <v>2.3423423423423424E-2</v>
      </c>
      <c r="H89" s="27">
        <v>7.1171171171171166E-2</v>
      </c>
      <c r="I89" s="27">
        <v>7.9279279279279274E-2</v>
      </c>
    </row>
    <row r="90" spans="1:9" ht="15" customHeight="1">
      <c r="A90" s="49"/>
      <c r="B90" s="24"/>
      <c r="C90" s="51" t="s">
        <v>322</v>
      </c>
      <c r="D90" s="28">
        <v>3166</v>
      </c>
      <c r="E90" s="29">
        <v>1485</v>
      </c>
      <c r="F90" s="30">
        <v>1120</v>
      </c>
      <c r="G90" s="30">
        <v>71</v>
      </c>
      <c r="H90" s="30">
        <v>194</v>
      </c>
      <c r="I90" s="30">
        <v>296</v>
      </c>
    </row>
    <row r="91" spans="1:9" ht="15" customHeight="1">
      <c r="A91" s="49"/>
      <c r="B91" s="24"/>
      <c r="C91" s="52"/>
      <c r="D91" s="31">
        <v>1</v>
      </c>
      <c r="E91" s="26">
        <v>0.46904611497157295</v>
      </c>
      <c r="F91" s="27">
        <v>0.35375868603916616</v>
      </c>
      <c r="G91" s="27">
        <v>2.2425773847125709E-2</v>
      </c>
      <c r="H91" s="27">
        <v>6.1276058117498422E-2</v>
      </c>
      <c r="I91" s="27">
        <v>9.3493367024636759E-2</v>
      </c>
    </row>
    <row r="92" spans="1:9" ht="15" customHeight="1">
      <c r="A92" s="49"/>
      <c r="B92" s="24"/>
      <c r="C92" s="51" t="s">
        <v>323</v>
      </c>
      <c r="D92" s="28">
        <v>1639</v>
      </c>
      <c r="E92" s="29">
        <v>880</v>
      </c>
      <c r="F92" s="30">
        <v>479</v>
      </c>
      <c r="G92" s="30">
        <v>44</v>
      </c>
      <c r="H92" s="30">
        <v>74</v>
      </c>
      <c r="I92" s="30">
        <v>162</v>
      </c>
    </row>
    <row r="93" spans="1:9" ht="15" customHeight="1">
      <c r="A93" s="49"/>
      <c r="B93" s="24"/>
      <c r="C93" s="52"/>
      <c r="D93" s="31">
        <v>1</v>
      </c>
      <c r="E93" s="26">
        <v>0.53691275167785235</v>
      </c>
      <c r="F93" s="27">
        <v>0.29225137278828556</v>
      </c>
      <c r="G93" s="27">
        <v>2.6845637583892617E-2</v>
      </c>
      <c r="H93" s="27">
        <v>4.5149481391092129E-2</v>
      </c>
      <c r="I93" s="27">
        <v>9.8840756558877363E-2</v>
      </c>
    </row>
    <row r="94" spans="1:9" ht="15" customHeight="1">
      <c r="A94" s="49"/>
      <c r="B94" s="24"/>
      <c r="C94" s="51" t="s">
        <v>324</v>
      </c>
      <c r="D94" s="28">
        <v>403</v>
      </c>
      <c r="E94" s="29">
        <v>241</v>
      </c>
      <c r="F94" s="30">
        <v>108</v>
      </c>
      <c r="G94" s="30">
        <v>12</v>
      </c>
      <c r="H94" s="30">
        <v>5</v>
      </c>
      <c r="I94" s="30">
        <v>37</v>
      </c>
    </row>
    <row r="95" spans="1:9" ht="15" customHeight="1">
      <c r="A95" s="49"/>
      <c r="B95" s="24"/>
      <c r="C95" s="52"/>
      <c r="D95" s="31">
        <v>1</v>
      </c>
      <c r="E95" s="26">
        <v>0.59801488833746896</v>
      </c>
      <c r="F95" s="27">
        <v>0.26799007444168732</v>
      </c>
      <c r="G95" s="27">
        <v>2.9776674937965261E-2</v>
      </c>
      <c r="H95" s="27">
        <v>1.2406947890818859E-2</v>
      </c>
      <c r="I95" s="27">
        <v>9.1811414392059559E-2</v>
      </c>
    </row>
    <row r="96" spans="1:9" ht="15" customHeight="1">
      <c r="A96" s="49"/>
      <c r="B96" s="24"/>
      <c r="C96" s="51" t="s">
        <v>325</v>
      </c>
      <c r="D96" s="28">
        <v>373</v>
      </c>
      <c r="E96" s="29">
        <v>213</v>
      </c>
      <c r="F96" s="30">
        <v>86</v>
      </c>
      <c r="G96" s="30">
        <v>13</v>
      </c>
      <c r="H96" s="30">
        <v>6</v>
      </c>
      <c r="I96" s="30">
        <v>55</v>
      </c>
    </row>
    <row r="97" spans="1:9" ht="15" customHeight="1">
      <c r="A97" s="49"/>
      <c r="B97" s="24"/>
      <c r="C97" s="52"/>
      <c r="D97" s="31">
        <v>1</v>
      </c>
      <c r="E97" s="26">
        <v>0.57104557640750675</v>
      </c>
      <c r="F97" s="27">
        <v>0.23056300268096513</v>
      </c>
      <c r="G97" s="27">
        <v>3.4852546916890083E-2</v>
      </c>
      <c r="H97" s="27">
        <v>1.6085790884718499E-2</v>
      </c>
      <c r="I97" s="27">
        <v>0.14745308310991956</v>
      </c>
    </row>
    <row r="98" spans="1:9" ht="15" customHeight="1">
      <c r="A98" s="49"/>
      <c r="B98" s="24"/>
      <c r="C98" s="51" t="s">
        <v>326</v>
      </c>
      <c r="D98" s="28">
        <v>28</v>
      </c>
      <c r="E98" s="29">
        <v>17</v>
      </c>
      <c r="F98" s="30">
        <v>6</v>
      </c>
      <c r="G98" s="30">
        <v>2</v>
      </c>
      <c r="H98" s="30">
        <v>0</v>
      </c>
      <c r="I98" s="30">
        <v>3</v>
      </c>
    </row>
    <row r="99" spans="1:9" ht="15" customHeight="1">
      <c r="A99" s="49"/>
      <c r="B99" s="24"/>
      <c r="C99" s="52"/>
      <c r="D99" s="31">
        <v>1</v>
      </c>
      <c r="E99" s="26">
        <v>0.6071428571428571</v>
      </c>
      <c r="F99" s="27">
        <v>0.21428571428571427</v>
      </c>
      <c r="G99" s="27">
        <v>7.1428571428571425E-2</v>
      </c>
      <c r="H99" s="27">
        <v>0</v>
      </c>
      <c r="I99" s="27">
        <v>0.10714285714285714</v>
      </c>
    </row>
    <row r="100" spans="1:9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1</v>
      </c>
      <c r="I100" s="30">
        <v>0</v>
      </c>
    </row>
    <row r="101" spans="1:9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1</v>
      </c>
      <c r="I101" s="46">
        <v>0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I9">
    <cfRule type="top10" dxfId="1471" priority="56" rank="1"/>
  </conditionalFormatting>
  <conditionalFormatting sqref="E67:I67">
    <cfRule type="top10" dxfId="1470" priority="49" rank="1"/>
  </conditionalFormatting>
  <conditionalFormatting sqref="E65:I65">
    <cfRule type="top10" dxfId="1469" priority="48" rank="1"/>
  </conditionalFormatting>
  <conditionalFormatting sqref="E63:I63">
    <cfRule type="top10" dxfId="1468" priority="47" rank="1"/>
  </conditionalFormatting>
  <conditionalFormatting sqref="E61:I61">
    <cfRule type="top10" dxfId="1467" priority="46" rank="1"/>
  </conditionalFormatting>
  <conditionalFormatting sqref="E59:I59">
    <cfRule type="top10" dxfId="1466" priority="45" rank="1"/>
  </conditionalFormatting>
  <conditionalFormatting sqref="E57:I57">
    <cfRule type="top10" dxfId="1465" priority="44" rank="1"/>
  </conditionalFormatting>
  <conditionalFormatting sqref="E55:I55">
    <cfRule type="top10" dxfId="1464" priority="43" rank="1"/>
  </conditionalFormatting>
  <conditionalFormatting sqref="E53:I53">
    <cfRule type="top10" dxfId="1463" priority="42" rank="1"/>
  </conditionalFormatting>
  <conditionalFormatting sqref="E51:I51">
    <cfRule type="top10" dxfId="1462" priority="41" rank="1"/>
  </conditionalFormatting>
  <conditionalFormatting sqref="E49:I49">
    <cfRule type="top10" dxfId="1461" priority="40" rank="1"/>
  </conditionalFormatting>
  <conditionalFormatting sqref="E47:I47">
    <cfRule type="top10" dxfId="1460" priority="39" rank="1"/>
  </conditionalFormatting>
  <conditionalFormatting sqref="E45:I45">
    <cfRule type="top10" dxfId="1459" priority="38" rank="1"/>
  </conditionalFormatting>
  <conditionalFormatting sqref="E43:I43">
    <cfRule type="top10" dxfId="1458" priority="37" rank="1"/>
  </conditionalFormatting>
  <conditionalFormatting sqref="E41:I41">
    <cfRule type="top10" dxfId="1457" priority="36" rank="1"/>
  </conditionalFormatting>
  <conditionalFormatting sqref="E39:I39">
    <cfRule type="top10" dxfId="1456" priority="35" rank="1"/>
  </conditionalFormatting>
  <conditionalFormatting sqref="E37:I37">
    <cfRule type="top10" dxfId="1455" priority="34" rank="1"/>
  </conditionalFormatting>
  <conditionalFormatting sqref="E35:I35">
    <cfRule type="top10" dxfId="1454" priority="32" rank="1"/>
  </conditionalFormatting>
  <conditionalFormatting sqref="E33:I33">
    <cfRule type="top10" dxfId="1453" priority="31" rank="1"/>
  </conditionalFormatting>
  <conditionalFormatting sqref="E31:I31">
    <cfRule type="top10" dxfId="1452" priority="30" rank="1"/>
  </conditionalFormatting>
  <conditionalFormatting sqref="E29:I29">
    <cfRule type="top10" dxfId="1451" priority="29" rank="1"/>
  </conditionalFormatting>
  <conditionalFormatting sqref="E27:I27">
    <cfRule type="top10" dxfId="1450" priority="28" rank="1"/>
  </conditionalFormatting>
  <conditionalFormatting sqref="E21:I21">
    <cfRule type="top10" dxfId="1449" priority="27" rank="1"/>
  </conditionalFormatting>
  <conditionalFormatting sqref="E19:I19">
    <cfRule type="top10" dxfId="1448" priority="26" rank="1"/>
  </conditionalFormatting>
  <conditionalFormatting sqref="E17:I17">
    <cfRule type="top10" dxfId="1447" priority="25" rank="1"/>
  </conditionalFormatting>
  <conditionalFormatting sqref="E15:I15">
    <cfRule type="top10" dxfId="1446" priority="24" rank="1"/>
  </conditionalFormatting>
  <conditionalFormatting sqref="E13:I13">
    <cfRule type="top10" dxfId="1445" priority="23" rank="1"/>
  </conditionalFormatting>
  <conditionalFormatting sqref="E11:I11">
    <cfRule type="top10" dxfId="1444" priority="22" rank="1"/>
  </conditionalFormatting>
  <conditionalFormatting sqref="E23:I23">
    <cfRule type="top10" dxfId="1443" priority="21" rank="1"/>
  </conditionalFormatting>
  <conditionalFormatting sqref="E25:I25">
    <cfRule type="top10" dxfId="1442" priority="20" rank="1"/>
  </conditionalFormatting>
  <conditionalFormatting sqref="E81:I81">
    <cfRule type="top10" dxfId="1441" priority="17" rank="1"/>
  </conditionalFormatting>
  <conditionalFormatting sqref="E79:I79">
    <cfRule type="top10" dxfId="1440" priority="16" rank="1"/>
  </conditionalFormatting>
  <conditionalFormatting sqref="E77:I77">
    <cfRule type="top10" dxfId="1439" priority="15" rank="1"/>
  </conditionalFormatting>
  <conditionalFormatting sqref="E75:I75">
    <cfRule type="top10" dxfId="1438" priority="14" rank="1"/>
  </conditionalFormatting>
  <conditionalFormatting sqref="E73:I73">
    <cfRule type="top10" dxfId="1437" priority="13" rank="1"/>
  </conditionalFormatting>
  <conditionalFormatting sqref="E71:I71">
    <cfRule type="top10" dxfId="1436" priority="12" rank="1"/>
  </conditionalFormatting>
  <conditionalFormatting sqref="E69:I69">
    <cfRule type="top10" dxfId="1435" priority="11" rank="1"/>
  </conditionalFormatting>
  <conditionalFormatting sqref="E101:I101">
    <cfRule type="top10" dxfId="1434" priority="9" rank="1"/>
  </conditionalFormatting>
  <conditionalFormatting sqref="E99:I99">
    <cfRule type="top10" dxfId="1433" priority="8" rank="1"/>
  </conditionalFormatting>
  <conditionalFormatting sqref="E97:I97">
    <cfRule type="top10" dxfId="1432" priority="7" rank="1"/>
  </conditionalFormatting>
  <conditionalFormatting sqref="E95:I95">
    <cfRule type="top10" dxfId="1431" priority="6" rank="1"/>
  </conditionalFormatting>
  <conditionalFormatting sqref="E93:I93">
    <cfRule type="top10" dxfId="1430" priority="5" rank="1"/>
  </conditionalFormatting>
  <conditionalFormatting sqref="E91:I91">
    <cfRule type="top10" dxfId="1429" priority="4" rank="1"/>
  </conditionalFormatting>
  <conditionalFormatting sqref="E89:I89">
    <cfRule type="top10" dxfId="1428" priority="3" rank="1"/>
  </conditionalFormatting>
  <conditionalFormatting sqref="E87:I87">
    <cfRule type="top10" dxfId="1427" priority="2" rank="1"/>
  </conditionalFormatting>
  <conditionalFormatting sqref="E85:I85">
    <cfRule type="top10" dxfId="142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</row>
    <row r="2" spans="1:16384" ht="15" customHeight="1">
      <c r="B2" s="3" t="s">
        <v>29</v>
      </c>
    </row>
    <row r="3" spans="1:16384" ht="15" customHeight="1">
      <c r="B3" s="3" t="s">
        <v>405</v>
      </c>
    </row>
    <row r="4" spans="1:16384" ht="15" customHeight="1">
      <c r="B4" s="3" t="s">
        <v>343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101</v>
      </c>
      <c r="F7" s="13" t="s">
        <v>102</v>
      </c>
      <c r="G7" s="13" t="s">
        <v>103</v>
      </c>
      <c r="H7" s="13" t="s">
        <v>104</v>
      </c>
      <c r="I7" s="13" t="s">
        <v>105</v>
      </c>
      <c r="J7" s="13" t="s">
        <v>27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12663</v>
      </c>
      <c r="E8" s="15">
        <v>5768</v>
      </c>
      <c r="F8" s="16">
        <v>5405</v>
      </c>
      <c r="G8" s="16">
        <v>986</v>
      </c>
      <c r="H8" s="16">
        <v>279</v>
      </c>
      <c r="I8" s="16">
        <v>88</v>
      </c>
      <c r="J8" s="16">
        <v>137</v>
      </c>
    </row>
    <row r="9" spans="1:16384" ht="15" customHeight="1">
      <c r="A9" s="49"/>
      <c r="B9" s="57"/>
      <c r="C9" s="58"/>
      <c r="D9" s="17">
        <v>1</v>
      </c>
      <c r="E9" s="18">
        <v>0.45550027639579876</v>
      </c>
      <c r="F9" s="19">
        <v>0.42683408355050145</v>
      </c>
      <c r="G9" s="19">
        <v>7.7864645028824134E-2</v>
      </c>
      <c r="H9" s="19">
        <v>2.2032693674484721E-2</v>
      </c>
      <c r="I9" s="19">
        <v>6.9493800837084419E-3</v>
      </c>
      <c r="J9" s="19">
        <v>1.0818921266682461E-2</v>
      </c>
    </row>
    <row r="10" spans="1:16384" ht="15" customHeight="1">
      <c r="A10" s="49"/>
      <c r="B10" s="20" t="s">
        <v>280</v>
      </c>
      <c r="C10" s="59" t="s">
        <v>286</v>
      </c>
      <c r="D10" s="21">
        <v>3843</v>
      </c>
      <c r="E10" s="22">
        <v>1623</v>
      </c>
      <c r="F10" s="23">
        <v>1695</v>
      </c>
      <c r="G10" s="23">
        <v>343</v>
      </c>
      <c r="H10" s="23">
        <v>111</v>
      </c>
      <c r="I10" s="23">
        <v>32</v>
      </c>
      <c r="J10" s="23">
        <v>39</v>
      </c>
    </row>
    <row r="11" spans="1:16384" ht="15" customHeight="1">
      <c r="A11" s="49"/>
      <c r="B11" s="24"/>
      <c r="C11" s="52"/>
      <c r="D11" s="25">
        <v>1</v>
      </c>
      <c r="E11" s="26">
        <v>0.42232630757220924</v>
      </c>
      <c r="F11" s="27">
        <v>0.44106167056986728</v>
      </c>
      <c r="G11" s="27">
        <v>8.9253187613843349E-2</v>
      </c>
      <c r="H11" s="27">
        <v>2.888368462138954E-2</v>
      </c>
      <c r="I11" s="27">
        <v>8.3268279989591465E-3</v>
      </c>
      <c r="J11" s="27">
        <v>1.0148321623731461E-2</v>
      </c>
    </row>
    <row r="12" spans="1:16384" ht="15" customHeight="1">
      <c r="A12" s="49"/>
      <c r="B12" s="24"/>
      <c r="C12" s="51" t="s">
        <v>287</v>
      </c>
      <c r="D12" s="28">
        <v>8616</v>
      </c>
      <c r="E12" s="29">
        <v>4037</v>
      </c>
      <c r="F12" s="30">
        <v>3633</v>
      </c>
      <c r="G12" s="30">
        <v>633</v>
      </c>
      <c r="H12" s="30">
        <v>164</v>
      </c>
      <c r="I12" s="30">
        <v>51</v>
      </c>
      <c r="J12" s="30">
        <v>98</v>
      </c>
    </row>
    <row r="13" spans="1:16384" ht="15" customHeight="1">
      <c r="A13" s="49"/>
      <c r="B13" s="43"/>
      <c r="C13" s="60"/>
      <c r="D13" s="44">
        <v>1</v>
      </c>
      <c r="E13" s="45">
        <v>0.46854688950789231</v>
      </c>
      <c r="F13" s="46">
        <v>0.4216573816155989</v>
      </c>
      <c r="G13" s="46">
        <v>7.3467966573816157E-2</v>
      </c>
      <c r="H13" s="46">
        <v>1.9034354688950789E-2</v>
      </c>
      <c r="I13" s="46">
        <v>5.9192200557103064E-3</v>
      </c>
      <c r="J13" s="46">
        <v>1.137418755803157E-2</v>
      </c>
    </row>
    <row r="14" spans="1:16384" ht="15" customHeight="1">
      <c r="A14" s="49"/>
      <c r="B14" s="24" t="s">
        <v>22</v>
      </c>
      <c r="C14" s="53" t="s">
        <v>288</v>
      </c>
      <c r="D14" s="21">
        <v>276</v>
      </c>
      <c r="E14" s="22">
        <v>113</v>
      </c>
      <c r="F14" s="23">
        <v>126</v>
      </c>
      <c r="G14" s="23">
        <v>26</v>
      </c>
      <c r="H14" s="23">
        <v>7</v>
      </c>
      <c r="I14" s="23">
        <v>3</v>
      </c>
      <c r="J14" s="23">
        <v>1</v>
      </c>
    </row>
    <row r="15" spans="1:16384" ht="15" customHeight="1">
      <c r="A15" s="49"/>
      <c r="B15" s="24"/>
      <c r="C15" s="52"/>
      <c r="D15" s="31">
        <v>1</v>
      </c>
      <c r="E15" s="26">
        <v>0.40942028985507245</v>
      </c>
      <c r="F15" s="27">
        <v>0.45652173913043476</v>
      </c>
      <c r="G15" s="27">
        <v>9.420289855072464E-2</v>
      </c>
      <c r="H15" s="27">
        <v>2.5362318840579712E-2</v>
      </c>
      <c r="I15" s="27">
        <v>1.0869565217391304E-2</v>
      </c>
      <c r="J15" s="27">
        <v>3.6231884057971015E-3</v>
      </c>
    </row>
    <row r="16" spans="1:16384" ht="15" customHeight="1">
      <c r="A16" s="49"/>
      <c r="B16" s="24"/>
      <c r="C16" s="51" t="s">
        <v>289</v>
      </c>
      <c r="D16" s="28">
        <v>534</v>
      </c>
      <c r="E16" s="29">
        <v>208</v>
      </c>
      <c r="F16" s="30">
        <v>235</v>
      </c>
      <c r="G16" s="30">
        <v>56</v>
      </c>
      <c r="H16" s="30">
        <v>20</v>
      </c>
      <c r="I16" s="30">
        <v>9</v>
      </c>
      <c r="J16" s="30">
        <v>6</v>
      </c>
    </row>
    <row r="17" spans="1:10" ht="15" customHeight="1">
      <c r="A17" s="49"/>
      <c r="B17" s="24"/>
      <c r="C17" s="52"/>
      <c r="D17" s="31">
        <v>1</v>
      </c>
      <c r="E17" s="26">
        <v>0.38951310861423222</v>
      </c>
      <c r="F17" s="27">
        <v>0.44007490636704122</v>
      </c>
      <c r="G17" s="27">
        <v>0.10486891385767791</v>
      </c>
      <c r="H17" s="27">
        <v>3.7453183520599252E-2</v>
      </c>
      <c r="I17" s="27">
        <v>1.6853932584269662E-2</v>
      </c>
      <c r="J17" s="27">
        <v>1.1235955056179775E-2</v>
      </c>
    </row>
    <row r="18" spans="1:10" ht="15" customHeight="1">
      <c r="A18" s="49"/>
      <c r="B18" s="24"/>
      <c r="C18" s="51" t="s">
        <v>290</v>
      </c>
      <c r="D18" s="28">
        <v>654</v>
      </c>
      <c r="E18" s="29">
        <v>284</v>
      </c>
      <c r="F18" s="30">
        <v>269</v>
      </c>
      <c r="G18" s="30">
        <v>63</v>
      </c>
      <c r="H18" s="30">
        <v>23</v>
      </c>
      <c r="I18" s="30">
        <v>12</v>
      </c>
      <c r="J18" s="30">
        <v>3</v>
      </c>
    </row>
    <row r="19" spans="1:10" ht="15" customHeight="1">
      <c r="A19" s="49"/>
      <c r="B19" s="24"/>
      <c r="C19" s="52"/>
      <c r="D19" s="31">
        <v>1</v>
      </c>
      <c r="E19" s="26">
        <v>0.43425076452599387</v>
      </c>
      <c r="F19" s="27">
        <v>0.41131498470948014</v>
      </c>
      <c r="G19" s="27">
        <v>9.6330275229357804E-2</v>
      </c>
      <c r="H19" s="27">
        <v>3.5168195718654434E-2</v>
      </c>
      <c r="I19" s="27">
        <v>1.834862385321101E-2</v>
      </c>
      <c r="J19" s="27">
        <v>4.5871559633027525E-3</v>
      </c>
    </row>
    <row r="20" spans="1:10" ht="15" customHeight="1">
      <c r="A20" s="49"/>
      <c r="B20" s="24"/>
      <c r="C20" s="51" t="s">
        <v>291</v>
      </c>
      <c r="D20" s="28">
        <v>1312</v>
      </c>
      <c r="E20" s="29">
        <v>581</v>
      </c>
      <c r="F20" s="30">
        <v>576</v>
      </c>
      <c r="G20" s="30">
        <v>100</v>
      </c>
      <c r="H20" s="30">
        <v>30</v>
      </c>
      <c r="I20" s="30">
        <v>7</v>
      </c>
      <c r="J20" s="30">
        <v>18</v>
      </c>
    </row>
    <row r="21" spans="1:10" ht="15" customHeight="1">
      <c r="A21" s="49"/>
      <c r="B21" s="24"/>
      <c r="C21" s="52"/>
      <c r="D21" s="31">
        <v>1</v>
      </c>
      <c r="E21" s="26">
        <v>0.44283536585365851</v>
      </c>
      <c r="F21" s="27">
        <v>0.43902439024390244</v>
      </c>
      <c r="G21" s="27">
        <v>7.621951219512195E-2</v>
      </c>
      <c r="H21" s="27">
        <v>2.2865853658536585E-2</v>
      </c>
      <c r="I21" s="27">
        <v>5.335365853658537E-3</v>
      </c>
      <c r="J21" s="27">
        <v>1.3719512195121951E-2</v>
      </c>
    </row>
    <row r="22" spans="1:10" ht="15" customHeight="1">
      <c r="A22" s="49"/>
      <c r="B22" s="24"/>
      <c r="C22" s="51" t="s">
        <v>292</v>
      </c>
      <c r="D22" s="28">
        <v>2772</v>
      </c>
      <c r="E22" s="29">
        <v>1245</v>
      </c>
      <c r="F22" s="30">
        <v>1170</v>
      </c>
      <c r="G22" s="30">
        <v>234</v>
      </c>
      <c r="H22" s="30">
        <v>69</v>
      </c>
      <c r="I22" s="30">
        <v>15</v>
      </c>
      <c r="J22" s="30">
        <v>39</v>
      </c>
    </row>
    <row r="23" spans="1:10" ht="15" customHeight="1">
      <c r="A23" s="49"/>
      <c r="B23" s="24"/>
      <c r="C23" s="52"/>
      <c r="D23" s="25">
        <v>1</v>
      </c>
      <c r="E23" s="26">
        <v>0.44913419913419911</v>
      </c>
      <c r="F23" s="27">
        <v>0.42207792207792205</v>
      </c>
      <c r="G23" s="27">
        <v>8.4415584415584416E-2</v>
      </c>
      <c r="H23" s="27">
        <v>2.4891774891774892E-2</v>
      </c>
      <c r="I23" s="27">
        <v>5.411255411255411E-3</v>
      </c>
      <c r="J23" s="27">
        <v>1.406926406926407E-2</v>
      </c>
    </row>
    <row r="24" spans="1:10" ht="15" customHeight="1">
      <c r="A24" s="49"/>
      <c r="B24" s="24"/>
      <c r="C24" s="51" t="s">
        <v>293</v>
      </c>
      <c r="D24" s="28">
        <v>3715</v>
      </c>
      <c r="E24" s="29">
        <v>1738</v>
      </c>
      <c r="F24" s="30">
        <v>1587</v>
      </c>
      <c r="G24" s="30">
        <v>262</v>
      </c>
      <c r="H24" s="30">
        <v>74</v>
      </c>
      <c r="I24" s="30">
        <v>17</v>
      </c>
      <c r="J24" s="30">
        <v>37</v>
      </c>
    </row>
    <row r="25" spans="1:10" ht="15" customHeight="1">
      <c r="A25" s="49"/>
      <c r="B25" s="24"/>
      <c r="C25" s="52"/>
      <c r="D25" s="25">
        <v>1</v>
      </c>
      <c r="E25" s="26">
        <v>0.46783310901749664</v>
      </c>
      <c r="F25" s="27">
        <v>0.4271870794078062</v>
      </c>
      <c r="G25" s="27">
        <v>7.0524899057873486E-2</v>
      </c>
      <c r="H25" s="27">
        <v>1.9919246298788693E-2</v>
      </c>
      <c r="I25" s="27">
        <v>4.5760430686406462E-3</v>
      </c>
      <c r="J25" s="27">
        <v>9.9596231493943466E-3</v>
      </c>
    </row>
    <row r="26" spans="1:10" ht="15" customHeight="1">
      <c r="A26" s="49"/>
      <c r="B26" s="24"/>
      <c r="C26" s="51" t="s">
        <v>294</v>
      </c>
      <c r="D26" s="28">
        <v>3155</v>
      </c>
      <c r="E26" s="29">
        <v>1473</v>
      </c>
      <c r="F26" s="30">
        <v>1347</v>
      </c>
      <c r="G26" s="30">
        <v>231</v>
      </c>
      <c r="H26" s="30">
        <v>51</v>
      </c>
      <c r="I26" s="30">
        <v>20</v>
      </c>
      <c r="J26" s="30">
        <v>33</v>
      </c>
    </row>
    <row r="27" spans="1:10" ht="15" customHeight="1">
      <c r="A27" s="49"/>
      <c r="B27" s="43"/>
      <c r="C27" s="60"/>
      <c r="D27" s="44">
        <v>1</v>
      </c>
      <c r="E27" s="45">
        <v>0.46687797147385102</v>
      </c>
      <c r="F27" s="46">
        <v>0.42694136291600632</v>
      </c>
      <c r="G27" s="46">
        <v>7.321711568938194E-2</v>
      </c>
      <c r="H27" s="46">
        <v>1.6164817749603804E-2</v>
      </c>
      <c r="I27" s="46">
        <v>6.3391442155309036E-3</v>
      </c>
      <c r="J27" s="46">
        <v>1.0459587955625991E-2</v>
      </c>
    </row>
    <row r="28" spans="1:10" ht="15" customHeight="1">
      <c r="A28" s="49"/>
      <c r="B28" s="24" t="s">
        <v>281</v>
      </c>
      <c r="C28" s="53" t="s">
        <v>295</v>
      </c>
      <c r="D28" s="21">
        <v>4461</v>
      </c>
      <c r="E28" s="22">
        <v>2092</v>
      </c>
      <c r="F28" s="23">
        <v>1841</v>
      </c>
      <c r="G28" s="23">
        <v>353</v>
      </c>
      <c r="H28" s="23">
        <v>105</v>
      </c>
      <c r="I28" s="23">
        <v>35</v>
      </c>
      <c r="J28" s="23">
        <v>35</v>
      </c>
    </row>
    <row r="29" spans="1:10" ht="15" customHeight="1">
      <c r="A29" s="49"/>
      <c r="B29" s="24"/>
      <c r="C29" s="52"/>
      <c r="D29" s="31">
        <v>1</v>
      </c>
      <c r="E29" s="26">
        <v>0.46895314951804529</v>
      </c>
      <c r="F29" s="27">
        <v>0.41268773817529703</v>
      </c>
      <c r="G29" s="27">
        <v>7.9130239856534404E-2</v>
      </c>
      <c r="H29" s="27">
        <v>2.3537323470073975E-2</v>
      </c>
      <c r="I29" s="27">
        <v>7.8457744900246578E-3</v>
      </c>
      <c r="J29" s="27">
        <v>7.8457744900246578E-3</v>
      </c>
    </row>
    <row r="30" spans="1:10" ht="15" customHeight="1">
      <c r="A30" s="49"/>
      <c r="B30" s="24"/>
      <c r="C30" s="51" t="s">
        <v>296</v>
      </c>
      <c r="D30" s="28">
        <v>3019</v>
      </c>
      <c r="E30" s="29">
        <v>1346</v>
      </c>
      <c r="F30" s="30">
        <v>1308</v>
      </c>
      <c r="G30" s="30">
        <v>233</v>
      </c>
      <c r="H30" s="30">
        <v>76</v>
      </c>
      <c r="I30" s="30">
        <v>22</v>
      </c>
      <c r="J30" s="30">
        <v>34</v>
      </c>
    </row>
    <row r="31" spans="1:10" ht="15" customHeight="1">
      <c r="A31" s="49"/>
      <c r="B31" s="24"/>
      <c r="C31" s="52"/>
      <c r="D31" s="31">
        <v>1</v>
      </c>
      <c r="E31" s="26">
        <v>0.44584299436899638</v>
      </c>
      <c r="F31" s="27">
        <v>0.43325604504802917</v>
      </c>
      <c r="G31" s="27">
        <v>7.7177873468035771E-2</v>
      </c>
      <c r="H31" s="27">
        <v>2.5173898641934415E-2</v>
      </c>
      <c r="I31" s="27">
        <v>7.2871811858231201E-3</v>
      </c>
      <c r="J31" s="27">
        <v>1.1262007287181186E-2</v>
      </c>
    </row>
    <row r="32" spans="1:10" ht="15" customHeight="1">
      <c r="A32" s="49"/>
      <c r="B32" s="24"/>
      <c r="C32" s="51" t="s">
        <v>297</v>
      </c>
      <c r="D32" s="28">
        <v>281</v>
      </c>
      <c r="E32" s="29">
        <v>119</v>
      </c>
      <c r="F32" s="30">
        <v>138</v>
      </c>
      <c r="G32" s="30">
        <v>17</v>
      </c>
      <c r="H32" s="30">
        <v>4</v>
      </c>
      <c r="I32" s="30">
        <v>0</v>
      </c>
      <c r="J32" s="30">
        <v>3</v>
      </c>
    </row>
    <row r="33" spans="1:10" ht="15" customHeight="1">
      <c r="A33" s="49"/>
      <c r="B33" s="24"/>
      <c r="C33" s="52"/>
      <c r="D33" s="31">
        <v>1</v>
      </c>
      <c r="E33" s="26">
        <v>0.42348754448398579</v>
      </c>
      <c r="F33" s="27">
        <v>0.49110320284697506</v>
      </c>
      <c r="G33" s="27">
        <v>6.0498220640569395E-2</v>
      </c>
      <c r="H33" s="27">
        <v>1.4234875444839857E-2</v>
      </c>
      <c r="I33" s="27">
        <v>0</v>
      </c>
      <c r="J33" s="27">
        <v>1.0676156583629894E-2</v>
      </c>
    </row>
    <row r="34" spans="1:10" ht="15" customHeight="1">
      <c r="A34" s="49"/>
      <c r="B34" s="24"/>
      <c r="C34" s="51" t="s">
        <v>298</v>
      </c>
      <c r="D34" s="28">
        <v>2572</v>
      </c>
      <c r="E34" s="29">
        <v>1219</v>
      </c>
      <c r="F34" s="30">
        <v>1069</v>
      </c>
      <c r="G34" s="30">
        <v>197</v>
      </c>
      <c r="H34" s="30">
        <v>51</v>
      </c>
      <c r="I34" s="30">
        <v>14</v>
      </c>
      <c r="J34" s="30">
        <v>22</v>
      </c>
    </row>
    <row r="35" spans="1:10" ht="15" customHeight="1">
      <c r="A35" s="49"/>
      <c r="B35" s="43"/>
      <c r="C35" s="60"/>
      <c r="D35" s="44">
        <v>1</v>
      </c>
      <c r="E35" s="45">
        <v>0.47395023328149299</v>
      </c>
      <c r="F35" s="46">
        <v>0.41562986003110419</v>
      </c>
      <c r="G35" s="46">
        <v>7.6594090202177292E-2</v>
      </c>
      <c r="H35" s="46">
        <v>1.9828926905132192E-2</v>
      </c>
      <c r="I35" s="46">
        <v>5.4432348367029551E-3</v>
      </c>
      <c r="J35" s="46">
        <v>8.553654743390357E-3</v>
      </c>
    </row>
    <row r="36" spans="1:10" ht="15" customHeight="1">
      <c r="A36" s="49"/>
      <c r="B36" s="24" t="s">
        <v>17</v>
      </c>
      <c r="C36" s="53" t="s">
        <v>299</v>
      </c>
      <c r="D36" s="21">
        <v>640</v>
      </c>
      <c r="E36" s="22">
        <v>357</v>
      </c>
      <c r="F36" s="23">
        <v>208</v>
      </c>
      <c r="G36" s="23">
        <v>54</v>
      </c>
      <c r="H36" s="23">
        <v>10</v>
      </c>
      <c r="I36" s="23">
        <v>2</v>
      </c>
      <c r="J36" s="23">
        <v>9</v>
      </c>
    </row>
    <row r="37" spans="1:10" ht="15" customHeight="1">
      <c r="A37" s="49"/>
      <c r="B37" s="24"/>
      <c r="C37" s="52"/>
      <c r="D37" s="31">
        <v>1</v>
      </c>
      <c r="E37" s="26">
        <v>0.55781250000000004</v>
      </c>
      <c r="F37" s="27">
        <v>0.32500000000000001</v>
      </c>
      <c r="G37" s="27">
        <v>8.4375000000000006E-2</v>
      </c>
      <c r="H37" s="27">
        <v>1.5625E-2</v>
      </c>
      <c r="I37" s="27">
        <v>3.1250000000000002E-3</v>
      </c>
      <c r="J37" s="27">
        <v>1.40625E-2</v>
      </c>
    </row>
    <row r="38" spans="1:10" ht="15" customHeight="1">
      <c r="A38" s="49"/>
      <c r="B38" s="24"/>
      <c r="C38" s="54" t="s">
        <v>300</v>
      </c>
      <c r="D38" s="28">
        <v>714</v>
      </c>
      <c r="E38" s="29">
        <v>319</v>
      </c>
      <c r="F38" s="30">
        <v>295</v>
      </c>
      <c r="G38" s="30">
        <v>69</v>
      </c>
      <c r="H38" s="30">
        <v>14</v>
      </c>
      <c r="I38" s="30">
        <v>8</v>
      </c>
      <c r="J38" s="30">
        <v>9</v>
      </c>
    </row>
    <row r="39" spans="1:10" ht="15" customHeight="1">
      <c r="A39" s="49"/>
      <c r="B39" s="24"/>
      <c r="C39" s="52"/>
      <c r="D39" s="31">
        <v>1</v>
      </c>
      <c r="E39" s="26">
        <v>0.44677871148459386</v>
      </c>
      <c r="F39" s="27">
        <v>0.41316526610644255</v>
      </c>
      <c r="G39" s="27">
        <v>9.6638655462184878E-2</v>
      </c>
      <c r="H39" s="27">
        <v>1.9607843137254902E-2</v>
      </c>
      <c r="I39" s="27">
        <v>1.1204481792717087E-2</v>
      </c>
      <c r="J39" s="27">
        <v>1.2605042016806723E-2</v>
      </c>
    </row>
    <row r="40" spans="1:10" ht="15" customHeight="1">
      <c r="A40" s="49"/>
      <c r="B40" s="24"/>
      <c r="C40" s="51" t="s">
        <v>301</v>
      </c>
      <c r="D40" s="28">
        <v>10982</v>
      </c>
      <c r="E40" s="29">
        <v>4918</v>
      </c>
      <c r="F40" s="30">
        <v>4795</v>
      </c>
      <c r="G40" s="30">
        <v>839</v>
      </c>
      <c r="H40" s="30">
        <v>249</v>
      </c>
      <c r="I40" s="30">
        <v>70</v>
      </c>
      <c r="J40" s="30">
        <v>111</v>
      </c>
    </row>
    <row r="41" spans="1:10" ht="15" customHeight="1">
      <c r="A41" s="49"/>
      <c r="B41" s="43"/>
      <c r="C41" s="60"/>
      <c r="D41" s="44">
        <v>1</v>
      </c>
      <c r="E41" s="45">
        <v>0.44782371152795486</v>
      </c>
      <c r="F41" s="46">
        <v>0.43662356583500272</v>
      </c>
      <c r="G41" s="46">
        <v>7.6397741759242396E-2</v>
      </c>
      <c r="H41" s="46">
        <v>2.267346567109816E-2</v>
      </c>
      <c r="I41" s="46">
        <v>6.3740666545255877E-3</v>
      </c>
      <c r="J41" s="46">
        <v>1.0107448552176289E-2</v>
      </c>
    </row>
    <row r="42" spans="1:10" ht="15" customHeight="1">
      <c r="A42" s="49"/>
      <c r="B42" s="24" t="s">
        <v>15</v>
      </c>
      <c r="C42" s="53" t="s">
        <v>302</v>
      </c>
      <c r="D42" s="21">
        <v>378</v>
      </c>
      <c r="E42" s="35">
        <v>273</v>
      </c>
      <c r="F42" s="36">
        <v>82</v>
      </c>
      <c r="G42" s="36">
        <v>15</v>
      </c>
      <c r="H42" s="36">
        <v>5</v>
      </c>
      <c r="I42" s="36">
        <v>2</v>
      </c>
      <c r="J42" s="36">
        <v>1</v>
      </c>
    </row>
    <row r="43" spans="1:10" ht="15" customHeight="1">
      <c r="A43" s="49"/>
      <c r="B43" s="24"/>
      <c r="C43" s="52"/>
      <c r="D43" s="31">
        <v>1</v>
      </c>
      <c r="E43" s="26">
        <v>0.72222222222222221</v>
      </c>
      <c r="F43" s="27">
        <v>0.21693121693121692</v>
      </c>
      <c r="G43" s="27">
        <v>3.968253968253968E-2</v>
      </c>
      <c r="H43" s="27">
        <v>1.3227513227513227E-2</v>
      </c>
      <c r="I43" s="27">
        <v>5.2910052910052907E-3</v>
      </c>
      <c r="J43" s="27">
        <v>2.6455026455026454E-3</v>
      </c>
    </row>
    <row r="44" spans="1:10" ht="15" customHeight="1">
      <c r="A44" s="49"/>
      <c r="B44" s="24"/>
      <c r="C44" s="51" t="s">
        <v>303</v>
      </c>
      <c r="D44" s="28">
        <v>6650</v>
      </c>
      <c r="E44" s="37">
        <v>3302</v>
      </c>
      <c r="F44" s="38">
        <v>2805</v>
      </c>
      <c r="G44" s="38">
        <v>374</v>
      </c>
      <c r="H44" s="38">
        <v>84</v>
      </c>
      <c r="I44" s="38">
        <v>27</v>
      </c>
      <c r="J44" s="38">
        <v>58</v>
      </c>
    </row>
    <row r="45" spans="1:10" ht="15" customHeight="1">
      <c r="A45" s="49"/>
      <c r="B45" s="24"/>
      <c r="C45" s="52"/>
      <c r="D45" s="31">
        <v>1</v>
      </c>
      <c r="E45" s="26">
        <v>0.49654135338345867</v>
      </c>
      <c r="F45" s="27">
        <v>0.42180451127819552</v>
      </c>
      <c r="G45" s="27">
        <v>5.6240601503759396E-2</v>
      </c>
      <c r="H45" s="27">
        <v>1.2631578947368421E-2</v>
      </c>
      <c r="I45" s="27">
        <v>4.0601503759398498E-3</v>
      </c>
      <c r="J45" s="27">
        <v>8.7218045112781948E-3</v>
      </c>
    </row>
    <row r="46" spans="1:10" ht="15" customHeight="1">
      <c r="A46" s="49"/>
      <c r="B46" s="24"/>
      <c r="C46" s="51" t="s">
        <v>304</v>
      </c>
      <c r="D46" s="28">
        <v>4066</v>
      </c>
      <c r="E46" s="37">
        <v>1596</v>
      </c>
      <c r="F46" s="38">
        <v>1855</v>
      </c>
      <c r="G46" s="38">
        <v>423</v>
      </c>
      <c r="H46" s="38">
        <v>116</v>
      </c>
      <c r="I46" s="38">
        <v>28</v>
      </c>
      <c r="J46" s="38">
        <v>48</v>
      </c>
    </row>
    <row r="47" spans="1:10" ht="15" customHeight="1">
      <c r="A47" s="49"/>
      <c r="B47" s="24"/>
      <c r="C47" s="52"/>
      <c r="D47" s="31">
        <v>1</v>
      </c>
      <c r="E47" s="26">
        <v>0.3925233644859813</v>
      </c>
      <c r="F47" s="27">
        <v>0.456222331529759</v>
      </c>
      <c r="G47" s="27">
        <v>0.10403344810624693</v>
      </c>
      <c r="H47" s="27">
        <v>2.8529267092966059E-2</v>
      </c>
      <c r="I47" s="27">
        <v>6.8863748155435318E-3</v>
      </c>
      <c r="J47" s="27">
        <v>1.1805213969503197E-2</v>
      </c>
    </row>
    <row r="48" spans="1:10" ht="15" customHeight="1">
      <c r="A48" s="49"/>
      <c r="B48" s="24"/>
      <c r="C48" s="51" t="s">
        <v>305</v>
      </c>
      <c r="D48" s="28">
        <v>1357</v>
      </c>
      <c r="E48" s="37">
        <v>501</v>
      </c>
      <c r="F48" s="38">
        <v>574</v>
      </c>
      <c r="G48" s="38">
        <v>158</v>
      </c>
      <c r="H48" s="38">
        <v>70</v>
      </c>
      <c r="I48" s="38">
        <v>31</v>
      </c>
      <c r="J48" s="38">
        <v>23</v>
      </c>
    </row>
    <row r="49" spans="1:10" ht="15" customHeight="1">
      <c r="A49" s="49"/>
      <c r="B49" s="43"/>
      <c r="C49" s="60"/>
      <c r="D49" s="44">
        <v>1</v>
      </c>
      <c r="E49" s="45">
        <v>0.36919675755342668</v>
      </c>
      <c r="F49" s="46">
        <v>0.42299189388356667</v>
      </c>
      <c r="G49" s="46">
        <v>0.11643330876934414</v>
      </c>
      <c r="H49" s="46">
        <v>5.1584377302873984E-2</v>
      </c>
      <c r="I49" s="46">
        <v>2.2844509948415623E-2</v>
      </c>
      <c r="J49" s="46">
        <v>1.6949152542372881E-2</v>
      </c>
    </row>
    <row r="50" spans="1:10" ht="15" customHeight="1">
      <c r="A50" s="49"/>
      <c r="B50" s="24" t="s">
        <v>282</v>
      </c>
      <c r="C50" s="53" t="s">
        <v>1</v>
      </c>
      <c r="D50" s="21">
        <v>1936</v>
      </c>
      <c r="E50" s="22">
        <v>875</v>
      </c>
      <c r="F50" s="23">
        <v>811</v>
      </c>
      <c r="G50" s="23">
        <v>170</v>
      </c>
      <c r="H50" s="23">
        <v>43</v>
      </c>
      <c r="I50" s="23">
        <v>10</v>
      </c>
      <c r="J50" s="23">
        <v>27</v>
      </c>
    </row>
    <row r="51" spans="1:10" ht="15" customHeight="1">
      <c r="A51" s="49"/>
      <c r="B51" s="24"/>
      <c r="C51" s="52"/>
      <c r="D51" s="31">
        <v>1</v>
      </c>
      <c r="E51" s="26">
        <v>0.45196280991735538</v>
      </c>
      <c r="F51" s="27">
        <v>0.41890495867768596</v>
      </c>
      <c r="G51" s="27">
        <v>8.78099173553719E-2</v>
      </c>
      <c r="H51" s="27">
        <v>2.2210743801652891E-2</v>
      </c>
      <c r="I51" s="27">
        <v>5.1652892561983473E-3</v>
      </c>
      <c r="J51" s="27">
        <v>1.3946280991735538E-2</v>
      </c>
    </row>
    <row r="52" spans="1:10" ht="15" customHeight="1">
      <c r="A52" s="49"/>
      <c r="B52" s="24"/>
      <c r="C52" s="51" t="s">
        <v>306</v>
      </c>
      <c r="D52" s="28">
        <v>1650</v>
      </c>
      <c r="E52" s="29">
        <v>811</v>
      </c>
      <c r="F52" s="30">
        <v>667</v>
      </c>
      <c r="G52" s="30">
        <v>118</v>
      </c>
      <c r="H52" s="30">
        <v>25</v>
      </c>
      <c r="I52" s="30">
        <v>12</v>
      </c>
      <c r="J52" s="30">
        <v>17</v>
      </c>
    </row>
    <row r="53" spans="1:10" ht="15" customHeight="1">
      <c r="A53" s="49"/>
      <c r="B53" s="24"/>
      <c r="C53" s="52"/>
      <c r="D53" s="31">
        <v>1</v>
      </c>
      <c r="E53" s="26">
        <v>0.49151515151515152</v>
      </c>
      <c r="F53" s="27">
        <v>0.40424242424242424</v>
      </c>
      <c r="G53" s="27">
        <v>7.1515151515151518E-2</v>
      </c>
      <c r="H53" s="27">
        <v>1.5151515151515152E-2</v>
      </c>
      <c r="I53" s="27">
        <v>7.2727272727272727E-3</v>
      </c>
      <c r="J53" s="27">
        <v>1.0303030303030303E-2</v>
      </c>
    </row>
    <row r="54" spans="1:10" ht="15" customHeight="1">
      <c r="A54" s="49"/>
      <c r="B54" s="24"/>
      <c r="C54" s="51" t="s">
        <v>307</v>
      </c>
      <c r="D54" s="28">
        <v>716</v>
      </c>
      <c r="E54" s="29">
        <v>287</v>
      </c>
      <c r="F54" s="30">
        <v>321</v>
      </c>
      <c r="G54" s="30">
        <v>76</v>
      </c>
      <c r="H54" s="30">
        <v>14</v>
      </c>
      <c r="I54" s="30">
        <v>6</v>
      </c>
      <c r="J54" s="30">
        <v>12</v>
      </c>
    </row>
    <row r="55" spans="1:10" ht="15" customHeight="1">
      <c r="A55" s="49"/>
      <c r="B55" s="24"/>
      <c r="C55" s="52"/>
      <c r="D55" s="31">
        <v>1</v>
      </c>
      <c r="E55" s="26">
        <v>0.40083798882681565</v>
      </c>
      <c r="F55" s="27">
        <v>0.4483240223463687</v>
      </c>
      <c r="G55" s="27">
        <v>0.10614525139664804</v>
      </c>
      <c r="H55" s="27">
        <v>1.9553072625698324E-2</v>
      </c>
      <c r="I55" s="27">
        <v>8.3798882681564244E-3</v>
      </c>
      <c r="J55" s="27">
        <v>1.6759776536312849E-2</v>
      </c>
    </row>
    <row r="56" spans="1:10" ht="15" customHeight="1">
      <c r="A56" s="49"/>
      <c r="B56" s="24"/>
      <c r="C56" s="51" t="s">
        <v>12</v>
      </c>
      <c r="D56" s="28">
        <v>981</v>
      </c>
      <c r="E56" s="29">
        <v>457</v>
      </c>
      <c r="F56" s="30">
        <v>422</v>
      </c>
      <c r="G56" s="30">
        <v>55</v>
      </c>
      <c r="H56" s="30">
        <v>21</v>
      </c>
      <c r="I56" s="30">
        <v>10</v>
      </c>
      <c r="J56" s="30">
        <v>16</v>
      </c>
    </row>
    <row r="57" spans="1:10" ht="15" customHeight="1">
      <c r="A57" s="49"/>
      <c r="B57" s="24"/>
      <c r="C57" s="52"/>
      <c r="D57" s="31">
        <v>1</v>
      </c>
      <c r="E57" s="26">
        <v>0.46585117227319062</v>
      </c>
      <c r="F57" s="27">
        <v>0.43017329255861364</v>
      </c>
      <c r="G57" s="27">
        <v>5.6065239551478081E-2</v>
      </c>
      <c r="H57" s="27">
        <v>2.1406727828746176E-2</v>
      </c>
      <c r="I57" s="27">
        <v>1.0193679918450561E-2</v>
      </c>
      <c r="J57" s="27">
        <v>1.6309887869520898E-2</v>
      </c>
    </row>
    <row r="58" spans="1:10" ht="15" customHeight="1">
      <c r="A58" s="49"/>
      <c r="B58" s="24"/>
      <c r="C58" s="51" t="s">
        <v>308</v>
      </c>
      <c r="D58" s="28">
        <v>1475</v>
      </c>
      <c r="E58" s="29">
        <v>584</v>
      </c>
      <c r="F58" s="30">
        <v>688</v>
      </c>
      <c r="G58" s="30">
        <v>128</v>
      </c>
      <c r="H58" s="30">
        <v>50</v>
      </c>
      <c r="I58" s="30">
        <v>9</v>
      </c>
      <c r="J58" s="30">
        <v>16</v>
      </c>
    </row>
    <row r="59" spans="1:10" ht="15" customHeight="1">
      <c r="A59" s="49"/>
      <c r="B59" s="24"/>
      <c r="C59" s="52"/>
      <c r="D59" s="31">
        <v>1</v>
      </c>
      <c r="E59" s="26">
        <v>0.39593220338983048</v>
      </c>
      <c r="F59" s="27">
        <v>0.46644067796610167</v>
      </c>
      <c r="G59" s="27">
        <v>8.6779661016949158E-2</v>
      </c>
      <c r="H59" s="27">
        <v>3.3898305084745763E-2</v>
      </c>
      <c r="I59" s="27">
        <v>6.1016949152542374E-3</v>
      </c>
      <c r="J59" s="27">
        <v>1.0847457627118645E-2</v>
      </c>
    </row>
    <row r="60" spans="1:10" ht="15" customHeight="1">
      <c r="A60" s="49"/>
      <c r="B60" s="24"/>
      <c r="C60" s="51" t="s">
        <v>16</v>
      </c>
      <c r="D60" s="28">
        <v>1036</v>
      </c>
      <c r="E60" s="29">
        <v>489</v>
      </c>
      <c r="F60" s="30">
        <v>457</v>
      </c>
      <c r="G60" s="30">
        <v>63</v>
      </c>
      <c r="H60" s="30">
        <v>18</v>
      </c>
      <c r="I60" s="30">
        <v>6</v>
      </c>
      <c r="J60" s="30">
        <v>3</v>
      </c>
    </row>
    <row r="61" spans="1:10" ht="15" customHeight="1">
      <c r="A61" s="49"/>
      <c r="B61" s="24"/>
      <c r="C61" s="52"/>
      <c r="D61" s="31">
        <v>1</v>
      </c>
      <c r="E61" s="26">
        <v>0.47200772200772201</v>
      </c>
      <c r="F61" s="27">
        <v>0.44111969111969113</v>
      </c>
      <c r="G61" s="27">
        <v>6.0810810810810814E-2</v>
      </c>
      <c r="H61" s="27">
        <v>1.7374517374517374E-2</v>
      </c>
      <c r="I61" s="27">
        <v>5.7915057915057912E-3</v>
      </c>
      <c r="J61" s="27">
        <v>2.8957528957528956E-3</v>
      </c>
    </row>
    <row r="62" spans="1:10" ht="15" customHeight="1">
      <c r="A62" s="49"/>
      <c r="B62" s="24"/>
      <c r="C62" s="51" t="s">
        <v>5</v>
      </c>
      <c r="D62" s="28">
        <v>1894</v>
      </c>
      <c r="E62" s="29">
        <v>838</v>
      </c>
      <c r="F62" s="30">
        <v>827</v>
      </c>
      <c r="G62" s="30">
        <v>145</v>
      </c>
      <c r="H62" s="30">
        <v>43</v>
      </c>
      <c r="I62" s="30">
        <v>16</v>
      </c>
      <c r="J62" s="30">
        <v>25</v>
      </c>
    </row>
    <row r="63" spans="1:10" ht="15" customHeight="1">
      <c r="A63" s="49"/>
      <c r="B63" s="24"/>
      <c r="C63" s="52"/>
      <c r="D63" s="31">
        <v>1</v>
      </c>
      <c r="E63" s="26">
        <v>0.44244984160506862</v>
      </c>
      <c r="F63" s="27">
        <v>0.43664202745512143</v>
      </c>
      <c r="G63" s="27">
        <v>7.6557550158394938E-2</v>
      </c>
      <c r="H63" s="27">
        <v>2.2703273495248151E-2</v>
      </c>
      <c r="I63" s="27">
        <v>8.4477296726504746E-3</v>
      </c>
      <c r="J63" s="27">
        <v>1.3199577613516367E-2</v>
      </c>
    </row>
    <row r="64" spans="1:10" ht="15" customHeight="1">
      <c r="A64" s="49"/>
      <c r="B64" s="24"/>
      <c r="C64" s="51" t="s">
        <v>14</v>
      </c>
      <c r="D64" s="28">
        <v>919</v>
      </c>
      <c r="E64" s="29">
        <v>419</v>
      </c>
      <c r="F64" s="30">
        <v>376</v>
      </c>
      <c r="G64" s="30">
        <v>91</v>
      </c>
      <c r="H64" s="30">
        <v>22</v>
      </c>
      <c r="I64" s="30">
        <v>5</v>
      </c>
      <c r="J64" s="30">
        <v>6</v>
      </c>
    </row>
    <row r="65" spans="1:10" ht="15" customHeight="1">
      <c r="A65" s="49"/>
      <c r="B65" s="24"/>
      <c r="C65" s="52"/>
      <c r="D65" s="31">
        <v>1</v>
      </c>
      <c r="E65" s="26">
        <v>0.45593035908596302</v>
      </c>
      <c r="F65" s="27">
        <v>0.40914036996735581</v>
      </c>
      <c r="G65" s="27">
        <v>9.9020674646354737E-2</v>
      </c>
      <c r="H65" s="27">
        <v>2.3939064200217627E-2</v>
      </c>
      <c r="I65" s="27">
        <v>5.4406964091403701E-3</v>
      </c>
      <c r="J65" s="27">
        <v>6.5288356909684441E-3</v>
      </c>
    </row>
    <row r="66" spans="1:10" ht="15" customHeight="1">
      <c r="A66" s="49"/>
      <c r="B66" s="24"/>
      <c r="C66" s="51" t="s">
        <v>19</v>
      </c>
      <c r="D66" s="28">
        <v>2056</v>
      </c>
      <c r="E66" s="29">
        <v>1008</v>
      </c>
      <c r="F66" s="30">
        <v>836</v>
      </c>
      <c r="G66" s="30">
        <v>140</v>
      </c>
      <c r="H66" s="30">
        <v>43</v>
      </c>
      <c r="I66" s="30">
        <v>14</v>
      </c>
      <c r="J66" s="30">
        <v>15</v>
      </c>
    </row>
    <row r="67" spans="1:10" ht="15" customHeight="1">
      <c r="A67" s="49"/>
      <c r="B67" s="43"/>
      <c r="C67" s="60"/>
      <c r="D67" s="44">
        <v>1</v>
      </c>
      <c r="E67" s="45">
        <v>0.49027237354085601</v>
      </c>
      <c r="F67" s="46">
        <v>0.4066147859922179</v>
      </c>
      <c r="G67" s="46">
        <v>6.8093385214007776E-2</v>
      </c>
      <c r="H67" s="46">
        <v>2.0914396887159532E-2</v>
      </c>
      <c r="I67" s="46">
        <v>6.8093385214007783E-3</v>
      </c>
      <c r="J67" s="46">
        <v>7.2957198443579768E-3</v>
      </c>
    </row>
    <row r="68" spans="1:10" ht="15" customHeight="1">
      <c r="A68" s="49"/>
      <c r="B68" s="24" t="s">
        <v>283</v>
      </c>
      <c r="C68" s="53" t="s">
        <v>309</v>
      </c>
      <c r="D68" s="21">
        <v>1949</v>
      </c>
      <c r="E68" s="22">
        <v>1015</v>
      </c>
      <c r="F68" s="23">
        <v>680</v>
      </c>
      <c r="G68" s="23">
        <v>158</v>
      </c>
      <c r="H68" s="23">
        <v>54</v>
      </c>
      <c r="I68" s="23">
        <v>21</v>
      </c>
      <c r="J68" s="23">
        <v>21</v>
      </c>
    </row>
    <row r="69" spans="1:10" ht="15" customHeight="1">
      <c r="A69" s="49"/>
      <c r="B69" s="24"/>
      <c r="C69" s="52"/>
      <c r="D69" s="31">
        <v>1</v>
      </c>
      <c r="E69" s="26">
        <v>0.52077988712160084</v>
      </c>
      <c r="F69" s="27">
        <v>0.34889687018984095</v>
      </c>
      <c r="G69" s="27">
        <v>8.1067213955874809E-2</v>
      </c>
      <c r="H69" s="27">
        <v>2.7706516162134428E-2</v>
      </c>
      <c r="I69" s="27">
        <v>1.07747562852745E-2</v>
      </c>
      <c r="J69" s="27">
        <v>1.07747562852745E-2</v>
      </c>
    </row>
    <row r="70" spans="1:10" ht="15" customHeight="1">
      <c r="A70" s="49"/>
      <c r="B70" s="24"/>
      <c r="C70" s="51" t="s">
        <v>310</v>
      </c>
      <c r="D70" s="28">
        <v>2184</v>
      </c>
      <c r="E70" s="29">
        <v>987</v>
      </c>
      <c r="F70" s="30">
        <v>882</v>
      </c>
      <c r="G70" s="30">
        <v>196</v>
      </c>
      <c r="H70" s="30">
        <v>75</v>
      </c>
      <c r="I70" s="30">
        <v>19</v>
      </c>
      <c r="J70" s="30">
        <v>25</v>
      </c>
    </row>
    <row r="71" spans="1:10" ht="15" customHeight="1">
      <c r="A71" s="49"/>
      <c r="B71" s="24"/>
      <c r="C71" s="52"/>
      <c r="D71" s="31">
        <v>1</v>
      </c>
      <c r="E71" s="26">
        <v>0.45192307692307693</v>
      </c>
      <c r="F71" s="27">
        <v>0.40384615384615385</v>
      </c>
      <c r="G71" s="27">
        <v>8.9743589743589744E-2</v>
      </c>
      <c r="H71" s="27">
        <v>3.4340659340659344E-2</v>
      </c>
      <c r="I71" s="27">
        <v>8.6996336996337E-3</v>
      </c>
      <c r="J71" s="27">
        <v>1.1446886446886446E-2</v>
      </c>
    </row>
    <row r="72" spans="1:10" ht="15" customHeight="1">
      <c r="A72" s="49"/>
      <c r="B72" s="24"/>
      <c r="C72" s="51" t="s">
        <v>311</v>
      </c>
      <c r="D72" s="28">
        <v>3114</v>
      </c>
      <c r="E72" s="29">
        <v>1400</v>
      </c>
      <c r="F72" s="30">
        <v>1399</v>
      </c>
      <c r="G72" s="30">
        <v>227</v>
      </c>
      <c r="H72" s="30">
        <v>47</v>
      </c>
      <c r="I72" s="30">
        <v>14</v>
      </c>
      <c r="J72" s="30">
        <v>27</v>
      </c>
    </row>
    <row r="73" spans="1:10" ht="15" customHeight="1">
      <c r="A73" s="49"/>
      <c r="B73" s="24"/>
      <c r="C73" s="52"/>
      <c r="D73" s="31">
        <v>1</v>
      </c>
      <c r="E73" s="26">
        <v>0.449582530507386</v>
      </c>
      <c r="F73" s="27">
        <v>0.44926140012845217</v>
      </c>
      <c r="G73" s="27">
        <v>7.2896596017983303E-2</v>
      </c>
      <c r="H73" s="27">
        <v>1.5093127809890815E-2</v>
      </c>
      <c r="I73" s="27">
        <v>4.4958253050738596E-3</v>
      </c>
      <c r="J73" s="27">
        <v>8.670520231213872E-3</v>
      </c>
    </row>
    <row r="74" spans="1:10" ht="15" customHeight="1">
      <c r="A74" s="49"/>
      <c r="B74" s="24"/>
      <c r="C74" s="51" t="s">
        <v>312</v>
      </c>
      <c r="D74" s="28">
        <v>2316</v>
      </c>
      <c r="E74" s="29">
        <v>1006</v>
      </c>
      <c r="F74" s="30">
        <v>1041</v>
      </c>
      <c r="G74" s="30">
        <v>187</v>
      </c>
      <c r="H74" s="30">
        <v>42</v>
      </c>
      <c r="I74" s="30">
        <v>19</v>
      </c>
      <c r="J74" s="30">
        <v>21</v>
      </c>
    </row>
    <row r="75" spans="1:10" ht="15" customHeight="1">
      <c r="A75" s="49"/>
      <c r="B75" s="24"/>
      <c r="C75" s="52"/>
      <c r="D75" s="31">
        <v>1</v>
      </c>
      <c r="E75" s="26">
        <v>0.43436960276338515</v>
      </c>
      <c r="F75" s="27">
        <v>0.44948186528497408</v>
      </c>
      <c r="G75" s="27">
        <v>8.07426597582038E-2</v>
      </c>
      <c r="H75" s="27">
        <v>1.8134715025906734E-2</v>
      </c>
      <c r="I75" s="27">
        <v>8.2037996545768575E-3</v>
      </c>
      <c r="J75" s="27">
        <v>9.0673575129533671E-3</v>
      </c>
    </row>
    <row r="76" spans="1:10" ht="15" customHeight="1">
      <c r="A76" s="49"/>
      <c r="B76" s="24"/>
      <c r="C76" s="51" t="s">
        <v>313</v>
      </c>
      <c r="D76" s="28">
        <v>1343</v>
      </c>
      <c r="E76" s="29">
        <v>558</v>
      </c>
      <c r="F76" s="30">
        <v>638</v>
      </c>
      <c r="G76" s="30">
        <v>98</v>
      </c>
      <c r="H76" s="30">
        <v>27</v>
      </c>
      <c r="I76" s="30">
        <v>3</v>
      </c>
      <c r="J76" s="30">
        <v>19</v>
      </c>
    </row>
    <row r="77" spans="1:10" ht="15" customHeight="1">
      <c r="A77" s="49"/>
      <c r="B77" s="24"/>
      <c r="C77" s="52"/>
      <c r="D77" s="31">
        <v>1</v>
      </c>
      <c r="E77" s="26">
        <v>0.41548771407297097</v>
      </c>
      <c r="F77" s="27">
        <v>0.47505584512285925</v>
      </c>
      <c r="G77" s="27">
        <v>7.2970960536113183E-2</v>
      </c>
      <c r="H77" s="27">
        <v>2.0104244229337303E-2</v>
      </c>
      <c r="I77" s="27">
        <v>2.2338049143708115E-3</v>
      </c>
      <c r="J77" s="27">
        <v>1.4147431124348473E-2</v>
      </c>
    </row>
    <row r="78" spans="1:10" ht="15" customHeight="1">
      <c r="A78" s="49"/>
      <c r="B78" s="24"/>
      <c r="C78" s="51" t="s">
        <v>314</v>
      </c>
      <c r="D78" s="28">
        <v>1114</v>
      </c>
      <c r="E78" s="29">
        <v>501</v>
      </c>
      <c r="F78" s="30">
        <v>495</v>
      </c>
      <c r="G78" s="30">
        <v>75</v>
      </c>
      <c r="H78" s="30">
        <v>24</v>
      </c>
      <c r="I78" s="30">
        <v>5</v>
      </c>
      <c r="J78" s="30">
        <v>14</v>
      </c>
    </row>
    <row r="79" spans="1:10" ht="15" customHeight="1">
      <c r="A79" s="49"/>
      <c r="B79" s="24"/>
      <c r="C79" s="52"/>
      <c r="D79" s="31">
        <v>1</v>
      </c>
      <c r="E79" s="26">
        <v>0.4497307001795332</v>
      </c>
      <c r="F79" s="27">
        <v>0.44434470377019747</v>
      </c>
      <c r="G79" s="27">
        <v>6.7324955116696589E-2</v>
      </c>
      <c r="H79" s="27">
        <v>2.1543985637342909E-2</v>
      </c>
      <c r="I79" s="27">
        <v>4.4883303411131061E-3</v>
      </c>
      <c r="J79" s="27">
        <v>1.2567324955116697E-2</v>
      </c>
    </row>
    <row r="80" spans="1:10" ht="15" customHeight="1">
      <c r="A80" s="49"/>
      <c r="B80" s="24"/>
      <c r="C80" s="51" t="s">
        <v>315</v>
      </c>
      <c r="D80" s="28">
        <v>542</v>
      </c>
      <c r="E80" s="29">
        <v>251</v>
      </c>
      <c r="F80" s="30">
        <v>227</v>
      </c>
      <c r="G80" s="30">
        <v>39</v>
      </c>
      <c r="H80" s="30">
        <v>8</v>
      </c>
      <c r="I80" s="30">
        <v>7</v>
      </c>
      <c r="J80" s="30">
        <v>10</v>
      </c>
    </row>
    <row r="81" spans="1:10" ht="15" customHeight="1">
      <c r="A81" s="49"/>
      <c r="B81" s="24"/>
      <c r="C81" s="52"/>
      <c r="D81" s="31">
        <v>1</v>
      </c>
      <c r="E81" s="26">
        <v>0.46309963099630996</v>
      </c>
      <c r="F81" s="27">
        <v>0.41881918819188191</v>
      </c>
      <c r="G81" s="27">
        <v>7.1955719557195569E-2</v>
      </c>
      <c r="H81" s="27">
        <v>1.4760147601476014E-2</v>
      </c>
      <c r="I81" s="27">
        <v>1.2915129151291513E-2</v>
      </c>
      <c r="J81" s="27">
        <v>1.8450184501845018E-2</v>
      </c>
    </row>
    <row r="82" spans="1:10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</row>
    <row r="83" spans="1:10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49"/>
      <c r="B84" s="24" t="s">
        <v>316</v>
      </c>
      <c r="C84" s="53" t="s">
        <v>317</v>
      </c>
      <c r="D84" s="21">
        <v>3036</v>
      </c>
      <c r="E84" s="22">
        <v>1475</v>
      </c>
      <c r="F84" s="23">
        <v>1183</v>
      </c>
      <c r="G84" s="23">
        <v>235</v>
      </c>
      <c r="H84" s="23">
        <v>82</v>
      </c>
      <c r="I84" s="23">
        <v>29</v>
      </c>
      <c r="J84" s="23">
        <v>32</v>
      </c>
    </row>
    <row r="85" spans="1:10" ht="15" customHeight="1">
      <c r="A85" s="49"/>
      <c r="B85" s="24" t="s">
        <v>318</v>
      </c>
      <c r="C85" s="52"/>
      <c r="D85" s="31">
        <v>1</v>
      </c>
      <c r="E85" s="26">
        <v>0.48583662714097497</v>
      </c>
      <c r="F85" s="27">
        <v>0.38965744400527008</v>
      </c>
      <c r="G85" s="27">
        <v>7.7404479578392624E-2</v>
      </c>
      <c r="H85" s="27">
        <v>2.7009222661396576E-2</v>
      </c>
      <c r="I85" s="27">
        <v>9.5520421607378121E-3</v>
      </c>
      <c r="J85" s="27">
        <v>1.0540184453227932E-2</v>
      </c>
    </row>
    <row r="86" spans="1:10" ht="15" customHeight="1">
      <c r="A86" s="49"/>
      <c r="B86" s="24" t="s">
        <v>319</v>
      </c>
      <c r="C86" s="51" t="s">
        <v>320</v>
      </c>
      <c r="D86" s="28">
        <v>2861</v>
      </c>
      <c r="E86" s="29">
        <v>1284</v>
      </c>
      <c r="F86" s="30">
        <v>1181</v>
      </c>
      <c r="G86" s="30">
        <v>250</v>
      </c>
      <c r="H86" s="30">
        <v>86</v>
      </c>
      <c r="I86" s="30">
        <v>28</v>
      </c>
      <c r="J86" s="30">
        <v>32</v>
      </c>
    </row>
    <row r="87" spans="1:10" ht="15" customHeight="1">
      <c r="A87" s="49"/>
      <c r="B87" s="24"/>
      <c r="C87" s="52"/>
      <c r="D87" s="31">
        <v>1</v>
      </c>
      <c r="E87" s="26">
        <v>0.44879412792729817</v>
      </c>
      <c r="F87" s="27">
        <v>0.41279272981475007</v>
      </c>
      <c r="G87" s="27">
        <v>8.7382034253757429E-2</v>
      </c>
      <c r="H87" s="27">
        <v>3.0059419783292556E-2</v>
      </c>
      <c r="I87" s="27">
        <v>9.7867878364208318E-3</v>
      </c>
      <c r="J87" s="27">
        <v>1.118490038448095E-2</v>
      </c>
    </row>
    <row r="88" spans="1:10" ht="15" customHeight="1">
      <c r="A88" s="49"/>
      <c r="B88" s="24"/>
      <c r="C88" s="51" t="s">
        <v>321</v>
      </c>
      <c r="D88" s="28">
        <v>1834</v>
      </c>
      <c r="E88" s="29">
        <v>797</v>
      </c>
      <c r="F88" s="30">
        <v>831</v>
      </c>
      <c r="G88" s="30">
        <v>149</v>
      </c>
      <c r="H88" s="30">
        <v>37</v>
      </c>
      <c r="I88" s="30">
        <v>5</v>
      </c>
      <c r="J88" s="30">
        <v>15</v>
      </c>
    </row>
    <row r="89" spans="1:10" ht="15" customHeight="1">
      <c r="A89" s="49"/>
      <c r="B89" s="24"/>
      <c r="C89" s="52"/>
      <c r="D89" s="31">
        <v>1</v>
      </c>
      <c r="E89" s="26">
        <v>0.43456924754634679</v>
      </c>
      <c r="F89" s="27">
        <v>0.45310796074154852</v>
      </c>
      <c r="G89" s="27">
        <v>8.1243184296619406E-2</v>
      </c>
      <c r="H89" s="27">
        <v>2.0174482006543076E-2</v>
      </c>
      <c r="I89" s="27">
        <v>2.7262813522355507E-3</v>
      </c>
      <c r="J89" s="27">
        <v>8.1788440567066526E-3</v>
      </c>
    </row>
    <row r="90" spans="1:10" ht="15" customHeight="1">
      <c r="A90" s="49"/>
      <c r="B90" s="24"/>
      <c r="C90" s="51" t="s">
        <v>322</v>
      </c>
      <c r="D90" s="28">
        <v>2605</v>
      </c>
      <c r="E90" s="29">
        <v>1153</v>
      </c>
      <c r="F90" s="30">
        <v>1185</v>
      </c>
      <c r="G90" s="30">
        <v>184</v>
      </c>
      <c r="H90" s="30">
        <v>38</v>
      </c>
      <c r="I90" s="30">
        <v>18</v>
      </c>
      <c r="J90" s="30">
        <v>27</v>
      </c>
    </row>
    <row r="91" spans="1:10" ht="15" customHeight="1">
      <c r="A91" s="49"/>
      <c r="B91" s="24"/>
      <c r="C91" s="52"/>
      <c r="D91" s="31">
        <v>1</v>
      </c>
      <c r="E91" s="26">
        <v>0.44261036468330134</v>
      </c>
      <c r="F91" s="27">
        <v>0.45489443378119004</v>
      </c>
      <c r="G91" s="27">
        <v>7.0633397312859891E-2</v>
      </c>
      <c r="H91" s="27">
        <v>1.4587332053742802E-2</v>
      </c>
      <c r="I91" s="27">
        <v>6.9097888675623796E-3</v>
      </c>
      <c r="J91" s="27">
        <v>1.0364683301343569E-2</v>
      </c>
    </row>
    <row r="92" spans="1:10" ht="15" customHeight="1">
      <c r="A92" s="49"/>
      <c r="B92" s="24"/>
      <c r="C92" s="51" t="s">
        <v>323</v>
      </c>
      <c r="D92" s="28">
        <v>1359</v>
      </c>
      <c r="E92" s="29">
        <v>621</v>
      </c>
      <c r="F92" s="30">
        <v>600</v>
      </c>
      <c r="G92" s="30">
        <v>94</v>
      </c>
      <c r="H92" s="30">
        <v>19</v>
      </c>
      <c r="I92" s="30">
        <v>5</v>
      </c>
      <c r="J92" s="30">
        <v>20</v>
      </c>
    </row>
    <row r="93" spans="1:10" ht="15" customHeight="1">
      <c r="A93" s="49"/>
      <c r="B93" s="24"/>
      <c r="C93" s="52"/>
      <c r="D93" s="31">
        <v>1</v>
      </c>
      <c r="E93" s="26">
        <v>0.45695364238410596</v>
      </c>
      <c r="F93" s="27">
        <v>0.44150110375275936</v>
      </c>
      <c r="G93" s="27">
        <v>6.9168506254598972E-2</v>
      </c>
      <c r="H93" s="27">
        <v>1.3980868285504048E-2</v>
      </c>
      <c r="I93" s="27">
        <v>3.6791758646063282E-3</v>
      </c>
      <c r="J93" s="27">
        <v>1.4716703458425313E-2</v>
      </c>
    </row>
    <row r="94" spans="1:10" ht="15" customHeight="1">
      <c r="A94" s="49"/>
      <c r="B94" s="24"/>
      <c r="C94" s="51" t="s">
        <v>324</v>
      </c>
      <c r="D94" s="28">
        <v>349</v>
      </c>
      <c r="E94" s="29">
        <v>152</v>
      </c>
      <c r="F94" s="30">
        <v>155</v>
      </c>
      <c r="G94" s="30">
        <v>26</v>
      </c>
      <c r="H94" s="30">
        <v>9</v>
      </c>
      <c r="I94" s="30">
        <v>0</v>
      </c>
      <c r="J94" s="30">
        <v>7</v>
      </c>
    </row>
    <row r="95" spans="1:10" ht="15" customHeight="1">
      <c r="A95" s="49"/>
      <c r="B95" s="24"/>
      <c r="C95" s="52"/>
      <c r="D95" s="31">
        <v>1</v>
      </c>
      <c r="E95" s="26">
        <v>0.4355300859598854</v>
      </c>
      <c r="F95" s="27">
        <v>0.44412607449856734</v>
      </c>
      <c r="G95" s="27">
        <v>7.4498567335243557E-2</v>
      </c>
      <c r="H95" s="27">
        <v>2.5787965616045846E-2</v>
      </c>
      <c r="I95" s="27">
        <v>0</v>
      </c>
      <c r="J95" s="27">
        <v>2.0057306590257881E-2</v>
      </c>
    </row>
    <row r="96" spans="1:10" ht="15" customHeight="1">
      <c r="A96" s="49"/>
      <c r="B96" s="24"/>
      <c r="C96" s="51" t="s">
        <v>325</v>
      </c>
      <c r="D96" s="28">
        <v>299</v>
      </c>
      <c r="E96" s="29">
        <v>138</v>
      </c>
      <c r="F96" s="30">
        <v>131</v>
      </c>
      <c r="G96" s="30">
        <v>21</v>
      </c>
      <c r="H96" s="30">
        <v>5</v>
      </c>
      <c r="I96" s="30">
        <v>2</v>
      </c>
      <c r="J96" s="30">
        <v>2</v>
      </c>
    </row>
    <row r="97" spans="1:10" ht="15" customHeight="1">
      <c r="A97" s="49"/>
      <c r="B97" s="24"/>
      <c r="C97" s="52"/>
      <c r="D97" s="31">
        <v>1</v>
      </c>
      <c r="E97" s="26">
        <v>0.46153846153846156</v>
      </c>
      <c r="F97" s="27">
        <v>0.43812709030100333</v>
      </c>
      <c r="G97" s="27">
        <v>7.0234113712374577E-2</v>
      </c>
      <c r="H97" s="27">
        <v>1.6722408026755852E-2</v>
      </c>
      <c r="I97" s="27">
        <v>6.688963210702341E-3</v>
      </c>
      <c r="J97" s="27">
        <v>6.688963210702341E-3</v>
      </c>
    </row>
    <row r="98" spans="1:10" ht="15" customHeight="1">
      <c r="A98" s="49"/>
      <c r="B98" s="24"/>
      <c r="C98" s="51" t="s">
        <v>326</v>
      </c>
      <c r="D98" s="28">
        <v>23</v>
      </c>
      <c r="E98" s="29">
        <v>12</v>
      </c>
      <c r="F98" s="30">
        <v>10</v>
      </c>
      <c r="G98" s="30">
        <v>1</v>
      </c>
      <c r="H98" s="30">
        <v>0</v>
      </c>
      <c r="I98" s="30">
        <v>0</v>
      </c>
      <c r="J98" s="30">
        <v>0</v>
      </c>
    </row>
    <row r="99" spans="1:10" ht="15" customHeight="1">
      <c r="A99" s="49"/>
      <c r="B99" s="24"/>
      <c r="C99" s="52"/>
      <c r="D99" s="31">
        <v>1</v>
      </c>
      <c r="E99" s="26">
        <v>0.52173913043478259</v>
      </c>
      <c r="F99" s="27">
        <v>0.43478260869565216</v>
      </c>
      <c r="G99" s="27">
        <v>4.3478260869565216E-2</v>
      </c>
      <c r="H99" s="27">
        <v>0</v>
      </c>
      <c r="I99" s="27">
        <v>0</v>
      </c>
      <c r="J99" s="27">
        <v>0</v>
      </c>
    </row>
    <row r="100" spans="1:10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</row>
    <row r="101" spans="1:10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J9">
    <cfRule type="top10" dxfId="1425" priority="56" rank="1"/>
  </conditionalFormatting>
  <conditionalFormatting sqref="E67:J67">
    <cfRule type="top10" dxfId="1424" priority="49" rank="1"/>
  </conditionalFormatting>
  <conditionalFormatting sqref="E65:J65">
    <cfRule type="top10" dxfId="1423" priority="48" rank="1"/>
  </conditionalFormatting>
  <conditionalFormatting sqref="E63:J63">
    <cfRule type="top10" dxfId="1422" priority="47" rank="1"/>
  </conditionalFormatting>
  <conditionalFormatting sqref="E61:J61">
    <cfRule type="top10" dxfId="1421" priority="46" rank="1"/>
  </conditionalFormatting>
  <conditionalFormatting sqref="E59:J59">
    <cfRule type="top10" dxfId="1420" priority="45" rank="1"/>
  </conditionalFormatting>
  <conditionalFormatting sqref="E57:J57">
    <cfRule type="top10" dxfId="1419" priority="44" rank="1"/>
  </conditionalFormatting>
  <conditionalFormatting sqref="E55:J55">
    <cfRule type="top10" dxfId="1418" priority="43" rank="1"/>
  </conditionalFormatting>
  <conditionalFormatting sqref="E53:J53">
    <cfRule type="top10" dxfId="1417" priority="42" rank="1"/>
  </conditionalFormatting>
  <conditionalFormatting sqref="E51:J51">
    <cfRule type="top10" dxfId="1416" priority="41" rank="1"/>
  </conditionalFormatting>
  <conditionalFormatting sqref="E49:J49">
    <cfRule type="top10" dxfId="1415" priority="40" rank="1"/>
  </conditionalFormatting>
  <conditionalFormatting sqref="E47:J47">
    <cfRule type="top10" dxfId="1414" priority="39" rank="1"/>
  </conditionalFormatting>
  <conditionalFormatting sqref="E45:J45">
    <cfRule type="top10" dxfId="1413" priority="38" rank="1"/>
  </conditionalFormatting>
  <conditionalFormatting sqref="E43:J43">
    <cfRule type="top10" dxfId="1412" priority="37" rank="1"/>
  </conditionalFormatting>
  <conditionalFormatting sqref="E41:J41">
    <cfRule type="top10" dxfId="1411" priority="36" rank="1"/>
  </conditionalFormatting>
  <conditionalFormatting sqref="E39:J39">
    <cfRule type="top10" dxfId="1410" priority="35" rank="1"/>
  </conditionalFormatting>
  <conditionalFormatting sqref="E37:J37">
    <cfRule type="top10" dxfId="1409" priority="34" rank="1"/>
  </conditionalFormatting>
  <conditionalFormatting sqref="E35:J35">
    <cfRule type="top10" dxfId="1408" priority="32" rank="1"/>
  </conditionalFormatting>
  <conditionalFormatting sqref="E33:J33">
    <cfRule type="top10" dxfId="1407" priority="31" rank="1"/>
  </conditionalFormatting>
  <conditionalFormatting sqref="E31:J31">
    <cfRule type="top10" dxfId="1406" priority="30" rank="1"/>
  </conditionalFormatting>
  <conditionalFormatting sqref="E29:J29">
    <cfRule type="top10" dxfId="1405" priority="29" rank="1"/>
  </conditionalFormatting>
  <conditionalFormatting sqref="E27:J27">
    <cfRule type="top10" dxfId="1404" priority="28" rank="1"/>
  </conditionalFormatting>
  <conditionalFormatting sqref="E21:J21">
    <cfRule type="top10" dxfId="1403" priority="27" rank="1"/>
  </conditionalFormatting>
  <conditionalFormatting sqref="E19:J19">
    <cfRule type="top10" dxfId="1402" priority="26" rank="1"/>
  </conditionalFormatting>
  <conditionalFormatting sqref="E17:J17">
    <cfRule type="top10" dxfId="1401" priority="25" rank="1"/>
  </conditionalFormatting>
  <conditionalFormatting sqref="E15:J15">
    <cfRule type="top10" dxfId="1400" priority="24" rank="1"/>
  </conditionalFormatting>
  <conditionalFormatting sqref="E13:J13">
    <cfRule type="top10" dxfId="1399" priority="23" rank="1"/>
  </conditionalFormatting>
  <conditionalFormatting sqref="E11:J11">
    <cfRule type="top10" dxfId="1398" priority="22" rank="1"/>
  </conditionalFormatting>
  <conditionalFormatting sqref="E23:J23">
    <cfRule type="top10" dxfId="1397" priority="21" rank="1"/>
  </conditionalFormatting>
  <conditionalFormatting sqref="E25:J25">
    <cfRule type="top10" dxfId="1396" priority="20" rank="1"/>
  </conditionalFormatting>
  <conditionalFormatting sqref="E81:J81">
    <cfRule type="top10" dxfId="1395" priority="17" rank="1"/>
  </conditionalFormatting>
  <conditionalFormatting sqref="E79:J79">
    <cfRule type="top10" dxfId="1394" priority="16" rank="1"/>
  </conditionalFormatting>
  <conditionalFormatting sqref="E77:J77">
    <cfRule type="top10" dxfId="1393" priority="15" rank="1"/>
  </conditionalFormatting>
  <conditionalFormatting sqref="E75:J75">
    <cfRule type="top10" dxfId="1392" priority="14" rank="1"/>
  </conditionalFormatting>
  <conditionalFormatting sqref="E73:J73">
    <cfRule type="top10" dxfId="1391" priority="13" rank="1"/>
  </conditionalFormatting>
  <conditionalFormatting sqref="E71:J71">
    <cfRule type="top10" dxfId="1390" priority="12" rank="1"/>
  </conditionalFormatting>
  <conditionalFormatting sqref="E69:J69">
    <cfRule type="top10" dxfId="1389" priority="11" rank="1"/>
  </conditionalFormatting>
  <conditionalFormatting sqref="E101:J101">
    <cfRule type="top10" dxfId="1388" priority="9" rank="1"/>
  </conditionalFormatting>
  <conditionalFormatting sqref="E99:J99">
    <cfRule type="top10" dxfId="1387" priority="8" rank="1"/>
  </conditionalFormatting>
  <conditionalFormatting sqref="E97:J97">
    <cfRule type="top10" dxfId="1386" priority="7" rank="1"/>
  </conditionalFormatting>
  <conditionalFormatting sqref="E95:J95">
    <cfRule type="top10" dxfId="1385" priority="6" rank="1"/>
  </conditionalFormatting>
  <conditionalFormatting sqref="E93:J93">
    <cfRule type="top10" dxfId="1384" priority="5" rank="1"/>
  </conditionalFormatting>
  <conditionalFormatting sqref="E91:J91">
    <cfRule type="top10" dxfId="1383" priority="4" rank="1"/>
  </conditionalFormatting>
  <conditionalFormatting sqref="E89:J89">
    <cfRule type="top10" dxfId="1382" priority="3" rank="1"/>
  </conditionalFormatting>
  <conditionalFormatting sqref="E87:J87">
    <cfRule type="top10" dxfId="1381" priority="2" rank="1"/>
  </conditionalFormatting>
  <conditionalFormatting sqref="E85:J85">
    <cfRule type="top10" dxfId="138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2" width="8.625" style="3"/>
    <col min="13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6384" ht="15" customHeight="1">
      <c r="B2" s="3" t="s">
        <v>29</v>
      </c>
    </row>
    <row r="3" spans="1:16384" ht="15" customHeight="1">
      <c r="B3" s="3" t="s">
        <v>344</v>
      </c>
    </row>
    <row r="4" spans="1:16384" ht="15" customHeight="1">
      <c r="B4" s="3" t="s">
        <v>345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106</v>
      </c>
      <c r="F7" s="13" t="s">
        <v>107</v>
      </c>
      <c r="G7" s="13" t="s">
        <v>108</v>
      </c>
      <c r="H7" s="13" t="s">
        <v>109</v>
      </c>
      <c r="I7" s="13" t="s">
        <v>110</v>
      </c>
      <c r="J7" s="13" t="s">
        <v>23</v>
      </c>
      <c r="K7" s="13" t="s">
        <v>24</v>
      </c>
      <c r="L7" s="13" t="s">
        <v>27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12663</v>
      </c>
      <c r="E8" s="15">
        <v>3822</v>
      </c>
      <c r="F8" s="16">
        <v>3712</v>
      </c>
      <c r="G8" s="16">
        <v>4371</v>
      </c>
      <c r="H8" s="16">
        <v>5352</v>
      </c>
      <c r="I8" s="16">
        <v>7029</v>
      </c>
      <c r="J8" s="16">
        <v>253</v>
      </c>
      <c r="K8" s="16">
        <v>708</v>
      </c>
      <c r="L8" s="16">
        <v>350</v>
      </c>
    </row>
    <row r="9" spans="1:16384" ht="15" customHeight="1">
      <c r="A9" s="49"/>
      <c r="B9" s="57"/>
      <c r="C9" s="58"/>
      <c r="D9" s="17">
        <v>1</v>
      </c>
      <c r="E9" s="18">
        <v>0.30182421227197348</v>
      </c>
      <c r="F9" s="19">
        <v>0.2931374871673379</v>
      </c>
      <c r="G9" s="19">
        <v>0.34517886756692728</v>
      </c>
      <c r="H9" s="19">
        <v>0.42264866145463159</v>
      </c>
      <c r="I9" s="19">
        <v>0.55508173418621176</v>
      </c>
      <c r="J9" s="19">
        <v>1.9979467740661769E-2</v>
      </c>
      <c r="K9" s="19">
        <v>5.5910921582563375E-2</v>
      </c>
      <c r="L9" s="19">
        <v>2.7639579878385848E-2</v>
      </c>
    </row>
    <row r="10" spans="1:16384" ht="15" customHeight="1">
      <c r="A10" s="49"/>
      <c r="B10" s="20" t="s">
        <v>280</v>
      </c>
      <c r="C10" s="59" t="s">
        <v>286</v>
      </c>
      <c r="D10" s="21">
        <v>3843</v>
      </c>
      <c r="E10" s="22">
        <v>1204</v>
      </c>
      <c r="F10" s="23">
        <v>1135</v>
      </c>
      <c r="G10" s="23">
        <v>1170</v>
      </c>
      <c r="H10" s="23">
        <v>1789</v>
      </c>
      <c r="I10" s="23">
        <v>2081</v>
      </c>
      <c r="J10" s="23">
        <v>71</v>
      </c>
      <c r="K10" s="23">
        <v>227</v>
      </c>
      <c r="L10" s="23">
        <v>120</v>
      </c>
    </row>
    <row r="11" spans="1:16384" ht="15" customHeight="1">
      <c r="A11" s="49"/>
      <c r="B11" s="24"/>
      <c r="C11" s="52"/>
      <c r="D11" s="25">
        <v>1</v>
      </c>
      <c r="E11" s="26">
        <v>0.31329690346083788</v>
      </c>
      <c r="F11" s="27">
        <v>0.2953421805880822</v>
      </c>
      <c r="G11" s="27">
        <v>0.3044496487119438</v>
      </c>
      <c r="H11" s="27">
        <v>0.46552172781680978</v>
      </c>
      <c r="I11" s="27">
        <v>0.541504033307312</v>
      </c>
      <c r="J11" s="27">
        <v>1.8475149622690607E-2</v>
      </c>
      <c r="K11" s="27">
        <v>5.9068436117616446E-2</v>
      </c>
      <c r="L11" s="27">
        <v>3.1225604996096799E-2</v>
      </c>
    </row>
    <row r="12" spans="1:16384" ht="15" customHeight="1">
      <c r="A12" s="49"/>
      <c r="B12" s="24"/>
      <c r="C12" s="51" t="s">
        <v>287</v>
      </c>
      <c r="D12" s="28">
        <v>8616</v>
      </c>
      <c r="E12" s="29">
        <v>2537</v>
      </c>
      <c r="F12" s="30">
        <v>2539</v>
      </c>
      <c r="G12" s="30">
        <v>3132</v>
      </c>
      <c r="H12" s="30">
        <v>3519</v>
      </c>
      <c r="I12" s="30">
        <v>4899</v>
      </c>
      <c r="J12" s="30">
        <v>178</v>
      </c>
      <c r="K12" s="30">
        <v>462</v>
      </c>
      <c r="L12" s="30">
        <v>227</v>
      </c>
    </row>
    <row r="13" spans="1:16384" ht="15" customHeight="1">
      <c r="A13" s="49"/>
      <c r="B13" s="43"/>
      <c r="C13" s="60"/>
      <c r="D13" s="44">
        <v>1</v>
      </c>
      <c r="E13" s="45">
        <v>0.2944521819870009</v>
      </c>
      <c r="F13" s="46">
        <v>0.29468430826369546</v>
      </c>
      <c r="G13" s="46">
        <v>0.36350974930362118</v>
      </c>
      <c r="H13" s="46">
        <v>0.40842618384401114</v>
      </c>
      <c r="I13" s="46">
        <v>0.56859331476323116</v>
      </c>
      <c r="J13" s="46">
        <v>2.0659238625812443E-2</v>
      </c>
      <c r="K13" s="46">
        <v>5.3621169916434543E-2</v>
      </c>
      <c r="L13" s="46">
        <v>2.6346332404828227E-2</v>
      </c>
    </row>
    <row r="14" spans="1:16384" ht="15" customHeight="1">
      <c r="A14" s="49"/>
      <c r="B14" s="24" t="s">
        <v>22</v>
      </c>
      <c r="C14" s="53" t="s">
        <v>288</v>
      </c>
      <c r="D14" s="21">
        <v>276</v>
      </c>
      <c r="E14" s="22">
        <v>82</v>
      </c>
      <c r="F14" s="23">
        <v>90</v>
      </c>
      <c r="G14" s="23">
        <v>82</v>
      </c>
      <c r="H14" s="23">
        <v>115</v>
      </c>
      <c r="I14" s="23">
        <v>135</v>
      </c>
      <c r="J14" s="23">
        <v>3</v>
      </c>
      <c r="K14" s="23">
        <v>18</v>
      </c>
      <c r="L14" s="23">
        <v>5</v>
      </c>
    </row>
    <row r="15" spans="1:16384" ht="15" customHeight="1">
      <c r="A15" s="49"/>
      <c r="B15" s="24"/>
      <c r="C15" s="52"/>
      <c r="D15" s="31">
        <v>1</v>
      </c>
      <c r="E15" s="26">
        <v>0.29710144927536231</v>
      </c>
      <c r="F15" s="27">
        <v>0.32608695652173914</v>
      </c>
      <c r="G15" s="27">
        <v>0.29710144927536231</v>
      </c>
      <c r="H15" s="27">
        <v>0.41666666666666669</v>
      </c>
      <c r="I15" s="27">
        <v>0.4891304347826087</v>
      </c>
      <c r="J15" s="27">
        <v>1.0869565217391304E-2</v>
      </c>
      <c r="K15" s="27">
        <v>6.5217391304347824E-2</v>
      </c>
      <c r="L15" s="27">
        <v>1.8115942028985508E-2</v>
      </c>
    </row>
    <row r="16" spans="1:16384" ht="15" customHeight="1">
      <c r="A16" s="49"/>
      <c r="B16" s="24"/>
      <c r="C16" s="51" t="s">
        <v>289</v>
      </c>
      <c r="D16" s="28">
        <v>534</v>
      </c>
      <c r="E16" s="29">
        <v>186</v>
      </c>
      <c r="F16" s="30">
        <v>164</v>
      </c>
      <c r="G16" s="30">
        <v>129</v>
      </c>
      <c r="H16" s="30">
        <v>230</v>
      </c>
      <c r="I16" s="30">
        <v>279</v>
      </c>
      <c r="J16" s="30">
        <v>13</v>
      </c>
      <c r="K16" s="30">
        <v>30</v>
      </c>
      <c r="L16" s="30">
        <v>28</v>
      </c>
    </row>
    <row r="17" spans="1:12" ht="15" customHeight="1">
      <c r="A17" s="49"/>
      <c r="B17" s="24"/>
      <c r="C17" s="52"/>
      <c r="D17" s="31">
        <v>1</v>
      </c>
      <c r="E17" s="26">
        <v>0.34831460674157305</v>
      </c>
      <c r="F17" s="27">
        <v>0.30711610486891383</v>
      </c>
      <c r="G17" s="27">
        <v>0.24157303370786518</v>
      </c>
      <c r="H17" s="27">
        <v>0.43071161048689138</v>
      </c>
      <c r="I17" s="27">
        <v>0.52247191011235961</v>
      </c>
      <c r="J17" s="27">
        <v>2.4344569288389514E-2</v>
      </c>
      <c r="K17" s="27">
        <v>5.6179775280898875E-2</v>
      </c>
      <c r="L17" s="27">
        <v>5.2434456928838954E-2</v>
      </c>
    </row>
    <row r="18" spans="1:12" ht="15" customHeight="1">
      <c r="A18" s="49"/>
      <c r="B18" s="24"/>
      <c r="C18" s="51" t="s">
        <v>290</v>
      </c>
      <c r="D18" s="28">
        <v>654</v>
      </c>
      <c r="E18" s="29">
        <v>214</v>
      </c>
      <c r="F18" s="30">
        <v>233</v>
      </c>
      <c r="G18" s="30">
        <v>176</v>
      </c>
      <c r="H18" s="30">
        <v>256</v>
      </c>
      <c r="I18" s="30">
        <v>328</v>
      </c>
      <c r="J18" s="30">
        <v>18</v>
      </c>
      <c r="K18" s="30">
        <v>46</v>
      </c>
      <c r="L18" s="30">
        <v>24</v>
      </c>
    </row>
    <row r="19" spans="1:12" ht="15" customHeight="1">
      <c r="A19" s="49"/>
      <c r="B19" s="24"/>
      <c r="C19" s="52"/>
      <c r="D19" s="31">
        <v>1</v>
      </c>
      <c r="E19" s="26">
        <v>0.327217125382263</v>
      </c>
      <c r="F19" s="27">
        <v>0.35626911314984711</v>
      </c>
      <c r="G19" s="27">
        <v>0.26911314984709478</v>
      </c>
      <c r="H19" s="27">
        <v>0.39143730886850153</v>
      </c>
      <c r="I19" s="27">
        <v>0.50152905198776754</v>
      </c>
      <c r="J19" s="27">
        <v>2.7522935779816515E-2</v>
      </c>
      <c r="K19" s="27">
        <v>7.0336391437308868E-2</v>
      </c>
      <c r="L19" s="27">
        <v>3.669724770642202E-2</v>
      </c>
    </row>
    <row r="20" spans="1:12" ht="15" customHeight="1">
      <c r="A20" s="49"/>
      <c r="B20" s="24"/>
      <c r="C20" s="51" t="s">
        <v>291</v>
      </c>
      <c r="D20" s="28">
        <v>1312</v>
      </c>
      <c r="E20" s="29">
        <v>452</v>
      </c>
      <c r="F20" s="30">
        <v>409</v>
      </c>
      <c r="G20" s="30">
        <v>422</v>
      </c>
      <c r="H20" s="30">
        <v>528</v>
      </c>
      <c r="I20" s="30">
        <v>702</v>
      </c>
      <c r="J20" s="30">
        <v>25</v>
      </c>
      <c r="K20" s="30">
        <v>72</v>
      </c>
      <c r="L20" s="30">
        <v>40</v>
      </c>
    </row>
    <row r="21" spans="1:12" ht="15" customHeight="1">
      <c r="A21" s="49"/>
      <c r="B21" s="24"/>
      <c r="C21" s="52"/>
      <c r="D21" s="31">
        <v>1</v>
      </c>
      <c r="E21" s="26">
        <v>0.34451219512195119</v>
      </c>
      <c r="F21" s="27">
        <v>0.31173780487804881</v>
      </c>
      <c r="G21" s="27">
        <v>0.32164634146341464</v>
      </c>
      <c r="H21" s="27">
        <v>0.40243902439024393</v>
      </c>
      <c r="I21" s="27">
        <v>0.53506097560975607</v>
      </c>
      <c r="J21" s="27">
        <v>1.9054878048780487E-2</v>
      </c>
      <c r="K21" s="27">
        <v>5.4878048780487805E-2</v>
      </c>
      <c r="L21" s="27">
        <v>3.048780487804878E-2</v>
      </c>
    </row>
    <row r="22" spans="1:12" ht="15" customHeight="1">
      <c r="A22" s="49"/>
      <c r="B22" s="24"/>
      <c r="C22" s="51" t="s">
        <v>292</v>
      </c>
      <c r="D22" s="28">
        <v>2772</v>
      </c>
      <c r="E22" s="29">
        <v>885</v>
      </c>
      <c r="F22" s="30">
        <v>833</v>
      </c>
      <c r="G22" s="30">
        <v>1013</v>
      </c>
      <c r="H22" s="30">
        <v>1063</v>
      </c>
      <c r="I22" s="30">
        <v>1539</v>
      </c>
      <c r="J22" s="30">
        <v>43</v>
      </c>
      <c r="K22" s="30">
        <v>170</v>
      </c>
      <c r="L22" s="30">
        <v>72</v>
      </c>
    </row>
    <row r="23" spans="1:12" ht="15" customHeight="1">
      <c r="A23" s="49"/>
      <c r="B23" s="24"/>
      <c r="C23" s="52"/>
      <c r="D23" s="25">
        <v>1</v>
      </c>
      <c r="E23" s="26">
        <v>0.31926406926406925</v>
      </c>
      <c r="F23" s="27">
        <v>0.3005050505050505</v>
      </c>
      <c r="G23" s="27">
        <v>0.36544011544011545</v>
      </c>
      <c r="H23" s="27">
        <v>0.38347763347763347</v>
      </c>
      <c r="I23" s="27">
        <v>0.55519480519480524</v>
      </c>
      <c r="J23" s="27">
        <v>1.5512265512265512E-2</v>
      </c>
      <c r="K23" s="27">
        <v>6.1327561327561328E-2</v>
      </c>
      <c r="L23" s="27">
        <v>2.5974025974025976E-2</v>
      </c>
    </row>
    <row r="24" spans="1:12" ht="15" customHeight="1">
      <c r="A24" s="49"/>
      <c r="B24" s="24"/>
      <c r="C24" s="51" t="s">
        <v>293</v>
      </c>
      <c r="D24" s="28">
        <v>3715</v>
      </c>
      <c r="E24" s="29">
        <v>1101</v>
      </c>
      <c r="F24" s="30">
        <v>1049</v>
      </c>
      <c r="G24" s="30">
        <v>1393</v>
      </c>
      <c r="H24" s="30">
        <v>1557</v>
      </c>
      <c r="I24" s="30">
        <v>2108</v>
      </c>
      <c r="J24" s="30">
        <v>83</v>
      </c>
      <c r="K24" s="30">
        <v>172</v>
      </c>
      <c r="L24" s="30">
        <v>96</v>
      </c>
    </row>
    <row r="25" spans="1:12" ht="15" customHeight="1">
      <c r="A25" s="49"/>
      <c r="B25" s="24"/>
      <c r="C25" s="52"/>
      <c r="D25" s="25">
        <v>1</v>
      </c>
      <c r="E25" s="26">
        <v>0.29636608344549126</v>
      </c>
      <c r="F25" s="27">
        <v>0.28236877523553161</v>
      </c>
      <c r="G25" s="27">
        <v>0.37496635262449529</v>
      </c>
      <c r="H25" s="27">
        <v>0.41911170928667563</v>
      </c>
      <c r="I25" s="27">
        <v>0.56742934051144012</v>
      </c>
      <c r="J25" s="27">
        <v>2.2341857335127859E-2</v>
      </c>
      <c r="K25" s="27">
        <v>4.6298788694481834E-2</v>
      </c>
      <c r="L25" s="27">
        <v>2.5841184387617767E-2</v>
      </c>
    </row>
    <row r="26" spans="1:12" ht="15" customHeight="1">
      <c r="A26" s="49"/>
      <c r="B26" s="24"/>
      <c r="C26" s="51" t="s">
        <v>294</v>
      </c>
      <c r="D26" s="28">
        <v>3155</v>
      </c>
      <c r="E26" s="29">
        <v>811</v>
      </c>
      <c r="F26" s="30">
        <v>892</v>
      </c>
      <c r="G26" s="30">
        <v>1070</v>
      </c>
      <c r="H26" s="30">
        <v>1541</v>
      </c>
      <c r="I26" s="30">
        <v>1874</v>
      </c>
      <c r="J26" s="30">
        <v>65</v>
      </c>
      <c r="K26" s="30">
        <v>174</v>
      </c>
      <c r="L26" s="30">
        <v>80</v>
      </c>
    </row>
    <row r="27" spans="1:12" ht="15" customHeight="1">
      <c r="A27" s="49"/>
      <c r="B27" s="43"/>
      <c r="C27" s="60"/>
      <c r="D27" s="44">
        <v>1</v>
      </c>
      <c r="E27" s="45">
        <v>0.25705229793977813</v>
      </c>
      <c r="F27" s="46">
        <v>0.28272583201267831</v>
      </c>
      <c r="G27" s="46">
        <v>0.33914421553090335</v>
      </c>
      <c r="H27" s="46">
        <v>0.48843106180665607</v>
      </c>
      <c r="I27" s="46">
        <v>0.59397781299524566</v>
      </c>
      <c r="J27" s="46">
        <v>2.0602218700475437E-2</v>
      </c>
      <c r="K27" s="46">
        <v>5.5150554675118861E-2</v>
      </c>
      <c r="L27" s="46">
        <v>2.5356576862123614E-2</v>
      </c>
    </row>
    <row r="28" spans="1:12" ht="15" customHeight="1">
      <c r="A28" s="49"/>
      <c r="B28" s="24" t="s">
        <v>281</v>
      </c>
      <c r="C28" s="53" t="s">
        <v>295</v>
      </c>
      <c r="D28" s="21">
        <v>4461</v>
      </c>
      <c r="E28" s="22">
        <v>1777</v>
      </c>
      <c r="F28" s="23">
        <v>1459</v>
      </c>
      <c r="G28" s="23">
        <v>1608</v>
      </c>
      <c r="H28" s="23">
        <v>1311</v>
      </c>
      <c r="I28" s="23">
        <v>2415</v>
      </c>
      <c r="J28" s="23">
        <v>88</v>
      </c>
      <c r="K28" s="23">
        <v>253</v>
      </c>
      <c r="L28" s="23">
        <v>122</v>
      </c>
    </row>
    <row r="29" spans="1:12" ht="15" customHeight="1">
      <c r="A29" s="49"/>
      <c r="B29" s="24"/>
      <c r="C29" s="52"/>
      <c r="D29" s="31">
        <v>1</v>
      </c>
      <c r="E29" s="26">
        <v>0.39834117910782335</v>
      </c>
      <c r="F29" s="27">
        <v>0.32705671374131362</v>
      </c>
      <c r="G29" s="27">
        <v>0.3604572965702757</v>
      </c>
      <c r="H29" s="27">
        <v>0.29388029589778075</v>
      </c>
      <c r="I29" s="27">
        <v>0.5413584398117014</v>
      </c>
      <c r="J29" s="27">
        <v>1.9726518717776285E-2</v>
      </c>
      <c r="K29" s="27">
        <v>5.6713741313606812E-2</v>
      </c>
      <c r="L29" s="27">
        <v>2.7348128222371666E-2</v>
      </c>
    </row>
    <row r="30" spans="1:12" ht="15" customHeight="1">
      <c r="A30" s="49"/>
      <c r="B30" s="24"/>
      <c r="C30" s="51" t="s">
        <v>296</v>
      </c>
      <c r="D30" s="28">
        <v>3019</v>
      </c>
      <c r="E30" s="29">
        <v>901</v>
      </c>
      <c r="F30" s="30">
        <v>898</v>
      </c>
      <c r="G30" s="30">
        <v>897</v>
      </c>
      <c r="H30" s="30">
        <v>1384</v>
      </c>
      <c r="I30" s="30">
        <v>1630</v>
      </c>
      <c r="J30" s="30">
        <v>45</v>
      </c>
      <c r="K30" s="30">
        <v>161</v>
      </c>
      <c r="L30" s="30">
        <v>87</v>
      </c>
    </row>
    <row r="31" spans="1:12" ht="15" customHeight="1">
      <c r="A31" s="49"/>
      <c r="B31" s="24"/>
      <c r="C31" s="52"/>
      <c r="D31" s="31">
        <v>1</v>
      </c>
      <c r="E31" s="26">
        <v>0.29844319311030143</v>
      </c>
      <c r="F31" s="27">
        <v>0.2974494865849619</v>
      </c>
      <c r="G31" s="27">
        <v>0.29711825107651541</v>
      </c>
      <c r="H31" s="27">
        <v>0.45842994368996354</v>
      </c>
      <c r="I31" s="27">
        <v>0.53991387876780395</v>
      </c>
      <c r="J31" s="27">
        <v>1.4905597880092747E-2</v>
      </c>
      <c r="K31" s="27">
        <v>5.3328916859887381E-2</v>
      </c>
      <c r="L31" s="27">
        <v>2.8817489234845974E-2</v>
      </c>
    </row>
    <row r="32" spans="1:12" ht="15" customHeight="1">
      <c r="A32" s="49"/>
      <c r="B32" s="24"/>
      <c r="C32" s="51" t="s">
        <v>297</v>
      </c>
      <c r="D32" s="28">
        <v>281</v>
      </c>
      <c r="E32" s="29">
        <v>94</v>
      </c>
      <c r="F32" s="30">
        <v>87</v>
      </c>
      <c r="G32" s="30">
        <v>80</v>
      </c>
      <c r="H32" s="30">
        <v>133</v>
      </c>
      <c r="I32" s="30">
        <v>142</v>
      </c>
      <c r="J32" s="30">
        <v>8</v>
      </c>
      <c r="K32" s="30">
        <v>12</v>
      </c>
      <c r="L32" s="30">
        <v>13</v>
      </c>
    </row>
    <row r="33" spans="1:12" ht="15" customHeight="1">
      <c r="A33" s="49"/>
      <c r="B33" s="24"/>
      <c r="C33" s="52"/>
      <c r="D33" s="31">
        <v>1</v>
      </c>
      <c r="E33" s="26">
        <v>0.33451957295373663</v>
      </c>
      <c r="F33" s="27">
        <v>0.30960854092526691</v>
      </c>
      <c r="G33" s="27">
        <v>0.28469750889679718</v>
      </c>
      <c r="H33" s="27">
        <v>0.47330960854092524</v>
      </c>
      <c r="I33" s="27">
        <v>0.50533807829181498</v>
      </c>
      <c r="J33" s="27">
        <v>2.8469750889679714E-2</v>
      </c>
      <c r="K33" s="27">
        <v>4.2704626334519574E-2</v>
      </c>
      <c r="L33" s="27">
        <v>4.6263345195729534E-2</v>
      </c>
    </row>
    <row r="34" spans="1:12" ht="15" customHeight="1">
      <c r="A34" s="49"/>
      <c r="B34" s="24"/>
      <c r="C34" s="51" t="s">
        <v>298</v>
      </c>
      <c r="D34" s="28">
        <v>2572</v>
      </c>
      <c r="E34" s="29">
        <v>554</v>
      </c>
      <c r="F34" s="30">
        <v>650</v>
      </c>
      <c r="G34" s="30">
        <v>1027</v>
      </c>
      <c r="H34" s="30">
        <v>1398</v>
      </c>
      <c r="I34" s="30">
        <v>1514</v>
      </c>
      <c r="J34" s="30">
        <v>51</v>
      </c>
      <c r="K34" s="30">
        <v>137</v>
      </c>
      <c r="L34" s="30">
        <v>60</v>
      </c>
    </row>
    <row r="35" spans="1:12" ht="15" customHeight="1">
      <c r="A35" s="49"/>
      <c r="B35" s="43"/>
      <c r="C35" s="60"/>
      <c r="D35" s="44">
        <v>1</v>
      </c>
      <c r="E35" s="45">
        <v>0.21539657853810265</v>
      </c>
      <c r="F35" s="46">
        <v>0.25272161741835147</v>
      </c>
      <c r="G35" s="46">
        <v>0.39930015552099535</v>
      </c>
      <c r="H35" s="46">
        <v>0.54354587869362359</v>
      </c>
      <c r="I35" s="46">
        <v>0.58864696734059097</v>
      </c>
      <c r="J35" s="46">
        <v>1.9828926905132192E-2</v>
      </c>
      <c r="K35" s="46">
        <v>5.3265940902021774E-2</v>
      </c>
      <c r="L35" s="46">
        <v>2.3328149300155521E-2</v>
      </c>
    </row>
    <row r="36" spans="1:12" ht="15" customHeight="1">
      <c r="A36" s="49"/>
      <c r="B36" s="24" t="s">
        <v>17</v>
      </c>
      <c r="C36" s="53" t="s">
        <v>299</v>
      </c>
      <c r="D36" s="21">
        <v>640</v>
      </c>
      <c r="E36" s="22">
        <v>195</v>
      </c>
      <c r="F36" s="23">
        <v>198</v>
      </c>
      <c r="G36" s="23">
        <v>259</v>
      </c>
      <c r="H36" s="23">
        <v>100</v>
      </c>
      <c r="I36" s="23">
        <v>320</v>
      </c>
      <c r="J36" s="23">
        <v>12</v>
      </c>
      <c r="K36" s="23">
        <v>31</v>
      </c>
      <c r="L36" s="23">
        <v>33</v>
      </c>
    </row>
    <row r="37" spans="1:12" ht="15" customHeight="1">
      <c r="A37" s="49"/>
      <c r="B37" s="24"/>
      <c r="C37" s="52"/>
      <c r="D37" s="31">
        <v>1</v>
      </c>
      <c r="E37" s="26">
        <v>0.3046875</v>
      </c>
      <c r="F37" s="27">
        <v>0.30937500000000001</v>
      </c>
      <c r="G37" s="27">
        <v>0.40468749999999998</v>
      </c>
      <c r="H37" s="27">
        <v>0.15625</v>
      </c>
      <c r="I37" s="27">
        <v>0.5</v>
      </c>
      <c r="J37" s="27">
        <v>1.8749999999999999E-2</v>
      </c>
      <c r="K37" s="27">
        <v>4.8437500000000001E-2</v>
      </c>
      <c r="L37" s="27">
        <v>5.1562499999999997E-2</v>
      </c>
    </row>
    <row r="38" spans="1:12" ht="15" customHeight="1">
      <c r="A38" s="49"/>
      <c r="B38" s="24"/>
      <c r="C38" s="54" t="s">
        <v>300</v>
      </c>
      <c r="D38" s="28">
        <v>714</v>
      </c>
      <c r="E38" s="29">
        <v>180</v>
      </c>
      <c r="F38" s="30">
        <v>235</v>
      </c>
      <c r="G38" s="30">
        <v>203</v>
      </c>
      <c r="H38" s="30">
        <v>155</v>
      </c>
      <c r="I38" s="30">
        <v>374</v>
      </c>
      <c r="J38" s="30">
        <v>18</v>
      </c>
      <c r="K38" s="30">
        <v>43</v>
      </c>
      <c r="L38" s="30">
        <v>42</v>
      </c>
    </row>
    <row r="39" spans="1:12" ht="15" customHeight="1">
      <c r="A39" s="49"/>
      <c r="B39" s="24"/>
      <c r="C39" s="52"/>
      <c r="D39" s="31">
        <v>1</v>
      </c>
      <c r="E39" s="26">
        <v>0.25210084033613445</v>
      </c>
      <c r="F39" s="27">
        <v>0.32913165266106442</v>
      </c>
      <c r="G39" s="27">
        <v>0.28431372549019607</v>
      </c>
      <c r="H39" s="27">
        <v>0.21708683473389356</v>
      </c>
      <c r="I39" s="27">
        <v>0.52380952380952384</v>
      </c>
      <c r="J39" s="27">
        <v>2.5210084033613446E-2</v>
      </c>
      <c r="K39" s="27">
        <v>6.0224089635854343E-2</v>
      </c>
      <c r="L39" s="27">
        <v>5.8823529411764705E-2</v>
      </c>
    </row>
    <row r="40" spans="1:12" ht="15" customHeight="1">
      <c r="A40" s="49"/>
      <c r="B40" s="24"/>
      <c r="C40" s="51" t="s">
        <v>301</v>
      </c>
      <c r="D40" s="28">
        <v>10982</v>
      </c>
      <c r="E40" s="29">
        <v>3353</v>
      </c>
      <c r="F40" s="30">
        <v>3179</v>
      </c>
      <c r="G40" s="30">
        <v>3805</v>
      </c>
      <c r="H40" s="30">
        <v>5007</v>
      </c>
      <c r="I40" s="30">
        <v>6159</v>
      </c>
      <c r="J40" s="30">
        <v>216</v>
      </c>
      <c r="K40" s="30">
        <v>612</v>
      </c>
      <c r="L40" s="30">
        <v>249</v>
      </c>
    </row>
    <row r="41" spans="1:12" ht="15" customHeight="1">
      <c r="A41" s="49"/>
      <c r="B41" s="43"/>
      <c r="C41" s="60"/>
      <c r="D41" s="44">
        <v>1</v>
      </c>
      <c r="E41" s="45">
        <v>0.30531779275177562</v>
      </c>
      <c r="F41" s="46">
        <v>0.28947368421052633</v>
      </c>
      <c r="G41" s="46">
        <v>0.34647605172099799</v>
      </c>
      <c r="H41" s="46">
        <v>0.45592788198870882</v>
      </c>
      <c r="I41" s="46">
        <v>0.56082680750318703</v>
      </c>
      <c r="J41" s="46">
        <v>1.9668548533964669E-2</v>
      </c>
      <c r="K41" s="46">
        <v>5.5727554179566562E-2</v>
      </c>
      <c r="L41" s="46">
        <v>2.267346567109816E-2</v>
      </c>
    </row>
    <row r="42" spans="1:12" ht="15" customHeight="1">
      <c r="A42" s="49"/>
      <c r="B42" s="24" t="s">
        <v>15</v>
      </c>
      <c r="C42" s="53" t="s">
        <v>302</v>
      </c>
      <c r="D42" s="21">
        <v>378</v>
      </c>
      <c r="E42" s="35">
        <v>115</v>
      </c>
      <c r="F42" s="36">
        <v>111</v>
      </c>
      <c r="G42" s="36">
        <v>179</v>
      </c>
      <c r="H42" s="36">
        <v>137</v>
      </c>
      <c r="I42" s="36">
        <v>208</v>
      </c>
      <c r="J42" s="36">
        <v>8</v>
      </c>
      <c r="K42" s="36">
        <v>19</v>
      </c>
      <c r="L42" s="36">
        <v>10</v>
      </c>
    </row>
    <row r="43" spans="1:12" ht="15" customHeight="1">
      <c r="A43" s="49"/>
      <c r="B43" s="24"/>
      <c r="C43" s="52"/>
      <c r="D43" s="31">
        <v>1</v>
      </c>
      <c r="E43" s="26">
        <v>0.30423280423280424</v>
      </c>
      <c r="F43" s="27">
        <v>0.29365079365079366</v>
      </c>
      <c r="G43" s="27">
        <v>0.47354497354497355</v>
      </c>
      <c r="H43" s="27">
        <v>0.36243386243386244</v>
      </c>
      <c r="I43" s="27">
        <v>0.55026455026455023</v>
      </c>
      <c r="J43" s="27">
        <v>2.1164021164021163E-2</v>
      </c>
      <c r="K43" s="27">
        <v>5.0264550264550262E-2</v>
      </c>
      <c r="L43" s="27">
        <v>2.6455026455026454E-2</v>
      </c>
    </row>
    <row r="44" spans="1:12" ht="15" customHeight="1">
      <c r="A44" s="49"/>
      <c r="B44" s="24"/>
      <c r="C44" s="51" t="s">
        <v>303</v>
      </c>
      <c r="D44" s="28">
        <v>6650</v>
      </c>
      <c r="E44" s="37">
        <v>2061</v>
      </c>
      <c r="F44" s="38">
        <v>2068</v>
      </c>
      <c r="G44" s="38">
        <v>2601</v>
      </c>
      <c r="H44" s="38">
        <v>2883</v>
      </c>
      <c r="I44" s="38">
        <v>3788</v>
      </c>
      <c r="J44" s="38">
        <v>118</v>
      </c>
      <c r="K44" s="38">
        <v>279</v>
      </c>
      <c r="L44" s="38">
        <v>160</v>
      </c>
    </row>
    <row r="45" spans="1:12" ht="15" customHeight="1">
      <c r="A45" s="49"/>
      <c r="B45" s="24"/>
      <c r="C45" s="52"/>
      <c r="D45" s="31">
        <v>1</v>
      </c>
      <c r="E45" s="26">
        <v>0.30992481203007521</v>
      </c>
      <c r="F45" s="27">
        <v>0.31097744360902257</v>
      </c>
      <c r="G45" s="27">
        <v>0.39112781954887216</v>
      </c>
      <c r="H45" s="27">
        <v>0.43353383458646616</v>
      </c>
      <c r="I45" s="27">
        <v>0.56962406015037592</v>
      </c>
      <c r="J45" s="27">
        <v>1.7744360902255639E-2</v>
      </c>
      <c r="K45" s="27">
        <v>4.1954887218045113E-2</v>
      </c>
      <c r="L45" s="27">
        <v>2.4060150375939851E-2</v>
      </c>
    </row>
    <row r="46" spans="1:12" ht="15" customHeight="1">
      <c r="A46" s="49"/>
      <c r="B46" s="24"/>
      <c r="C46" s="51" t="s">
        <v>304</v>
      </c>
      <c r="D46" s="28">
        <v>4066</v>
      </c>
      <c r="E46" s="37">
        <v>1267</v>
      </c>
      <c r="F46" s="38">
        <v>1152</v>
      </c>
      <c r="G46" s="38">
        <v>1254</v>
      </c>
      <c r="H46" s="38">
        <v>1602</v>
      </c>
      <c r="I46" s="38">
        <v>2191</v>
      </c>
      <c r="J46" s="38">
        <v>92</v>
      </c>
      <c r="K46" s="38">
        <v>264</v>
      </c>
      <c r="L46" s="38">
        <v>114</v>
      </c>
    </row>
    <row r="47" spans="1:12" ht="15" customHeight="1">
      <c r="A47" s="49"/>
      <c r="B47" s="24"/>
      <c r="C47" s="52"/>
      <c r="D47" s="31">
        <v>1</v>
      </c>
      <c r="E47" s="26">
        <v>0.31160846040334483</v>
      </c>
      <c r="F47" s="27">
        <v>0.28332513526807673</v>
      </c>
      <c r="G47" s="27">
        <v>0.30841121495327101</v>
      </c>
      <c r="H47" s="27">
        <v>0.39399901623216921</v>
      </c>
      <c r="I47" s="27">
        <v>0.53885882931628137</v>
      </c>
      <c r="J47" s="27">
        <v>2.2626660108214462E-2</v>
      </c>
      <c r="K47" s="27">
        <v>6.4928676832267579E-2</v>
      </c>
      <c r="L47" s="27">
        <v>2.8037383177570093E-2</v>
      </c>
    </row>
    <row r="48" spans="1:12" ht="15" customHeight="1">
      <c r="A48" s="49"/>
      <c r="B48" s="24"/>
      <c r="C48" s="51" t="s">
        <v>305</v>
      </c>
      <c r="D48" s="28">
        <v>1357</v>
      </c>
      <c r="E48" s="37">
        <v>340</v>
      </c>
      <c r="F48" s="38">
        <v>330</v>
      </c>
      <c r="G48" s="38">
        <v>291</v>
      </c>
      <c r="H48" s="38">
        <v>639</v>
      </c>
      <c r="I48" s="38">
        <v>721</v>
      </c>
      <c r="J48" s="38">
        <v>28</v>
      </c>
      <c r="K48" s="38">
        <v>130</v>
      </c>
      <c r="L48" s="38">
        <v>46</v>
      </c>
    </row>
    <row r="49" spans="1:12" ht="15" customHeight="1">
      <c r="A49" s="49"/>
      <c r="B49" s="43"/>
      <c r="C49" s="60"/>
      <c r="D49" s="44">
        <v>1</v>
      </c>
      <c r="E49" s="45">
        <v>0.25055268975681649</v>
      </c>
      <c r="F49" s="46">
        <v>0.24318349299926309</v>
      </c>
      <c r="G49" s="46">
        <v>0.21444362564480471</v>
      </c>
      <c r="H49" s="46">
        <v>0.47089167280766397</v>
      </c>
      <c r="I49" s="46">
        <v>0.53131908621960211</v>
      </c>
      <c r="J49" s="46">
        <v>2.0633750921149593E-2</v>
      </c>
      <c r="K49" s="46">
        <v>9.579955784819455E-2</v>
      </c>
      <c r="L49" s="46">
        <v>3.3898305084745763E-2</v>
      </c>
    </row>
    <row r="50" spans="1:12" ht="15" customHeight="1">
      <c r="A50" s="49"/>
      <c r="B50" s="24" t="s">
        <v>282</v>
      </c>
      <c r="C50" s="53" t="s">
        <v>1</v>
      </c>
      <c r="D50" s="21">
        <v>1936</v>
      </c>
      <c r="E50" s="22">
        <v>525</v>
      </c>
      <c r="F50" s="23">
        <v>570</v>
      </c>
      <c r="G50" s="23">
        <v>593</v>
      </c>
      <c r="H50" s="23">
        <v>838</v>
      </c>
      <c r="I50" s="23">
        <v>1151</v>
      </c>
      <c r="J50" s="23">
        <v>39</v>
      </c>
      <c r="K50" s="23">
        <v>110</v>
      </c>
      <c r="L50" s="23">
        <v>60</v>
      </c>
    </row>
    <row r="51" spans="1:12" ht="15" customHeight="1">
      <c r="A51" s="49"/>
      <c r="B51" s="24"/>
      <c r="C51" s="52"/>
      <c r="D51" s="31">
        <v>1</v>
      </c>
      <c r="E51" s="26">
        <v>0.27117768595041325</v>
      </c>
      <c r="F51" s="27">
        <v>0.29442148760330578</v>
      </c>
      <c r="G51" s="27">
        <v>0.306301652892562</v>
      </c>
      <c r="H51" s="27">
        <v>0.43285123966942146</v>
      </c>
      <c r="I51" s="27">
        <v>0.59452479338842978</v>
      </c>
      <c r="J51" s="27">
        <v>2.0144628099173553E-2</v>
      </c>
      <c r="K51" s="27">
        <v>5.6818181818181816E-2</v>
      </c>
      <c r="L51" s="27">
        <v>3.0991735537190084E-2</v>
      </c>
    </row>
    <row r="52" spans="1:12" ht="15" customHeight="1">
      <c r="A52" s="49"/>
      <c r="B52" s="24"/>
      <c r="C52" s="51" t="s">
        <v>306</v>
      </c>
      <c r="D52" s="28">
        <v>1650</v>
      </c>
      <c r="E52" s="29">
        <v>495</v>
      </c>
      <c r="F52" s="30">
        <v>514</v>
      </c>
      <c r="G52" s="30">
        <v>649</v>
      </c>
      <c r="H52" s="30">
        <v>682</v>
      </c>
      <c r="I52" s="30">
        <v>966</v>
      </c>
      <c r="J52" s="30">
        <v>49</v>
      </c>
      <c r="K52" s="30">
        <v>73</v>
      </c>
      <c r="L52" s="30">
        <v>34</v>
      </c>
    </row>
    <row r="53" spans="1:12" ht="15" customHeight="1">
      <c r="A53" s="49"/>
      <c r="B53" s="24"/>
      <c r="C53" s="52"/>
      <c r="D53" s="31">
        <v>1</v>
      </c>
      <c r="E53" s="26">
        <v>0.3</v>
      </c>
      <c r="F53" s="27">
        <v>0.31151515151515152</v>
      </c>
      <c r="G53" s="27">
        <v>0.39333333333333331</v>
      </c>
      <c r="H53" s="27">
        <v>0.41333333333333333</v>
      </c>
      <c r="I53" s="27">
        <v>0.58545454545454545</v>
      </c>
      <c r="J53" s="27">
        <v>2.9696969696969697E-2</v>
      </c>
      <c r="K53" s="27">
        <v>4.4242424242424243E-2</v>
      </c>
      <c r="L53" s="27">
        <v>2.0606060606060607E-2</v>
      </c>
    </row>
    <row r="54" spans="1:12" ht="15" customHeight="1">
      <c r="A54" s="49"/>
      <c r="B54" s="24"/>
      <c r="C54" s="51" t="s">
        <v>307</v>
      </c>
      <c r="D54" s="28">
        <v>716</v>
      </c>
      <c r="E54" s="29">
        <v>188</v>
      </c>
      <c r="F54" s="30">
        <v>226</v>
      </c>
      <c r="G54" s="30">
        <v>205</v>
      </c>
      <c r="H54" s="30">
        <v>327</v>
      </c>
      <c r="I54" s="30">
        <v>438</v>
      </c>
      <c r="J54" s="30">
        <v>11</v>
      </c>
      <c r="K54" s="30">
        <v>35</v>
      </c>
      <c r="L54" s="30">
        <v>13</v>
      </c>
    </row>
    <row r="55" spans="1:12" ht="15" customHeight="1">
      <c r="A55" s="49"/>
      <c r="B55" s="24"/>
      <c r="C55" s="52"/>
      <c r="D55" s="31">
        <v>1</v>
      </c>
      <c r="E55" s="26">
        <v>0.26256983240223464</v>
      </c>
      <c r="F55" s="27">
        <v>0.31564245810055863</v>
      </c>
      <c r="G55" s="27">
        <v>0.28631284916201116</v>
      </c>
      <c r="H55" s="27">
        <v>0.45670391061452514</v>
      </c>
      <c r="I55" s="27">
        <v>0.61173184357541899</v>
      </c>
      <c r="J55" s="27">
        <v>1.5363128491620111E-2</v>
      </c>
      <c r="K55" s="27">
        <v>4.8882681564245807E-2</v>
      </c>
      <c r="L55" s="27">
        <v>1.8156424581005588E-2</v>
      </c>
    </row>
    <row r="56" spans="1:12" ht="15" customHeight="1">
      <c r="A56" s="49"/>
      <c r="B56" s="24"/>
      <c r="C56" s="51" t="s">
        <v>12</v>
      </c>
      <c r="D56" s="28">
        <v>981</v>
      </c>
      <c r="E56" s="29">
        <v>310</v>
      </c>
      <c r="F56" s="30">
        <v>314</v>
      </c>
      <c r="G56" s="30">
        <v>299</v>
      </c>
      <c r="H56" s="30">
        <v>425</v>
      </c>
      <c r="I56" s="30">
        <v>610</v>
      </c>
      <c r="J56" s="30">
        <v>23</v>
      </c>
      <c r="K56" s="30">
        <v>53</v>
      </c>
      <c r="L56" s="30">
        <v>36</v>
      </c>
    </row>
    <row r="57" spans="1:12" ht="15" customHeight="1">
      <c r="A57" s="49"/>
      <c r="B57" s="24"/>
      <c r="C57" s="52"/>
      <c r="D57" s="31">
        <v>1</v>
      </c>
      <c r="E57" s="26">
        <v>0.3160040774719674</v>
      </c>
      <c r="F57" s="27">
        <v>0.32008154943934758</v>
      </c>
      <c r="G57" s="27">
        <v>0.30479102956167176</v>
      </c>
      <c r="H57" s="27">
        <v>0.43323139653414883</v>
      </c>
      <c r="I57" s="27">
        <v>0.62181447502548415</v>
      </c>
      <c r="J57" s="27">
        <v>2.3445463812436288E-2</v>
      </c>
      <c r="K57" s="27">
        <v>5.4026503567787973E-2</v>
      </c>
      <c r="L57" s="27">
        <v>3.669724770642202E-2</v>
      </c>
    </row>
    <row r="58" spans="1:12" ht="15" customHeight="1">
      <c r="A58" s="49"/>
      <c r="B58" s="24"/>
      <c r="C58" s="51" t="s">
        <v>308</v>
      </c>
      <c r="D58" s="28">
        <v>1475</v>
      </c>
      <c r="E58" s="29">
        <v>395</v>
      </c>
      <c r="F58" s="30">
        <v>415</v>
      </c>
      <c r="G58" s="30">
        <v>367</v>
      </c>
      <c r="H58" s="30">
        <v>616</v>
      </c>
      <c r="I58" s="30">
        <v>875</v>
      </c>
      <c r="J58" s="30">
        <v>20</v>
      </c>
      <c r="K58" s="30">
        <v>87</v>
      </c>
      <c r="L58" s="30">
        <v>59</v>
      </c>
    </row>
    <row r="59" spans="1:12" ht="15" customHeight="1">
      <c r="A59" s="49"/>
      <c r="B59" s="24"/>
      <c r="C59" s="52"/>
      <c r="D59" s="31">
        <v>1</v>
      </c>
      <c r="E59" s="26">
        <v>0.26779661016949152</v>
      </c>
      <c r="F59" s="27">
        <v>0.28135593220338984</v>
      </c>
      <c r="G59" s="27">
        <v>0.24881355932203389</v>
      </c>
      <c r="H59" s="27">
        <v>0.41762711864406782</v>
      </c>
      <c r="I59" s="27">
        <v>0.59322033898305082</v>
      </c>
      <c r="J59" s="27">
        <v>1.3559322033898305E-2</v>
      </c>
      <c r="K59" s="27">
        <v>5.8983050847457627E-2</v>
      </c>
      <c r="L59" s="27">
        <v>0.04</v>
      </c>
    </row>
    <row r="60" spans="1:12" ht="15" customHeight="1">
      <c r="A60" s="49"/>
      <c r="B60" s="24"/>
      <c r="C60" s="51" t="s">
        <v>16</v>
      </c>
      <c r="D60" s="28">
        <v>1036</v>
      </c>
      <c r="E60" s="29">
        <v>362</v>
      </c>
      <c r="F60" s="30">
        <v>320</v>
      </c>
      <c r="G60" s="30">
        <v>426</v>
      </c>
      <c r="H60" s="30">
        <v>443</v>
      </c>
      <c r="I60" s="30">
        <v>495</v>
      </c>
      <c r="J60" s="30">
        <v>17</v>
      </c>
      <c r="K60" s="30">
        <v>50</v>
      </c>
      <c r="L60" s="30">
        <v>18</v>
      </c>
    </row>
    <row r="61" spans="1:12" ht="15" customHeight="1">
      <c r="A61" s="49"/>
      <c r="B61" s="24"/>
      <c r="C61" s="52"/>
      <c r="D61" s="31">
        <v>1</v>
      </c>
      <c r="E61" s="26">
        <v>0.34942084942084944</v>
      </c>
      <c r="F61" s="27">
        <v>0.30888030888030887</v>
      </c>
      <c r="G61" s="27">
        <v>0.41119691119691121</v>
      </c>
      <c r="H61" s="27">
        <v>0.42760617760617758</v>
      </c>
      <c r="I61" s="27">
        <v>0.47779922779922779</v>
      </c>
      <c r="J61" s="27">
        <v>1.6409266409266408E-2</v>
      </c>
      <c r="K61" s="27">
        <v>4.8262548262548263E-2</v>
      </c>
      <c r="L61" s="27">
        <v>1.7374517374517374E-2</v>
      </c>
    </row>
    <row r="62" spans="1:12" ht="15" customHeight="1">
      <c r="A62" s="49"/>
      <c r="B62" s="24"/>
      <c r="C62" s="51" t="s">
        <v>5</v>
      </c>
      <c r="D62" s="28">
        <v>1894</v>
      </c>
      <c r="E62" s="29">
        <v>681</v>
      </c>
      <c r="F62" s="30">
        <v>558</v>
      </c>
      <c r="G62" s="30">
        <v>730</v>
      </c>
      <c r="H62" s="30">
        <v>717</v>
      </c>
      <c r="I62" s="30">
        <v>922</v>
      </c>
      <c r="J62" s="30">
        <v>43</v>
      </c>
      <c r="K62" s="30">
        <v>101</v>
      </c>
      <c r="L62" s="30">
        <v>53</v>
      </c>
    </row>
    <row r="63" spans="1:12" ht="15" customHeight="1">
      <c r="A63" s="49"/>
      <c r="B63" s="24"/>
      <c r="C63" s="52"/>
      <c r="D63" s="31">
        <v>1</v>
      </c>
      <c r="E63" s="26">
        <v>0.35955649419218583</v>
      </c>
      <c r="F63" s="27">
        <v>0.29461457233368532</v>
      </c>
      <c r="G63" s="27">
        <v>0.38542766631467795</v>
      </c>
      <c r="H63" s="27">
        <v>0.37856388595564944</v>
      </c>
      <c r="I63" s="27">
        <v>0.48680042238648363</v>
      </c>
      <c r="J63" s="27">
        <v>2.2703273495248151E-2</v>
      </c>
      <c r="K63" s="27">
        <v>5.3326293558606123E-2</v>
      </c>
      <c r="L63" s="27">
        <v>2.79831045406547E-2</v>
      </c>
    </row>
    <row r="64" spans="1:12" ht="15" customHeight="1">
      <c r="A64" s="49"/>
      <c r="B64" s="24"/>
      <c r="C64" s="51" t="s">
        <v>14</v>
      </c>
      <c r="D64" s="28">
        <v>919</v>
      </c>
      <c r="E64" s="29">
        <v>233</v>
      </c>
      <c r="F64" s="30">
        <v>211</v>
      </c>
      <c r="G64" s="30">
        <v>302</v>
      </c>
      <c r="H64" s="30">
        <v>392</v>
      </c>
      <c r="I64" s="30">
        <v>462</v>
      </c>
      <c r="J64" s="30">
        <v>21</v>
      </c>
      <c r="K64" s="30">
        <v>73</v>
      </c>
      <c r="L64" s="30">
        <v>26</v>
      </c>
    </row>
    <row r="65" spans="1:12" ht="15" customHeight="1">
      <c r="A65" s="49"/>
      <c r="B65" s="24"/>
      <c r="C65" s="52"/>
      <c r="D65" s="31">
        <v>1</v>
      </c>
      <c r="E65" s="26">
        <v>0.25353645266594121</v>
      </c>
      <c r="F65" s="27">
        <v>0.22959738846572361</v>
      </c>
      <c r="G65" s="27">
        <v>0.32861806311207836</v>
      </c>
      <c r="H65" s="27">
        <v>0.42655059847660498</v>
      </c>
      <c r="I65" s="27">
        <v>0.50272034820457023</v>
      </c>
      <c r="J65" s="27">
        <v>2.2850924918389554E-2</v>
      </c>
      <c r="K65" s="27">
        <v>7.9434167573449399E-2</v>
      </c>
      <c r="L65" s="27">
        <v>2.8291621327529923E-2</v>
      </c>
    </row>
    <row r="66" spans="1:12" ht="15" customHeight="1">
      <c r="A66" s="49"/>
      <c r="B66" s="24"/>
      <c r="C66" s="51" t="s">
        <v>19</v>
      </c>
      <c r="D66" s="28">
        <v>2056</v>
      </c>
      <c r="E66" s="29">
        <v>633</v>
      </c>
      <c r="F66" s="30">
        <v>584</v>
      </c>
      <c r="G66" s="30">
        <v>800</v>
      </c>
      <c r="H66" s="30">
        <v>912</v>
      </c>
      <c r="I66" s="30">
        <v>1110</v>
      </c>
      <c r="J66" s="30">
        <v>30</v>
      </c>
      <c r="K66" s="30">
        <v>126</v>
      </c>
      <c r="L66" s="30">
        <v>51</v>
      </c>
    </row>
    <row r="67" spans="1:12" ht="15" customHeight="1">
      <c r="A67" s="49"/>
      <c r="B67" s="43"/>
      <c r="C67" s="60"/>
      <c r="D67" s="44">
        <v>1</v>
      </c>
      <c r="E67" s="45">
        <v>0.30787937743190663</v>
      </c>
      <c r="F67" s="46">
        <v>0.28404669260700388</v>
      </c>
      <c r="G67" s="46">
        <v>0.38910505836575876</v>
      </c>
      <c r="H67" s="46">
        <v>0.44357976653696496</v>
      </c>
      <c r="I67" s="46">
        <v>0.53988326848249024</v>
      </c>
      <c r="J67" s="46">
        <v>1.4591439688715954E-2</v>
      </c>
      <c r="K67" s="46">
        <v>6.1284046692607001E-2</v>
      </c>
      <c r="L67" s="46">
        <v>2.4805447470817119E-2</v>
      </c>
    </row>
    <row r="68" spans="1:12" ht="15" customHeight="1">
      <c r="A68" s="49"/>
      <c r="B68" s="24" t="s">
        <v>283</v>
      </c>
      <c r="C68" s="53" t="s">
        <v>309</v>
      </c>
      <c r="D68" s="21">
        <v>1949</v>
      </c>
      <c r="E68" s="22">
        <v>706</v>
      </c>
      <c r="F68" s="23">
        <v>660</v>
      </c>
      <c r="G68" s="23">
        <v>726</v>
      </c>
      <c r="H68" s="23">
        <v>366</v>
      </c>
      <c r="I68" s="23">
        <v>1012</v>
      </c>
      <c r="J68" s="23">
        <v>36</v>
      </c>
      <c r="K68" s="23">
        <v>77</v>
      </c>
      <c r="L68" s="23">
        <v>77</v>
      </c>
    </row>
    <row r="69" spans="1:12" ht="15" customHeight="1">
      <c r="A69" s="49"/>
      <c r="B69" s="24"/>
      <c r="C69" s="52"/>
      <c r="D69" s="31">
        <v>1</v>
      </c>
      <c r="E69" s="26">
        <v>0.36223704463827605</v>
      </c>
      <c r="F69" s="27">
        <v>0.33863519753719856</v>
      </c>
      <c r="G69" s="27">
        <v>0.37249871729091844</v>
      </c>
      <c r="H69" s="27">
        <v>0.18778860954335558</v>
      </c>
      <c r="I69" s="27">
        <v>0.51924063622370442</v>
      </c>
      <c r="J69" s="27">
        <v>1.8471010774756286E-2</v>
      </c>
      <c r="K69" s="27">
        <v>3.9507439712673169E-2</v>
      </c>
      <c r="L69" s="27">
        <v>3.9507439712673169E-2</v>
      </c>
    </row>
    <row r="70" spans="1:12" ht="15" customHeight="1">
      <c r="A70" s="49"/>
      <c r="B70" s="24"/>
      <c r="C70" s="51" t="s">
        <v>310</v>
      </c>
      <c r="D70" s="28">
        <v>2184</v>
      </c>
      <c r="E70" s="29">
        <v>820</v>
      </c>
      <c r="F70" s="30">
        <v>770</v>
      </c>
      <c r="G70" s="30">
        <v>776</v>
      </c>
      <c r="H70" s="30">
        <v>547</v>
      </c>
      <c r="I70" s="30">
        <v>1152</v>
      </c>
      <c r="J70" s="30">
        <v>55</v>
      </c>
      <c r="K70" s="30">
        <v>115</v>
      </c>
      <c r="L70" s="30">
        <v>81</v>
      </c>
    </row>
    <row r="71" spans="1:12" ht="15" customHeight="1">
      <c r="A71" s="49"/>
      <c r="B71" s="24"/>
      <c r="C71" s="52"/>
      <c r="D71" s="31">
        <v>1</v>
      </c>
      <c r="E71" s="26">
        <v>0.37545787545787546</v>
      </c>
      <c r="F71" s="27">
        <v>0.35256410256410259</v>
      </c>
      <c r="G71" s="27">
        <v>0.35531135531135533</v>
      </c>
      <c r="H71" s="27">
        <v>0.25045787545787546</v>
      </c>
      <c r="I71" s="27">
        <v>0.52747252747252749</v>
      </c>
      <c r="J71" s="27">
        <v>2.5183150183150184E-2</v>
      </c>
      <c r="K71" s="27">
        <v>5.2655677655677656E-2</v>
      </c>
      <c r="L71" s="27">
        <v>3.7087912087912088E-2</v>
      </c>
    </row>
    <row r="72" spans="1:12" ht="15" customHeight="1">
      <c r="A72" s="49"/>
      <c r="B72" s="24"/>
      <c r="C72" s="51" t="s">
        <v>311</v>
      </c>
      <c r="D72" s="28">
        <v>3114</v>
      </c>
      <c r="E72" s="29">
        <v>909</v>
      </c>
      <c r="F72" s="30">
        <v>925</v>
      </c>
      <c r="G72" s="30">
        <v>1225</v>
      </c>
      <c r="H72" s="30">
        <v>1355</v>
      </c>
      <c r="I72" s="30">
        <v>1781</v>
      </c>
      <c r="J72" s="30">
        <v>45</v>
      </c>
      <c r="K72" s="30">
        <v>158</v>
      </c>
      <c r="L72" s="30">
        <v>70</v>
      </c>
    </row>
    <row r="73" spans="1:12" ht="15" customHeight="1">
      <c r="A73" s="49"/>
      <c r="B73" s="24"/>
      <c r="C73" s="52"/>
      <c r="D73" s="31">
        <v>1</v>
      </c>
      <c r="E73" s="26">
        <v>0.29190751445086704</v>
      </c>
      <c r="F73" s="27">
        <v>0.29704560051380863</v>
      </c>
      <c r="G73" s="27">
        <v>0.39338471419396276</v>
      </c>
      <c r="H73" s="27">
        <v>0.43513166345536286</v>
      </c>
      <c r="I73" s="27">
        <v>0.57193320488118171</v>
      </c>
      <c r="J73" s="27">
        <v>1.4450867052023121E-2</v>
      </c>
      <c r="K73" s="27">
        <v>5.073859987154785E-2</v>
      </c>
      <c r="L73" s="27">
        <v>2.2479126525369299E-2</v>
      </c>
    </row>
    <row r="74" spans="1:12" ht="15" customHeight="1">
      <c r="A74" s="49"/>
      <c r="B74" s="24"/>
      <c r="C74" s="51" t="s">
        <v>312</v>
      </c>
      <c r="D74" s="28">
        <v>2316</v>
      </c>
      <c r="E74" s="29">
        <v>648</v>
      </c>
      <c r="F74" s="30">
        <v>672</v>
      </c>
      <c r="G74" s="30">
        <v>768</v>
      </c>
      <c r="H74" s="30">
        <v>1238</v>
      </c>
      <c r="I74" s="30">
        <v>1329</v>
      </c>
      <c r="J74" s="30">
        <v>36</v>
      </c>
      <c r="K74" s="30">
        <v>145</v>
      </c>
      <c r="L74" s="30">
        <v>57</v>
      </c>
    </row>
    <row r="75" spans="1:12" ht="15" customHeight="1">
      <c r="A75" s="49"/>
      <c r="B75" s="24"/>
      <c r="C75" s="52"/>
      <c r="D75" s="31">
        <v>1</v>
      </c>
      <c r="E75" s="26">
        <v>0.27979274611398963</v>
      </c>
      <c r="F75" s="27">
        <v>0.29015544041450775</v>
      </c>
      <c r="G75" s="27">
        <v>0.33160621761658032</v>
      </c>
      <c r="H75" s="27">
        <v>0.5345423143350605</v>
      </c>
      <c r="I75" s="27">
        <v>0.57383419689119175</v>
      </c>
      <c r="J75" s="27">
        <v>1.5544041450777202E-2</v>
      </c>
      <c r="K75" s="27">
        <v>6.2607944732297069E-2</v>
      </c>
      <c r="L75" s="27">
        <v>2.4611398963730571E-2</v>
      </c>
    </row>
    <row r="76" spans="1:12" ht="15" customHeight="1">
      <c r="A76" s="49"/>
      <c r="B76" s="24"/>
      <c r="C76" s="51" t="s">
        <v>313</v>
      </c>
      <c r="D76" s="28">
        <v>1343</v>
      </c>
      <c r="E76" s="29">
        <v>336</v>
      </c>
      <c r="F76" s="30">
        <v>357</v>
      </c>
      <c r="G76" s="30">
        <v>419</v>
      </c>
      <c r="H76" s="30">
        <v>810</v>
      </c>
      <c r="I76" s="30">
        <v>779</v>
      </c>
      <c r="J76" s="30">
        <v>32</v>
      </c>
      <c r="K76" s="30">
        <v>83</v>
      </c>
      <c r="L76" s="30">
        <v>24</v>
      </c>
    </row>
    <row r="77" spans="1:12" ht="15" customHeight="1">
      <c r="A77" s="49"/>
      <c r="B77" s="24"/>
      <c r="C77" s="52"/>
      <c r="D77" s="31">
        <v>1</v>
      </c>
      <c r="E77" s="26">
        <v>0.25018615040953091</v>
      </c>
      <c r="F77" s="27">
        <v>0.26582278481012656</v>
      </c>
      <c r="G77" s="27">
        <v>0.31198808637379</v>
      </c>
      <c r="H77" s="27">
        <v>0.60312732688011916</v>
      </c>
      <c r="I77" s="27">
        <v>0.58004467609828747</v>
      </c>
      <c r="J77" s="27">
        <v>2.3827252419955324E-2</v>
      </c>
      <c r="K77" s="27">
        <v>6.1801935964259119E-2</v>
      </c>
      <c r="L77" s="27">
        <v>1.7870439314966492E-2</v>
      </c>
    </row>
    <row r="78" spans="1:12" ht="15" customHeight="1">
      <c r="A78" s="49"/>
      <c r="B78" s="24"/>
      <c r="C78" s="51" t="s">
        <v>314</v>
      </c>
      <c r="D78" s="28">
        <v>1114</v>
      </c>
      <c r="E78" s="29">
        <v>289</v>
      </c>
      <c r="F78" s="30">
        <v>237</v>
      </c>
      <c r="G78" s="30">
        <v>321</v>
      </c>
      <c r="H78" s="30">
        <v>650</v>
      </c>
      <c r="I78" s="30">
        <v>620</v>
      </c>
      <c r="J78" s="30">
        <v>29</v>
      </c>
      <c r="K78" s="30">
        <v>78</v>
      </c>
      <c r="L78" s="30">
        <v>27</v>
      </c>
    </row>
    <row r="79" spans="1:12" ht="15" customHeight="1">
      <c r="A79" s="49"/>
      <c r="B79" s="24"/>
      <c r="C79" s="52"/>
      <c r="D79" s="31">
        <v>1</v>
      </c>
      <c r="E79" s="26">
        <v>0.2594254937163375</v>
      </c>
      <c r="F79" s="27">
        <v>0.21274685816876121</v>
      </c>
      <c r="G79" s="27">
        <v>0.2881508078994614</v>
      </c>
      <c r="H79" s="27">
        <v>0.58348294434470382</v>
      </c>
      <c r="I79" s="27">
        <v>0.55655296229802509</v>
      </c>
      <c r="J79" s="27">
        <v>2.6032315978456014E-2</v>
      </c>
      <c r="K79" s="27">
        <v>7.0017953321364457E-2</v>
      </c>
      <c r="L79" s="27">
        <v>2.423698384201077E-2</v>
      </c>
    </row>
    <row r="80" spans="1:12" ht="15" customHeight="1">
      <c r="A80" s="49"/>
      <c r="B80" s="24"/>
      <c r="C80" s="51" t="s">
        <v>315</v>
      </c>
      <c r="D80" s="28">
        <v>542</v>
      </c>
      <c r="E80" s="29">
        <v>89</v>
      </c>
      <c r="F80" s="30">
        <v>59</v>
      </c>
      <c r="G80" s="30">
        <v>93</v>
      </c>
      <c r="H80" s="30">
        <v>339</v>
      </c>
      <c r="I80" s="30">
        <v>306</v>
      </c>
      <c r="J80" s="30">
        <v>18</v>
      </c>
      <c r="K80" s="30">
        <v>50</v>
      </c>
      <c r="L80" s="30">
        <v>11</v>
      </c>
    </row>
    <row r="81" spans="1:12" ht="15" customHeight="1">
      <c r="A81" s="49"/>
      <c r="B81" s="24"/>
      <c r="C81" s="52"/>
      <c r="D81" s="31">
        <v>1</v>
      </c>
      <c r="E81" s="26">
        <v>0.16420664206642066</v>
      </c>
      <c r="F81" s="27">
        <v>0.10885608856088561</v>
      </c>
      <c r="G81" s="27">
        <v>0.17158671586715868</v>
      </c>
      <c r="H81" s="27">
        <v>0.62546125461254609</v>
      </c>
      <c r="I81" s="27">
        <v>0.56457564575645758</v>
      </c>
      <c r="J81" s="27">
        <v>3.3210332103321034E-2</v>
      </c>
      <c r="K81" s="27">
        <v>9.2250922509225092E-2</v>
      </c>
      <c r="L81" s="27">
        <v>2.0295202952029519E-2</v>
      </c>
    </row>
    <row r="82" spans="1:12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</row>
    <row r="83" spans="1:12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</row>
    <row r="84" spans="1:12" ht="15" customHeight="1">
      <c r="A84" s="49"/>
      <c r="B84" s="24" t="s">
        <v>316</v>
      </c>
      <c r="C84" s="53" t="s">
        <v>317</v>
      </c>
      <c r="D84" s="21">
        <v>3036</v>
      </c>
      <c r="E84" s="22">
        <v>1182</v>
      </c>
      <c r="F84" s="23">
        <v>1056</v>
      </c>
      <c r="G84" s="23">
        <v>938</v>
      </c>
      <c r="H84" s="23">
        <v>786</v>
      </c>
      <c r="I84" s="23">
        <v>1588</v>
      </c>
      <c r="J84" s="23">
        <v>68</v>
      </c>
      <c r="K84" s="23">
        <v>131</v>
      </c>
      <c r="L84" s="23">
        <v>106</v>
      </c>
    </row>
    <row r="85" spans="1:12" ht="15" customHeight="1">
      <c r="A85" s="49"/>
      <c r="B85" s="24" t="s">
        <v>318</v>
      </c>
      <c r="C85" s="52"/>
      <c r="D85" s="31">
        <v>1</v>
      </c>
      <c r="E85" s="26">
        <v>0.38932806324110669</v>
      </c>
      <c r="F85" s="27">
        <v>0.34782608695652173</v>
      </c>
      <c r="G85" s="27">
        <v>0.30895915678524372</v>
      </c>
      <c r="H85" s="27">
        <v>0.25889328063241107</v>
      </c>
      <c r="I85" s="27">
        <v>0.52305665349143615</v>
      </c>
      <c r="J85" s="27">
        <v>2.2397891963109356E-2</v>
      </c>
      <c r="K85" s="27">
        <v>4.3148880105401848E-2</v>
      </c>
      <c r="L85" s="27">
        <v>3.491436100131752E-2</v>
      </c>
    </row>
    <row r="86" spans="1:12" ht="15" customHeight="1">
      <c r="A86" s="49"/>
      <c r="B86" s="24" t="s">
        <v>319</v>
      </c>
      <c r="C86" s="51" t="s">
        <v>320</v>
      </c>
      <c r="D86" s="28">
        <v>2861</v>
      </c>
      <c r="E86" s="29">
        <v>931</v>
      </c>
      <c r="F86" s="30">
        <v>943</v>
      </c>
      <c r="G86" s="30">
        <v>1021</v>
      </c>
      <c r="H86" s="30">
        <v>979</v>
      </c>
      <c r="I86" s="30">
        <v>1537</v>
      </c>
      <c r="J86" s="30">
        <v>62</v>
      </c>
      <c r="K86" s="30">
        <v>158</v>
      </c>
      <c r="L86" s="30">
        <v>89</v>
      </c>
    </row>
    <row r="87" spans="1:12" ht="15" customHeight="1">
      <c r="A87" s="49"/>
      <c r="B87" s="24"/>
      <c r="C87" s="52"/>
      <c r="D87" s="31">
        <v>1</v>
      </c>
      <c r="E87" s="26">
        <v>0.32541069556099267</v>
      </c>
      <c r="F87" s="27">
        <v>0.32960503320517304</v>
      </c>
      <c r="G87" s="27">
        <v>0.35686822789234535</v>
      </c>
      <c r="H87" s="27">
        <v>0.34218804613771409</v>
      </c>
      <c r="I87" s="27">
        <v>0.53722474659210062</v>
      </c>
      <c r="J87" s="27">
        <v>2.1670744494931841E-2</v>
      </c>
      <c r="K87" s="27">
        <v>5.5225445648374692E-2</v>
      </c>
      <c r="L87" s="27">
        <v>3.1108004194337645E-2</v>
      </c>
    </row>
    <row r="88" spans="1:12" ht="15" customHeight="1">
      <c r="A88" s="49"/>
      <c r="B88" s="24"/>
      <c r="C88" s="51" t="s">
        <v>321</v>
      </c>
      <c r="D88" s="28">
        <v>1834</v>
      </c>
      <c r="E88" s="29">
        <v>555</v>
      </c>
      <c r="F88" s="30">
        <v>547</v>
      </c>
      <c r="G88" s="30">
        <v>722</v>
      </c>
      <c r="H88" s="30">
        <v>799</v>
      </c>
      <c r="I88" s="30">
        <v>1034</v>
      </c>
      <c r="J88" s="30">
        <v>30</v>
      </c>
      <c r="K88" s="30">
        <v>102</v>
      </c>
      <c r="L88" s="30">
        <v>40</v>
      </c>
    </row>
    <row r="89" spans="1:12" ht="15" customHeight="1">
      <c r="A89" s="49"/>
      <c r="B89" s="24"/>
      <c r="C89" s="52"/>
      <c r="D89" s="31">
        <v>1</v>
      </c>
      <c r="E89" s="26">
        <v>0.30261723009814612</v>
      </c>
      <c r="F89" s="27">
        <v>0.29825517993456924</v>
      </c>
      <c r="G89" s="27">
        <v>0.3936750272628135</v>
      </c>
      <c r="H89" s="27">
        <v>0.435659760087241</v>
      </c>
      <c r="I89" s="27">
        <v>0.56379498364231184</v>
      </c>
      <c r="J89" s="27">
        <v>1.6357688113413305E-2</v>
      </c>
      <c r="K89" s="27">
        <v>5.5616139585605233E-2</v>
      </c>
      <c r="L89" s="27">
        <v>2.1810250817884406E-2</v>
      </c>
    </row>
    <row r="90" spans="1:12" ht="15" customHeight="1">
      <c r="A90" s="49"/>
      <c r="B90" s="24"/>
      <c r="C90" s="51" t="s">
        <v>322</v>
      </c>
      <c r="D90" s="28">
        <v>2605</v>
      </c>
      <c r="E90" s="29">
        <v>666</v>
      </c>
      <c r="F90" s="30">
        <v>712</v>
      </c>
      <c r="G90" s="30">
        <v>969</v>
      </c>
      <c r="H90" s="30">
        <v>1443</v>
      </c>
      <c r="I90" s="30">
        <v>1540</v>
      </c>
      <c r="J90" s="30">
        <v>40</v>
      </c>
      <c r="K90" s="30">
        <v>145</v>
      </c>
      <c r="L90" s="30">
        <v>53</v>
      </c>
    </row>
    <row r="91" spans="1:12" ht="15" customHeight="1">
      <c r="A91" s="49"/>
      <c r="B91" s="24"/>
      <c r="C91" s="52"/>
      <c r="D91" s="31">
        <v>1</v>
      </c>
      <c r="E91" s="26">
        <v>0.25566218809980806</v>
      </c>
      <c r="F91" s="27">
        <v>0.27332053742802304</v>
      </c>
      <c r="G91" s="27">
        <v>0.37197696737044145</v>
      </c>
      <c r="H91" s="27">
        <v>0.5539347408829175</v>
      </c>
      <c r="I91" s="27">
        <v>0.59117082533589249</v>
      </c>
      <c r="J91" s="27">
        <v>1.5355086372360844E-2</v>
      </c>
      <c r="K91" s="27">
        <v>5.5662188099808059E-2</v>
      </c>
      <c r="L91" s="27">
        <v>2.034548944337812E-2</v>
      </c>
    </row>
    <row r="92" spans="1:12" ht="15" customHeight="1">
      <c r="A92" s="49"/>
      <c r="B92" s="24"/>
      <c r="C92" s="51" t="s">
        <v>323</v>
      </c>
      <c r="D92" s="28">
        <v>1359</v>
      </c>
      <c r="E92" s="29">
        <v>288</v>
      </c>
      <c r="F92" s="30">
        <v>294</v>
      </c>
      <c r="G92" s="30">
        <v>404</v>
      </c>
      <c r="H92" s="30">
        <v>813</v>
      </c>
      <c r="I92" s="30">
        <v>786</v>
      </c>
      <c r="J92" s="30">
        <v>26</v>
      </c>
      <c r="K92" s="30">
        <v>98</v>
      </c>
      <c r="L92" s="30">
        <v>41</v>
      </c>
    </row>
    <row r="93" spans="1:12" ht="15" customHeight="1">
      <c r="A93" s="49"/>
      <c r="B93" s="24"/>
      <c r="C93" s="52"/>
      <c r="D93" s="31">
        <v>1</v>
      </c>
      <c r="E93" s="26">
        <v>0.2119205298013245</v>
      </c>
      <c r="F93" s="27">
        <v>0.21633554083885209</v>
      </c>
      <c r="G93" s="27">
        <v>0.2972774098601913</v>
      </c>
      <c r="H93" s="27">
        <v>0.59823399558498891</v>
      </c>
      <c r="I93" s="27">
        <v>0.57836644591611475</v>
      </c>
      <c r="J93" s="27">
        <v>1.9131714495952908E-2</v>
      </c>
      <c r="K93" s="27">
        <v>7.2111846946284031E-2</v>
      </c>
      <c r="L93" s="27">
        <v>3.016924208977189E-2</v>
      </c>
    </row>
    <row r="94" spans="1:12" ht="15" customHeight="1">
      <c r="A94" s="49"/>
      <c r="B94" s="24"/>
      <c r="C94" s="51" t="s">
        <v>324</v>
      </c>
      <c r="D94" s="28">
        <v>349</v>
      </c>
      <c r="E94" s="29">
        <v>71</v>
      </c>
      <c r="F94" s="30">
        <v>47</v>
      </c>
      <c r="G94" s="30">
        <v>108</v>
      </c>
      <c r="H94" s="30">
        <v>189</v>
      </c>
      <c r="I94" s="30">
        <v>193</v>
      </c>
      <c r="J94" s="30">
        <v>14</v>
      </c>
      <c r="K94" s="30">
        <v>31</v>
      </c>
      <c r="L94" s="30">
        <v>8</v>
      </c>
    </row>
    <row r="95" spans="1:12" ht="15" customHeight="1">
      <c r="A95" s="49"/>
      <c r="B95" s="24"/>
      <c r="C95" s="52"/>
      <c r="D95" s="31">
        <v>1</v>
      </c>
      <c r="E95" s="26">
        <v>0.20343839541547279</v>
      </c>
      <c r="F95" s="27">
        <v>0.1346704871060172</v>
      </c>
      <c r="G95" s="27">
        <v>0.30945558739255014</v>
      </c>
      <c r="H95" s="27">
        <v>0.54154727793696278</v>
      </c>
      <c r="I95" s="27">
        <v>0.55300859598853869</v>
      </c>
      <c r="J95" s="27">
        <v>4.0114613180515762E-2</v>
      </c>
      <c r="K95" s="27">
        <v>8.882521489971347E-2</v>
      </c>
      <c r="L95" s="27">
        <v>2.2922636103151862E-2</v>
      </c>
    </row>
    <row r="96" spans="1:12" ht="15" customHeight="1">
      <c r="A96" s="49"/>
      <c r="B96" s="24"/>
      <c r="C96" s="51" t="s">
        <v>325</v>
      </c>
      <c r="D96" s="28">
        <v>299</v>
      </c>
      <c r="E96" s="29">
        <v>50</v>
      </c>
      <c r="F96" s="30">
        <v>25</v>
      </c>
      <c r="G96" s="30">
        <v>85</v>
      </c>
      <c r="H96" s="30">
        <v>198</v>
      </c>
      <c r="I96" s="30">
        <v>180</v>
      </c>
      <c r="J96" s="30">
        <v>5</v>
      </c>
      <c r="K96" s="30">
        <v>29</v>
      </c>
      <c r="L96" s="30">
        <v>3</v>
      </c>
    </row>
    <row r="97" spans="1:12" ht="15" customHeight="1">
      <c r="A97" s="49"/>
      <c r="B97" s="24"/>
      <c r="C97" s="52"/>
      <c r="D97" s="31">
        <v>1</v>
      </c>
      <c r="E97" s="26">
        <v>0.16722408026755853</v>
      </c>
      <c r="F97" s="27">
        <v>8.3612040133779264E-2</v>
      </c>
      <c r="G97" s="27">
        <v>0.28428093645484948</v>
      </c>
      <c r="H97" s="27">
        <v>0.66220735785953178</v>
      </c>
      <c r="I97" s="27">
        <v>0.60200668896321075</v>
      </c>
      <c r="J97" s="27">
        <v>1.6722408026755852E-2</v>
      </c>
      <c r="K97" s="27">
        <v>9.6989966555183951E-2</v>
      </c>
      <c r="L97" s="27">
        <v>1.0033444816053512E-2</v>
      </c>
    </row>
    <row r="98" spans="1:12" ht="15" customHeight="1">
      <c r="A98" s="49"/>
      <c r="B98" s="24"/>
      <c r="C98" s="51" t="s">
        <v>326</v>
      </c>
      <c r="D98" s="28">
        <v>23</v>
      </c>
      <c r="E98" s="29">
        <v>4</v>
      </c>
      <c r="F98" s="30">
        <v>5</v>
      </c>
      <c r="G98" s="30">
        <v>6</v>
      </c>
      <c r="H98" s="30">
        <v>10</v>
      </c>
      <c r="I98" s="30">
        <v>13</v>
      </c>
      <c r="J98" s="30">
        <v>1</v>
      </c>
      <c r="K98" s="30">
        <v>1</v>
      </c>
      <c r="L98" s="30">
        <v>3</v>
      </c>
    </row>
    <row r="99" spans="1:12" ht="15" customHeight="1">
      <c r="A99" s="49"/>
      <c r="B99" s="24"/>
      <c r="C99" s="52"/>
      <c r="D99" s="31">
        <v>1</v>
      </c>
      <c r="E99" s="26">
        <v>0.17391304347826086</v>
      </c>
      <c r="F99" s="27">
        <v>0.21739130434782608</v>
      </c>
      <c r="G99" s="27">
        <v>0.2608695652173913</v>
      </c>
      <c r="H99" s="27">
        <v>0.43478260869565216</v>
      </c>
      <c r="I99" s="27">
        <v>0.56521739130434778</v>
      </c>
      <c r="J99" s="27">
        <v>4.3478260869565216E-2</v>
      </c>
      <c r="K99" s="27">
        <v>4.3478260869565216E-2</v>
      </c>
      <c r="L99" s="27">
        <v>0.13043478260869565</v>
      </c>
    </row>
    <row r="100" spans="1:12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</row>
    <row r="101" spans="1:12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</row>
    <row r="102" spans="1:12" ht="15" customHeight="1">
      <c r="C102"/>
    </row>
    <row r="103" spans="1:12" ht="12" hidden="1" customHeight="1">
      <c r="C103"/>
    </row>
    <row r="104" spans="1:12" ht="12" hidden="1" customHeight="1">
      <c r="C104"/>
    </row>
    <row r="105" spans="1:12" ht="12" hidden="1" customHeight="1">
      <c r="C105"/>
    </row>
    <row r="106" spans="1:12" ht="12" hidden="1" customHeight="1">
      <c r="C106"/>
    </row>
    <row r="107" spans="1:12" ht="12" hidden="1" customHeight="1">
      <c r="C107"/>
    </row>
    <row r="108" spans="1:12" ht="12" hidden="1" customHeight="1">
      <c r="C108"/>
    </row>
    <row r="109" spans="1:12" ht="12" hidden="1" customHeight="1">
      <c r="C109"/>
    </row>
    <row r="110" spans="1:12" ht="12" hidden="1" customHeight="1">
      <c r="C110"/>
    </row>
    <row r="111" spans="1:12" ht="12" hidden="1" customHeight="1">
      <c r="C111"/>
    </row>
    <row r="112" spans="1:12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L9">
    <cfRule type="top10" dxfId="1379" priority="56" rank="1"/>
  </conditionalFormatting>
  <conditionalFormatting sqref="E67:L67">
    <cfRule type="top10" dxfId="1378" priority="49" rank="1"/>
  </conditionalFormatting>
  <conditionalFormatting sqref="E65:L65">
    <cfRule type="top10" dxfId="1377" priority="48" rank="1"/>
  </conditionalFormatting>
  <conditionalFormatting sqref="E63:L63">
    <cfRule type="top10" dxfId="1376" priority="47" rank="1"/>
  </conditionalFormatting>
  <conditionalFormatting sqref="E61:L61">
    <cfRule type="top10" dxfId="1375" priority="46" rank="1"/>
  </conditionalFormatting>
  <conditionalFormatting sqref="E59:L59">
    <cfRule type="top10" dxfId="1374" priority="45" rank="1"/>
  </conditionalFormatting>
  <conditionalFormatting sqref="E57:L57">
    <cfRule type="top10" dxfId="1373" priority="44" rank="1"/>
  </conditionalFormatting>
  <conditionalFormatting sqref="E55:L55">
    <cfRule type="top10" dxfId="1372" priority="43" rank="1"/>
  </conditionalFormatting>
  <conditionalFormatting sqref="E53:L53">
    <cfRule type="top10" dxfId="1371" priority="42" rank="1"/>
  </conditionalFormatting>
  <conditionalFormatting sqref="E51:L51">
    <cfRule type="top10" dxfId="1370" priority="41" rank="1"/>
  </conditionalFormatting>
  <conditionalFormatting sqref="E49:L49">
    <cfRule type="top10" dxfId="1369" priority="40" rank="1"/>
  </conditionalFormatting>
  <conditionalFormatting sqref="E47:L47">
    <cfRule type="top10" dxfId="1368" priority="39" rank="1"/>
  </conditionalFormatting>
  <conditionalFormatting sqref="E45:L45">
    <cfRule type="top10" dxfId="1367" priority="38" rank="1"/>
  </conditionalFormatting>
  <conditionalFormatting sqref="E43:L43">
    <cfRule type="top10" dxfId="1366" priority="37" rank="1"/>
  </conditionalFormatting>
  <conditionalFormatting sqref="E41:L41">
    <cfRule type="top10" dxfId="1365" priority="36" rank="1"/>
  </conditionalFormatting>
  <conditionalFormatting sqref="E39:L39">
    <cfRule type="top10" dxfId="1364" priority="35" rank="1"/>
  </conditionalFormatting>
  <conditionalFormatting sqref="E37:L37">
    <cfRule type="top10" dxfId="1363" priority="34" rank="1"/>
  </conditionalFormatting>
  <conditionalFormatting sqref="E35:L35">
    <cfRule type="top10" dxfId="1362" priority="32" rank="1"/>
  </conditionalFormatting>
  <conditionalFormatting sqref="E33:L33">
    <cfRule type="top10" dxfId="1361" priority="31" rank="1"/>
  </conditionalFormatting>
  <conditionalFormatting sqref="E31:L31">
    <cfRule type="top10" dxfId="1360" priority="30" rank="1"/>
  </conditionalFormatting>
  <conditionalFormatting sqref="E29:L29">
    <cfRule type="top10" dxfId="1359" priority="29" rank="1"/>
  </conditionalFormatting>
  <conditionalFormatting sqref="E27:L27">
    <cfRule type="top10" dxfId="1358" priority="28" rank="1"/>
  </conditionalFormatting>
  <conditionalFormatting sqref="E21:L21">
    <cfRule type="top10" dxfId="1357" priority="27" rank="1"/>
  </conditionalFormatting>
  <conditionalFormatting sqref="E19:L19">
    <cfRule type="top10" dxfId="1356" priority="26" rank="1"/>
  </conditionalFormatting>
  <conditionalFormatting sqref="E17:L17">
    <cfRule type="top10" dxfId="1355" priority="25" rank="1"/>
  </conditionalFormatting>
  <conditionalFormatting sqref="E15:L15">
    <cfRule type="top10" dxfId="1354" priority="24" rank="1"/>
  </conditionalFormatting>
  <conditionalFormatting sqref="E13:L13">
    <cfRule type="top10" dxfId="1353" priority="23" rank="1"/>
  </conditionalFormatting>
  <conditionalFormatting sqref="E11:L11">
    <cfRule type="top10" dxfId="1352" priority="22" rank="1"/>
  </conditionalFormatting>
  <conditionalFormatting sqref="E23:L23">
    <cfRule type="top10" dxfId="1351" priority="21" rank="1"/>
  </conditionalFormatting>
  <conditionalFormatting sqref="E25:L25">
    <cfRule type="top10" dxfId="1350" priority="20" rank="1"/>
  </conditionalFormatting>
  <conditionalFormatting sqref="E81:L81">
    <cfRule type="top10" dxfId="1349" priority="17" rank="1"/>
  </conditionalFormatting>
  <conditionalFormatting sqref="E79:L79">
    <cfRule type="top10" dxfId="1348" priority="16" rank="1"/>
  </conditionalFormatting>
  <conditionalFormatting sqref="E77:L77">
    <cfRule type="top10" dxfId="1347" priority="15" rank="1"/>
  </conditionalFormatting>
  <conditionalFormatting sqref="E75:L75">
    <cfRule type="top10" dxfId="1346" priority="14" rank="1"/>
  </conditionalFormatting>
  <conditionalFormatting sqref="E73:L73">
    <cfRule type="top10" dxfId="1345" priority="13" rank="1"/>
  </conditionalFormatting>
  <conditionalFormatting sqref="E71:L71">
    <cfRule type="top10" dxfId="1344" priority="12" rank="1"/>
  </conditionalFormatting>
  <conditionalFormatting sqref="E69:L69">
    <cfRule type="top10" dxfId="1343" priority="11" rank="1"/>
  </conditionalFormatting>
  <conditionalFormatting sqref="E101:L101">
    <cfRule type="top10" dxfId="1342" priority="9" rank="1"/>
  </conditionalFormatting>
  <conditionalFormatting sqref="E99:L99">
    <cfRule type="top10" dxfId="1341" priority="8" rank="1"/>
  </conditionalFormatting>
  <conditionalFormatting sqref="E97:L97">
    <cfRule type="top10" dxfId="1340" priority="7" rank="1"/>
  </conditionalFormatting>
  <conditionalFormatting sqref="E95:L95">
    <cfRule type="top10" dxfId="1339" priority="6" rank="1"/>
  </conditionalFormatting>
  <conditionalFormatting sqref="E93:L93">
    <cfRule type="top10" dxfId="1338" priority="5" rank="1"/>
  </conditionalFormatting>
  <conditionalFormatting sqref="E91:L91">
    <cfRule type="top10" dxfId="1337" priority="4" rank="1"/>
  </conditionalFormatting>
  <conditionalFormatting sqref="E89:L89">
    <cfRule type="top10" dxfId="1336" priority="3" rank="1"/>
  </conditionalFormatting>
  <conditionalFormatting sqref="E87:L87">
    <cfRule type="top10" dxfId="1335" priority="2" rank="1"/>
  </conditionalFormatting>
  <conditionalFormatting sqref="E85:L85">
    <cfRule type="top10" dxfId="133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346</v>
      </c>
    </row>
    <row r="4" spans="1:16384" ht="15" customHeight="1">
      <c r="B4" s="3" t="s">
        <v>345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111</v>
      </c>
      <c r="F7" s="13" t="s">
        <v>112</v>
      </c>
      <c r="G7" s="13" t="s">
        <v>113</v>
      </c>
      <c r="H7" s="13" t="s">
        <v>114</v>
      </c>
      <c r="I7" s="13" t="s">
        <v>115</v>
      </c>
      <c r="J7" s="13" t="s">
        <v>116</v>
      </c>
      <c r="K7" s="13" t="s">
        <v>117</v>
      </c>
      <c r="L7" s="13" t="s">
        <v>118</v>
      </c>
      <c r="M7" s="13" t="s">
        <v>119</v>
      </c>
      <c r="N7" s="13" t="s">
        <v>24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12663</v>
      </c>
      <c r="E8" s="15">
        <v>474</v>
      </c>
      <c r="F8" s="16">
        <v>67</v>
      </c>
      <c r="G8" s="16">
        <v>163</v>
      </c>
      <c r="H8" s="16">
        <v>204</v>
      </c>
      <c r="I8" s="16">
        <v>1237</v>
      </c>
      <c r="J8" s="16">
        <v>800</v>
      </c>
      <c r="K8" s="16">
        <v>636</v>
      </c>
      <c r="L8" s="16">
        <v>652</v>
      </c>
      <c r="M8" s="16">
        <v>7727</v>
      </c>
      <c r="N8" s="16">
        <v>1472</v>
      </c>
      <c r="O8" s="16">
        <v>719</v>
      </c>
    </row>
    <row r="9" spans="1:16384" ht="15" customHeight="1">
      <c r="A9" s="49"/>
      <c r="B9" s="57"/>
      <c r="C9" s="58"/>
      <c r="D9" s="17">
        <v>1</v>
      </c>
      <c r="E9" s="18">
        <v>3.7431888178156833E-2</v>
      </c>
      <c r="F9" s="19">
        <v>5.2910052910052907E-3</v>
      </c>
      <c r="G9" s="19">
        <v>1.287214720050541E-2</v>
      </c>
      <c r="H9" s="19">
        <v>1.610992655768775E-2</v>
      </c>
      <c r="I9" s="19">
        <v>9.7686172313037986E-2</v>
      </c>
      <c r="J9" s="19">
        <v>6.3176182579167656E-2</v>
      </c>
      <c r="K9" s="19">
        <v>5.0225065150438286E-2</v>
      </c>
      <c r="L9" s="19">
        <v>5.1488588802021638E-2</v>
      </c>
      <c r="M9" s="19">
        <v>0.61020295348653553</v>
      </c>
      <c r="N9" s="19">
        <v>0.11624417594566848</v>
      </c>
      <c r="O9" s="19">
        <v>5.6779594093026929E-2</v>
      </c>
    </row>
    <row r="10" spans="1:16384" ht="15" customHeight="1">
      <c r="A10" s="49"/>
      <c r="B10" s="20" t="s">
        <v>280</v>
      </c>
      <c r="C10" s="59" t="s">
        <v>286</v>
      </c>
      <c r="D10" s="21">
        <v>3843</v>
      </c>
      <c r="E10" s="22">
        <v>155</v>
      </c>
      <c r="F10" s="23">
        <v>27</v>
      </c>
      <c r="G10" s="23">
        <v>52</v>
      </c>
      <c r="H10" s="23">
        <v>60</v>
      </c>
      <c r="I10" s="23">
        <v>456</v>
      </c>
      <c r="J10" s="23">
        <v>233</v>
      </c>
      <c r="K10" s="23">
        <v>195</v>
      </c>
      <c r="L10" s="23">
        <v>236</v>
      </c>
      <c r="M10" s="23">
        <v>2188</v>
      </c>
      <c r="N10" s="23">
        <v>468</v>
      </c>
      <c r="O10" s="23">
        <v>246</v>
      </c>
    </row>
    <row r="11" spans="1:16384" ht="15" customHeight="1">
      <c r="A11" s="49"/>
      <c r="B11" s="24"/>
      <c r="C11" s="52"/>
      <c r="D11" s="25">
        <v>1</v>
      </c>
      <c r="E11" s="26">
        <v>4.0333073119958367E-2</v>
      </c>
      <c r="F11" s="27">
        <v>7.0257611241217799E-3</v>
      </c>
      <c r="G11" s="27">
        <v>1.3531095498308613E-2</v>
      </c>
      <c r="H11" s="27">
        <v>1.56128024980484E-2</v>
      </c>
      <c r="I11" s="27">
        <v>0.11865729898516784</v>
      </c>
      <c r="J11" s="27">
        <v>6.0629716367421288E-2</v>
      </c>
      <c r="K11" s="27">
        <v>5.07416081186573E-2</v>
      </c>
      <c r="L11" s="27">
        <v>6.1410356492323709E-2</v>
      </c>
      <c r="M11" s="27">
        <v>0.56934686442883164</v>
      </c>
      <c r="N11" s="27">
        <v>0.12177985948477751</v>
      </c>
      <c r="O11" s="27">
        <v>6.401249024199844E-2</v>
      </c>
    </row>
    <row r="12" spans="1:16384" ht="15" customHeight="1">
      <c r="A12" s="49"/>
      <c r="B12" s="24"/>
      <c r="C12" s="51" t="s">
        <v>287</v>
      </c>
      <c r="D12" s="28">
        <v>8616</v>
      </c>
      <c r="E12" s="29">
        <v>318</v>
      </c>
      <c r="F12" s="30">
        <v>40</v>
      </c>
      <c r="G12" s="30">
        <v>110</v>
      </c>
      <c r="H12" s="30">
        <v>143</v>
      </c>
      <c r="I12" s="30">
        <v>761</v>
      </c>
      <c r="J12" s="30">
        <v>552</v>
      </c>
      <c r="K12" s="30">
        <v>439</v>
      </c>
      <c r="L12" s="30">
        <v>411</v>
      </c>
      <c r="M12" s="30">
        <v>5408</v>
      </c>
      <c r="N12" s="30">
        <v>973</v>
      </c>
      <c r="O12" s="30">
        <v>463</v>
      </c>
    </row>
    <row r="13" spans="1:16384" ht="15" customHeight="1">
      <c r="A13" s="49"/>
      <c r="B13" s="43"/>
      <c r="C13" s="60"/>
      <c r="D13" s="44">
        <v>1</v>
      </c>
      <c r="E13" s="45">
        <v>3.6908077994428967E-2</v>
      </c>
      <c r="F13" s="46">
        <v>4.642525533890436E-3</v>
      </c>
      <c r="G13" s="46">
        <v>1.27669452181987E-2</v>
      </c>
      <c r="H13" s="46">
        <v>1.6597028783658312E-2</v>
      </c>
      <c r="I13" s="46">
        <v>8.8324048282265546E-2</v>
      </c>
      <c r="J13" s="46">
        <v>6.4066852367688026E-2</v>
      </c>
      <c r="K13" s="46">
        <v>5.0951717734447538E-2</v>
      </c>
      <c r="L13" s="46">
        <v>4.7701949860724235E-2</v>
      </c>
      <c r="M13" s="46">
        <v>0.627669452181987</v>
      </c>
      <c r="N13" s="46">
        <v>0.11292943361188487</v>
      </c>
      <c r="O13" s="46">
        <v>5.3737233054781799E-2</v>
      </c>
    </row>
    <row r="14" spans="1:16384" ht="15" customHeight="1">
      <c r="A14" s="49"/>
      <c r="B14" s="24" t="s">
        <v>22</v>
      </c>
      <c r="C14" s="53" t="s">
        <v>288</v>
      </c>
      <c r="D14" s="21">
        <v>276</v>
      </c>
      <c r="E14" s="22">
        <v>22</v>
      </c>
      <c r="F14" s="23">
        <v>1</v>
      </c>
      <c r="G14" s="23">
        <v>5</v>
      </c>
      <c r="H14" s="23">
        <v>5</v>
      </c>
      <c r="I14" s="23">
        <v>35</v>
      </c>
      <c r="J14" s="23">
        <v>24</v>
      </c>
      <c r="K14" s="23">
        <v>16</v>
      </c>
      <c r="L14" s="23">
        <v>13</v>
      </c>
      <c r="M14" s="23">
        <v>145</v>
      </c>
      <c r="N14" s="23">
        <v>35</v>
      </c>
      <c r="O14" s="23">
        <v>8</v>
      </c>
    </row>
    <row r="15" spans="1:16384" ht="15" customHeight="1">
      <c r="A15" s="49"/>
      <c r="B15" s="24"/>
      <c r="C15" s="52"/>
      <c r="D15" s="31">
        <v>1</v>
      </c>
      <c r="E15" s="26">
        <v>7.9710144927536225E-2</v>
      </c>
      <c r="F15" s="27">
        <v>3.6231884057971015E-3</v>
      </c>
      <c r="G15" s="27">
        <v>1.8115942028985508E-2</v>
      </c>
      <c r="H15" s="27">
        <v>1.8115942028985508E-2</v>
      </c>
      <c r="I15" s="27">
        <v>0.12681159420289856</v>
      </c>
      <c r="J15" s="27">
        <v>8.6956521739130432E-2</v>
      </c>
      <c r="K15" s="27">
        <v>5.7971014492753624E-2</v>
      </c>
      <c r="L15" s="27">
        <v>4.710144927536232E-2</v>
      </c>
      <c r="M15" s="27">
        <v>0.52536231884057971</v>
      </c>
      <c r="N15" s="27">
        <v>0.12681159420289856</v>
      </c>
      <c r="O15" s="27">
        <v>2.8985507246376812E-2</v>
      </c>
    </row>
    <row r="16" spans="1:16384" ht="15" customHeight="1">
      <c r="A16" s="49"/>
      <c r="B16" s="24"/>
      <c r="C16" s="51" t="s">
        <v>289</v>
      </c>
      <c r="D16" s="28">
        <v>534</v>
      </c>
      <c r="E16" s="29">
        <v>43</v>
      </c>
      <c r="F16" s="30">
        <v>1</v>
      </c>
      <c r="G16" s="30">
        <v>18</v>
      </c>
      <c r="H16" s="30">
        <v>16</v>
      </c>
      <c r="I16" s="30">
        <v>62</v>
      </c>
      <c r="J16" s="30">
        <v>41</v>
      </c>
      <c r="K16" s="30">
        <v>26</v>
      </c>
      <c r="L16" s="30">
        <v>29</v>
      </c>
      <c r="M16" s="30">
        <v>290</v>
      </c>
      <c r="N16" s="30">
        <v>58</v>
      </c>
      <c r="O16" s="30">
        <v>42</v>
      </c>
    </row>
    <row r="17" spans="1:15" ht="15" customHeight="1">
      <c r="A17" s="49"/>
      <c r="B17" s="24"/>
      <c r="C17" s="52"/>
      <c r="D17" s="31">
        <v>1</v>
      </c>
      <c r="E17" s="26">
        <v>8.0524344569288392E-2</v>
      </c>
      <c r="F17" s="27">
        <v>1.8726591760299626E-3</v>
      </c>
      <c r="G17" s="27">
        <v>3.3707865168539325E-2</v>
      </c>
      <c r="H17" s="27">
        <v>2.9962546816479401E-2</v>
      </c>
      <c r="I17" s="27">
        <v>0.11610486891385768</v>
      </c>
      <c r="J17" s="27">
        <v>7.6779026217228458E-2</v>
      </c>
      <c r="K17" s="27">
        <v>4.8689138576779027E-2</v>
      </c>
      <c r="L17" s="27">
        <v>5.4307116104868915E-2</v>
      </c>
      <c r="M17" s="27">
        <v>0.54307116104868913</v>
      </c>
      <c r="N17" s="27">
        <v>0.10861423220973783</v>
      </c>
      <c r="O17" s="27">
        <v>7.8651685393258425E-2</v>
      </c>
    </row>
    <row r="18" spans="1:15" ht="15" customHeight="1">
      <c r="A18" s="49"/>
      <c r="B18" s="24"/>
      <c r="C18" s="51" t="s">
        <v>290</v>
      </c>
      <c r="D18" s="28">
        <v>654</v>
      </c>
      <c r="E18" s="29">
        <v>35</v>
      </c>
      <c r="F18" s="30">
        <v>8</v>
      </c>
      <c r="G18" s="30">
        <v>15</v>
      </c>
      <c r="H18" s="30">
        <v>14</v>
      </c>
      <c r="I18" s="30">
        <v>87</v>
      </c>
      <c r="J18" s="30">
        <v>48</v>
      </c>
      <c r="K18" s="30">
        <v>30</v>
      </c>
      <c r="L18" s="30">
        <v>30</v>
      </c>
      <c r="M18" s="30">
        <v>364</v>
      </c>
      <c r="N18" s="30">
        <v>71</v>
      </c>
      <c r="O18" s="30">
        <v>38</v>
      </c>
    </row>
    <row r="19" spans="1:15" ht="15" customHeight="1">
      <c r="A19" s="49"/>
      <c r="B19" s="24"/>
      <c r="C19" s="52"/>
      <c r="D19" s="31">
        <v>1</v>
      </c>
      <c r="E19" s="26">
        <v>5.3516819571865444E-2</v>
      </c>
      <c r="F19" s="27">
        <v>1.2232415902140673E-2</v>
      </c>
      <c r="G19" s="27">
        <v>2.2935779816513763E-2</v>
      </c>
      <c r="H19" s="27">
        <v>2.1406727828746176E-2</v>
      </c>
      <c r="I19" s="27">
        <v>0.13302752293577982</v>
      </c>
      <c r="J19" s="27">
        <v>7.3394495412844041E-2</v>
      </c>
      <c r="K19" s="27">
        <v>4.5871559633027525E-2</v>
      </c>
      <c r="L19" s="27">
        <v>4.5871559633027525E-2</v>
      </c>
      <c r="M19" s="27">
        <v>0.55657492354740057</v>
      </c>
      <c r="N19" s="27">
        <v>0.10856269113149847</v>
      </c>
      <c r="O19" s="27">
        <v>5.8103975535168197E-2</v>
      </c>
    </row>
    <row r="20" spans="1:15" ht="15" customHeight="1">
      <c r="A20" s="49"/>
      <c r="B20" s="24"/>
      <c r="C20" s="51" t="s">
        <v>291</v>
      </c>
      <c r="D20" s="28">
        <v>1312</v>
      </c>
      <c r="E20" s="29">
        <v>57</v>
      </c>
      <c r="F20" s="30">
        <v>4</v>
      </c>
      <c r="G20" s="30">
        <v>15</v>
      </c>
      <c r="H20" s="30">
        <v>24</v>
      </c>
      <c r="I20" s="30">
        <v>147</v>
      </c>
      <c r="J20" s="30">
        <v>80</v>
      </c>
      <c r="K20" s="30">
        <v>57</v>
      </c>
      <c r="L20" s="30">
        <v>74</v>
      </c>
      <c r="M20" s="30">
        <v>773</v>
      </c>
      <c r="N20" s="30">
        <v>152</v>
      </c>
      <c r="O20" s="30">
        <v>90</v>
      </c>
    </row>
    <row r="21" spans="1:15" ht="15" customHeight="1">
      <c r="A21" s="49"/>
      <c r="B21" s="24"/>
      <c r="C21" s="52"/>
      <c r="D21" s="31">
        <v>1</v>
      </c>
      <c r="E21" s="26">
        <v>4.3445121951219509E-2</v>
      </c>
      <c r="F21" s="27">
        <v>3.0487804878048782E-3</v>
      </c>
      <c r="G21" s="27">
        <v>1.1432926829268292E-2</v>
      </c>
      <c r="H21" s="27">
        <v>1.8292682926829267E-2</v>
      </c>
      <c r="I21" s="27">
        <v>0.11204268292682927</v>
      </c>
      <c r="J21" s="27">
        <v>6.097560975609756E-2</v>
      </c>
      <c r="K21" s="27">
        <v>4.3445121951219509E-2</v>
      </c>
      <c r="L21" s="27">
        <v>5.6402439024390245E-2</v>
      </c>
      <c r="M21" s="27">
        <v>0.58917682926829273</v>
      </c>
      <c r="N21" s="27">
        <v>0.11585365853658537</v>
      </c>
      <c r="O21" s="27">
        <v>6.8597560975609762E-2</v>
      </c>
    </row>
    <row r="22" spans="1:15" ht="15" customHeight="1">
      <c r="A22" s="49"/>
      <c r="B22" s="24"/>
      <c r="C22" s="51" t="s">
        <v>292</v>
      </c>
      <c r="D22" s="28">
        <v>2772</v>
      </c>
      <c r="E22" s="29">
        <v>105</v>
      </c>
      <c r="F22" s="30">
        <v>14</v>
      </c>
      <c r="G22" s="30">
        <v>38</v>
      </c>
      <c r="H22" s="30">
        <v>57</v>
      </c>
      <c r="I22" s="30">
        <v>270</v>
      </c>
      <c r="J22" s="30">
        <v>194</v>
      </c>
      <c r="K22" s="30">
        <v>169</v>
      </c>
      <c r="L22" s="30">
        <v>164</v>
      </c>
      <c r="M22" s="30">
        <v>1672</v>
      </c>
      <c r="N22" s="30">
        <v>314</v>
      </c>
      <c r="O22" s="30">
        <v>155</v>
      </c>
    </row>
    <row r="23" spans="1:15" ht="15" customHeight="1">
      <c r="A23" s="49"/>
      <c r="B23" s="24"/>
      <c r="C23" s="52"/>
      <c r="D23" s="25">
        <v>1</v>
      </c>
      <c r="E23" s="26">
        <v>3.787878787878788E-2</v>
      </c>
      <c r="F23" s="27">
        <v>5.0505050505050509E-3</v>
      </c>
      <c r="G23" s="27">
        <v>1.3708513708513708E-2</v>
      </c>
      <c r="H23" s="27">
        <v>2.0562770562770564E-2</v>
      </c>
      <c r="I23" s="27">
        <v>9.7402597402597407E-2</v>
      </c>
      <c r="J23" s="27">
        <v>6.9985569985569984E-2</v>
      </c>
      <c r="K23" s="27">
        <v>6.0966810966810968E-2</v>
      </c>
      <c r="L23" s="27">
        <v>5.916305916305916E-2</v>
      </c>
      <c r="M23" s="27">
        <v>0.60317460317460314</v>
      </c>
      <c r="N23" s="27">
        <v>0.11327561327561328</v>
      </c>
      <c r="O23" s="27">
        <v>5.591630591630592E-2</v>
      </c>
    </row>
    <row r="24" spans="1:15" ht="15" customHeight="1">
      <c r="A24" s="49"/>
      <c r="B24" s="24"/>
      <c r="C24" s="51" t="s">
        <v>293</v>
      </c>
      <c r="D24" s="28">
        <v>3715</v>
      </c>
      <c r="E24" s="29">
        <v>114</v>
      </c>
      <c r="F24" s="30">
        <v>19</v>
      </c>
      <c r="G24" s="30">
        <v>38</v>
      </c>
      <c r="H24" s="30">
        <v>56</v>
      </c>
      <c r="I24" s="30">
        <v>330</v>
      </c>
      <c r="J24" s="30">
        <v>235</v>
      </c>
      <c r="K24" s="30">
        <v>194</v>
      </c>
      <c r="L24" s="30">
        <v>191</v>
      </c>
      <c r="M24" s="30">
        <v>2302</v>
      </c>
      <c r="N24" s="30">
        <v>439</v>
      </c>
      <c r="O24" s="30">
        <v>200</v>
      </c>
    </row>
    <row r="25" spans="1:15" ht="15" customHeight="1">
      <c r="A25" s="49"/>
      <c r="B25" s="24"/>
      <c r="C25" s="52"/>
      <c r="D25" s="25">
        <v>1</v>
      </c>
      <c r="E25" s="26">
        <v>3.0686406460296096E-2</v>
      </c>
      <c r="F25" s="27">
        <v>5.1144010767160165E-3</v>
      </c>
      <c r="G25" s="27">
        <v>1.0228802153432033E-2</v>
      </c>
      <c r="H25" s="27">
        <v>1.5074024226110363E-2</v>
      </c>
      <c r="I25" s="27">
        <v>8.8829071332436074E-2</v>
      </c>
      <c r="J25" s="27">
        <v>6.3257065948855995E-2</v>
      </c>
      <c r="K25" s="27">
        <v>5.2220726783310904E-2</v>
      </c>
      <c r="L25" s="27">
        <v>5.1413189771197847E-2</v>
      </c>
      <c r="M25" s="27">
        <v>0.61965006729475103</v>
      </c>
      <c r="N25" s="27">
        <v>0.11816958277254375</v>
      </c>
      <c r="O25" s="27">
        <v>5.3835800807537013E-2</v>
      </c>
    </row>
    <row r="26" spans="1:15" ht="15" customHeight="1">
      <c r="A26" s="49"/>
      <c r="B26" s="24"/>
      <c r="C26" s="51" t="s">
        <v>294</v>
      </c>
      <c r="D26" s="28">
        <v>3155</v>
      </c>
      <c r="E26" s="29">
        <v>95</v>
      </c>
      <c r="F26" s="30">
        <v>20</v>
      </c>
      <c r="G26" s="30">
        <v>31</v>
      </c>
      <c r="H26" s="30">
        <v>30</v>
      </c>
      <c r="I26" s="30">
        <v>284</v>
      </c>
      <c r="J26" s="30">
        <v>162</v>
      </c>
      <c r="K26" s="30">
        <v>141</v>
      </c>
      <c r="L26" s="30">
        <v>144</v>
      </c>
      <c r="M26" s="30">
        <v>2025</v>
      </c>
      <c r="N26" s="30">
        <v>366</v>
      </c>
      <c r="O26" s="30">
        <v>174</v>
      </c>
    </row>
    <row r="27" spans="1:15" ht="15" customHeight="1">
      <c r="A27" s="49"/>
      <c r="B27" s="43"/>
      <c r="C27" s="60"/>
      <c r="D27" s="44">
        <v>1</v>
      </c>
      <c r="E27" s="45">
        <v>3.0110935023771792E-2</v>
      </c>
      <c r="F27" s="46">
        <v>6.3391442155309036E-3</v>
      </c>
      <c r="G27" s="46">
        <v>9.8256735340729005E-3</v>
      </c>
      <c r="H27" s="46">
        <v>9.5087163232963554E-3</v>
      </c>
      <c r="I27" s="46">
        <v>9.0015847860538831E-2</v>
      </c>
      <c r="J27" s="46">
        <v>5.1347068145800319E-2</v>
      </c>
      <c r="K27" s="46">
        <v>4.4690966719492867E-2</v>
      </c>
      <c r="L27" s="46">
        <v>4.5641838351822506E-2</v>
      </c>
      <c r="M27" s="46">
        <v>0.64183835182250393</v>
      </c>
      <c r="N27" s="46">
        <v>0.11600633914421553</v>
      </c>
      <c r="O27" s="46">
        <v>5.5150554675118861E-2</v>
      </c>
    </row>
    <row r="28" spans="1:15" ht="15" customHeight="1">
      <c r="A28" s="49"/>
      <c r="B28" s="24" t="s">
        <v>281</v>
      </c>
      <c r="C28" s="53" t="s">
        <v>295</v>
      </c>
      <c r="D28" s="21">
        <v>4461</v>
      </c>
      <c r="E28" s="22">
        <v>200</v>
      </c>
      <c r="F28" s="23">
        <v>17</v>
      </c>
      <c r="G28" s="23">
        <v>62</v>
      </c>
      <c r="H28" s="23">
        <v>71</v>
      </c>
      <c r="I28" s="23">
        <v>325</v>
      </c>
      <c r="J28" s="23">
        <v>319</v>
      </c>
      <c r="K28" s="23">
        <v>227</v>
      </c>
      <c r="L28" s="23">
        <v>234</v>
      </c>
      <c r="M28" s="23">
        <v>2729</v>
      </c>
      <c r="N28" s="23">
        <v>540</v>
      </c>
      <c r="O28" s="23">
        <v>247</v>
      </c>
    </row>
    <row r="29" spans="1:15" ht="15" customHeight="1">
      <c r="A29" s="49"/>
      <c r="B29" s="24"/>
      <c r="C29" s="52"/>
      <c r="D29" s="31">
        <v>1</v>
      </c>
      <c r="E29" s="26">
        <v>4.483299708585519E-2</v>
      </c>
      <c r="F29" s="27">
        <v>3.8108047522976913E-3</v>
      </c>
      <c r="G29" s="27">
        <v>1.3898229096615108E-2</v>
      </c>
      <c r="H29" s="27">
        <v>1.5915713965478591E-2</v>
      </c>
      <c r="I29" s="27">
        <v>7.2853620264514682E-2</v>
      </c>
      <c r="J29" s="27">
        <v>7.1508630351939023E-2</v>
      </c>
      <c r="K29" s="27">
        <v>5.0885451692445641E-2</v>
      </c>
      <c r="L29" s="27">
        <v>5.2454606590450571E-2</v>
      </c>
      <c r="M29" s="27">
        <v>0.61174624523649401</v>
      </c>
      <c r="N29" s="27">
        <v>0.12104909213180901</v>
      </c>
      <c r="O29" s="27">
        <v>5.536875140103116E-2</v>
      </c>
    </row>
    <row r="30" spans="1:15" ht="15" customHeight="1">
      <c r="A30" s="49"/>
      <c r="B30" s="24"/>
      <c r="C30" s="51" t="s">
        <v>296</v>
      </c>
      <c r="D30" s="28">
        <v>3019</v>
      </c>
      <c r="E30" s="29">
        <v>106</v>
      </c>
      <c r="F30" s="30">
        <v>20</v>
      </c>
      <c r="G30" s="30">
        <v>35</v>
      </c>
      <c r="H30" s="30">
        <v>56</v>
      </c>
      <c r="I30" s="30">
        <v>306</v>
      </c>
      <c r="J30" s="30">
        <v>166</v>
      </c>
      <c r="K30" s="30">
        <v>145</v>
      </c>
      <c r="L30" s="30">
        <v>173</v>
      </c>
      <c r="M30" s="30">
        <v>1822</v>
      </c>
      <c r="N30" s="30">
        <v>354</v>
      </c>
      <c r="O30" s="30">
        <v>204</v>
      </c>
    </row>
    <row r="31" spans="1:15" ht="15" customHeight="1">
      <c r="A31" s="49"/>
      <c r="B31" s="24"/>
      <c r="C31" s="52"/>
      <c r="D31" s="31">
        <v>1</v>
      </c>
      <c r="E31" s="26">
        <v>3.5110963895329576E-2</v>
      </c>
      <c r="F31" s="27">
        <v>6.6247101689301093E-3</v>
      </c>
      <c r="G31" s="27">
        <v>1.1593242795627691E-2</v>
      </c>
      <c r="H31" s="27">
        <v>1.8549188473004307E-2</v>
      </c>
      <c r="I31" s="27">
        <v>0.10135806558463067</v>
      </c>
      <c r="J31" s="27">
        <v>5.4985094402119905E-2</v>
      </c>
      <c r="K31" s="27">
        <v>4.8029148724743294E-2</v>
      </c>
      <c r="L31" s="27">
        <v>5.7303742961245442E-2</v>
      </c>
      <c r="M31" s="27">
        <v>0.60351109638953293</v>
      </c>
      <c r="N31" s="27">
        <v>0.11725736999006293</v>
      </c>
      <c r="O31" s="27">
        <v>6.7572043723087116E-2</v>
      </c>
    </row>
    <row r="32" spans="1:15" ht="15" customHeight="1">
      <c r="A32" s="49"/>
      <c r="B32" s="24"/>
      <c r="C32" s="51" t="s">
        <v>297</v>
      </c>
      <c r="D32" s="28">
        <v>281</v>
      </c>
      <c r="E32" s="29">
        <v>14</v>
      </c>
      <c r="F32" s="30">
        <v>5</v>
      </c>
      <c r="G32" s="30">
        <v>2</v>
      </c>
      <c r="H32" s="30">
        <v>3</v>
      </c>
      <c r="I32" s="30">
        <v>33</v>
      </c>
      <c r="J32" s="30">
        <v>13</v>
      </c>
      <c r="K32" s="30">
        <v>9</v>
      </c>
      <c r="L32" s="30">
        <v>14</v>
      </c>
      <c r="M32" s="30">
        <v>162</v>
      </c>
      <c r="N32" s="30">
        <v>31</v>
      </c>
      <c r="O32" s="30">
        <v>27</v>
      </c>
    </row>
    <row r="33" spans="1:15" ht="15" customHeight="1">
      <c r="A33" s="49"/>
      <c r="B33" s="24"/>
      <c r="C33" s="52"/>
      <c r="D33" s="31">
        <v>1</v>
      </c>
      <c r="E33" s="26">
        <v>4.9822064056939501E-2</v>
      </c>
      <c r="F33" s="27">
        <v>1.7793594306049824E-2</v>
      </c>
      <c r="G33" s="27">
        <v>7.1174377224199285E-3</v>
      </c>
      <c r="H33" s="27">
        <v>1.0676156583629894E-2</v>
      </c>
      <c r="I33" s="27">
        <v>0.11743772241992882</v>
      </c>
      <c r="J33" s="27">
        <v>4.6263345195729534E-2</v>
      </c>
      <c r="K33" s="27">
        <v>3.2028469750889681E-2</v>
      </c>
      <c r="L33" s="27">
        <v>4.9822064056939501E-2</v>
      </c>
      <c r="M33" s="27">
        <v>0.57651245551601427</v>
      </c>
      <c r="N33" s="27">
        <v>0.1103202846975089</v>
      </c>
      <c r="O33" s="27">
        <v>9.6085409252669035E-2</v>
      </c>
    </row>
    <row r="34" spans="1:15" ht="15" customHeight="1">
      <c r="A34" s="49"/>
      <c r="B34" s="24"/>
      <c r="C34" s="51" t="s">
        <v>298</v>
      </c>
      <c r="D34" s="28">
        <v>2572</v>
      </c>
      <c r="E34" s="29">
        <v>76</v>
      </c>
      <c r="F34" s="30">
        <v>17</v>
      </c>
      <c r="G34" s="30">
        <v>33</v>
      </c>
      <c r="H34" s="30">
        <v>38</v>
      </c>
      <c r="I34" s="30">
        <v>291</v>
      </c>
      <c r="J34" s="30">
        <v>162</v>
      </c>
      <c r="K34" s="30">
        <v>153</v>
      </c>
      <c r="L34" s="30">
        <v>111</v>
      </c>
      <c r="M34" s="30">
        <v>1631</v>
      </c>
      <c r="N34" s="30">
        <v>254</v>
      </c>
      <c r="O34" s="30">
        <v>108</v>
      </c>
    </row>
    <row r="35" spans="1:15" ht="15" customHeight="1">
      <c r="A35" s="49"/>
      <c r="B35" s="43"/>
      <c r="C35" s="60"/>
      <c r="D35" s="44">
        <v>1</v>
      </c>
      <c r="E35" s="45">
        <v>2.9548989113530325E-2</v>
      </c>
      <c r="F35" s="46">
        <v>6.6096423017107308E-3</v>
      </c>
      <c r="G35" s="46">
        <v>1.2830482115085537E-2</v>
      </c>
      <c r="H35" s="46">
        <v>1.4774494556765163E-2</v>
      </c>
      <c r="I35" s="46">
        <v>0.11314152410575427</v>
      </c>
      <c r="J35" s="46">
        <v>6.2986003110419908E-2</v>
      </c>
      <c r="K35" s="46">
        <v>5.9486780715396578E-2</v>
      </c>
      <c r="L35" s="46">
        <v>4.3157076205287713E-2</v>
      </c>
      <c r="M35" s="46">
        <v>0.63413685847589429</v>
      </c>
      <c r="N35" s="46">
        <v>9.8755832037325034E-2</v>
      </c>
      <c r="O35" s="46">
        <v>4.1990668740279936E-2</v>
      </c>
    </row>
    <row r="36" spans="1:15" ht="15" customHeight="1">
      <c r="A36" s="49"/>
      <c r="B36" s="24" t="s">
        <v>17</v>
      </c>
      <c r="C36" s="53" t="s">
        <v>299</v>
      </c>
      <c r="D36" s="21">
        <v>640</v>
      </c>
      <c r="E36" s="22">
        <v>14</v>
      </c>
      <c r="F36" s="23">
        <v>4</v>
      </c>
      <c r="G36" s="23">
        <v>6</v>
      </c>
      <c r="H36" s="23">
        <v>10</v>
      </c>
      <c r="I36" s="23">
        <v>38</v>
      </c>
      <c r="J36" s="23">
        <v>29</v>
      </c>
      <c r="K36" s="23">
        <v>27</v>
      </c>
      <c r="L36" s="23">
        <v>34</v>
      </c>
      <c r="M36" s="23">
        <v>419</v>
      </c>
      <c r="N36" s="23">
        <v>70</v>
      </c>
      <c r="O36" s="23">
        <v>42</v>
      </c>
    </row>
    <row r="37" spans="1:15" ht="15" customHeight="1">
      <c r="A37" s="49"/>
      <c r="B37" s="24"/>
      <c r="C37" s="52"/>
      <c r="D37" s="31">
        <v>1</v>
      </c>
      <c r="E37" s="26">
        <v>2.1874999999999999E-2</v>
      </c>
      <c r="F37" s="27">
        <v>6.2500000000000003E-3</v>
      </c>
      <c r="G37" s="27">
        <v>9.3749999999999997E-3</v>
      </c>
      <c r="H37" s="27">
        <v>1.5625E-2</v>
      </c>
      <c r="I37" s="27">
        <v>5.9374999999999997E-2</v>
      </c>
      <c r="J37" s="27">
        <v>4.5312499999999999E-2</v>
      </c>
      <c r="K37" s="27">
        <v>4.2187500000000003E-2</v>
      </c>
      <c r="L37" s="27">
        <v>5.3124999999999999E-2</v>
      </c>
      <c r="M37" s="27">
        <v>0.65468749999999998</v>
      </c>
      <c r="N37" s="27">
        <v>0.109375</v>
      </c>
      <c r="O37" s="27">
        <v>6.5625000000000003E-2</v>
      </c>
    </row>
    <row r="38" spans="1:15" ht="15" customHeight="1">
      <c r="A38" s="49"/>
      <c r="B38" s="24"/>
      <c r="C38" s="54" t="s">
        <v>300</v>
      </c>
      <c r="D38" s="28">
        <v>714</v>
      </c>
      <c r="E38" s="29">
        <v>43</v>
      </c>
      <c r="F38" s="30">
        <v>8</v>
      </c>
      <c r="G38" s="30">
        <v>10</v>
      </c>
      <c r="H38" s="30">
        <v>11</v>
      </c>
      <c r="I38" s="30">
        <v>52</v>
      </c>
      <c r="J38" s="30">
        <v>51</v>
      </c>
      <c r="K38" s="30">
        <v>31</v>
      </c>
      <c r="L38" s="30">
        <v>46</v>
      </c>
      <c r="M38" s="30">
        <v>415</v>
      </c>
      <c r="N38" s="30">
        <v>86</v>
      </c>
      <c r="O38" s="30">
        <v>61</v>
      </c>
    </row>
    <row r="39" spans="1:15" ht="15" customHeight="1">
      <c r="A39" s="49"/>
      <c r="B39" s="24"/>
      <c r="C39" s="52"/>
      <c r="D39" s="31">
        <v>1</v>
      </c>
      <c r="E39" s="26">
        <v>6.0224089635854343E-2</v>
      </c>
      <c r="F39" s="27">
        <v>1.1204481792717087E-2</v>
      </c>
      <c r="G39" s="27">
        <v>1.4005602240896359E-2</v>
      </c>
      <c r="H39" s="27">
        <v>1.5406162464985995E-2</v>
      </c>
      <c r="I39" s="27">
        <v>7.2829131652661069E-2</v>
      </c>
      <c r="J39" s="27">
        <v>7.1428571428571425E-2</v>
      </c>
      <c r="K39" s="27">
        <v>4.341736694677871E-2</v>
      </c>
      <c r="L39" s="27">
        <v>6.4425770308123242E-2</v>
      </c>
      <c r="M39" s="27">
        <v>0.58123249299719892</v>
      </c>
      <c r="N39" s="27">
        <v>0.12044817927170869</v>
      </c>
      <c r="O39" s="27">
        <v>8.5434173669467789E-2</v>
      </c>
    </row>
    <row r="40" spans="1:15" ht="15" customHeight="1">
      <c r="A40" s="49"/>
      <c r="B40" s="24"/>
      <c r="C40" s="51" t="s">
        <v>301</v>
      </c>
      <c r="D40" s="28">
        <v>10982</v>
      </c>
      <c r="E40" s="29">
        <v>401</v>
      </c>
      <c r="F40" s="30">
        <v>50</v>
      </c>
      <c r="G40" s="30">
        <v>138</v>
      </c>
      <c r="H40" s="30">
        <v>177</v>
      </c>
      <c r="I40" s="30">
        <v>1121</v>
      </c>
      <c r="J40" s="30">
        <v>699</v>
      </c>
      <c r="K40" s="30">
        <v>562</v>
      </c>
      <c r="L40" s="30">
        <v>549</v>
      </c>
      <c r="M40" s="30">
        <v>6732</v>
      </c>
      <c r="N40" s="30">
        <v>1271</v>
      </c>
      <c r="O40" s="30">
        <v>563</v>
      </c>
    </row>
    <row r="41" spans="1:15" ht="15" customHeight="1">
      <c r="A41" s="49"/>
      <c r="B41" s="43"/>
      <c r="C41" s="60"/>
      <c r="D41" s="44">
        <v>1</v>
      </c>
      <c r="E41" s="45">
        <v>3.6514296120925153E-2</v>
      </c>
      <c r="F41" s="46">
        <v>4.5529047532325622E-3</v>
      </c>
      <c r="G41" s="46">
        <v>1.2566017118921873E-2</v>
      </c>
      <c r="H41" s="46">
        <v>1.6117282826443272E-2</v>
      </c>
      <c r="I41" s="46">
        <v>0.10207612456747404</v>
      </c>
      <c r="J41" s="46">
        <v>6.3649608450191228E-2</v>
      </c>
      <c r="K41" s="46">
        <v>5.1174649426333998E-2</v>
      </c>
      <c r="L41" s="46">
        <v>4.9990894190493532E-2</v>
      </c>
      <c r="M41" s="46">
        <v>0.61300309597523217</v>
      </c>
      <c r="N41" s="46">
        <v>0.11573483882717174</v>
      </c>
      <c r="O41" s="46">
        <v>5.1265707521398654E-2</v>
      </c>
    </row>
    <row r="42" spans="1:15" ht="15" customHeight="1">
      <c r="A42" s="49"/>
      <c r="B42" s="24" t="s">
        <v>15</v>
      </c>
      <c r="C42" s="53" t="s">
        <v>302</v>
      </c>
      <c r="D42" s="21">
        <v>378</v>
      </c>
      <c r="E42" s="35">
        <v>10</v>
      </c>
      <c r="F42" s="36">
        <v>5</v>
      </c>
      <c r="G42" s="36">
        <v>2</v>
      </c>
      <c r="H42" s="36">
        <v>1</v>
      </c>
      <c r="I42" s="36">
        <v>17</v>
      </c>
      <c r="J42" s="36">
        <v>12</v>
      </c>
      <c r="K42" s="36">
        <v>5</v>
      </c>
      <c r="L42" s="36">
        <v>13</v>
      </c>
      <c r="M42" s="36">
        <v>268</v>
      </c>
      <c r="N42" s="36">
        <v>41</v>
      </c>
      <c r="O42" s="36">
        <v>19</v>
      </c>
    </row>
    <row r="43" spans="1:15" ht="15" customHeight="1">
      <c r="A43" s="49"/>
      <c r="B43" s="24"/>
      <c r="C43" s="52"/>
      <c r="D43" s="31">
        <v>1</v>
      </c>
      <c r="E43" s="26">
        <v>2.6455026455026454E-2</v>
      </c>
      <c r="F43" s="27">
        <v>1.3227513227513227E-2</v>
      </c>
      <c r="G43" s="27">
        <v>5.2910052910052907E-3</v>
      </c>
      <c r="H43" s="27">
        <v>2.6455026455026454E-3</v>
      </c>
      <c r="I43" s="27">
        <v>4.4973544973544971E-2</v>
      </c>
      <c r="J43" s="27">
        <v>3.1746031746031744E-2</v>
      </c>
      <c r="K43" s="27">
        <v>1.3227513227513227E-2</v>
      </c>
      <c r="L43" s="27">
        <v>3.439153439153439E-2</v>
      </c>
      <c r="M43" s="27">
        <v>0.70899470899470896</v>
      </c>
      <c r="N43" s="27">
        <v>0.10846560846560846</v>
      </c>
      <c r="O43" s="27">
        <v>5.0264550264550262E-2</v>
      </c>
    </row>
    <row r="44" spans="1:15" ht="15" customHeight="1">
      <c r="A44" s="49"/>
      <c r="B44" s="24"/>
      <c r="C44" s="51" t="s">
        <v>303</v>
      </c>
      <c r="D44" s="28">
        <v>6650</v>
      </c>
      <c r="E44" s="37">
        <v>194</v>
      </c>
      <c r="F44" s="38">
        <v>26</v>
      </c>
      <c r="G44" s="38">
        <v>62</v>
      </c>
      <c r="H44" s="38">
        <v>71</v>
      </c>
      <c r="I44" s="38">
        <v>518</v>
      </c>
      <c r="J44" s="38">
        <v>296</v>
      </c>
      <c r="K44" s="38">
        <v>300</v>
      </c>
      <c r="L44" s="38">
        <v>263</v>
      </c>
      <c r="M44" s="38">
        <v>4413</v>
      </c>
      <c r="N44" s="38">
        <v>720</v>
      </c>
      <c r="O44" s="38">
        <v>345</v>
      </c>
    </row>
    <row r="45" spans="1:15" ht="15" customHeight="1">
      <c r="A45" s="49"/>
      <c r="B45" s="24"/>
      <c r="C45" s="52"/>
      <c r="D45" s="31">
        <v>1</v>
      </c>
      <c r="E45" s="26">
        <v>2.9172932330827069E-2</v>
      </c>
      <c r="F45" s="27">
        <v>3.909774436090226E-3</v>
      </c>
      <c r="G45" s="27">
        <v>9.3233082706766918E-3</v>
      </c>
      <c r="H45" s="27">
        <v>1.0676691729323309E-2</v>
      </c>
      <c r="I45" s="27">
        <v>7.7894736842105267E-2</v>
      </c>
      <c r="J45" s="27">
        <v>4.4511278195488724E-2</v>
      </c>
      <c r="K45" s="27">
        <v>4.5112781954887216E-2</v>
      </c>
      <c r="L45" s="27">
        <v>3.9548872180451125E-2</v>
      </c>
      <c r="M45" s="27">
        <v>0.66360902255639098</v>
      </c>
      <c r="N45" s="27">
        <v>0.10827067669172932</v>
      </c>
      <c r="O45" s="27">
        <v>5.1879699248120303E-2</v>
      </c>
    </row>
    <row r="46" spans="1:15" ht="15" customHeight="1">
      <c r="A46" s="49"/>
      <c r="B46" s="24"/>
      <c r="C46" s="51" t="s">
        <v>304</v>
      </c>
      <c r="D46" s="28">
        <v>4066</v>
      </c>
      <c r="E46" s="37">
        <v>185</v>
      </c>
      <c r="F46" s="38">
        <v>21</v>
      </c>
      <c r="G46" s="38">
        <v>59</v>
      </c>
      <c r="H46" s="38">
        <v>87</v>
      </c>
      <c r="I46" s="38">
        <v>437</v>
      </c>
      <c r="J46" s="38">
        <v>336</v>
      </c>
      <c r="K46" s="38">
        <v>221</v>
      </c>
      <c r="L46" s="38">
        <v>255</v>
      </c>
      <c r="M46" s="38">
        <v>2302</v>
      </c>
      <c r="N46" s="38">
        <v>494</v>
      </c>
      <c r="O46" s="38">
        <v>229</v>
      </c>
    </row>
    <row r="47" spans="1:15" ht="15" customHeight="1">
      <c r="A47" s="49"/>
      <c r="B47" s="24"/>
      <c r="C47" s="52"/>
      <c r="D47" s="31">
        <v>1</v>
      </c>
      <c r="E47" s="26">
        <v>4.5499262174126906E-2</v>
      </c>
      <c r="F47" s="27">
        <v>5.1647811116576486E-3</v>
      </c>
      <c r="G47" s="27">
        <v>1.4510575504181012E-2</v>
      </c>
      <c r="H47" s="27">
        <v>2.1396950319724543E-2</v>
      </c>
      <c r="I47" s="27">
        <v>0.10747663551401869</v>
      </c>
      <c r="J47" s="27">
        <v>8.2636497786522378E-2</v>
      </c>
      <c r="K47" s="27">
        <v>5.4353172651254306E-2</v>
      </c>
      <c r="L47" s="27">
        <v>6.2715199212985739E-2</v>
      </c>
      <c r="M47" s="27">
        <v>0.56615838662075746</v>
      </c>
      <c r="N47" s="27">
        <v>0.12149532710280374</v>
      </c>
      <c r="O47" s="27">
        <v>5.6320708312838169E-2</v>
      </c>
    </row>
    <row r="48" spans="1:15" ht="15" customHeight="1">
      <c r="A48" s="49"/>
      <c r="B48" s="24"/>
      <c r="C48" s="51" t="s">
        <v>305</v>
      </c>
      <c r="D48" s="28">
        <v>1357</v>
      </c>
      <c r="E48" s="37">
        <v>78</v>
      </c>
      <c r="F48" s="38">
        <v>15</v>
      </c>
      <c r="G48" s="38">
        <v>38</v>
      </c>
      <c r="H48" s="38">
        <v>43</v>
      </c>
      <c r="I48" s="38">
        <v>245</v>
      </c>
      <c r="J48" s="38">
        <v>143</v>
      </c>
      <c r="K48" s="38">
        <v>99</v>
      </c>
      <c r="L48" s="38">
        <v>102</v>
      </c>
      <c r="M48" s="38">
        <v>634</v>
      </c>
      <c r="N48" s="38">
        <v>191</v>
      </c>
      <c r="O48" s="38">
        <v>86</v>
      </c>
    </row>
    <row r="49" spans="1:15" ht="15" customHeight="1">
      <c r="A49" s="49"/>
      <c r="B49" s="43"/>
      <c r="C49" s="60"/>
      <c r="D49" s="44">
        <v>1</v>
      </c>
      <c r="E49" s="45">
        <v>5.7479734708916728E-2</v>
      </c>
      <c r="F49" s="46">
        <v>1.105379513633014E-2</v>
      </c>
      <c r="G49" s="46">
        <v>2.8002947678703021E-2</v>
      </c>
      <c r="H49" s="46">
        <v>3.1687546057479733E-2</v>
      </c>
      <c r="I49" s="46">
        <v>0.18054532056005895</v>
      </c>
      <c r="J49" s="46">
        <v>0.105379513633014</v>
      </c>
      <c r="K49" s="46">
        <v>7.2955047899778927E-2</v>
      </c>
      <c r="L49" s="46">
        <v>7.5165806927044956E-2</v>
      </c>
      <c r="M49" s="46">
        <v>0.46720707442888726</v>
      </c>
      <c r="N49" s="46">
        <v>0.14075165806927045</v>
      </c>
      <c r="O49" s="46">
        <v>6.3375092114959466E-2</v>
      </c>
    </row>
    <row r="50" spans="1:15" ht="15" customHeight="1">
      <c r="A50" s="49"/>
      <c r="B50" s="24" t="s">
        <v>282</v>
      </c>
      <c r="C50" s="53" t="s">
        <v>1</v>
      </c>
      <c r="D50" s="21">
        <v>1936</v>
      </c>
      <c r="E50" s="22">
        <v>78</v>
      </c>
      <c r="F50" s="23">
        <v>8</v>
      </c>
      <c r="G50" s="23">
        <v>20</v>
      </c>
      <c r="H50" s="23">
        <v>25</v>
      </c>
      <c r="I50" s="23">
        <v>169</v>
      </c>
      <c r="J50" s="23">
        <v>105</v>
      </c>
      <c r="K50" s="23">
        <v>104</v>
      </c>
      <c r="L50" s="23">
        <v>110</v>
      </c>
      <c r="M50" s="23">
        <v>1142</v>
      </c>
      <c r="N50" s="23">
        <v>244</v>
      </c>
      <c r="O50" s="23">
        <v>146</v>
      </c>
    </row>
    <row r="51" spans="1:15" ht="15" customHeight="1">
      <c r="A51" s="49"/>
      <c r="B51" s="24"/>
      <c r="C51" s="52"/>
      <c r="D51" s="31">
        <v>1</v>
      </c>
      <c r="E51" s="26">
        <v>4.0289256198347105E-2</v>
      </c>
      <c r="F51" s="27">
        <v>4.1322314049586778E-3</v>
      </c>
      <c r="G51" s="27">
        <v>1.0330578512396695E-2</v>
      </c>
      <c r="H51" s="27">
        <v>1.2913223140495868E-2</v>
      </c>
      <c r="I51" s="27">
        <v>8.7293388429752067E-2</v>
      </c>
      <c r="J51" s="27">
        <v>5.4235537190082644E-2</v>
      </c>
      <c r="K51" s="27">
        <v>5.3719008264462811E-2</v>
      </c>
      <c r="L51" s="27">
        <v>5.6818181818181816E-2</v>
      </c>
      <c r="M51" s="27">
        <v>0.58987603305785119</v>
      </c>
      <c r="N51" s="27">
        <v>0.12603305785123967</v>
      </c>
      <c r="O51" s="27">
        <v>7.5413223140495866E-2</v>
      </c>
    </row>
    <row r="52" spans="1:15" ht="15" customHeight="1">
      <c r="A52" s="49"/>
      <c r="B52" s="24"/>
      <c r="C52" s="51" t="s">
        <v>306</v>
      </c>
      <c r="D52" s="28">
        <v>1650</v>
      </c>
      <c r="E52" s="29">
        <v>31</v>
      </c>
      <c r="F52" s="30">
        <v>13</v>
      </c>
      <c r="G52" s="30">
        <v>13</v>
      </c>
      <c r="H52" s="30">
        <v>25</v>
      </c>
      <c r="I52" s="30">
        <v>116</v>
      </c>
      <c r="J52" s="30">
        <v>82</v>
      </c>
      <c r="K52" s="30">
        <v>83</v>
      </c>
      <c r="L52" s="30">
        <v>79</v>
      </c>
      <c r="M52" s="30">
        <v>1113</v>
      </c>
      <c r="N52" s="30">
        <v>172</v>
      </c>
      <c r="O52" s="30">
        <v>66</v>
      </c>
    </row>
    <row r="53" spans="1:15" ht="15" customHeight="1">
      <c r="A53" s="49"/>
      <c r="B53" s="24"/>
      <c r="C53" s="52"/>
      <c r="D53" s="31">
        <v>1</v>
      </c>
      <c r="E53" s="26">
        <v>1.8787878787878787E-2</v>
      </c>
      <c r="F53" s="27">
        <v>7.8787878787878792E-3</v>
      </c>
      <c r="G53" s="27">
        <v>7.8787878787878792E-3</v>
      </c>
      <c r="H53" s="27">
        <v>1.5151515151515152E-2</v>
      </c>
      <c r="I53" s="27">
        <v>7.0303030303030298E-2</v>
      </c>
      <c r="J53" s="27">
        <v>4.9696969696969698E-2</v>
      </c>
      <c r="K53" s="27">
        <v>5.0303030303030301E-2</v>
      </c>
      <c r="L53" s="27">
        <v>4.7878787878787882E-2</v>
      </c>
      <c r="M53" s="27">
        <v>0.67454545454545456</v>
      </c>
      <c r="N53" s="27">
        <v>0.10424242424242425</v>
      </c>
      <c r="O53" s="27">
        <v>0.04</v>
      </c>
    </row>
    <row r="54" spans="1:15" ht="15" customHeight="1">
      <c r="A54" s="49"/>
      <c r="B54" s="24"/>
      <c r="C54" s="51" t="s">
        <v>307</v>
      </c>
      <c r="D54" s="28">
        <v>716</v>
      </c>
      <c r="E54" s="29">
        <v>33</v>
      </c>
      <c r="F54" s="30">
        <v>3</v>
      </c>
      <c r="G54" s="30">
        <v>9</v>
      </c>
      <c r="H54" s="30">
        <v>19</v>
      </c>
      <c r="I54" s="30">
        <v>94</v>
      </c>
      <c r="J54" s="30">
        <v>59</v>
      </c>
      <c r="K54" s="30">
        <v>49</v>
      </c>
      <c r="L54" s="30">
        <v>54</v>
      </c>
      <c r="M54" s="30">
        <v>418</v>
      </c>
      <c r="N54" s="30">
        <v>82</v>
      </c>
      <c r="O54" s="30">
        <v>39</v>
      </c>
    </row>
    <row r="55" spans="1:15" ht="15" customHeight="1">
      <c r="A55" s="49"/>
      <c r="B55" s="24"/>
      <c r="C55" s="52"/>
      <c r="D55" s="31">
        <v>1</v>
      </c>
      <c r="E55" s="26">
        <v>4.6089385474860335E-2</v>
      </c>
      <c r="F55" s="27">
        <v>4.1899441340782122E-3</v>
      </c>
      <c r="G55" s="27">
        <v>1.2569832402234637E-2</v>
      </c>
      <c r="H55" s="27">
        <v>2.6536312849162011E-2</v>
      </c>
      <c r="I55" s="27">
        <v>0.13128491620111732</v>
      </c>
      <c r="J55" s="27">
        <v>8.2402234636871505E-2</v>
      </c>
      <c r="K55" s="27">
        <v>6.8435754189944131E-2</v>
      </c>
      <c r="L55" s="27">
        <v>7.5418994413407825E-2</v>
      </c>
      <c r="M55" s="27">
        <v>0.58379888268156421</v>
      </c>
      <c r="N55" s="27">
        <v>0.11452513966480447</v>
      </c>
      <c r="O55" s="27">
        <v>5.4469273743016758E-2</v>
      </c>
    </row>
    <row r="56" spans="1:15" ht="15" customHeight="1">
      <c r="A56" s="49"/>
      <c r="B56" s="24"/>
      <c r="C56" s="51" t="s">
        <v>12</v>
      </c>
      <c r="D56" s="28">
        <v>981</v>
      </c>
      <c r="E56" s="29">
        <v>37</v>
      </c>
      <c r="F56" s="30">
        <v>5</v>
      </c>
      <c r="G56" s="30">
        <v>18</v>
      </c>
      <c r="H56" s="30">
        <v>18</v>
      </c>
      <c r="I56" s="30">
        <v>84</v>
      </c>
      <c r="J56" s="30">
        <v>49</v>
      </c>
      <c r="K56" s="30">
        <v>43</v>
      </c>
      <c r="L56" s="30">
        <v>42</v>
      </c>
      <c r="M56" s="30">
        <v>622</v>
      </c>
      <c r="N56" s="30">
        <v>104</v>
      </c>
      <c r="O56" s="30">
        <v>69</v>
      </c>
    </row>
    <row r="57" spans="1:15" ht="15" customHeight="1">
      <c r="A57" s="49"/>
      <c r="B57" s="24"/>
      <c r="C57" s="52"/>
      <c r="D57" s="31">
        <v>1</v>
      </c>
      <c r="E57" s="26">
        <v>3.7716615698267071E-2</v>
      </c>
      <c r="F57" s="27">
        <v>5.0968399592252805E-3</v>
      </c>
      <c r="G57" s="27">
        <v>1.834862385321101E-2</v>
      </c>
      <c r="H57" s="27">
        <v>1.834862385321101E-2</v>
      </c>
      <c r="I57" s="27">
        <v>8.5626911314984705E-2</v>
      </c>
      <c r="J57" s="27">
        <v>4.9949031600407749E-2</v>
      </c>
      <c r="K57" s="27">
        <v>4.383282364933741E-2</v>
      </c>
      <c r="L57" s="27">
        <v>4.2813455657492352E-2</v>
      </c>
      <c r="M57" s="27">
        <v>0.6340468909276249</v>
      </c>
      <c r="N57" s="27">
        <v>0.10601427115188583</v>
      </c>
      <c r="O57" s="27">
        <v>7.0336391437308868E-2</v>
      </c>
    </row>
    <row r="58" spans="1:15" ht="15" customHeight="1">
      <c r="A58" s="49"/>
      <c r="B58" s="24"/>
      <c r="C58" s="51" t="s">
        <v>308</v>
      </c>
      <c r="D58" s="28">
        <v>1475</v>
      </c>
      <c r="E58" s="29">
        <v>65</v>
      </c>
      <c r="F58" s="30">
        <v>12</v>
      </c>
      <c r="G58" s="30">
        <v>21</v>
      </c>
      <c r="H58" s="30">
        <v>29</v>
      </c>
      <c r="I58" s="30">
        <v>185</v>
      </c>
      <c r="J58" s="30">
        <v>99</v>
      </c>
      <c r="K58" s="30">
        <v>86</v>
      </c>
      <c r="L58" s="30">
        <v>111</v>
      </c>
      <c r="M58" s="30">
        <v>840</v>
      </c>
      <c r="N58" s="30">
        <v>148</v>
      </c>
      <c r="O58" s="30">
        <v>100</v>
      </c>
    </row>
    <row r="59" spans="1:15" ht="15" customHeight="1">
      <c r="A59" s="49"/>
      <c r="B59" s="24"/>
      <c r="C59" s="52"/>
      <c r="D59" s="31">
        <v>1</v>
      </c>
      <c r="E59" s="26">
        <v>4.4067796610169491E-2</v>
      </c>
      <c r="F59" s="27">
        <v>8.1355932203389832E-3</v>
      </c>
      <c r="G59" s="27">
        <v>1.423728813559322E-2</v>
      </c>
      <c r="H59" s="27">
        <v>1.9661016949152541E-2</v>
      </c>
      <c r="I59" s="27">
        <v>0.12542372881355932</v>
      </c>
      <c r="J59" s="27">
        <v>6.7118644067796607E-2</v>
      </c>
      <c r="K59" s="27">
        <v>5.8305084745762709E-2</v>
      </c>
      <c r="L59" s="27">
        <v>7.5254237288135586E-2</v>
      </c>
      <c r="M59" s="27">
        <v>0.56949152542372883</v>
      </c>
      <c r="N59" s="27">
        <v>0.10033898305084746</v>
      </c>
      <c r="O59" s="27">
        <v>6.7796610169491525E-2</v>
      </c>
    </row>
    <row r="60" spans="1:15" ht="15" customHeight="1">
      <c r="A60" s="49"/>
      <c r="B60" s="24"/>
      <c r="C60" s="51" t="s">
        <v>16</v>
      </c>
      <c r="D60" s="28">
        <v>1036</v>
      </c>
      <c r="E60" s="29">
        <v>44</v>
      </c>
      <c r="F60" s="30">
        <v>2</v>
      </c>
      <c r="G60" s="30">
        <v>12</v>
      </c>
      <c r="H60" s="30">
        <v>15</v>
      </c>
      <c r="I60" s="30">
        <v>80</v>
      </c>
      <c r="J60" s="30">
        <v>58</v>
      </c>
      <c r="K60" s="30">
        <v>44</v>
      </c>
      <c r="L60" s="30">
        <v>40</v>
      </c>
      <c r="M60" s="30">
        <v>662</v>
      </c>
      <c r="N60" s="30">
        <v>124</v>
      </c>
      <c r="O60" s="30">
        <v>48</v>
      </c>
    </row>
    <row r="61" spans="1:15" ht="15" customHeight="1">
      <c r="A61" s="49"/>
      <c r="B61" s="24"/>
      <c r="C61" s="52"/>
      <c r="D61" s="31">
        <v>1</v>
      </c>
      <c r="E61" s="26">
        <v>4.2471042471042469E-2</v>
      </c>
      <c r="F61" s="27">
        <v>1.9305019305019305E-3</v>
      </c>
      <c r="G61" s="27">
        <v>1.1583011583011582E-2</v>
      </c>
      <c r="H61" s="27">
        <v>1.4478764478764479E-2</v>
      </c>
      <c r="I61" s="27">
        <v>7.7220077220077218E-2</v>
      </c>
      <c r="J61" s="27">
        <v>5.5984555984555984E-2</v>
      </c>
      <c r="K61" s="27">
        <v>4.2471042471042469E-2</v>
      </c>
      <c r="L61" s="27">
        <v>3.8610038610038609E-2</v>
      </c>
      <c r="M61" s="27">
        <v>0.63899613899613905</v>
      </c>
      <c r="N61" s="27">
        <v>0.11969111969111969</v>
      </c>
      <c r="O61" s="27">
        <v>4.633204633204633E-2</v>
      </c>
    </row>
    <row r="62" spans="1:15" ht="15" customHeight="1">
      <c r="A62" s="49"/>
      <c r="B62" s="24"/>
      <c r="C62" s="51" t="s">
        <v>5</v>
      </c>
      <c r="D62" s="28">
        <v>1894</v>
      </c>
      <c r="E62" s="29">
        <v>89</v>
      </c>
      <c r="F62" s="30">
        <v>6</v>
      </c>
      <c r="G62" s="30">
        <v>27</v>
      </c>
      <c r="H62" s="30">
        <v>30</v>
      </c>
      <c r="I62" s="30">
        <v>199</v>
      </c>
      <c r="J62" s="30">
        <v>144</v>
      </c>
      <c r="K62" s="30">
        <v>118</v>
      </c>
      <c r="L62" s="30">
        <v>96</v>
      </c>
      <c r="M62" s="30">
        <v>1117</v>
      </c>
      <c r="N62" s="30">
        <v>212</v>
      </c>
      <c r="O62" s="30">
        <v>112</v>
      </c>
    </row>
    <row r="63" spans="1:15" ht="15" customHeight="1">
      <c r="A63" s="49"/>
      <c r="B63" s="24"/>
      <c r="C63" s="52"/>
      <c r="D63" s="31">
        <v>1</v>
      </c>
      <c r="E63" s="26">
        <v>4.6990496304118265E-2</v>
      </c>
      <c r="F63" s="27">
        <v>3.1678986272439284E-3</v>
      </c>
      <c r="G63" s="27">
        <v>1.4255543822597676E-2</v>
      </c>
      <c r="H63" s="27">
        <v>1.5839493136219639E-2</v>
      </c>
      <c r="I63" s="27">
        <v>0.10506863780359028</v>
      </c>
      <c r="J63" s="27">
        <v>7.6029567053854274E-2</v>
      </c>
      <c r="K63" s="27">
        <v>6.2302006335797251E-2</v>
      </c>
      <c r="L63" s="27">
        <v>5.0686378035902854E-2</v>
      </c>
      <c r="M63" s="27">
        <v>0.58975712777191125</v>
      </c>
      <c r="N63" s="27">
        <v>0.1119324181626188</v>
      </c>
      <c r="O63" s="27">
        <v>5.9134107708553325E-2</v>
      </c>
    </row>
    <row r="64" spans="1:15" ht="15" customHeight="1">
      <c r="A64" s="49"/>
      <c r="B64" s="24"/>
      <c r="C64" s="51" t="s">
        <v>14</v>
      </c>
      <c r="D64" s="28">
        <v>919</v>
      </c>
      <c r="E64" s="29">
        <v>32</v>
      </c>
      <c r="F64" s="30">
        <v>5</v>
      </c>
      <c r="G64" s="30">
        <v>17</v>
      </c>
      <c r="H64" s="30">
        <v>19</v>
      </c>
      <c r="I64" s="30">
        <v>105</v>
      </c>
      <c r="J64" s="30">
        <v>53</v>
      </c>
      <c r="K64" s="30">
        <v>21</v>
      </c>
      <c r="L64" s="30">
        <v>30</v>
      </c>
      <c r="M64" s="30">
        <v>550</v>
      </c>
      <c r="N64" s="30">
        <v>125</v>
      </c>
      <c r="O64" s="30">
        <v>38</v>
      </c>
    </row>
    <row r="65" spans="1:15" ht="15" customHeight="1">
      <c r="A65" s="49"/>
      <c r="B65" s="24"/>
      <c r="C65" s="52"/>
      <c r="D65" s="31">
        <v>1</v>
      </c>
      <c r="E65" s="26">
        <v>3.4820457018498369E-2</v>
      </c>
      <c r="F65" s="27">
        <v>5.4406964091403701E-3</v>
      </c>
      <c r="G65" s="27">
        <v>1.8498367791077257E-2</v>
      </c>
      <c r="H65" s="27">
        <v>2.0674646354733407E-2</v>
      </c>
      <c r="I65" s="27">
        <v>0.11425462459194777</v>
      </c>
      <c r="J65" s="27">
        <v>5.7671381936887922E-2</v>
      </c>
      <c r="K65" s="27">
        <v>2.2850924918389554E-2</v>
      </c>
      <c r="L65" s="27">
        <v>3.2644178454842222E-2</v>
      </c>
      <c r="M65" s="27">
        <v>0.59847660500544064</v>
      </c>
      <c r="N65" s="27">
        <v>0.13601741022850924</v>
      </c>
      <c r="O65" s="27">
        <v>4.1349292709466814E-2</v>
      </c>
    </row>
    <row r="66" spans="1:15" ht="15" customHeight="1">
      <c r="A66" s="49"/>
      <c r="B66" s="24"/>
      <c r="C66" s="51" t="s">
        <v>19</v>
      </c>
      <c r="D66" s="28">
        <v>2056</v>
      </c>
      <c r="E66" s="29">
        <v>65</v>
      </c>
      <c r="F66" s="30">
        <v>13</v>
      </c>
      <c r="G66" s="30">
        <v>26</v>
      </c>
      <c r="H66" s="30">
        <v>24</v>
      </c>
      <c r="I66" s="30">
        <v>205</v>
      </c>
      <c r="J66" s="30">
        <v>151</v>
      </c>
      <c r="K66" s="30">
        <v>88</v>
      </c>
      <c r="L66" s="30">
        <v>90</v>
      </c>
      <c r="M66" s="30">
        <v>1263</v>
      </c>
      <c r="N66" s="30">
        <v>261</v>
      </c>
      <c r="O66" s="30">
        <v>101</v>
      </c>
    </row>
    <row r="67" spans="1:15" ht="15" customHeight="1">
      <c r="A67" s="49"/>
      <c r="B67" s="43"/>
      <c r="C67" s="60"/>
      <c r="D67" s="44">
        <v>1</v>
      </c>
      <c r="E67" s="45">
        <v>3.1614785992217898E-2</v>
      </c>
      <c r="F67" s="46">
        <v>6.3229571984435799E-3</v>
      </c>
      <c r="G67" s="46">
        <v>1.264591439688716E-2</v>
      </c>
      <c r="H67" s="46">
        <v>1.1673151750972763E-2</v>
      </c>
      <c r="I67" s="46">
        <v>9.9708171206225688E-2</v>
      </c>
      <c r="J67" s="46">
        <v>7.3443579766536968E-2</v>
      </c>
      <c r="K67" s="46">
        <v>4.2801556420233464E-2</v>
      </c>
      <c r="L67" s="46">
        <v>4.3774319066147857E-2</v>
      </c>
      <c r="M67" s="46">
        <v>0.61429961089494167</v>
      </c>
      <c r="N67" s="46">
        <v>0.12694552529182879</v>
      </c>
      <c r="O67" s="46">
        <v>4.9124513618677042E-2</v>
      </c>
    </row>
    <row r="68" spans="1:15" ht="15" customHeight="1">
      <c r="A68" s="49"/>
      <c r="B68" s="24" t="s">
        <v>283</v>
      </c>
      <c r="C68" s="53" t="s">
        <v>309</v>
      </c>
      <c r="D68" s="21">
        <v>1949</v>
      </c>
      <c r="E68" s="22">
        <v>115</v>
      </c>
      <c r="F68" s="23">
        <v>9</v>
      </c>
      <c r="G68" s="23">
        <v>14</v>
      </c>
      <c r="H68" s="23">
        <v>26</v>
      </c>
      <c r="I68" s="23">
        <v>88</v>
      </c>
      <c r="J68" s="23">
        <v>192</v>
      </c>
      <c r="K68" s="23">
        <v>100</v>
      </c>
      <c r="L68" s="23">
        <v>98</v>
      </c>
      <c r="M68" s="23">
        <v>1268</v>
      </c>
      <c r="N68" s="23">
        <v>163</v>
      </c>
      <c r="O68" s="23">
        <v>120</v>
      </c>
    </row>
    <row r="69" spans="1:15" ht="15" customHeight="1">
      <c r="A69" s="49"/>
      <c r="B69" s="24"/>
      <c r="C69" s="52"/>
      <c r="D69" s="31">
        <v>1</v>
      </c>
      <c r="E69" s="26">
        <v>5.9004617752693687E-2</v>
      </c>
      <c r="F69" s="27">
        <v>4.6177526936890716E-3</v>
      </c>
      <c r="G69" s="27">
        <v>7.1831708568496667E-3</v>
      </c>
      <c r="H69" s="27">
        <v>1.3340174448435094E-2</v>
      </c>
      <c r="I69" s="27">
        <v>4.5151359671626472E-2</v>
      </c>
      <c r="J69" s="27">
        <v>9.8512057465366856E-2</v>
      </c>
      <c r="K69" s="27">
        <v>5.1308363263211906E-2</v>
      </c>
      <c r="L69" s="27">
        <v>5.0282195997947664E-2</v>
      </c>
      <c r="M69" s="27">
        <v>0.65059004617752692</v>
      </c>
      <c r="N69" s="27">
        <v>8.3632632119035405E-2</v>
      </c>
      <c r="O69" s="27">
        <v>6.1570035915854283E-2</v>
      </c>
    </row>
    <row r="70" spans="1:15" ht="15" customHeight="1">
      <c r="A70" s="49"/>
      <c r="B70" s="24"/>
      <c r="C70" s="51" t="s">
        <v>310</v>
      </c>
      <c r="D70" s="28">
        <v>2184</v>
      </c>
      <c r="E70" s="29">
        <v>117</v>
      </c>
      <c r="F70" s="30">
        <v>12</v>
      </c>
      <c r="G70" s="30">
        <v>32</v>
      </c>
      <c r="H70" s="30">
        <v>36</v>
      </c>
      <c r="I70" s="30">
        <v>114</v>
      </c>
      <c r="J70" s="30">
        <v>200</v>
      </c>
      <c r="K70" s="30">
        <v>115</v>
      </c>
      <c r="L70" s="30">
        <v>129</v>
      </c>
      <c r="M70" s="30">
        <v>1306</v>
      </c>
      <c r="N70" s="30">
        <v>241</v>
      </c>
      <c r="O70" s="30">
        <v>152</v>
      </c>
    </row>
    <row r="71" spans="1:15" ht="15" customHeight="1">
      <c r="A71" s="49"/>
      <c r="B71" s="24"/>
      <c r="C71" s="52"/>
      <c r="D71" s="31">
        <v>1</v>
      </c>
      <c r="E71" s="26">
        <v>5.3571428571428568E-2</v>
      </c>
      <c r="F71" s="27">
        <v>5.4945054945054949E-3</v>
      </c>
      <c r="G71" s="27">
        <v>1.4652014652014652E-2</v>
      </c>
      <c r="H71" s="27">
        <v>1.6483516483516484E-2</v>
      </c>
      <c r="I71" s="27">
        <v>5.21978021978022E-2</v>
      </c>
      <c r="J71" s="27">
        <v>9.1575091575091569E-2</v>
      </c>
      <c r="K71" s="27">
        <v>5.2655677655677656E-2</v>
      </c>
      <c r="L71" s="27">
        <v>5.9065934065934064E-2</v>
      </c>
      <c r="M71" s="27">
        <v>0.59798534798534797</v>
      </c>
      <c r="N71" s="27">
        <v>0.11034798534798534</v>
      </c>
      <c r="O71" s="27">
        <v>6.95970695970696E-2</v>
      </c>
    </row>
    <row r="72" spans="1:15" ht="15" customHeight="1">
      <c r="A72" s="49"/>
      <c r="B72" s="24"/>
      <c r="C72" s="51" t="s">
        <v>311</v>
      </c>
      <c r="D72" s="28">
        <v>3114</v>
      </c>
      <c r="E72" s="29">
        <v>87</v>
      </c>
      <c r="F72" s="30">
        <v>18</v>
      </c>
      <c r="G72" s="30">
        <v>29</v>
      </c>
      <c r="H72" s="30">
        <v>47</v>
      </c>
      <c r="I72" s="30">
        <v>292</v>
      </c>
      <c r="J72" s="30">
        <v>140</v>
      </c>
      <c r="K72" s="30">
        <v>162</v>
      </c>
      <c r="L72" s="30">
        <v>186</v>
      </c>
      <c r="M72" s="30">
        <v>1948</v>
      </c>
      <c r="N72" s="30">
        <v>367</v>
      </c>
      <c r="O72" s="30">
        <v>161</v>
      </c>
    </row>
    <row r="73" spans="1:15" ht="15" customHeight="1">
      <c r="A73" s="49"/>
      <c r="B73" s="24"/>
      <c r="C73" s="52"/>
      <c r="D73" s="31">
        <v>1</v>
      </c>
      <c r="E73" s="26">
        <v>2.7938342967244702E-2</v>
      </c>
      <c r="F73" s="27">
        <v>5.7803468208092483E-3</v>
      </c>
      <c r="G73" s="27">
        <v>9.3127809890815663E-3</v>
      </c>
      <c r="H73" s="27">
        <v>1.5093127809890815E-2</v>
      </c>
      <c r="I73" s="27">
        <v>9.3770070648683368E-2</v>
      </c>
      <c r="J73" s="27">
        <v>4.4958253050738597E-2</v>
      </c>
      <c r="K73" s="27">
        <v>5.2023121387283239E-2</v>
      </c>
      <c r="L73" s="27">
        <v>5.9730250481695571E-2</v>
      </c>
      <c r="M73" s="27">
        <v>0.62556197816313419</v>
      </c>
      <c r="N73" s="27">
        <v>0.1178548490687219</v>
      </c>
      <c r="O73" s="27">
        <v>5.1701991008349393E-2</v>
      </c>
    </row>
    <row r="74" spans="1:15" ht="15" customHeight="1">
      <c r="A74" s="49"/>
      <c r="B74" s="24"/>
      <c r="C74" s="51" t="s">
        <v>312</v>
      </c>
      <c r="D74" s="28">
        <v>2316</v>
      </c>
      <c r="E74" s="29">
        <v>75</v>
      </c>
      <c r="F74" s="30">
        <v>14</v>
      </c>
      <c r="G74" s="30">
        <v>30</v>
      </c>
      <c r="H74" s="30">
        <v>41</v>
      </c>
      <c r="I74" s="30">
        <v>263</v>
      </c>
      <c r="J74" s="30">
        <v>130</v>
      </c>
      <c r="K74" s="30">
        <v>123</v>
      </c>
      <c r="L74" s="30">
        <v>105</v>
      </c>
      <c r="M74" s="30">
        <v>1371</v>
      </c>
      <c r="N74" s="30">
        <v>312</v>
      </c>
      <c r="O74" s="30">
        <v>129</v>
      </c>
    </row>
    <row r="75" spans="1:15" ht="15" customHeight="1">
      <c r="A75" s="49"/>
      <c r="B75" s="24"/>
      <c r="C75" s="52"/>
      <c r="D75" s="31">
        <v>1</v>
      </c>
      <c r="E75" s="26">
        <v>3.2383419689119168E-2</v>
      </c>
      <c r="F75" s="27">
        <v>6.044905008635579E-3</v>
      </c>
      <c r="G75" s="27">
        <v>1.2953367875647668E-2</v>
      </c>
      <c r="H75" s="27">
        <v>1.7702936096718479E-2</v>
      </c>
      <c r="I75" s="27">
        <v>0.11355785837651122</v>
      </c>
      <c r="J75" s="27">
        <v>5.6131260794473233E-2</v>
      </c>
      <c r="K75" s="27">
        <v>5.3108808290155442E-2</v>
      </c>
      <c r="L75" s="27">
        <v>4.5336787564766841E-2</v>
      </c>
      <c r="M75" s="27">
        <v>0.59196891191709844</v>
      </c>
      <c r="N75" s="27">
        <v>0.13471502590673576</v>
      </c>
      <c r="O75" s="27">
        <v>5.5699481865284971E-2</v>
      </c>
    </row>
    <row r="76" spans="1:15" ht="15" customHeight="1">
      <c r="A76" s="49"/>
      <c r="B76" s="24"/>
      <c r="C76" s="51" t="s">
        <v>313</v>
      </c>
      <c r="D76" s="28">
        <v>1343</v>
      </c>
      <c r="E76" s="29">
        <v>36</v>
      </c>
      <c r="F76" s="30">
        <v>6</v>
      </c>
      <c r="G76" s="30">
        <v>21</v>
      </c>
      <c r="H76" s="30">
        <v>19</v>
      </c>
      <c r="I76" s="30">
        <v>182</v>
      </c>
      <c r="J76" s="30">
        <v>57</v>
      </c>
      <c r="K76" s="30">
        <v>56</v>
      </c>
      <c r="L76" s="30">
        <v>70</v>
      </c>
      <c r="M76" s="30">
        <v>806</v>
      </c>
      <c r="N76" s="30">
        <v>181</v>
      </c>
      <c r="O76" s="30">
        <v>64</v>
      </c>
    </row>
    <row r="77" spans="1:15" ht="15" customHeight="1">
      <c r="A77" s="49"/>
      <c r="B77" s="24"/>
      <c r="C77" s="52"/>
      <c r="D77" s="31">
        <v>1</v>
      </c>
      <c r="E77" s="26">
        <v>2.6805658972449738E-2</v>
      </c>
      <c r="F77" s="27">
        <v>4.4676098287416231E-3</v>
      </c>
      <c r="G77" s="27">
        <v>1.5636634400595682E-2</v>
      </c>
      <c r="H77" s="27">
        <v>1.4147431124348473E-2</v>
      </c>
      <c r="I77" s="27">
        <v>0.1355174981384959</v>
      </c>
      <c r="J77" s="27">
        <v>4.244229337304542E-2</v>
      </c>
      <c r="K77" s="27">
        <v>4.169769173492182E-2</v>
      </c>
      <c r="L77" s="27">
        <v>5.212211466865227E-2</v>
      </c>
      <c r="M77" s="27">
        <v>0.60014892032762468</v>
      </c>
      <c r="N77" s="27">
        <v>0.1347728965003723</v>
      </c>
      <c r="O77" s="27">
        <v>4.7654504839910648E-2</v>
      </c>
    </row>
    <row r="78" spans="1:15" ht="15" customHeight="1">
      <c r="A78" s="49"/>
      <c r="B78" s="24"/>
      <c r="C78" s="51" t="s">
        <v>314</v>
      </c>
      <c r="D78" s="28">
        <v>1114</v>
      </c>
      <c r="E78" s="29">
        <v>22</v>
      </c>
      <c r="F78" s="30">
        <v>5</v>
      </c>
      <c r="G78" s="30">
        <v>27</v>
      </c>
      <c r="H78" s="30">
        <v>27</v>
      </c>
      <c r="I78" s="30">
        <v>179</v>
      </c>
      <c r="J78" s="30">
        <v>54</v>
      </c>
      <c r="K78" s="30">
        <v>51</v>
      </c>
      <c r="L78" s="30">
        <v>45</v>
      </c>
      <c r="M78" s="30">
        <v>640</v>
      </c>
      <c r="N78" s="30">
        <v>136</v>
      </c>
      <c r="O78" s="30">
        <v>68</v>
      </c>
    </row>
    <row r="79" spans="1:15" ht="15" customHeight="1">
      <c r="A79" s="49"/>
      <c r="B79" s="24"/>
      <c r="C79" s="52"/>
      <c r="D79" s="31">
        <v>1</v>
      </c>
      <c r="E79" s="26">
        <v>1.9748653500897665E-2</v>
      </c>
      <c r="F79" s="27">
        <v>4.4883303411131061E-3</v>
      </c>
      <c r="G79" s="27">
        <v>2.423698384201077E-2</v>
      </c>
      <c r="H79" s="27">
        <v>2.423698384201077E-2</v>
      </c>
      <c r="I79" s="27">
        <v>0.16068222621184919</v>
      </c>
      <c r="J79" s="27">
        <v>4.8473967684021541E-2</v>
      </c>
      <c r="K79" s="27">
        <v>4.5780969479353679E-2</v>
      </c>
      <c r="L79" s="27">
        <v>4.039497307001795E-2</v>
      </c>
      <c r="M79" s="27">
        <v>0.57450628366247758</v>
      </c>
      <c r="N79" s="27">
        <v>0.12208258527827648</v>
      </c>
      <c r="O79" s="27">
        <v>6.1041292639138239E-2</v>
      </c>
    </row>
    <row r="80" spans="1:15" ht="15" customHeight="1">
      <c r="A80" s="49"/>
      <c r="B80" s="24"/>
      <c r="C80" s="51" t="s">
        <v>315</v>
      </c>
      <c r="D80" s="28">
        <v>542</v>
      </c>
      <c r="E80" s="29">
        <v>20</v>
      </c>
      <c r="F80" s="30">
        <v>3</v>
      </c>
      <c r="G80" s="30">
        <v>9</v>
      </c>
      <c r="H80" s="30">
        <v>7</v>
      </c>
      <c r="I80" s="30">
        <v>109</v>
      </c>
      <c r="J80" s="30">
        <v>22</v>
      </c>
      <c r="K80" s="30">
        <v>23</v>
      </c>
      <c r="L80" s="30">
        <v>14</v>
      </c>
      <c r="M80" s="30">
        <v>313</v>
      </c>
      <c r="N80" s="30">
        <v>67</v>
      </c>
      <c r="O80" s="30">
        <v>22</v>
      </c>
    </row>
    <row r="81" spans="1:15" ht="15" customHeight="1">
      <c r="A81" s="49"/>
      <c r="B81" s="24"/>
      <c r="C81" s="52"/>
      <c r="D81" s="31">
        <v>1</v>
      </c>
      <c r="E81" s="26">
        <v>3.6900369003690037E-2</v>
      </c>
      <c r="F81" s="27">
        <v>5.5350553505535052E-3</v>
      </c>
      <c r="G81" s="27">
        <v>1.6605166051660517E-2</v>
      </c>
      <c r="H81" s="27">
        <v>1.2915129151291513E-2</v>
      </c>
      <c r="I81" s="27">
        <v>0.2011070110701107</v>
      </c>
      <c r="J81" s="27">
        <v>4.0590405904059039E-2</v>
      </c>
      <c r="K81" s="27">
        <v>4.2435424354243544E-2</v>
      </c>
      <c r="L81" s="27">
        <v>2.5830258302583026E-2</v>
      </c>
      <c r="M81" s="27">
        <v>0.57749077490774903</v>
      </c>
      <c r="N81" s="27">
        <v>0.12361623616236163</v>
      </c>
      <c r="O81" s="27">
        <v>4.0590405904059039E-2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3036</v>
      </c>
      <c r="E84" s="22">
        <v>158</v>
      </c>
      <c r="F84" s="23">
        <v>12</v>
      </c>
      <c r="G84" s="23">
        <v>52</v>
      </c>
      <c r="H84" s="23">
        <v>58</v>
      </c>
      <c r="I84" s="23">
        <v>200</v>
      </c>
      <c r="J84" s="23">
        <v>242</v>
      </c>
      <c r="K84" s="23">
        <v>157</v>
      </c>
      <c r="L84" s="23">
        <v>157</v>
      </c>
      <c r="M84" s="23">
        <v>1905</v>
      </c>
      <c r="N84" s="23">
        <v>261</v>
      </c>
      <c r="O84" s="23">
        <v>190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5.2042160737812912E-2</v>
      </c>
      <c r="F85" s="27">
        <v>3.952569169960474E-3</v>
      </c>
      <c r="G85" s="27">
        <v>1.7127799736495388E-2</v>
      </c>
      <c r="H85" s="27">
        <v>1.9104084321475624E-2</v>
      </c>
      <c r="I85" s="27">
        <v>6.5876152832674575E-2</v>
      </c>
      <c r="J85" s="27">
        <v>7.9710144927536225E-2</v>
      </c>
      <c r="K85" s="27">
        <v>5.1712779973649536E-2</v>
      </c>
      <c r="L85" s="27">
        <v>5.1712779973649536E-2</v>
      </c>
      <c r="M85" s="27">
        <v>0.62747035573122534</v>
      </c>
      <c r="N85" s="27">
        <v>8.5968379446640319E-2</v>
      </c>
      <c r="O85" s="27">
        <v>6.2582345191040847E-2</v>
      </c>
    </row>
    <row r="86" spans="1:15" ht="15" customHeight="1">
      <c r="A86" s="49"/>
      <c r="B86" s="24" t="s">
        <v>319</v>
      </c>
      <c r="C86" s="51" t="s">
        <v>320</v>
      </c>
      <c r="D86" s="28">
        <v>2861</v>
      </c>
      <c r="E86" s="29">
        <v>146</v>
      </c>
      <c r="F86" s="30">
        <v>18</v>
      </c>
      <c r="G86" s="30">
        <v>35</v>
      </c>
      <c r="H86" s="30">
        <v>59</v>
      </c>
      <c r="I86" s="30">
        <v>245</v>
      </c>
      <c r="J86" s="30">
        <v>223</v>
      </c>
      <c r="K86" s="30">
        <v>140</v>
      </c>
      <c r="L86" s="30">
        <v>161</v>
      </c>
      <c r="M86" s="30">
        <v>1744</v>
      </c>
      <c r="N86" s="30">
        <v>310</v>
      </c>
      <c r="O86" s="30">
        <v>157</v>
      </c>
    </row>
    <row r="87" spans="1:15" ht="15" customHeight="1">
      <c r="A87" s="49"/>
      <c r="B87" s="24"/>
      <c r="C87" s="52"/>
      <c r="D87" s="31">
        <v>1</v>
      </c>
      <c r="E87" s="26">
        <v>5.1031108004194338E-2</v>
      </c>
      <c r="F87" s="27">
        <v>6.2915064662705349E-3</v>
      </c>
      <c r="G87" s="27">
        <v>1.223348479552604E-2</v>
      </c>
      <c r="H87" s="27">
        <v>2.0622160083886752E-2</v>
      </c>
      <c r="I87" s="27">
        <v>8.5634393568682285E-2</v>
      </c>
      <c r="J87" s="27">
        <v>7.7944774554351628E-2</v>
      </c>
      <c r="K87" s="27">
        <v>4.8933939182104161E-2</v>
      </c>
      <c r="L87" s="27">
        <v>5.6274030059419784E-2</v>
      </c>
      <c r="M87" s="27">
        <v>0.60957707095421176</v>
      </c>
      <c r="N87" s="27">
        <v>0.10835372247465921</v>
      </c>
      <c r="O87" s="27">
        <v>5.4875917511359666E-2</v>
      </c>
    </row>
    <row r="88" spans="1:15" ht="15" customHeight="1">
      <c r="A88" s="49"/>
      <c r="B88" s="24"/>
      <c r="C88" s="51" t="s">
        <v>321</v>
      </c>
      <c r="D88" s="28">
        <v>1834</v>
      </c>
      <c r="E88" s="29">
        <v>57</v>
      </c>
      <c r="F88" s="30">
        <v>9</v>
      </c>
      <c r="G88" s="30">
        <v>24</v>
      </c>
      <c r="H88" s="30">
        <v>16</v>
      </c>
      <c r="I88" s="30">
        <v>157</v>
      </c>
      <c r="J88" s="30">
        <v>112</v>
      </c>
      <c r="K88" s="30">
        <v>88</v>
      </c>
      <c r="L88" s="30">
        <v>107</v>
      </c>
      <c r="M88" s="30">
        <v>1142</v>
      </c>
      <c r="N88" s="30">
        <v>217</v>
      </c>
      <c r="O88" s="30">
        <v>95</v>
      </c>
    </row>
    <row r="89" spans="1:15" ht="15" customHeight="1">
      <c r="A89" s="49"/>
      <c r="B89" s="24"/>
      <c r="C89" s="52"/>
      <c r="D89" s="31">
        <v>1</v>
      </c>
      <c r="E89" s="26">
        <v>3.1079607415485277E-2</v>
      </c>
      <c r="F89" s="27">
        <v>4.9073064340239914E-3</v>
      </c>
      <c r="G89" s="27">
        <v>1.3086150490730643E-2</v>
      </c>
      <c r="H89" s="27">
        <v>8.7241003271537627E-3</v>
      </c>
      <c r="I89" s="27">
        <v>8.5605234460196286E-2</v>
      </c>
      <c r="J89" s="27">
        <v>6.1068702290076333E-2</v>
      </c>
      <c r="K89" s="27">
        <v>4.7982551799345692E-2</v>
      </c>
      <c r="L89" s="27">
        <v>5.8342420937840783E-2</v>
      </c>
      <c r="M89" s="27">
        <v>0.62268266085059976</v>
      </c>
      <c r="N89" s="27">
        <v>0.1183206106870229</v>
      </c>
      <c r="O89" s="27">
        <v>5.1799345692475462E-2</v>
      </c>
    </row>
    <row r="90" spans="1:15" ht="15" customHeight="1">
      <c r="A90" s="49"/>
      <c r="B90" s="24"/>
      <c r="C90" s="51" t="s">
        <v>322</v>
      </c>
      <c r="D90" s="28">
        <v>2605</v>
      </c>
      <c r="E90" s="29">
        <v>62</v>
      </c>
      <c r="F90" s="30">
        <v>20</v>
      </c>
      <c r="G90" s="30">
        <v>24</v>
      </c>
      <c r="H90" s="30">
        <v>31</v>
      </c>
      <c r="I90" s="30">
        <v>306</v>
      </c>
      <c r="J90" s="30">
        <v>116</v>
      </c>
      <c r="K90" s="30">
        <v>140</v>
      </c>
      <c r="L90" s="30">
        <v>129</v>
      </c>
      <c r="M90" s="30">
        <v>1574</v>
      </c>
      <c r="N90" s="30">
        <v>349</v>
      </c>
      <c r="O90" s="30">
        <v>139</v>
      </c>
    </row>
    <row r="91" spans="1:15" ht="15" customHeight="1">
      <c r="A91" s="49"/>
      <c r="B91" s="24"/>
      <c r="C91" s="52"/>
      <c r="D91" s="31">
        <v>1</v>
      </c>
      <c r="E91" s="26">
        <v>2.3800383877159308E-2</v>
      </c>
      <c r="F91" s="27">
        <v>7.677543186180422E-3</v>
      </c>
      <c r="G91" s="27">
        <v>9.2130518234165067E-3</v>
      </c>
      <c r="H91" s="27">
        <v>1.1900191938579654E-2</v>
      </c>
      <c r="I91" s="27">
        <v>0.11746641074856046</v>
      </c>
      <c r="J91" s="27">
        <v>4.4529750479846447E-2</v>
      </c>
      <c r="K91" s="27">
        <v>5.3742802303262956E-2</v>
      </c>
      <c r="L91" s="27">
        <v>4.9520153550863727E-2</v>
      </c>
      <c r="M91" s="27">
        <v>0.60422264875239928</v>
      </c>
      <c r="N91" s="27">
        <v>0.13397312859884836</v>
      </c>
      <c r="O91" s="27">
        <v>5.3358925143953934E-2</v>
      </c>
    </row>
    <row r="92" spans="1:15" ht="15" customHeight="1">
      <c r="A92" s="49"/>
      <c r="B92" s="24"/>
      <c r="C92" s="51" t="s">
        <v>323</v>
      </c>
      <c r="D92" s="28">
        <v>1359</v>
      </c>
      <c r="E92" s="29">
        <v>26</v>
      </c>
      <c r="F92" s="30">
        <v>3</v>
      </c>
      <c r="G92" s="30">
        <v>17</v>
      </c>
      <c r="H92" s="30">
        <v>23</v>
      </c>
      <c r="I92" s="30">
        <v>194</v>
      </c>
      <c r="J92" s="30">
        <v>54</v>
      </c>
      <c r="K92" s="30">
        <v>58</v>
      </c>
      <c r="L92" s="30">
        <v>62</v>
      </c>
      <c r="M92" s="30">
        <v>787</v>
      </c>
      <c r="N92" s="30">
        <v>194</v>
      </c>
      <c r="O92" s="30">
        <v>90</v>
      </c>
    </row>
    <row r="93" spans="1:15" ht="15" customHeight="1">
      <c r="A93" s="49"/>
      <c r="B93" s="24"/>
      <c r="C93" s="52"/>
      <c r="D93" s="31">
        <v>1</v>
      </c>
      <c r="E93" s="26">
        <v>1.9131714495952908E-2</v>
      </c>
      <c r="F93" s="27">
        <v>2.2075055187637969E-3</v>
      </c>
      <c r="G93" s="27">
        <v>1.2509197939661517E-2</v>
      </c>
      <c r="H93" s="27">
        <v>1.692420897718911E-2</v>
      </c>
      <c r="I93" s="27">
        <v>0.14275202354672553</v>
      </c>
      <c r="J93" s="27">
        <v>3.9735099337748346E-2</v>
      </c>
      <c r="K93" s="27">
        <v>4.2678440029433405E-2</v>
      </c>
      <c r="L93" s="27">
        <v>4.5621780721118471E-2</v>
      </c>
      <c r="M93" s="27">
        <v>0.57910228108903605</v>
      </c>
      <c r="N93" s="27">
        <v>0.14275202354672553</v>
      </c>
      <c r="O93" s="27">
        <v>6.6225165562913912E-2</v>
      </c>
    </row>
    <row r="94" spans="1:15" ht="15" customHeight="1">
      <c r="A94" s="49"/>
      <c r="B94" s="24"/>
      <c r="C94" s="51" t="s">
        <v>324</v>
      </c>
      <c r="D94" s="28">
        <v>349</v>
      </c>
      <c r="E94" s="29">
        <v>5</v>
      </c>
      <c r="F94" s="30">
        <v>2</v>
      </c>
      <c r="G94" s="30">
        <v>6</v>
      </c>
      <c r="H94" s="30">
        <v>7</v>
      </c>
      <c r="I94" s="30">
        <v>47</v>
      </c>
      <c r="J94" s="30">
        <v>19</v>
      </c>
      <c r="K94" s="30">
        <v>17</v>
      </c>
      <c r="L94" s="30">
        <v>14</v>
      </c>
      <c r="M94" s="30">
        <v>200</v>
      </c>
      <c r="N94" s="30">
        <v>68</v>
      </c>
      <c r="O94" s="30">
        <v>12</v>
      </c>
    </row>
    <row r="95" spans="1:15" ht="15" customHeight="1">
      <c r="A95" s="49"/>
      <c r="B95" s="24"/>
      <c r="C95" s="52"/>
      <c r="D95" s="31">
        <v>1</v>
      </c>
      <c r="E95" s="26">
        <v>1.4326647564469915E-2</v>
      </c>
      <c r="F95" s="27">
        <v>5.7306590257879654E-3</v>
      </c>
      <c r="G95" s="27">
        <v>1.7191977077363897E-2</v>
      </c>
      <c r="H95" s="27">
        <v>2.0057306590257881E-2</v>
      </c>
      <c r="I95" s="27">
        <v>0.1346704871060172</v>
      </c>
      <c r="J95" s="27">
        <v>5.4441260744985676E-2</v>
      </c>
      <c r="K95" s="27">
        <v>4.8710601719197708E-2</v>
      </c>
      <c r="L95" s="27">
        <v>4.0114613180515762E-2</v>
      </c>
      <c r="M95" s="27">
        <v>0.57306590257879653</v>
      </c>
      <c r="N95" s="27">
        <v>0.19484240687679083</v>
      </c>
      <c r="O95" s="27">
        <v>3.4383954154727794E-2</v>
      </c>
    </row>
    <row r="96" spans="1:15" ht="15" customHeight="1">
      <c r="A96" s="49"/>
      <c r="B96" s="24"/>
      <c r="C96" s="51" t="s">
        <v>325</v>
      </c>
      <c r="D96" s="28">
        <v>299</v>
      </c>
      <c r="E96" s="29">
        <v>6</v>
      </c>
      <c r="F96" s="30">
        <v>0</v>
      </c>
      <c r="G96" s="30">
        <v>3</v>
      </c>
      <c r="H96" s="30">
        <v>3</v>
      </c>
      <c r="I96" s="30">
        <v>56</v>
      </c>
      <c r="J96" s="30">
        <v>12</v>
      </c>
      <c r="K96" s="30">
        <v>19</v>
      </c>
      <c r="L96" s="30">
        <v>9</v>
      </c>
      <c r="M96" s="30">
        <v>176</v>
      </c>
      <c r="N96" s="30">
        <v>39</v>
      </c>
      <c r="O96" s="30">
        <v>12</v>
      </c>
    </row>
    <row r="97" spans="1:15" ht="15" customHeight="1">
      <c r="A97" s="49"/>
      <c r="B97" s="24"/>
      <c r="C97" s="52"/>
      <c r="D97" s="31">
        <v>1</v>
      </c>
      <c r="E97" s="26">
        <v>2.0066889632107024E-2</v>
      </c>
      <c r="F97" s="27">
        <v>0</v>
      </c>
      <c r="G97" s="27">
        <v>1.0033444816053512E-2</v>
      </c>
      <c r="H97" s="27">
        <v>1.0033444816053512E-2</v>
      </c>
      <c r="I97" s="27">
        <v>0.18729096989966554</v>
      </c>
      <c r="J97" s="27">
        <v>4.0133779264214048E-2</v>
      </c>
      <c r="K97" s="27">
        <v>6.354515050167224E-2</v>
      </c>
      <c r="L97" s="27">
        <v>3.0100334448160536E-2</v>
      </c>
      <c r="M97" s="27">
        <v>0.58862876254180607</v>
      </c>
      <c r="N97" s="27">
        <v>0.13043478260869565</v>
      </c>
      <c r="O97" s="27">
        <v>4.0133779264214048E-2</v>
      </c>
    </row>
    <row r="98" spans="1:15" ht="15" customHeight="1">
      <c r="A98" s="49"/>
      <c r="B98" s="24"/>
      <c r="C98" s="51" t="s">
        <v>326</v>
      </c>
      <c r="D98" s="28">
        <v>23</v>
      </c>
      <c r="E98" s="29">
        <v>2</v>
      </c>
      <c r="F98" s="30">
        <v>0</v>
      </c>
      <c r="G98" s="30">
        <v>0</v>
      </c>
      <c r="H98" s="30">
        <v>2</v>
      </c>
      <c r="I98" s="30">
        <v>4</v>
      </c>
      <c r="J98" s="30">
        <v>2</v>
      </c>
      <c r="K98" s="30">
        <v>2</v>
      </c>
      <c r="L98" s="30">
        <v>0</v>
      </c>
      <c r="M98" s="30">
        <v>14</v>
      </c>
      <c r="N98" s="30">
        <v>3</v>
      </c>
      <c r="O98" s="30">
        <v>1</v>
      </c>
    </row>
    <row r="99" spans="1:15" ht="15" customHeight="1">
      <c r="A99" s="49"/>
      <c r="B99" s="24"/>
      <c r="C99" s="52"/>
      <c r="D99" s="31">
        <v>1</v>
      </c>
      <c r="E99" s="26">
        <v>8.6956521739130432E-2</v>
      </c>
      <c r="F99" s="27">
        <v>0</v>
      </c>
      <c r="G99" s="27">
        <v>0</v>
      </c>
      <c r="H99" s="27">
        <v>8.6956521739130432E-2</v>
      </c>
      <c r="I99" s="27">
        <v>0.17391304347826086</v>
      </c>
      <c r="J99" s="27">
        <v>8.6956521739130432E-2</v>
      </c>
      <c r="K99" s="27">
        <v>8.6956521739130432E-2</v>
      </c>
      <c r="L99" s="27">
        <v>0</v>
      </c>
      <c r="M99" s="27">
        <v>0.60869565217391308</v>
      </c>
      <c r="N99" s="27">
        <v>0.13043478260869565</v>
      </c>
      <c r="O99" s="27">
        <v>4.3478260869565216E-2</v>
      </c>
    </row>
    <row r="100" spans="1:15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1333" priority="56" rank="1"/>
  </conditionalFormatting>
  <conditionalFormatting sqref="E67:O67">
    <cfRule type="top10" dxfId="1332" priority="49" rank="1"/>
  </conditionalFormatting>
  <conditionalFormatting sqref="E65:O65">
    <cfRule type="top10" dxfId="1331" priority="48" rank="1"/>
  </conditionalFormatting>
  <conditionalFormatting sqref="E63:O63">
    <cfRule type="top10" dxfId="1330" priority="47" rank="1"/>
  </conditionalFormatting>
  <conditionalFormatting sqref="E61:O61">
    <cfRule type="top10" dxfId="1329" priority="46" rank="1"/>
  </conditionalFormatting>
  <conditionalFormatting sqref="E59:O59">
    <cfRule type="top10" dxfId="1328" priority="45" rank="1"/>
  </conditionalFormatting>
  <conditionalFormatting sqref="E57:O57">
    <cfRule type="top10" dxfId="1327" priority="44" rank="1"/>
  </conditionalFormatting>
  <conditionalFormatting sqref="E55:O55">
    <cfRule type="top10" dxfId="1326" priority="43" rank="1"/>
  </conditionalFormatting>
  <conditionalFormatting sqref="E53:O53">
    <cfRule type="top10" dxfId="1325" priority="42" rank="1"/>
  </conditionalFormatting>
  <conditionalFormatting sqref="E51:O51">
    <cfRule type="top10" dxfId="1324" priority="41" rank="1"/>
  </conditionalFormatting>
  <conditionalFormatting sqref="E49:O49">
    <cfRule type="top10" dxfId="1323" priority="40" rank="1"/>
  </conditionalFormatting>
  <conditionalFormatting sqref="E47:O47">
    <cfRule type="top10" dxfId="1322" priority="39" rank="1"/>
  </conditionalFormatting>
  <conditionalFormatting sqref="E45:O45">
    <cfRule type="top10" dxfId="1321" priority="38" rank="1"/>
  </conditionalFormatting>
  <conditionalFormatting sqref="E43:O43">
    <cfRule type="top10" dxfId="1320" priority="37" rank="1"/>
  </conditionalFormatting>
  <conditionalFormatting sqref="E41:O41">
    <cfRule type="top10" dxfId="1319" priority="36" rank="1"/>
  </conditionalFormatting>
  <conditionalFormatting sqref="E39:O39">
    <cfRule type="top10" dxfId="1318" priority="35" rank="1"/>
  </conditionalFormatting>
  <conditionalFormatting sqref="E37:O37">
    <cfRule type="top10" dxfId="1317" priority="34" rank="1"/>
  </conditionalFormatting>
  <conditionalFormatting sqref="E35:O35">
    <cfRule type="top10" dxfId="1316" priority="32" rank="1"/>
  </conditionalFormatting>
  <conditionalFormatting sqref="E33:O33">
    <cfRule type="top10" dxfId="1315" priority="31" rank="1"/>
  </conditionalFormatting>
  <conditionalFormatting sqref="E31:O31">
    <cfRule type="top10" dxfId="1314" priority="30" rank="1"/>
  </conditionalFormatting>
  <conditionalFormatting sqref="E29:O29">
    <cfRule type="top10" dxfId="1313" priority="29" rank="1"/>
  </conditionalFormatting>
  <conditionalFormatting sqref="E27:O27">
    <cfRule type="top10" dxfId="1312" priority="28" rank="1"/>
  </conditionalFormatting>
  <conditionalFormatting sqref="E21:O21">
    <cfRule type="top10" dxfId="1311" priority="27" rank="1"/>
  </conditionalFormatting>
  <conditionalFormatting sqref="E19:O19">
    <cfRule type="top10" dxfId="1310" priority="26" rank="1"/>
  </conditionalFormatting>
  <conditionalFormatting sqref="E17:O17">
    <cfRule type="top10" dxfId="1309" priority="25" rank="1"/>
  </conditionalFormatting>
  <conditionalFormatting sqref="E15:O15">
    <cfRule type="top10" dxfId="1308" priority="24" rank="1"/>
  </conditionalFormatting>
  <conditionalFormatting sqref="E13:O13">
    <cfRule type="top10" dxfId="1307" priority="23" rank="1"/>
  </conditionalFormatting>
  <conditionalFormatting sqref="E11:O11">
    <cfRule type="top10" dxfId="1306" priority="22" rank="1"/>
  </conditionalFormatting>
  <conditionalFormatting sqref="E23:O23">
    <cfRule type="top10" dxfId="1305" priority="21" rank="1"/>
  </conditionalFormatting>
  <conditionalFormatting sqref="E25:O25">
    <cfRule type="top10" dxfId="1304" priority="20" rank="1"/>
  </conditionalFormatting>
  <conditionalFormatting sqref="E81:O81">
    <cfRule type="top10" dxfId="1303" priority="17" rank="1"/>
  </conditionalFormatting>
  <conditionalFormatting sqref="E79:O79">
    <cfRule type="top10" dxfId="1302" priority="16" rank="1"/>
  </conditionalFormatting>
  <conditionalFormatting sqref="E77:O77">
    <cfRule type="top10" dxfId="1301" priority="15" rank="1"/>
  </conditionalFormatting>
  <conditionalFormatting sqref="E75:O75">
    <cfRule type="top10" dxfId="1300" priority="14" rank="1"/>
  </conditionalFormatting>
  <conditionalFormatting sqref="E73:O73">
    <cfRule type="top10" dxfId="1299" priority="13" rank="1"/>
  </conditionalFormatting>
  <conditionalFormatting sqref="E71:O71">
    <cfRule type="top10" dxfId="1298" priority="12" rank="1"/>
  </conditionalFormatting>
  <conditionalFormatting sqref="E69:O69">
    <cfRule type="top10" dxfId="1297" priority="11" rank="1"/>
  </conditionalFormatting>
  <conditionalFormatting sqref="E101:O101">
    <cfRule type="top10" dxfId="1296" priority="9" rank="1"/>
  </conditionalFormatting>
  <conditionalFormatting sqref="E99:O99">
    <cfRule type="top10" dxfId="1295" priority="8" rank="1"/>
  </conditionalFormatting>
  <conditionalFormatting sqref="E97:O97">
    <cfRule type="top10" dxfId="1294" priority="7" rank="1"/>
  </conditionalFormatting>
  <conditionalFormatting sqref="E95:O95">
    <cfRule type="top10" dxfId="1293" priority="6" rank="1"/>
  </conditionalFormatting>
  <conditionalFormatting sqref="E93:O93">
    <cfRule type="top10" dxfId="1292" priority="5" rank="1"/>
  </conditionalFormatting>
  <conditionalFormatting sqref="E91:O91">
    <cfRule type="top10" dxfId="1291" priority="4" rank="1"/>
  </conditionalFormatting>
  <conditionalFormatting sqref="E89:O89">
    <cfRule type="top10" dxfId="1290" priority="3" rank="1"/>
  </conditionalFormatting>
  <conditionalFormatting sqref="E87:O87">
    <cfRule type="top10" dxfId="1289" priority="2" rank="1"/>
  </conditionalFormatting>
  <conditionalFormatting sqref="E85:O85">
    <cfRule type="top10" dxfId="128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347</v>
      </c>
    </row>
    <row r="4" spans="1:16384" ht="15" customHeight="1">
      <c r="B4" s="3" t="s">
        <v>348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120</v>
      </c>
      <c r="F7" s="13" t="s">
        <v>121</v>
      </c>
      <c r="G7" s="13" t="s">
        <v>122</v>
      </c>
      <c r="H7" s="13" t="s">
        <v>123</v>
      </c>
      <c r="I7" s="13" t="s">
        <v>124</v>
      </c>
      <c r="J7" s="13" t="s">
        <v>125</v>
      </c>
      <c r="K7" s="13" t="s">
        <v>126</v>
      </c>
      <c r="L7" s="13" t="s">
        <v>127</v>
      </c>
      <c r="M7" s="13" t="s">
        <v>23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1926</v>
      </c>
      <c r="E8" s="15">
        <v>707</v>
      </c>
      <c r="F8" s="16">
        <v>444</v>
      </c>
      <c r="G8" s="16">
        <v>427</v>
      </c>
      <c r="H8" s="16">
        <v>40</v>
      </c>
      <c r="I8" s="16">
        <v>98</v>
      </c>
      <c r="J8" s="16">
        <v>45</v>
      </c>
      <c r="K8" s="16">
        <v>152</v>
      </c>
      <c r="L8" s="16">
        <v>94</v>
      </c>
      <c r="M8" s="16">
        <v>253</v>
      </c>
      <c r="N8" s="16">
        <v>261</v>
      </c>
    </row>
    <row r="9" spans="1:16384" ht="15" customHeight="1">
      <c r="A9" s="49"/>
      <c r="B9" s="57"/>
      <c r="C9" s="58"/>
      <c r="D9" s="17">
        <v>1</v>
      </c>
      <c r="E9" s="18">
        <v>0.36708203530633438</v>
      </c>
      <c r="F9" s="19">
        <v>0.23052959501557632</v>
      </c>
      <c r="G9" s="19">
        <v>0.2217030114226376</v>
      </c>
      <c r="H9" s="19">
        <v>2.0768431983385256E-2</v>
      </c>
      <c r="I9" s="19">
        <v>5.0882658359293877E-2</v>
      </c>
      <c r="J9" s="19">
        <v>2.336448598130841E-2</v>
      </c>
      <c r="K9" s="19">
        <v>7.8920041536863966E-2</v>
      </c>
      <c r="L9" s="19">
        <v>4.8805815160955349E-2</v>
      </c>
      <c r="M9" s="19">
        <v>0.13136033229491173</v>
      </c>
      <c r="N9" s="19">
        <v>0.13551401869158877</v>
      </c>
    </row>
    <row r="10" spans="1:16384" ht="15" customHeight="1">
      <c r="A10" s="49"/>
      <c r="B10" s="20" t="s">
        <v>280</v>
      </c>
      <c r="C10" s="59" t="s">
        <v>286</v>
      </c>
      <c r="D10" s="21">
        <v>658</v>
      </c>
      <c r="E10" s="22">
        <v>251</v>
      </c>
      <c r="F10" s="23">
        <v>149</v>
      </c>
      <c r="G10" s="23">
        <v>154</v>
      </c>
      <c r="H10" s="23">
        <v>17</v>
      </c>
      <c r="I10" s="23">
        <v>32</v>
      </c>
      <c r="J10" s="23">
        <v>18</v>
      </c>
      <c r="K10" s="23">
        <v>56</v>
      </c>
      <c r="L10" s="23">
        <v>37</v>
      </c>
      <c r="M10" s="23">
        <v>84</v>
      </c>
      <c r="N10" s="23">
        <v>79</v>
      </c>
    </row>
    <row r="11" spans="1:16384" ht="15" customHeight="1">
      <c r="A11" s="49"/>
      <c r="B11" s="24"/>
      <c r="C11" s="52"/>
      <c r="D11" s="25">
        <v>1</v>
      </c>
      <c r="E11" s="26">
        <v>0.38145896656534956</v>
      </c>
      <c r="F11" s="27">
        <v>0.22644376899696048</v>
      </c>
      <c r="G11" s="27">
        <v>0.23404255319148937</v>
      </c>
      <c r="H11" s="27">
        <v>2.5835866261398176E-2</v>
      </c>
      <c r="I11" s="27">
        <v>4.8632218844984802E-2</v>
      </c>
      <c r="J11" s="27">
        <v>2.7355623100303952E-2</v>
      </c>
      <c r="K11" s="27">
        <v>8.5106382978723402E-2</v>
      </c>
      <c r="L11" s="27">
        <v>5.6231003039513679E-2</v>
      </c>
      <c r="M11" s="27">
        <v>0.1276595744680851</v>
      </c>
      <c r="N11" s="27">
        <v>0.12006079027355623</v>
      </c>
    </row>
    <row r="12" spans="1:16384" ht="15" customHeight="1">
      <c r="A12" s="49"/>
      <c r="B12" s="24"/>
      <c r="C12" s="51" t="s">
        <v>287</v>
      </c>
      <c r="D12" s="28">
        <v>1236</v>
      </c>
      <c r="E12" s="29">
        <v>441</v>
      </c>
      <c r="F12" s="30">
        <v>290</v>
      </c>
      <c r="G12" s="30">
        <v>270</v>
      </c>
      <c r="H12" s="30">
        <v>23</v>
      </c>
      <c r="I12" s="30">
        <v>66</v>
      </c>
      <c r="J12" s="30">
        <v>26</v>
      </c>
      <c r="K12" s="30">
        <v>94</v>
      </c>
      <c r="L12" s="30">
        <v>56</v>
      </c>
      <c r="M12" s="30">
        <v>163</v>
      </c>
      <c r="N12" s="30">
        <v>180</v>
      </c>
    </row>
    <row r="13" spans="1:16384" ht="15" customHeight="1">
      <c r="A13" s="49"/>
      <c r="B13" s="43"/>
      <c r="C13" s="60"/>
      <c r="D13" s="44">
        <v>1</v>
      </c>
      <c r="E13" s="45">
        <v>0.35679611650485438</v>
      </c>
      <c r="F13" s="46">
        <v>0.23462783171521034</v>
      </c>
      <c r="G13" s="46">
        <v>0.21844660194174756</v>
      </c>
      <c r="H13" s="46">
        <v>1.8608414239482202E-2</v>
      </c>
      <c r="I13" s="46">
        <v>5.3398058252427182E-2</v>
      </c>
      <c r="J13" s="46">
        <v>2.1035598705501618E-2</v>
      </c>
      <c r="K13" s="46">
        <v>7.605177993527508E-2</v>
      </c>
      <c r="L13" s="46">
        <v>4.5307443365695796E-2</v>
      </c>
      <c r="M13" s="46">
        <v>0.13187702265372167</v>
      </c>
      <c r="N13" s="46">
        <v>0.14563106796116504</v>
      </c>
    </row>
    <row r="14" spans="1:16384" ht="15" customHeight="1">
      <c r="A14" s="49"/>
      <c r="B14" s="24" t="s">
        <v>22</v>
      </c>
      <c r="C14" s="53" t="s">
        <v>288</v>
      </c>
      <c r="D14" s="21">
        <v>61</v>
      </c>
      <c r="E14" s="22">
        <v>23</v>
      </c>
      <c r="F14" s="23">
        <v>14</v>
      </c>
      <c r="G14" s="23">
        <v>11</v>
      </c>
      <c r="H14" s="23">
        <v>1</v>
      </c>
      <c r="I14" s="23">
        <v>5</v>
      </c>
      <c r="J14" s="23">
        <v>2</v>
      </c>
      <c r="K14" s="23">
        <v>2</v>
      </c>
      <c r="L14" s="23">
        <v>0</v>
      </c>
      <c r="M14" s="23">
        <v>10</v>
      </c>
      <c r="N14" s="23">
        <v>7</v>
      </c>
    </row>
    <row r="15" spans="1:16384" ht="15" customHeight="1">
      <c r="A15" s="49"/>
      <c r="B15" s="24"/>
      <c r="C15" s="52"/>
      <c r="D15" s="31">
        <v>1</v>
      </c>
      <c r="E15" s="26">
        <v>0.37704918032786883</v>
      </c>
      <c r="F15" s="27">
        <v>0.22950819672131148</v>
      </c>
      <c r="G15" s="27">
        <v>0.18032786885245902</v>
      </c>
      <c r="H15" s="27">
        <v>1.6393442622950821E-2</v>
      </c>
      <c r="I15" s="27">
        <v>8.1967213114754092E-2</v>
      </c>
      <c r="J15" s="27">
        <v>3.2786885245901641E-2</v>
      </c>
      <c r="K15" s="27">
        <v>3.2786885245901641E-2</v>
      </c>
      <c r="L15" s="27">
        <v>0</v>
      </c>
      <c r="M15" s="27">
        <v>0.16393442622950818</v>
      </c>
      <c r="N15" s="27">
        <v>0.11475409836065574</v>
      </c>
    </row>
    <row r="16" spans="1:16384" ht="15" customHeight="1">
      <c r="A16" s="49"/>
      <c r="B16" s="24"/>
      <c r="C16" s="51" t="s">
        <v>289</v>
      </c>
      <c r="D16" s="28">
        <v>92</v>
      </c>
      <c r="E16" s="29">
        <v>35</v>
      </c>
      <c r="F16" s="30">
        <v>14</v>
      </c>
      <c r="G16" s="30">
        <v>20</v>
      </c>
      <c r="H16" s="30">
        <v>2</v>
      </c>
      <c r="I16" s="30">
        <v>5</v>
      </c>
      <c r="J16" s="30">
        <v>2</v>
      </c>
      <c r="K16" s="30">
        <v>10</v>
      </c>
      <c r="L16" s="30">
        <v>9</v>
      </c>
      <c r="M16" s="30">
        <v>16</v>
      </c>
      <c r="N16" s="30">
        <v>11</v>
      </c>
    </row>
    <row r="17" spans="1:14" ht="15" customHeight="1">
      <c r="A17" s="49"/>
      <c r="B17" s="24"/>
      <c r="C17" s="52"/>
      <c r="D17" s="31">
        <v>1</v>
      </c>
      <c r="E17" s="26">
        <v>0.38043478260869568</v>
      </c>
      <c r="F17" s="27">
        <v>0.15217391304347827</v>
      </c>
      <c r="G17" s="27">
        <v>0.21739130434782608</v>
      </c>
      <c r="H17" s="27">
        <v>2.1739130434782608E-2</v>
      </c>
      <c r="I17" s="27">
        <v>5.434782608695652E-2</v>
      </c>
      <c r="J17" s="27">
        <v>2.1739130434782608E-2</v>
      </c>
      <c r="K17" s="27">
        <v>0.10869565217391304</v>
      </c>
      <c r="L17" s="27">
        <v>9.7826086956521743E-2</v>
      </c>
      <c r="M17" s="27">
        <v>0.17391304347826086</v>
      </c>
      <c r="N17" s="27">
        <v>0.11956521739130435</v>
      </c>
    </row>
    <row r="18" spans="1:14" ht="15" customHeight="1">
      <c r="A18" s="49"/>
      <c r="B18" s="24"/>
      <c r="C18" s="51" t="s">
        <v>290</v>
      </c>
      <c r="D18" s="28">
        <v>117</v>
      </c>
      <c r="E18" s="29">
        <v>56</v>
      </c>
      <c r="F18" s="30">
        <v>12</v>
      </c>
      <c r="G18" s="30">
        <v>23</v>
      </c>
      <c r="H18" s="30">
        <v>0</v>
      </c>
      <c r="I18" s="30">
        <v>8</v>
      </c>
      <c r="J18" s="30">
        <v>3</v>
      </c>
      <c r="K18" s="30">
        <v>11</v>
      </c>
      <c r="L18" s="30">
        <v>8</v>
      </c>
      <c r="M18" s="30">
        <v>16</v>
      </c>
      <c r="N18" s="30">
        <v>16</v>
      </c>
    </row>
    <row r="19" spans="1:14" ht="15" customHeight="1">
      <c r="A19" s="49"/>
      <c r="B19" s="24"/>
      <c r="C19" s="52"/>
      <c r="D19" s="31">
        <v>1</v>
      </c>
      <c r="E19" s="26">
        <v>0.47863247863247865</v>
      </c>
      <c r="F19" s="27">
        <v>0.10256410256410256</v>
      </c>
      <c r="G19" s="27">
        <v>0.19658119658119658</v>
      </c>
      <c r="H19" s="27">
        <v>0</v>
      </c>
      <c r="I19" s="27">
        <v>6.8376068376068383E-2</v>
      </c>
      <c r="J19" s="27">
        <v>2.564102564102564E-2</v>
      </c>
      <c r="K19" s="27">
        <v>9.4017094017094016E-2</v>
      </c>
      <c r="L19" s="27">
        <v>6.8376068376068383E-2</v>
      </c>
      <c r="M19" s="27">
        <v>0.13675213675213677</v>
      </c>
      <c r="N19" s="27">
        <v>0.13675213675213677</v>
      </c>
    </row>
    <row r="20" spans="1:14" ht="15" customHeight="1">
      <c r="A20" s="49"/>
      <c r="B20" s="24"/>
      <c r="C20" s="51" t="s">
        <v>291</v>
      </c>
      <c r="D20" s="28">
        <v>240</v>
      </c>
      <c r="E20" s="29">
        <v>89</v>
      </c>
      <c r="F20" s="30">
        <v>52</v>
      </c>
      <c r="G20" s="30">
        <v>49</v>
      </c>
      <c r="H20" s="30">
        <v>3</v>
      </c>
      <c r="I20" s="30">
        <v>11</v>
      </c>
      <c r="J20" s="30">
        <v>5</v>
      </c>
      <c r="K20" s="30">
        <v>20</v>
      </c>
      <c r="L20" s="30">
        <v>15</v>
      </c>
      <c r="M20" s="30">
        <v>35</v>
      </c>
      <c r="N20" s="30">
        <v>38</v>
      </c>
    </row>
    <row r="21" spans="1:14" ht="15" customHeight="1">
      <c r="A21" s="49"/>
      <c r="B21" s="24"/>
      <c r="C21" s="52"/>
      <c r="D21" s="31">
        <v>1</v>
      </c>
      <c r="E21" s="26">
        <v>0.37083333333333335</v>
      </c>
      <c r="F21" s="27">
        <v>0.21666666666666667</v>
      </c>
      <c r="G21" s="27">
        <v>0.20416666666666666</v>
      </c>
      <c r="H21" s="27">
        <v>1.2500000000000001E-2</v>
      </c>
      <c r="I21" s="27">
        <v>4.583333333333333E-2</v>
      </c>
      <c r="J21" s="27">
        <v>2.0833333333333332E-2</v>
      </c>
      <c r="K21" s="27">
        <v>8.3333333333333329E-2</v>
      </c>
      <c r="L21" s="27">
        <v>6.25E-2</v>
      </c>
      <c r="M21" s="27">
        <v>0.14583333333333334</v>
      </c>
      <c r="N21" s="27">
        <v>0.15833333333333333</v>
      </c>
    </row>
    <row r="22" spans="1:14" ht="15" customHeight="1">
      <c r="A22" s="49"/>
      <c r="B22" s="24"/>
      <c r="C22" s="51" t="s">
        <v>292</v>
      </c>
      <c r="D22" s="28">
        <v>459</v>
      </c>
      <c r="E22" s="29">
        <v>160</v>
      </c>
      <c r="F22" s="30">
        <v>100</v>
      </c>
      <c r="G22" s="30">
        <v>83</v>
      </c>
      <c r="H22" s="30">
        <v>12</v>
      </c>
      <c r="I22" s="30">
        <v>32</v>
      </c>
      <c r="J22" s="30">
        <v>12</v>
      </c>
      <c r="K22" s="30">
        <v>35</v>
      </c>
      <c r="L22" s="30">
        <v>19</v>
      </c>
      <c r="M22" s="30">
        <v>54</v>
      </c>
      <c r="N22" s="30">
        <v>78</v>
      </c>
    </row>
    <row r="23" spans="1:14" ht="15" customHeight="1">
      <c r="A23" s="49"/>
      <c r="B23" s="24"/>
      <c r="C23" s="52"/>
      <c r="D23" s="25">
        <v>1</v>
      </c>
      <c r="E23" s="26">
        <v>0.34858387799564272</v>
      </c>
      <c r="F23" s="27">
        <v>0.2178649237472767</v>
      </c>
      <c r="G23" s="27">
        <v>0.18082788671023964</v>
      </c>
      <c r="H23" s="27">
        <v>2.6143790849673203E-2</v>
      </c>
      <c r="I23" s="27">
        <v>6.9716775599128547E-2</v>
      </c>
      <c r="J23" s="27">
        <v>2.6143790849673203E-2</v>
      </c>
      <c r="K23" s="27">
        <v>7.6252723311546838E-2</v>
      </c>
      <c r="L23" s="27">
        <v>4.1394335511982572E-2</v>
      </c>
      <c r="M23" s="27">
        <v>0.11764705882352941</v>
      </c>
      <c r="N23" s="27">
        <v>0.16993464052287582</v>
      </c>
    </row>
    <row r="24" spans="1:14" ht="15" customHeight="1">
      <c r="A24" s="49"/>
      <c r="B24" s="24"/>
      <c r="C24" s="51" t="s">
        <v>293</v>
      </c>
      <c r="D24" s="28">
        <v>555</v>
      </c>
      <c r="E24" s="29">
        <v>221</v>
      </c>
      <c r="F24" s="30">
        <v>139</v>
      </c>
      <c r="G24" s="30">
        <v>126</v>
      </c>
      <c r="H24" s="30">
        <v>6</v>
      </c>
      <c r="I24" s="30">
        <v>26</v>
      </c>
      <c r="J24" s="30">
        <v>14</v>
      </c>
      <c r="K24" s="30">
        <v>47</v>
      </c>
      <c r="L24" s="30">
        <v>30</v>
      </c>
      <c r="M24" s="30">
        <v>64</v>
      </c>
      <c r="N24" s="30">
        <v>71</v>
      </c>
    </row>
    <row r="25" spans="1:14" ht="15" customHeight="1">
      <c r="A25" s="49"/>
      <c r="B25" s="24"/>
      <c r="C25" s="52"/>
      <c r="D25" s="25">
        <v>1</v>
      </c>
      <c r="E25" s="26">
        <v>0.39819819819819818</v>
      </c>
      <c r="F25" s="27">
        <v>0.25045045045045045</v>
      </c>
      <c r="G25" s="27">
        <v>0.22702702702702704</v>
      </c>
      <c r="H25" s="27">
        <v>1.0810810810810811E-2</v>
      </c>
      <c r="I25" s="27">
        <v>4.6846846846846847E-2</v>
      </c>
      <c r="J25" s="27">
        <v>2.5225225225225224E-2</v>
      </c>
      <c r="K25" s="27">
        <v>8.468468468468468E-2</v>
      </c>
      <c r="L25" s="27">
        <v>5.4054054054054057E-2</v>
      </c>
      <c r="M25" s="27">
        <v>0.11531531531531532</v>
      </c>
      <c r="N25" s="27">
        <v>0.12792792792792793</v>
      </c>
    </row>
    <row r="26" spans="1:14" ht="15" customHeight="1">
      <c r="A26" s="49"/>
      <c r="B26" s="24"/>
      <c r="C26" s="51" t="s">
        <v>294</v>
      </c>
      <c r="D26" s="28">
        <v>359</v>
      </c>
      <c r="E26" s="29">
        <v>107</v>
      </c>
      <c r="F26" s="30">
        <v>102</v>
      </c>
      <c r="G26" s="30">
        <v>109</v>
      </c>
      <c r="H26" s="30">
        <v>16</v>
      </c>
      <c r="I26" s="30">
        <v>11</v>
      </c>
      <c r="J26" s="30">
        <v>6</v>
      </c>
      <c r="K26" s="30">
        <v>24</v>
      </c>
      <c r="L26" s="30">
        <v>12</v>
      </c>
      <c r="M26" s="30">
        <v>51</v>
      </c>
      <c r="N26" s="30">
        <v>37</v>
      </c>
    </row>
    <row r="27" spans="1:14" ht="15" customHeight="1">
      <c r="A27" s="49"/>
      <c r="B27" s="43"/>
      <c r="C27" s="60"/>
      <c r="D27" s="44">
        <v>1</v>
      </c>
      <c r="E27" s="45">
        <v>0.29805013927576601</v>
      </c>
      <c r="F27" s="46">
        <v>0.28412256267409469</v>
      </c>
      <c r="G27" s="46">
        <v>0.30362116991643456</v>
      </c>
      <c r="H27" s="46">
        <v>4.456824512534819E-2</v>
      </c>
      <c r="I27" s="46">
        <v>3.0640668523676879E-2</v>
      </c>
      <c r="J27" s="46">
        <v>1.6713091922005572E-2</v>
      </c>
      <c r="K27" s="46">
        <v>6.6852367688022288E-2</v>
      </c>
      <c r="L27" s="46">
        <v>3.3426183844011144E-2</v>
      </c>
      <c r="M27" s="46">
        <v>0.14206128133704735</v>
      </c>
      <c r="N27" s="46">
        <v>0.10306406685236769</v>
      </c>
    </row>
    <row r="28" spans="1:14" ht="15" customHeight="1">
      <c r="A28" s="49"/>
      <c r="B28" s="24" t="s">
        <v>281</v>
      </c>
      <c r="C28" s="53" t="s">
        <v>295</v>
      </c>
      <c r="D28" s="21">
        <v>560</v>
      </c>
      <c r="E28" s="22">
        <v>225</v>
      </c>
      <c r="F28" s="23">
        <v>125</v>
      </c>
      <c r="G28" s="23">
        <v>71</v>
      </c>
      <c r="H28" s="23">
        <v>15</v>
      </c>
      <c r="I28" s="23">
        <v>32</v>
      </c>
      <c r="J28" s="23">
        <v>14</v>
      </c>
      <c r="K28" s="23">
        <v>35</v>
      </c>
      <c r="L28" s="23">
        <v>29</v>
      </c>
      <c r="M28" s="23">
        <v>76</v>
      </c>
      <c r="N28" s="23">
        <v>84</v>
      </c>
    </row>
    <row r="29" spans="1:14" ht="15" customHeight="1">
      <c r="A29" s="49"/>
      <c r="B29" s="24"/>
      <c r="C29" s="52"/>
      <c r="D29" s="31">
        <v>1</v>
      </c>
      <c r="E29" s="26">
        <v>0.4017857142857143</v>
      </c>
      <c r="F29" s="27">
        <v>0.22321428571428573</v>
      </c>
      <c r="G29" s="27">
        <v>0.12678571428571428</v>
      </c>
      <c r="H29" s="27">
        <v>2.6785714285714284E-2</v>
      </c>
      <c r="I29" s="27">
        <v>5.7142857142857141E-2</v>
      </c>
      <c r="J29" s="27">
        <v>2.5000000000000001E-2</v>
      </c>
      <c r="K29" s="27">
        <v>6.25E-2</v>
      </c>
      <c r="L29" s="27">
        <v>5.1785714285714289E-2</v>
      </c>
      <c r="M29" s="27">
        <v>0.1357142857142857</v>
      </c>
      <c r="N29" s="27">
        <v>0.15</v>
      </c>
    </row>
    <row r="30" spans="1:14" ht="15" customHeight="1">
      <c r="A30" s="49"/>
      <c r="B30" s="24"/>
      <c r="C30" s="51" t="s">
        <v>296</v>
      </c>
      <c r="D30" s="28">
        <v>602</v>
      </c>
      <c r="E30" s="29">
        <v>233</v>
      </c>
      <c r="F30" s="30">
        <v>139</v>
      </c>
      <c r="G30" s="30">
        <v>151</v>
      </c>
      <c r="H30" s="30">
        <v>9</v>
      </c>
      <c r="I30" s="30">
        <v>27</v>
      </c>
      <c r="J30" s="30">
        <v>14</v>
      </c>
      <c r="K30" s="30">
        <v>60</v>
      </c>
      <c r="L30" s="30">
        <v>32</v>
      </c>
      <c r="M30" s="30">
        <v>59</v>
      </c>
      <c r="N30" s="30">
        <v>89</v>
      </c>
    </row>
    <row r="31" spans="1:14" ht="15" customHeight="1">
      <c r="A31" s="49"/>
      <c r="B31" s="24"/>
      <c r="C31" s="52"/>
      <c r="D31" s="31">
        <v>1</v>
      </c>
      <c r="E31" s="26">
        <v>0.38704318936877075</v>
      </c>
      <c r="F31" s="27">
        <v>0.23089700996677742</v>
      </c>
      <c r="G31" s="27">
        <v>0.25083056478405313</v>
      </c>
      <c r="H31" s="27">
        <v>1.4950166112956811E-2</v>
      </c>
      <c r="I31" s="27">
        <v>4.4850498338870434E-2</v>
      </c>
      <c r="J31" s="27">
        <v>2.3255813953488372E-2</v>
      </c>
      <c r="K31" s="27">
        <v>9.9667774086378738E-2</v>
      </c>
      <c r="L31" s="27">
        <v>5.3156146179401995E-2</v>
      </c>
      <c r="M31" s="27">
        <v>9.8006644518272429E-2</v>
      </c>
      <c r="N31" s="27">
        <v>0.14784053156146179</v>
      </c>
    </row>
    <row r="32" spans="1:14" ht="15" customHeight="1">
      <c r="A32" s="49"/>
      <c r="B32" s="24"/>
      <c r="C32" s="51" t="s">
        <v>297</v>
      </c>
      <c r="D32" s="28">
        <v>56</v>
      </c>
      <c r="E32" s="29">
        <v>17</v>
      </c>
      <c r="F32" s="30">
        <v>8</v>
      </c>
      <c r="G32" s="30">
        <v>11</v>
      </c>
      <c r="H32" s="30">
        <v>1</v>
      </c>
      <c r="I32" s="30">
        <v>2</v>
      </c>
      <c r="J32" s="30">
        <v>1</v>
      </c>
      <c r="K32" s="30">
        <v>4</v>
      </c>
      <c r="L32" s="30">
        <v>2</v>
      </c>
      <c r="M32" s="30">
        <v>9</v>
      </c>
      <c r="N32" s="30">
        <v>11</v>
      </c>
    </row>
    <row r="33" spans="1:14" ht="15" customHeight="1">
      <c r="A33" s="49"/>
      <c r="B33" s="24"/>
      <c r="C33" s="52"/>
      <c r="D33" s="31">
        <v>1</v>
      </c>
      <c r="E33" s="26">
        <v>0.30357142857142855</v>
      </c>
      <c r="F33" s="27">
        <v>0.14285714285714285</v>
      </c>
      <c r="G33" s="27">
        <v>0.19642857142857142</v>
      </c>
      <c r="H33" s="27">
        <v>1.7857142857142856E-2</v>
      </c>
      <c r="I33" s="27">
        <v>3.5714285714285712E-2</v>
      </c>
      <c r="J33" s="27">
        <v>1.7857142857142856E-2</v>
      </c>
      <c r="K33" s="27">
        <v>7.1428571428571425E-2</v>
      </c>
      <c r="L33" s="27">
        <v>3.5714285714285712E-2</v>
      </c>
      <c r="M33" s="27">
        <v>0.16071428571428573</v>
      </c>
      <c r="N33" s="27">
        <v>0.19642857142857142</v>
      </c>
    </row>
    <row r="34" spans="1:14" ht="15" customHeight="1">
      <c r="A34" s="49"/>
      <c r="B34" s="24"/>
      <c r="C34" s="51" t="s">
        <v>298</v>
      </c>
      <c r="D34" s="28">
        <v>342</v>
      </c>
      <c r="E34" s="29">
        <v>115</v>
      </c>
      <c r="F34" s="30">
        <v>96</v>
      </c>
      <c r="G34" s="30">
        <v>95</v>
      </c>
      <c r="H34" s="30">
        <v>8</v>
      </c>
      <c r="I34" s="30">
        <v>20</v>
      </c>
      <c r="J34" s="30">
        <v>5</v>
      </c>
      <c r="K34" s="30">
        <v>23</v>
      </c>
      <c r="L34" s="30">
        <v>18</v>
      </c>
      <c r="M34" s="30">
        <v>46</v>
      </c>
      <c r="N34" s="30">
        <v>32</v>
      </c>
    </row>
    <row r="35" spans="1:14" ht="15" customHeight="1">
      <c r="A35" s="49"/>
      <c r="B35" s="43"/>
      <c r="C35" s="60"/>
      <c r="D35" s="44">
        <v>1</v>
      </c>
      <c r="E35" s="45">
        <v>0.33625730994152048</v>
      </c>
      <c r="F35" s="46">
        <v>0.2807017543859649</v>
      </c>
      <c r="G35" s="46">
        <v>0.27777777777777779</v>
      </c>
      <c r="H35" s="46">
        <v>2.3391812865497075E-2</v>
      </c>
      <c r="I35" s="46">
        <v>5.8479532163742687E-2</v>
      </c>
      <c r="J35" s="46">
        <v>1.4619883040935672E-2</v>
      </c>
      <c r="K35" s="46">
        <v>6.725146198830409E-2</v>
      </c>
      <c r="L35" s="46">
        <v>5.2631578947368418E-2</v>
      </c>
      <c r="M35" s="46">
        <v>0.13450292397660818</v>
      </c>
      <c r="N35" s="46">
        <v>9.3567251461988299E-2</v>
      </c>
    </row>
    <row r="36" spans="1:14" ht="15" customHeight="1">
      <c r="A36" s="49"/>
      <c r="B36" s="24" t="s">
        <v>17</v>
      </c>
      <c r="C36" s="53" t="s">
        <v>299</v>
      </c>
      <c r="D36" s="21">
        <v>361</v>
      </c>
      <c r="E36" s="22">
        <v>246</v>
      </c>
      <c r="F36" s="23">
        <v>64</v>
      </c>
      <c r="G36" s="23">
        <v>38</v>
      </c>
      <c r="H36" s="23">
        <v>3</v>
      </c>
      <c r="I36" s="23">
        <v>9</v>
      </c>
      <c r="J36" s="23">
        <v>1</v>
      </c>
      <c r="K36" s="23">
        <v>21</v>
      </c>
      <c r="L36" s="23">
        <v>8</v>
      </c>
      <c r="M36" s="23">
        <v>14</v>
      </c>
      <c r="N36" s="23">
        <v>41</v>
      </c>
    </row>
    <row r="37" spans="1:14" ht="15" customHeight="1">
      <c r="A37" s="49"/>
      <c r="B37" s="24"/>
      <c r="C37" s="52"/>
      <c r="D37" s="31">
        <v>1</v>
      </c>
      <c r="E37" s="26">
        <v>0.68144044321329644</v>
      </c>
      <c r="F37" s="27">
        <v>0.17728531855955679</v>
      </c>
      <c r="G37" s="27">
        <v>0.10526315789473684</v>
      </c>
      <c r="H37" s="27">
        <v>8.3102493074792248E-3</v>
      </c>
      <c r="I37" s="27">
        <v>2.4930747922437674E-2</v>
      </c>
      <c r="J37" s="27">
        <v>2.7700831024930748E-3</v>
      </c>
      <c r="K37" s="27">
        <v>5.817174515235457E-2</v>
      </c>
      <c r="L37" s="27">
        <v>2.2160664819944598E-2</v>
      </c>
      <c r="M37" s="27">
        <v>3.8781163434903045E-2</v>
      </c>
      <c r="N37" s="27">
        <v>0.11357340720221606</v>
      </c>
    </row>
    <row r="38" spans="1:14" ht="15" customHeight="1">
      <c r="A38" s="49"/>
      <c r="B38" s="24"/>
      <c r="C38" s="54" t="s">
        <v>300</v>
      </c>
      <c r="D38" s="28">
        <v>601</v>
      </c>
      <c r="E38" s="29">
        <v>220</v>
      </c>
      <c r="F38" s="30">
        <v>147</v>
      </c>
      <c r="G38" s="30">
        <v>119</v>
      </c>
      <c r="H38" s="30">
        <v>15</v>
      </c>
      <c r="I38" s="30">
        <v>45</v>
      </c>
      <c r="J38" s="30">
        <v>18</v>
      </c>
      <c r="K38" s="30">
        <v>45</v>
      </c>
      <c r="L38" s="30">
        <v>39</v>
      </c>
      <c r="M38" s="30">
        <v>75</v>
      </c>
      <c r="N38" s="30">
        <v>82</v>
      </c>
    </row>
    <row r="39" spans="1:14" ht="15" customHeight="1">
      <c r="A39" s="49"/>
      <c r="B39" s="24"/>
      <c r="C39" s="52"/>
      <c r="D39" s="31">
        <v>1</v>
      </c>
      <c r="E39" s="26">
        <v>0.36605657237936773</v>
      </c>
      <c r="F39" s="27">
        <v>0.24459234608985025</v>
      </c>
      <c r="G39" s="27">
        <v>0.19800332778702162</v>
      </c>
      <c r="H39" s="27">
        <v>2.4958402662229616E-2</v>
      </c>
      <c r="I39" s="27">
        <v>7.4875207986688855E-2</v>
      </c>
      <c r="J39" s="27">
        <v>2.9950083194675542E-2</v>
      </c>
      <c r="K39" s="27">
        <v>7.4875207986688855E-2</v>
      </c>
      <c r="L39" s="27">
        <v>6.4891846921797003E-2</v>
      </c>
      <c r="M39" s="27">
        <v>0.12479201331114809</v>
      </c>
      <c r="N39" s="27">
        <v>0.13643926788685523</v>
      </c>
    </row>
    <row r="40" spans="1:14" ht="15" customHeight="1">
      <c r="A40" s="49"/>
      <c r="B40" s="24"/>
      <c r="C40" s="51" t="s">
        <v>301</v>
      </c>
      <c r="D40" s="28">
        <v>866</v>
      </c>
      <c r="E40" s="29">
        <v>213</v>
      </c>
      <c r="F40" s="30">
        <v>220</v>
      </c>
      <c r="G40" s="30">
        <v>256</v>
      </c>
      <c r="H40" s="30">
        <v>20</v>
      </c>
      <c r="I40" s="30">
        <v>40</v>
      </c>
      <c r="J40" s="30">
        <v>23</v>
      </c>
      <c r="K40" s="30">
        <v>82</v>
      </c>
      <c r="L40" s="30">
        <v>35</v>
      </c>
      <c r="M40" s="30">
        <v>156</v>
      </c>
      <c r="N40" s="30">
        <v>111</v>
      </c>
    </row>
    <row r="41" spans="1:14" ht="15" customHeight="1">
      <c r="A41" s="49"/>
      <c r="B41" s="43"/>
      <c r="C41" s="60"/>
      <c r="D41" s="44">
        <v>1</v>
      </c>
      <c r="E41" s="45">
        <v>0.24595842956120093</v>
      </c>
      <c r="F41" s="46">
        <v>0.2540415704387991</v>
      </c>
      <c r="G41" s="46">
        <v>0.29561200923787528</v>
      </c>
      <c r="H41" s="46">
        <v>2.3094688221709007E-2</v>
      </c>
      <c r="I41" s="46">
        <v>4.6189376443418015E-2</v>
      </c>
      <c r="J41" s="46">
        <v>2.6558891454965358E-2</v>
      </c>
      <c r="K41" s="46">
        <v>9.4688221709006926E-2</v>
      </c>
      <c r="L41" s="46">
        <v>4.0415704387990761E-2</v>
      </c>
      <c r="M41" s="46">
        <v>0.18013856812933027</v>
      </c>
      <c r="N41" s="46">
        <v>0.12817551963048499</v>
      </c>
    </row>
    <row r="42" spans="1:14" ht="15" customHeight="1">
      <c r="A42" s="49"/>
      <c r="B42" s="24" t="s">
        <v>15</v>
      </c>
      <c r="C42" s="53" t="s">
        <v>302</v>
      </c>
      <c r="D42" s="21">
        <v>67</v>
      </c>
      <c r="E42" s="35">
        <v>45</v>
      </c>
      <c r="F42" s="36">
        <v>16</v>
      </c>
      <c r="G42" s="36">
        <v>11</v>
      </c>
      <c r="H42" s="36">
        <v>1</v>
      </c>
      <c r="I42" s="36">
        <v>0</v>
      </c>
      <c r="J42" s="36">
        <v>1</v>
      </c>
      <c r="K42" s="36">
        <v>2</v>
      </c>
      <c r="L42" s="36">
        <v>1</v>
      </c>
      <c r="M42" s="36">
        <v>4</v>
      </c>
      <c r="N42" s="36">
        <v>7</v>
      </c>
    </row>
    <row r="43" spans="1:14" ht="15" customHeight="1">
      <c r="A43" s="49"/>
      <c r="B43" s="24"/>
      <c r="C43" s="52"/>
      <c r="D43" s="31">
        <v>1</v>
      </c>
      <c r="E43" s="26">
        <v>0.67164179104477617</v>
      </c>
      <c r="F43" s="27">
        <v>0.23880597014925373</v>
      </c>
      <c r="G43" s="27">
        <v>0.16417910447761194</v>
      </c>
      <c r="H43" s="27">
        <v>1.4925373134328358E-2</v>
      </c>
      <c r="I43" s="27">
        <v>0</v>
      </c>
      <c r="J43" s="27">
        <v>1.4925373134328358E-2</v>
      </c>
      <c r="K43" s="27">
        <v>2.9850746268656716E-2</v>
      </c>
      <c r="L43" s="27">
        <v>1.4925373134328358E-2</v>
      </c>
      <c r="M43" s="27">
        <v>5.9701492537313432E-2</v>
      </c>
      <c r="N43" s="27">
        <v>0.1044776119402985</v>
      </c>
    </row>
    <row r="44" spans="1:14" ht="15" customHeight="1">
      <c r="A44" s="49"/>
      <c r="B44" s="24"/>
      <c r="C44" s="51" t="s">
        <v>303</v>
      </c>
      <c r="D44" s="28">
        <v>850</v>
      </c>
      <c r="E44" s="37">
        <v>404</v>
      </c>
      <c r="F44" s="38">
        <v>201</v>
      </c>
      <c r="G44" s="38">
        <v>203</v>
      </c>
      <c r="H44" s="38">
        <v>18</v>
      </c>
      <c r="I44" s="38">
        <v>25</v>
      </c>
      <c r="J44" s="38">
        <v>13</v>
      </c>
      <c r="K44" s="38">
        <v>68</v>
      </c>
      <c r="L44" s="38">
        <v>25</v>
      </c>
      <c r="M44" s="38">
        <v>70</v>
      </c>
      <c r="N44" s="38">
        <v>96</v>
      </c>
    </row>
    <row r="45" spans="1:14" ht="15" customHeight="1">
      <c r="A45" s="49"/>
      <c r="B45" s="24"/>
      <c r="C45" s="52"/>
      <c r="D45" s="31">
        <v>1</v>
      </c>
      <c r="E45" s="26">
        <v>0.47529411764705881</v>
      </c>
      <c r="F45" s="27">
        <v>0.23647058823529413</v>
      </c>
      <c r="G45" s="27">
        <v>0.23882352941176471</v>
      </c>
      <c r="H45" s="27">
        <v>2.1176470588235293E-2</v>
      </c>
      <c r="I45" s="27">
        <v>2.9411764705882353E-2</v>
      </c>
      <c r="J45" s="27">
        <v>1.5294117647058824E-2</v>
      </c>
      <c r="K45" s="27">
        <v>0.08</v>
      </c>
      <c r="L45" s="27">
        <v>2.9411764705882353E-2</v>
      </c>
      <c r="M45" s="27">
        <v>8.2352941176470587E-2</v>
      </c>
      <c r="N45" s="27">
        <v>0.11294117647058824</v>
      </c>
    </row>
    <row r="46" spans="1:14" ht="15" customHeight="1">
      <c r="A46" s="49"/>
      <c r="B46" s="24"/>
      <c r="C46" s="51" t="s">
        <v>304</v>
      </c>
      <c r="D46" s="28">
        <v>669</v>
      </c>
      <c r="E46" s="37">
        <v>205</v>
      </c>
      <c r="F46" s="38">
        <v>162</v>
      </c>
      <c r="G46" s="38">
        <v>150</v>
      </c>
      <c r="H46" s="38">
        <v>15</v>
      </c>
      <c r="I46" s="38">
        <v>52</v>
      </c>
      <c r="J46" s="38">
        <v>18</v>
      </c>
      <c r="K46" s="38">
        <v>56</v>
      </c>
      <c r="L46" s="38">
        <v>46</v>
      </c>
      <c r="M46" s="38">
        <v>96</v>
      </c>
      <c r="N46" s="38">
        <v>94</v>
      </c>
    </row>
    <row r="47" spans="1:14" ht="15" customHeight="1">
      <c r="A47" s="49"/>
      <c r="B47" s="24"/>
      <c r="C47" s="52"/>
      <c r="D47" s="31">
        <v>1</v>
      </c>
      <c r="E47" s="26">
        <v>0.30642750373692079</v>
      </c>
      <c r="F47" s="27">
        <v>0.24215246636771301</v>
      </c>
      <c r="G47" s="27">
        <v>0.22421524663677131</v>
      </c>
      <c r="H47" s="27">
        <v>2.2421524663677129E-2</v>
      </c>
      <c r="I47" s="27">
        <v>7.7727952167414044E-2</v>
      </c>
      <c r="J47" s="27">
        <v>2.6905829596412557E-2</v>
      </c>
      <c r="K47" s="27">
        <v>8.3707025411061287E-2</v>
      </c>
      <c r="L47" s="27">
        <v>6.8759342301943194E-2</v>
      </c>
      <c r="M47" s="27">
        <v>0.14349775784753363</v>
      </c>
      <c r="N47" s="27">
        <v>0.14050822122571002</v>
      </c>
    </row>
    <row r="48" spans="1:14" ht="15" customHeight="1">
      <c r="A48" s="49"/>
      <c r="B48" s="24"/>
      <c r="C48" s="51" t="s">
        <v>305</v>
      </c>
      <c r="D48" s="28">
        <v>300</v>
      </c>
      <c r="E48" s="37">
        <v>43</v>
      </c>
      <c r="F48" s="38">
        <v>61</v>
      </c>
      <c r="G48" s="38">
        <v>59</v>
      </c>
      <c r="H48" s="38">
        <v>6</v>
      </c>
      <c r="I48" s="38">
        <v>17</v>
      </c>
      <c r="J48" s="38">
        <v>13</v>
      </c>
      <c r="K48" s="38">
        <v>24</v>
      </c>
      <c r="L48" s="38">
        <v>16</v>
      </c>
      <c r="M48" s="38">
        <v>79</v>
      </c>
      <c r="N48" s="38">
        <v>51</v>
      </c>
    </row>
    <row r="49" spans="1:14" ht="15" customHeight="1">
      <c r="A49" s="49"/>
      <c r="B49" s="43"/>
      <c r="C49" s="60"/>
      <c r="D49" s="44">
        <v>1</v>
      </c>
      <c r="E49" s="45">
        <v>0.14333333333333334</v>
      </c>
      <c r="F49" s="46">
        <v>0.20333333333333334</v>
      </c>
      <c r="G49" s="46">
        <v>0.19666666666666666</v>
      </c>
      <c r="H49" s="46">
        <v>0.02</v>
      </c>
      <c r="I49" s="46">
        <v>5.6666666666666664E-2</v>
      </c>
      <c r="J49" s="46">
        <v>4.3333333333333335E-2</v>
      </c>
      <c r="K49" s="46">
        <v>0.08</v>
      </c>
      <c r="L49" s="46">
        <v>5.3333333333333337E-2</v>
      </c>
      <c r="M49" s="46">
        <v>0.26333333333333331</v>
      </c>
      <c r="N49" s="46">
        <v>0.17</v>
      </c>
    </row>
    <row r="50" spans="1:14" ht="15" customHeight="1">
      <c r="A50" s="49"/>
      <c r="B50" s="24" t="s">
        <v>282</v>
      </c>
      <c r="C50" s="53" t="s">
        <v>1</v>
      </c>
      <c r="D50" s="21">
        <v>522</v>
      </c>
      <c r="E50" s="22">
        <v>209</v>
      </c>
      <c r="F50" s="23">
        <v>124</v>
      </c>
      <c r="G50" s="23">
        <v>115</v>
      </c>
      <c r="H50" s="23">
        <v>10</v>
      </c>
      <c r="I50" s="23">
        <v>23</v>
      </c>
      <c r="J50" s="23">
        <v>12</v>
      </c>
      <c r="K50" s="23">
        <v>32</v>
      </c>
      <c r="L50" s="23">
        <v>32</v>
      </c>
      <c r="M50" s="23">
        <v>63</v>
      </c>
      <c r="N50" s="23">
        <v>72</v>
      </c>
    </row>
    <row r="51" spans="1:14" ht="15" customHeight="1">
      <c r="A51" s="49"/>
      <c r="B51" s="24"/>
      <c r="C51" s="52"/>
      <c r="D51" s="31">
        <v>1</v>
      </c>
      <c r="E51" s="26">
        <v>0.4003831417624521</v>
      </c>
      <c r="F51" s="27">
        <v>0.23754789272030652</v>
      </c>
      <c r="G51" s="27">
        <v>0.22030651340996169</v>
      </c>
      <c r="H51" s="27">
        <v>1.9157088122605363E-2</v>
      </c>
      <c r="I51" s="27">
        <v>4.4061302681992334E-2</v>
      </c>
      <c r="J51" s="27">
        <v>2.2988505747126436E-2</v>
      </c>
      <c r="K51" s="27">
        <v>6.1302681992337162E-2</v>
      </c>
      <c r="L51" s="27">
        <v>6.1302681992337162E-2</v>
      </c>
      <c r="M51" s="27">
        <v>0.1206896551724138</v>
      </c>
      <c r="N51" s="27">
        <v>0.13793103448275862</v>
      </c>
    </row>
    <row r="52" spans="1:14" ht="15" customHeight="1">
      <c r="A52" s="49"/>
      <c r="B52" s="24"/>
      <c r="C52" s="51" t="s">
        <v>306</v>
      </c>
      <c r="D52" s="28">
        <v>209</v>
      </c>
      <c r="E52" s="29">
        <v>103</v>
      </c>
      <c r="F52" s="30">
        <v>35</v>
      </c>
      <c r="G52" s="30">
        <v>50</v>
      </c>
      <c r="H52" s="30">
        <v>3</v>
      </c>
      <c r="I52" s="30">
        <v>8</v>
      </c>
      <c r="J52" s="30">
        <v>4</v>
      </c>
      <c r="K52" s="30">
        <v>15</v>
      </c>
      <c r="L52" s="30">
        <v>7</v>
      </c>
      <c r="M52" s="30">
        <v>21</v>
      </c>
      <c r="N52" s="30">
        <v>23</v>
      </c>
    </row>
    <row r="53" spans="1:14" ht="15" customHeight="1">
      <c r="A53" s="49"/>
      <c r="B53" s="24"/>
      <c r="C53" s="52"/>
      <c r="D53" s="31">
        <v>1</v>
      </c>
      <c r="E53" s="26">
        <v>0.49282296650717705</v>
      </c>
      <c r="F53" s="27">
        <v>0.1674641148325359</v>
      </c>
      <c r="G53" s="27">
        <v>0.23923444976076555</v>
      </c>
      <c r="H53" s="27">
        <v>1.4354066985645933E-2</v>
      </c>
      <c r="I53" s="27">
        <v>3.8277511961722487E-2</v>
      </c>
      <c r="J53" s="27">
        <v>1.9138755980861243E-2</v>
      </c>
      <c r="K53" s="27">
        <v>7.1770334928229665E-2</v>
      </c>
      <c r="L53" s="27">
        <v>3.3492822966507178E-2</v>
      </c>
      <c r="M53" s="27">
        <v>0.10047846889952153</v>
      </c>
      <c r="N53" s="27">
        <v>0.11004784688995216</v>
      </c>
    </row>
    <row r="54" spans="1:14" ht="15" customHeight="1">
      <c r="A54" s="49"/>
      <c r="B54" s="24"/>
      <c r="C54" s="51" t="s">
        <v>307</v>
      </c>
      <c r="D54" s="28">
        <v>120</v>
      </c>
      <c r="E54" s="29">
        <v>41</v>
      </c>
      <c r="F54" s="30">
        <v>25</v>
      </c>
      <c r="G54" s="30">
        <v>25</v>
      </c>
      <c r="H54" s="30">
        <v>3</v>
      </c>
      <c r="I54" s="30">
        <v>7</v>
      </c>
      <c r="J54" s="30">
        <v>6</v>
      </c>
      <c r="K54" s="30">
        <v>5</v>
      </c>
      <c r="L54" s="30">
        <v>7</v>
      </c>
      <c r="M54" s="30">
        <v>13</v>
      </c>
      <c r="N54" s="30">
        <v>21</v>
      </c>
    </row>
    <row r="55" spans="1:14" ht="15" customHeight="1">
      <c r="A55" s="49"/>
      <c r="B55" s="24"/>
      <c r="C55" s="52"/>
      <c r="D55" s="31">
        <v>1</v>
      </c>
      <c r="E55" s="26">
        <v>0.34166666666666667</v>
      </c>
      <c r="F55" s="27">
        <v>0.20833333333333334</v>
      </c>
      <c r="G55" s="27">
        <v>0.20833333333333334</v>
      </c>
      <c r="H55" s="27">
        <v>2.5000000000000001E-2</v>
      </c>
      <c r="I55" s="27">
        <v>5.8333333333333334E-2</v>
      </c>
      <c r="J55" s="27">
        <v>0.05</v>
      </c>
      <c r="K55" s="27">
        <v>4.1666666666666664E-2</v>
      </c>
      <c r="L55" s="27">
        <v>5.8333333333333334E-2</v>
      </c>
      <c r="M55" s="27">
        <v>0.10833333333333334</v>
      </c>
      <c r="N55" s="27">
        <v>0.17499999999999999</v>
      </c>
    </row>
    <row r="56" spans="1:14" ht="15" customHeight="1">
      <c r="A56" s="49"/>
      <c r="B56" s="24"/>
      <c r="C56" s="51" t="s">
        <v>12</v>
      </c>
      <c r="D56" s="28">
        <v>87</v>
      </c>
      <c r="E56" s="29">
        <v>32</v>
      </c>
      <c r="F56" s="30">
        <v>17</v>
      </c>
      <c r="G56" s="30">
        <v>19</v>
      </c>
      <c r="H56" s="30">
        <v>1</v>
      </c>
      <c r="I56" s="30">
        <v>4</v>
      </c>
      <c r="J56" s="30">
        <v>0</v>
      </c>
      <c r="K56" s="30">
        <v>4</v>
      </c>
      <c r="L56" s="30">
        <v>3</v>
      </c>
      <c r="M56" s="30">
        <v>7</v>
      </c>
      <c r="N56" s="30">
        <v>21</v>
      </c>
    </row>
    <row r="57" spans="1:14" ht="15" customHeight="1">
      <c r="A57" s="49"/>
      <c r="B57" s="24"/>
      <c r="C57" s="52"/>
      <c r="D57" s="31">
        <v>1</v>
      </c>
      <c r="E57" s="26">
        <v>0.36781609195402298</v>
      </c>
      <c r="F57" s="27">
        <v>0.19540229885057472</v>
      </c>
      <c r="G57" s="27">
        <v>0.21839080459770116</v>
      </c>
      <c r="H57" s="27">
        <v>1.1494252873563218E-2</v>
      </c>
      <c r="I57" s="27">
        <v>4.5977011494252873E-2</v>
      </c>
      <c r="J57" s="27">
        <v>0</v>
      </c>
      <c r="K57" s="27">
        <v>4.5977011494252873E-2</v>
      </c>
      <c r="L57" s="27">
        <v>3.4482758620689655E-2</v>
      </c>
      <c r="M57" s="27">
        <v>8.0459770114942528E-2</v>
      </c>
      <c r="N57" s="27">
        <v>0.2413793103448276</v>
      </c>
    </row>
    <row r="58" spans="1:14" ht="15" customHeight="1">
      <c r="A58" s="49"/>
      <c r="B58" s="24"/>
      <c r="C58" s="51" t="s">
        <v>308</v>
      </c>
      <c r="D58" s="28">
        <v>258</v>
      </c>
      <c r="E58" s="29">
        <v>70</v>
      </c>
      <c r="F58" s="30">
        <v>62</v>
      </c>
      <c r="G58" s="30">
        <v>58</v>
      </c>
      <c r="H58" s="30">
        <v>6</v>
      </c>
      <c r="I58" s="30">
        <v>13</v>
      </c>
      <c r="J58" s="30">
        <v>7</v>
      </c>
      <c r="K58" s="30">
        <v>27</v>
      </c>
      <c r="L58" s="30">
        <v>14</v>
      </c>
      <c r="M58" s="30">
        <v>48</v>
      </c>
      <c r="N58" s="30">
        <v>46</v>
      </c>
    </row>
    <row r="59" spans="1:14" ht="15" customHeight="1">
      <c r="A59" s="49"/>
      <c r="B59" s="24"/>
      <c r="C59" s="52"/>
      <c r="D59" s="31">
        <v>1</v>
      </c>
      <c r="E59" s="26">
        <v>0.27131782945736432</v>
      </c>
      <c r="F59" s="27">
        <v>0.24031007751937986</v>
      </c>
      <c r="G59" s="27">
        <v>0.22480620155038761</v>
      </c>
      <c r="H59" s="27">
        <v>2.3255813953488372E-2</v>
      </c>
      <c r="I59" s="27">
        <v>5.0387596899224806E-2</v>
      </c>
      <c r="J59" s="27">
        <v>2.7131782945736434E-2</v>
      </c>
      <c r="K59" s="27">
        <v>0.10465116279069768</v>
      </c>
      <c r="L59" s="27">
        <v>5.4263565891472867E-2</v>
      </c>
      <c r="M59" s="27">
        <v>0.18604651162790697</v>
      </c>
      <c r="N59" s="27">
        <v>0.17829457364341086</v>
      </c>
    </row>
    <row r="60" spans="1:14" ht="15" customHeight="1">
      <c r="A60" s="49"/>
      <c r="B60" s="24"/>
      <c r="C60" s="51" t="s">
        <v>16</v>
      </c>
      <c r="D60" s="28">
        <v>54</v>
      </c>
      <c r="E60" s="29">
        <v>20</v>
      </c>
      <c r="F60" s="30">
        <v>15</v>
      </c>
      <c r="G60" s="30">
        <v>11</v>
      </c>
      <c r="H60" s="30">
        <v>1</v>
      </c>
      <c r="I60" s="30">
        <v>2</v>
      </c>
      <c r="J60" s="30">
        <v>1</v>
      </c>
      <c r="K60" s="30">
        <v>1</v>
      </c>
      <c r="L60" s="30">
        <v>1</v>
      </c>
      <c r="M60" s="30">
        <v>7</v>
      </c>
      <c r="N60" s="30">
        <v>11</v>
      </c>
    </row>
    <row r="61" spans="1:14" ht="15" customHeight="1">
      <c r="A61" s="49"/>
      <c r="B61" s="24"/>
      <c r="C61" s="52"/>
      <c r="D61" s="31">
        <v>1</v>
      </c>
      <c r="E61" s="26">
        <v>0.37037037037037035</v>
      </c>
      <c r="F61" s="27">
        <v>0.27777777777777779</v>
      </c>
      <c r="G61" s="27">
        <v>0.20370370370370369</v>
      </c>
      <c r="H61" s="27">
        <v>1.8518518518518517E-2</v>
      </c>
      <c r="I61" s="27">
        <v>3.7037037037037035E-2</v>
      </c>
      <c r="J61" s="27">
        <v>1.8518518518518517E-2</v>
      </c>
      <c r="K61" s="27">
        <v>1.8518518518518517E-2</v>
      </c>
      <c r="L61" s="27">
        <v>1.8518518518518517E-2</v>
      </c>
      <c r="M61" s="27">
        <v>0.12962962962962962</v>
      </c>
      <c r="N61" s="27">
        <v>0.20370370370370369</v>
      </c>
    </row>
    <row r="62" spans="1:14" ht="15" customHeight="1">
      <c r="A62" s="49"/>
      <c r="B62" s="24"/>
      <c r="C62" s="51" t="s">
        <v>5</v>
      </c>
      <c r="D62" s="28">
        <v>198</v>
      </c>
      <c r="E62" s="29">
        <v>58</v>
      </c>
      <c r="F62" s="30">
        <v>46</v>
      </c>
      <c r="G62" s="30">
        <v>47</v>
      </c>
      <c r="H62" s="30">
        <v>5</v>
      </c>
      <c r="I62" s="30">
        <v>14</v>
      </c>
      <c r="J62" s="30">
        <v>5</v>
      </c>
      <c r="K62" s="30">
        <v>27</v>
      </c>
      <c r="L62" s="30">
        <v>7</v>
      </c>
      <c r="M62" s="30">
        <v>27</v>
      </c>
      <c r="N62" s="30">
        <v>27</v>
      </c>
    </row>
    <row r="63" spans="1:14" ht="15" customHeight="1">
      <c r="A63" s="49"/>
      <c r="B63" s="24"/>
      <c r="C63" s="52"/>
      <c r="D63" s="31">
        <v>1</v>
      </c>
      <c r="E63" s="26">
        <v>0.29292929292929293</v>
      </c>
      <c r="F63" s="27">
        <v>0.23232323232323232</v>
      </c>
      <c r="G63" s="27">
        <v>0.23737373737373738</v>
      </c>
      <c r="H63" s="27">
        <v>2.5252525252525252E-2</v>
      </c>
      <c r="I63" s="27">
        <v>7.0707070707070704E-2</v>
      </c>
      <c r="J63" s="27">
        <v>2.5252525252525252E-2</v>
      </c>
      <c r="K63" s="27">
        <v>0.13636363636363635</v>
      </c>
      <c r="L63" s="27">
        <v>3.5353535353535352E-2</v>
      </c>
      <c r="M63" s="27">
        <v>0.13636363636363635</v>
      </c>
      <c r="N63" s="27">
        <v>0.13636363636363635</v>
      </c>
    </row>
    <row r="64" spans="1:14" ht="15" customHeight="1">
      <c r="A64" s="49"/>
      <c r="B64" s="24"/>
      <c r="C64" s="51" t="s">
        <v>14</v>
      </c>
      <c r="D64" s="28">
        <v>144</v>
      </c>
      <c r="E64" s="29">
        <v>59</v>
      </c>
      <c r="F64" s="30">
        <v>32</v>
      </c>
      <c r="G64" s="30">
        <v>33</v>
      </c>
      <c r="H64" s="30">
        <v>4</v>
      </c>
      <c r="I64" s="30">
        <v>5</v>
      </c>
      <c r="J64" s="30">
        <v>1</v>
      </c>
      <c r="K64" s="30">
        <v>10</v>
      </c>
      <c r="L64" s="30">
        <v>5</v>
      </c>
      <c r="M64" s="30">
        <v>17</v>
      </c>
      <c r="N64" s="30">
        <v>14</v>
      </c>
    </row>
    <row r="65" spans="1:14" ht="15" customHeight="1">
      <c r="A65" s="49"/>
      <c r="B65" s="24"/>
      <c r="C65" s="52"/>
      <c r="D65" s="31">
        <v>1</v>
      </c>
      <c r="E65" s="26">
        <v>0.40972222222222221</v>
      </c>
      <c r="F65" s="27">
        <v>0.22222222222222221</v>
      </c>
      <c r="G65" s="27">
        <v>0.22916666666666666</v>
      </c>
      <c r="H65" s="27">
        <v>2.7777777777777776E-2</v>
      </c>
      <c r="I65" s="27">
        <v>3.4722222222222224E-2</v>
      </c>
      <c r="J65" s="27">
        <v>6.9444444444444441E-3</v>
      </c>
      <c r="K65" s="27">
        <v>6.9444444444444448E-2</v>
      </c>
      <c r="L65" s="27">
        <v>3.4722222222222224E-2</v>
      </c>
      <c r="M65" s="27">
        <v>0.11805555555555555</v>
      </c>
      <c r="N65" s="27">
        <v>9.7222222222222224E-2</v>
      </c>
    </row>
    <row r="66" spans="1:14" ht="15" customHeight="1">
      <c r="A66" s="49"/>
      <c r="B66" s="24"/>
      <c r="C66" s="51" t="s">
        <v>19</v>
      </c>
      <c r="D66" s="28">
        <v>334</v>
      </c>
      <c r="E66" s="29">
        <v>115</v>
      </c>
      <c r="F66" s="30">
        <v>88</v>
      </c>
      <c r="G66" s="30">
        <v>69</v>
      </c>
      <c r="H66" s="30">
        <v>7</v>
      </c>
      <c r="I66" s="30">
        <v>22</v>
      </c>
      <c r="J66" s="30">
        <v>9</v>
      </c>
      <c r="K66" s="30">
        <v>31</v>
      </c>
      <c r="L66" s="30">
        <v>18</v>
      </c>
      <c r="M66" s="30">
        <v>50</v>
      </c>
      <c r="N66" s="30">
        <v>26</v>
      </c>
    </row>
    <row r="67" spans="1:14" ht="15" customHeight="1">
      <c r="A67" s="49"/>
      <c r="B67" s="43"/>
      <c r="C67" s="60"/>
      <c r="D67" s="44">
        <v>1</v>
      </c>
      <c r="E67" s="45">
        <v>0.34431137724550898</v>
      </c>
      <c r="F67" s="46">
        <v>0.26347305389221559</v>
      </c>
      <c r="G67" s="46">
        <v>0.20658682634730538</v>
      </c>
      <c r="H67" s="46">
        <v>2.0958083832335328E-2</v>
      </c>
      <c r="I67" s="46">
        <v>6.5868263473053898E-2</v>
      </c>
      <c r="J67" s="46">
        <v>2.6946107784431138E-2</v>
      </c>
      <c r="K67" s="46">
        <v>9.2814371257485026E-2</v>
      </c>
      <c r="L67" s="46">
        <v>5.3892215568862277E-2</v>
      </c>
      <c r="M67" s="46">
        <v>0.1497005988023952</v>
      </c>
      <c r="N67" s="46">
        <v>7.7844311377245512E-2</v>
      </c>
    </row>
    <row r="68" spans="1:14" ht="15" customHeight="1">
      <c r="A68" s="49"/>
      <c r="B68" s="24" t="s">
        <v>283</v>
      </c>
      <c r="C68" s="53" t="s">
        <v>309</v>
      </c>
      <c r="D68" s="21">
        <v>625</v>
      </c>
      <c r="E68" s="22">
        <v>317</v>
      </c>
      <c r="F68" s="23">
        <v>108</v>
      </c>
      <c r="G68" s="23">
        <v>95</v>
      </c>
      <c r="H68" s="23">
        <v>7</v>
      </c>
      <c r="I68" s="23">
        <v>40</v>
      </c>
      <c r="J68" s="23">
        <v>16</v>
      </c>
      <c r="K68" s="23">
        <v>42</v>
      </c>
      <c r="L68" s="23">
        <v>35</v>
      </c>
      <c r="M68" s="23">
        <v>56</v>
      </c>
      <c r="N68" s="23">
        <v>94</v>
      </c>
    </row>
    <row r="69" spans="1:14" ht="15" customHeight="1">
      <c r="A69" s="49"/>
      <c r="B69" s="24"/>
      <c r="C69" s="52"/>
      <c r="D69" s="31">
        <v>1</v>
      </c>
      <c r="E69" s="26">
        <v>0.50719999999999998</v>
      </c>
      <c r="F69" s="27">
        <v>0.17280000000000001</v>
      </c>
      <c r="G69" s="27">
        <v>0.152</v>
      </c>
      <c r="H69" s="27">
        <v>1.12E-2</v>
      </c>
      <c r="I69" s="27">
        <v>6.4000000000000001E-2</v>
      </c>
      <c r="J69" s="27">
        <v>2.5600000000000001E-2</v>
      </c>
      <c r="K69" s="27">
        <v>6.7199999999999996E-2</v>
      </c>
      <c r="L69" s="27">
        <v>5.6000000000000001E-2</v>
      </c>
      <c r="M69" s="27">
        <v>8.9599999999999999E-2</v>
      </c>
      <c r="N69" s="27">
        <v>0.15040000000000001</v>
      </c>
    </row>
    <row r="70" spans="1:14" ht="15" customHeight="1">
      <c r="A70" s="49"/>
      <c r="B70" s="24"/>
      <c r="C70" s="51" t="s">
        <v>310</v>
      </c>
      <c r="D70" s="28">
        <v>440</v>
      </c>
      <c r="E70" s="29">
        <v>175</v>
      </c>
      <c r="F70" s="30">
        <v>87</v>
      </c>
      <c r="G70" s="30">
        <v>89</v>
      </c>
      <c r="H70" s="30">
        <v>9</v>
      </c>
      <c r="I70" s="30">
        <v>26</v>
      </c>
      <c r="J70" s="30">
        <v>14</v>
      </c>
      <c r="K70" s="30">
        <v>48</v>
      </c>
      <c r="L70" s="30">
        <v>22</v>
      </c>
      <c r="M70" s="30">
        <v>54</v>
      </c>
      <c r="N70" s="30">
        <v>61</v>
      </c>
    </row>
    <row r="71" spans="1:14" ht="15" customHeight="1">
      <c r="A71" s="49"/>
      <c r="B71" s="24"/>
      <c r="C71" s="52"/>
      <c r="D71" s="31">
        <v>1</v>
      </c>
      <c r="E71" s="26">
        <v>0.39772727272727271</v>
      </c>
      <c r="F71" s="27">
        <v>0.19772727272727272</v>
      </c>
      <c r="G71" s="27">
        <v>0.20227272727272727</v>
      </c>
      <c r="H71" s="27">
        <v>2.0454545454545454E-2</v>
      </c>
      <c r="I71" s="27">
        <v>5.909090909090909E-2</v>
      </c>
      <c r="J71" s="27">
        <v>3.1818181818181815E-2</v>
      </c>
      <c r="K71" s="27">
        <v>0.10909090909090909</v>
      </c>
      <c r="L71" s="27">
        <v>0.05</v>
      </c>
      <c r="M71" s="27">
        <v>0.12272727272727273</v>
      </c>
      <c r="N71" s="27">
        <v>0.13863636363636364</v>
      </c>
    </row>
    <row r="72" spans="1:14" ht="15" customHeight="1">
      <c r="A72" s="49"/>
      <c r="B72" s="24"/>
      <c r="C72" s="51" t="s">
        <v>311</v>
      </c>
      <c r="D72" s="28">
        <v>406</v>
      </c>
      <c r="E72" s="29">
        <v>131</v>
      </c>
      <c r="F72" s="30">
        <v>142</v>
      </c>
      <c r="G72" s="30">
        <v>117</v>
      </c>
      <c r="H72" s="30">
        <v>12</v>
      </c>
      <c r="I72" s="30">
        <v>11</v>
      </c>
      <c r="J72" s="30">
        <v>9</v>
      </c>
      <c r="K72" s="30">
        <v>26</v>
      </c>
      <c r="L72" s="30">
        <v>17</v>
      </c>
      <c r="M72" s="30">
        <v>39</v>
      </c>
      <c r="N72" s="30">
        <v>53</v>
      </c>
    </row>
    <row r="73" spans="1:14" ht="15" customHeight="1">
      <c r="A73" s="49"/>
      <c r="B73" s="24"/>
      <c r="C73" s="52"/>
      <c r="D73" s="31">
        <v>1</v>
      </c>
      <c r="E73" s="26">
        <v>0.32266009852216748</v>
      </c>
      <c r="F73" s="27">
        <v>0.34975369458128081</v>
      </c>
      <c r="G73" s="27">
        <v>0.28817733990147781</v>
      </c>
      <c r="H73" s="27">
        <v>2.9556650246305417E-2</v>
      </c>
      <c r="I73" s="27">
        <v>2.7093596059113302E-2</v>
      </c>
      <c r="J73" s="27">
        <v>2.2167487684729065E-2</v>
      </c>
      <c r="K73" s="27">
        <v>6.4039408866995079E-2</v>
      </c>
      <c r="L73" s="27">
        <v>4.1871921182266007E-2</v>
      </c>
      <c r="M73" s="27">
        <v>9.6059113300492605E-2</v>
      </c>
      <c r="N73" s="27">
        <v>0.13054187192118227</v>
      </c>
    </row>
    <row r="74" spans="1:14" ht="15" customHeight="1">
      <c r="A74" s="49"/>
      <c r="B74" s="24"/>
      <c r="C74" s="51" t="s">
        <v>312</v>
      </c>
      <c r="D74" s="28">
        <v>228</v>
      </c>
      <c r="E74" s="29">
        <v>53</v>
      </c>
      <c r="F74" s="30">
        <v>74</v>
      </c>
      <c r="G74" s="30">
        <v>67</v>
      </c>
      <c r="H74" s="30">
        <v>8</v>
      </c>
      <c r="I74" s="30">
        <v>12</v>
      </c>
      <c r="J74" s="30">
        <v>4</v>
      </c>
      <c r="K74" s="30">
        <v>24</v>
      </c>
      <c r="L74" s="30">
        <v>10</v>
      </c>
      <c r="M74" s="30">
        <v>29</v>
      </c>
      <c r="N74" s="30">
        <v>20</v>
      </c>
    </row>
    <row r="75" spans="1:14" ht="15" customHeight="1">
      <c r="A75" s="49"/>
      <c r="B75" s="24"/>
      <c r="C75" s="52"/>
      <c r="D75" s="31">
        <v>1</v>
      </c>
      <c r="E75" s="26">
        <v>0.23245614035087719</v>
      </c>
      <c r="F75" s="27">
        <v>0.32456140350877194</v>
      </c>
      <c r="G75" s="27">
        <v>0.29385964912280704</v>
      </c>
      <c r="H75" s="27">
        <v>3.5087719298245612E-2</v>
      </c>
      <c r="I75" s="27">
        <v>5.2631578947368418E-2</v>
      </c>
      <c r="J75" s="27">
        <v>1.7543859649122806E-2</v>
      </c>
      <c r="K75" s="27">
        <v>0.10526315789473684</v>
      </c>
      <c r="L75" s="27">
        <v>4.3859649122807015E-2</v>
      </c>
      <c r="M75" s="27">
        <v>0.12719298245614036</v>
      </c>
      <c r="N75" s="27">
        <v>8.771929824561403E-2</v>
      </c>
    </row>
    <row r="76" spans="1:14" ht="15" customHeight="1">
      <c r="A76" s="49"/>
      <c r="B76" s="24"/>
      <c r="C76" s="51" t="s">
        <v>313</v>
      </c>
      <c r="D76" s="28">
        <v>88</v>
      </c>
      <c r="E76" s="29">
        <v>11</v>
      </c>
      <c r="F76" s="30">
        <v>15</v>
      </c>
      <c r="G76" s="30">
        <v>29</v>
      </c>
      <c r="H76" s="30">
        <v>2</v>
      </c>
      <c r="I76" s="30">
        <v>3</v>
      </c>
      <c r="J76" s="30">
        <v>0</v>
      </c>
      <c r="K76" s="30">
        <v>7</v>
      </c>
      <c r="L76" s="30">
        <v>1</v>
      </c>
      <c r="M76" s="30">
        <v>23</v>
      </c>
      <c r="N76" s="30">
        <v>17</v>
      </c>
    </row>
    <row r="77" spans="1:14" ht="15" customHeight="1">
      <c r="A77" s="49"/>
      <c r="B77" s="24"/>
      <c r="C77" s="52"/>
      <c r="D77" s="31">
        <v>1</v>
      </c>
      <c r="E77" s="26">
        <v>0.125</v>
      </c>
      <c r="F77" s="27">
        <v>0.17045454545454544</v>
      </c>
      <c r="G77" s="27">
        <v>0.32954545454545453</v>
      </c>
      <c r="H77" s="27">
        <v>2.2727272727272728E-2</v>
      </c>
      <c r="I77" s="27">
        <v>3.4090909090909088E-2</v>
      </c>
      <c r="J77" s="27">
        <v>0</v>
      </c>
      <c r="K77" s="27">
        <v>7.9545454545454544E-2</v>
      </c>
      <c r="L77" s="27">
        <v>1.1363636363636364E-2</v>
      </c>
      <c r="M77" s="27">
        <v>0.26136363636363635</v>
      </c>
      <c r="N77" s="27">
        <v>0.19318181818181818</v>
      </c>
    </row>
    <row r="78" spans="1:14" ht="15" customHeight="1">
      <c r="A78" s="49"/>
      <c r="B78" s="24"/>
      <c r="C78" s="51" t="s">
        <v>314</v>
      </c>
      <c r="D78" s="28">
        <v>71</v>
      </c>
      <c r="E78" s="29">
        <v>7</v>
      </c>
      <c r="F78" s="30">
        <v>14</v>
      </c>
      <c r="G78" s="30">
        <v>18</v>
      </c>
      <c r="H78" s="30">
        <v>2</v>
      </c>
      <c r="I78" s="30">
        <v>3</v>
      </c>
      <c r="J78" s="30">
        <v>1</v>
      </c>
      <c r="K78" s="30">
        <v>1</v>
      </c>
      <c r="L78" s="30">
        <v>5</v>
      </c>
      <c r="M78" s="30">
        <v>24</v>
      </c>
      <c r="N78" s="30">
        <v>8</v>
      </c>
    </row>
    <row r="79" spans="1:14" ht="15" customHeight="1">
      <c r="A79" s="49"/>
      <c r="B79" s="24"/>
      <c r="C79" s="52"/>
      <c r="D79" s="31">
        <v>1</v>
      </c>
      <c r="E79" s="26">
        <v>9.8591549295774641E-2</v>
      </c>
      <c r="F79" s="27">
        <v>0.19718309859154928</v>
      </c>
      <c r="G79" s="27">
        <v>0.25352112676056338</v>
      </c>
      <c r="H79" s="27">
        <v>2.8169014084507043E-2</v>
      </c>
      <c r="I79" s="27">
        <v>4.2253521126760563E-2</v>
      </c>
      <c r="J79" s="27">
        <v>1.4084507042253521E-2</v>
      </c>
      <c r="K79" s="27">
        <v>1.4084507042253521E-2</v>
      </c>
      <c r="L79" s="27">
        <v>7.0422535211267609E-2</v>
      </c>
      <c r="M79" s="27">
        <v>0.3380281690140845</v>
      </c>
      <c r="N79" s="27">
        <v>0.11267605633802817</v>
      </c>
    </row>
    <row r="80" spans="1:14" ht="15" customHeight="1">
      <c r="A80" s="49"/>
      <c r="B80" s="24"/>
      <c r="C80" s="51" t="s">
        <v>315</v>
      </c>
      <c r="D80" s="28">
        <v>51</v>
      </c>
      <c r="E80" s="29">
        <v>3</v>
      </c>
      <c r="F80" s="30">
        <v>4</v>
      </c>
      <c r="G80" s="30">
        <v>10</v>
      </c>
      <c r="H80" s="30">
        <v>0</v>
      </c>
      <c r="I80" s="30">
        <v>3</v>
      </c>
      <c r="J80" s="30">
        <v>1</v>
      </c>
      <c r="K80" s="30">
        <v>3</v>
      </c>
      <c r="L80" s="30">
        <v>2</v>
      </c>
      <c r="M80" s="30">
        <v>28</v>
      </c>
      <c r="N80" s="30">
        <v>6</v>
      </c>
    </row>
    <row r="81" spans="1:14" ht="15" customHeight="1">
      <c r="A81" s="49"/>
      <c r="B81" s="24"/>
      <c r="C81" s="52"/>
      <c r="D81" s="31">
        <v>1</v>
      </c>
      <c r="E81" s="26">
        <v>5.8823529411764705E-2</v>
      </c>
      <c r="F81" s="27">
        <v>7.8431372549019607E-2</v>
      </c>
      <c r="G81" s="27">
        <v>0.19607843137254902</v>
      </c>
      <c r="H81" s="27">
        <v>0</v>
      </c>
      <c r="I81" s="27">
        <v>5.8823529411764705E-2</v>
      </c>
      <c r="J81" s="27">
        <v>1.9607843137254902E-2</v>
      </c>
      <c r="K81" s="27">
        <v>5.8823529411764705E-2</v>
      </c>
      <c r="L81" s="27">
        <v>3.9215686274509803E-2</v>
      </c>
      <c r="M81" s="27">
        <v>0.5490196078431373</v>
      </c>
      <c r="N81" s="27">
        <v>0.11764705882352941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710</v>
      </c>
      <c r="E84" s="22">
        <v>313</v>
      </c>
      <c r="F84" s="23">
        <v>122</v>
      </c>
      <c r="G84" s="23">
        <v>147</v>
      </c>
      <c r="H84" s="23">
        <v>8</v>
      </c>
      <c r="I84" s="23">
        <v>35</v>
      </c>
      <c r="J84" s="23">
        <v>20</v>
      </c>
      <c r="K84" s="23">
        <v>80</v>
      </c>
      <c r="L84" s="23">
        <v>34</v>
      </c>
      <c r="M84" s="23">
        <v>66</v>
      </c>
      <c r="N84" s="23">
        <v>108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0.44084507042253523</v>
      </c>
      <c r="F85" s="27">
        <v>0.17183098591549295</v>
      </c>
      <c r="G85" s="27">
        <v>0.20704225352112676</v>
      </c>
      <c r="H85" s="27">
        <v>1.1267605633802818E-2</v>
      </c>
      <c r="I85" s="27">
        <v>4.9295774647887321E-2</v>
      </c>
      <c r="J85" s="27">
        <v>2.8169014084507043E-2</v>
      </c>
      <c r="K85" s="27">
        <v>0.11267605633802817</v>
      </c>
      <c r="L85" s="27">
        <v>4.788732394366197E-2</v>
      </c>
      <c r="M85" s="27">
        <v>9.295774647887324E-2</v>
      </c>
      <c r="N85" s="27">
        <v>0.15211267605633802</v>
      </c>
    </row>
    <row r="86" spans="1:14" ht="15" customHeight="1">
      <c r="A86" s="49"/>
      <c r="B86" s="24" t="s">
        <v>319</v>
      </c>
      <c r="C86" s="51" t="s">
        <v>320</v>
      </c>
      <c r="D86" s="28">
        <v>525</v>
      </c>
      <c r="E86" s="29">
        <v>209</v>
      </c>
      <c r="F86" s="30">
        <v>125</v>
      </c>
      <c r="G86" s="30">
        <v>105</v>
      </c>
      <c r="H86" s="30">
        <v>12</v>
      </c>
      <c r="I86" s="30">
        <v>37</v>
      </c>
      <c r="J86" s="30">
        <v>14</v>
      </c>
      <c r="K86" s="30">
        <v>31</v>
      </c>
      <c r="L86" s="30">
        <v>27</v>
      </c>
      <c r="M86" s="30">
        <v>64</v>
      </c>
      <c r="N86" s="30">
        <v>69</v>
      </c>
    </row>
    <row r="87" spans="1:14" ht="15" customHeight="1">
      <c r="A87" s="49"/>
      <c r="B87" s="24"/>
      <c r="C87" s="52"/>
      <c r="D87" s="31">
        <v>1</v>
      </c>
      <c r="E87" s="26">
        <v>0.39809523809523811</v>
      </c>
      <c r="F87" s="27">
        <v>0.23809523809523808</v>
      </c>
      <c r="G87" s="27">
        <v>0.2</v>
      </c>
      <c r="H87" s="27">
        <v>2.2857142857142857E-2</v>
      </c>
      <c r="I87" s="27">
        <v>7.047619047619047E-2</v>
      </c>
      <c r="J87" s="27">
        <v>2.6666666666666668E-2</v>
      </c>
      <c r="K87" s="27">
        <v>5.904761904761905E-2</v>
      </c>
      <c r="L87" s="27">
        <v>5.1428571428571428E-2</v>
      </c>
      <c r="M87" s="27">
        <v>0.1219047619047619</v>
      </c>
      <c r="N87" s="27">
        <v>0.13142857142857142</v>
      </c>
    </row>
    <row r="88" spans="1:14" ht="15" customHeight="1">
      <c r="A88" s="49"/>
      <c r="B88" s="24"/>
      <c r="C88" s="51" t="s">
        <v>321</v>
      </c>
      <c r="D88" s="28">
        <v>210</v>
      </c>
      <c r="E88" s="29">
        <v>62</v>
      </c>
      <c r="F88" s="30">
        <v>67</v>
      </c>
      <c r="G88" s="30">
        <v>53</v>
      </c>
      <c r="H88" s="30">
        <v>10</v>
      </c>
      <c r="I88" s="30">
        <v>8</v>
      </c>
      <c r="J88" s="30">
        <v>1</v>
      </c>
      <c r="K88" s="30">
        <v>15</v>
      </c>
      <c r="L88" s="30">
        <v>12</v>
      </c>
      <c r="M88" s="30">
        <v>27</v>
      </c>
      <c r="N88" s="30">
        <v>30</v>
      </c>
    </row>
    <row r="89" spans="1:14" ht="15" customHeight="1">
      <c r="A89" s="49"/>
      <c r="B89" s="24"/>
      <c r="C89" s="52"/>
      <c r="D89" s="31">
        <v>1</v>
      </c>
      <c r="E89" s="26">
        <v>0.29523809523809524</v>
      </c>
      <c r="F89" s="27">
        <v>0.31904761904761902</v>
      </c>
      <c r="G89" s="27">
        <v>0.25238095238095237</v>
      </c>
      <c r="H89" s="27">
        <v>4.7619047619047616E-2</v>
      </c>
      <c r="I89" s="27">
        <v>3.8095238095238099E-2</v>
      </c>
      <c r="J89" s="27">
        <v>4.7619047619047623E-3</v>
      </c>
      <c r="K89" s="27">
        <v>7.1428571428571425E-2</v>
      </c>
      <c r="L89" s="27">
        <v>5.7142857142857141E-2</v>
      </c>
      <c r="M89" s="27">
        <v>0.12857142857142856</v>
      </c>
      <c r="N89" s="27">
        <v>0.14285714285714285</v>
      </c>
    </row>
    <row r="90" spans="1:14" ht="15" customHeight="1">
      <c r="A90" s="49"/>
      <c r="B90" s="24"/>
      <c r="C90" s="51" t="s">
        <v>322</v>
      </c>
      <c r="D90" s="28">
        <v>265</v>
      </c>
      <c r="E90" s="29">
        <v>82</v>
      </c>
      <c r="F90" s="30">
        <v>86</v>
      </c>
      <c r="G90" s="30">
        <v>67</v>
      </c>
      <c r="H90" s="30">
        <v>6</v>
      </c>
      <c r="I90" s="30">
        <v>8</v>
      </c>
      <c r="J90" s="30">
        <v>7</v>
      </c>
      <c r="K90" s="30">
        <v>13</v>
      </c>
      <c r="L90" s="30">
        <v>8</v>
      </c>
      <c r="M90" s="30">
        <v>37</v>
      </c>
      <c r="N90" s="30">
        <v>30</v>
      </c>
    </row>
    <row r="91" spans="1:14" ht="15" customHeight="1">
      <c r="A91" s="49"/>
      <c r="B91" s="24"/>
      <c r="C91" s="52"/>
      <c r="D91" s="31">
        <v>1</v>
      </c>
      <c r="E91" s="26">
        <v>0.30943396226415093</v>
      </c>
      <c r="F91" s="27">
        <v>0.32452830188679244</v>
      </c>
      <c r="G91" s="27">
        <v>0.25283018867924528</v>
      </c>
      <c r="H91" s="27">
        <v>2.2641509433962263E-2</v>
      </c>
      <c r="I91" s="27">
        <v>3.0188679245283019E-2</v>
      </c>
      <c r="J91" s="27">
        <v>2.6415094339622643E-2</v>
      </c>
      <c r="K91" s="27">
        <v>4.9056603773584909E-2</v>
      </c>
      <c r="L91" s="27">
        <v>3.0188679245283019E-2</v>
      </c>
      <c r="M91" s="27">
        <v>0.13962264150943396</v>
      </c>
      <c r="N91" s="27">
        <v>0.11320754716981132</v>
      </c>
    </row>
    <row r="92" spans="1:14" ht="15" customHeight="1">
      <c r="A92" s="49"/>
      <c r="B92" s="24"/>
      <c r="C92" s="51" t="s">
        <v>323</v>
      </c>
      <c r="D92" s="28">
        <v>118</v>
      </c>
      <c r="E92" s="29">
        <v>15</v>
      </c>
      <c r="F92" s="30">
        <v>27</v>
      </c>
      <c r="G92" s="30">
        <v>33</v>
      </c>
      <c r="H92" s="30">
        <v>2</v>
      </c>
      <c r="I92" s="30">
        <v>3</v>
      </c>
      <c r="J92" s="30">
        <v>2</v>
      </c>
      <c r="K92" s="30">
        <v>5</v>
      </c>
      <c r="L92" s="30">
        <v>6</v>
      </c>
      <c r="M92" s="30">
        <v>34</v>
      </c>
      <c r="N92" s="30">
        <v>17</v>
      </c>
    </row>
    <row r="93" spans="1:14" ht="15" customHeight="1">
      <c r="A93" s="49"/>
      <c r="B93" s="24"/>
      <c r="C93" s="52"/>
      <c r="D93" s="31">
        <v>1</v>
      </c>
      <c r="E93" s="26">
        <v>0.1271186440677966</v>
      </c>
      <c r="F93" s="27">
        <v>0.2288135593220339</v>
      </c>
      <c r="G93" s="27">
        <v>0.27966101694915252</v>
      </c>
      <c r="H93" s="27">
        <v>1.6949152542372881E-2</v>
      </c>
      <c r="I93" s="27">
        <v>2.5423728813559324E-2</v>
      </c>
      <c r="J93" s="27">
        <v>1.6949152542372881E-2</v>
      </c>
      <c r="K93" s="27">
        <v>4.2372881355932202E-2</v>
      </c>
      <c r="L93" s="27">
        <v>5.0847457627118647E-2</v>
      </c>
      <c r="M93" s="27">
        <v>0.28813559322033899</v>
      </c>
      <c r="N93" s="27">
        <v>0.1440677966101695</v>
      </c>
    </row>
    <row r="94" spans="1:14" ht="15" customHeight="1">
      <c r="A94" s="49"/>
      <c r="B94" s="24"/>
      <c r="C94" s="51" t="s">
        <v>324</v>
      </c>
      <c r="D94" s="28">
        <v>17</v>
      </c>
      <c r="E94" s="29">
        <v>2</v>
      </c>
      <c r="F94" s="30">
        <v>5</v>
      </c>
      <c r="G94" s="30">
        <v>5</v>
      </c>
      <c r="H94" s="30">
        <v>1</v>
      </c>
      <c r="I94" s="30">
        <v>1</v>
      </c>
      <c r="J94" s="30">
        <v>0</v>
      </c>
      <c r="K94" s="30">
        <v>3</v>
      </c>
      <c r="L94" s="30">
        <v>2</v>
      </c>
      <c r="M94" s="30">
        <v>5</v>
      </c>
      <c r="N94" s="30">
        <v>0</v>
      </c>
    </row>
    <row r="95" spans="1:14" ht="15" customHeight="1">
      <c r="A95" s="49"/>
      <c r="B95" s="24"/>
      <c r="C95" s="52"/>
      <c r="D95" s="31">
        <v>1</v>
      </c>
      <c r="E95" s="26">
        <v>0.11764705882352941</v>
      </c>
      <c r="F95" s="27">
        <v>0.29411764705882354</v>
      </c>
      <c r="G95" s="27">
        <v>0.29411764705882354</v>
      </c>
      <c r="H95" s="27">
        <v>5.8823529411764705E-2</v>
      </c>
      <c r="I95" s="27">
        <v>5.8823529411764705E-2</v>
      </c>
      <c r="J95" s="27">
        <v>0</v>
      </c>
      <c r="K95" s="27">
        <v>0.17647058823529413</v>
      </c>
      <c r="L95" s="27">
        <v>0.11764705882352941</v>
      </c>
      <c r="M95" s="27">
        <v>0.29411764705882354</v>
      </c>
      <c r="N95" s="27">
        <v>0</v>
      </c>
    </row>
    <row r="96" spans="1:14" ht="15" customHeight="1">
      <c r="A96" s="49"/>
      <c r="B96" s="24"/>
      <c r="C96" s="51" t="s">
        <v>325</v>
      </c>
      <c r="D96" s="28">
        <v>19</v>
      </c>
      <c r="E96" s="29">
        <v>1</v>
      </c>
      <c r="F96" s="30">
        <v>0</v>
      </c>
      <c r="G96" s="30">
        <v>2</v>
      </c>
      <c r="H96" s="30">
        <v>0</v>
      </c>
      <c r="I96" s="30">
        <v>1</v>
      </c>
      <c r="J96" s="30">
        <v>0</v>
      </c>
      <c r="K96" s="30">
        <v>1</v>
      </c>
      <c r="L96" s="30">
        <v>0</v>
      </c>
      <c r="M96" s="30">
        <v>13</v>
      </c>
      <c r="N96" s="30">
        <v>3</v>
      </c>
    </row>
    <row r="97" spans="1:14" ht="15" customHeight="1">
      <c r="A97" s="49"/>
      <c r="B97" s="24"/>
      <c r="C97" s="52"/>
      <c r="D97" s="31">
        <v>1</v>
      </c>
      <c r="E97" s="26">
        <v>5.2631578947368418E-2</v>
      </c>
      <c r="F97" s="27">
        <v>0</v>
      </c>
      <c r="G97" s="27">
        <v>0.10526315789473684</v>
      </c>
      <c r="H97" s="27">
        <v>0</v>
      </c>
      <c r="I97" s="27">
        <v>5.2631578947368418E-2</v>
      </c>
      <c r="J97" s="27">
        <v>0</v>
      </c>
      <c r="K97" s="27">
        <v>5.2631578947368418E-2</v>
      </c>
      <c r="L97" s="27">
        <v>0</v>
      </c>
      <c r="M97" s="27">
        <v>0.68421052631578949</v>
      </c>
      <c r="N97" s="27">
        <v>0.15789473684210525</v>
      </c>
    </row>
    <row r="98" spans="1:14" ht="15" customHeight="1">
      <c r="A98" s="49"/>
      <c r="B98" s="24"/>
      <c r="C98" s="51" t="s">
        <v>326</v>
      </c>
      <c r="D98" s="28">
        <v>2</v>
      </c>
      <c r="E98" s="29">
        <v>0</v>
      </c>
      <c r="F98" s="30">
        <v>0</v>
      </c>
      <c r="G98" s="30">
        <v>1</v>
      </c>
      <c r="H98" s="30">
        <v>0</v>
      </c>
      <c r="I98" s="30">
        <v>0</v>
      </c>
      <c r="J98" s="30">
        <v>0</v>
      </c>
      <c r="K98" s="30">
        <v>0</v>
      </c>
      <c r="L98" s="30">
        <v>0</v>
      </c>
      <c r="M98" s="30">
        <v>1</v>
      </c>
      <c r="N98" s="30">
        <v>0</v>
      </c>
    </row>
    <row r="99" spans="1:14" ht="15" customHeight="1">
      <c r="A99" s="49"/>
      <c r="B99" s="24"/>
      <c r="C99" s="52"/>
      <c r="D99" s="31">
        <v>1</v>
      </c>
      <c r="E99" s="26">
        <v>0</v>
      </c>
      <c r="F99" s="27">
        <v>0</v>
      </c>
      <c r="G99" s="27">
        <v>0.5</v>
      </c>
      <c r="H99" s="27">
        <v>0</v>
      </c>
      <c r="I99" s="27">
        <v>0</v>
      </c>
      <c r="J99" s="27">
        <v>0</v>
      </c>
      <c r="K99" s="27">
        <v>0</v>
      </c>
      <c r="L99" s="27">
        <v>0</v>
      </c>
      <c r="M99" s="27">
        <v>0.5</v>
      </c>
      <c r="N99" s="27">
        <v>0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15" customHeight="1">
      <c r="A101" s="49"/>
      <c r="B101" s="43"/>
      <c r="C101" s="60"/>
      <c r="D101" s="44">
        <v>1</v>
      </c>
      <c r="E101" s="45">
        <v>1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1287" priority="56" rank="1"/>
  </conditionalFormatting>
  <conditionalFormatting sqref="E67:N67">
    <cfRule type="top10" dxfId="1286" priority="49" rank="1"/>
  </conditionalFormatting>
  <conditionalFormatting sqref="E65:N65">
    <cfRule type="top10" dxfId="1285" priority="48" rank="1"/>
  </conditionalFormatting>
  <conditionalFormatting sqref="E63:N63">
    <cfRule type="top10" dxfId="1284" priority="47" rank="1"/>
  </conditionalFormatting>
  <conditionalFormatting sqref="E61:N61">
    <cfRule type="top10" dxfId="1283" priority="46" rank="1"/>
  </conditionalFormatting>
  <conditionalFormatting sqref="E59:N59">
    <cfRule type="top10" dxfId="1282" priority="45" rank="1"/>
  </conditionalFormatting>
  <conditionalFormatting sqref="E57:N57">
    <cfRule type="top10" dxfId="1281" priority="44" rank="1"/>
  </conditionalFormatting>
  <conditionalFormatting sqref="E55:N55">
    <cfRule type="top10" dxfId="1280" priority="43" rank="1"/>
  </conditionalFormatting>
  <conditionalFormatting sqref="E53:N53">
    <cfRule type="top10" dxfId="1279" priority="42" rank="1"/>
  </conditionalFormatting>
  <conditionalFormatting sqref="E51:N51">
    <cfRule type="top10" dxfId="1278" priority="41" rank="1"/>
  </conditionalFormatting>
  <conditionalFormatting sqref="E49:N49">
    <cfRule type="top10" dxfId="1277" priority="40" rank="1"/>
  </conditionalFormatting>
  <conditionalFormatting sqref="E47:N47">
    <cfRule type="top10" dxfId="1276" priority="39" rank="1"/>
  </conditionalFormatting>
  <conditionalFormatting sqref="E45:N45">
    <cfRule type="top10" dxfId="1275" priority="38" rank="1"/>
  </conditionalFormatting>
  <conditionalFormatting sqref="E43:N43">
    <cfRule type="top10" dxfId="1274" priority="37" rank="1"/>
  </conditionalFormatting>
  <conditionalFormatting sqref="E41:N41">
    <cfRule type="top10" dxfId="1273" priority="36" rank="1"/>
  </conditionalFormatting>
  <conditionalFormatting sqref="E39:N39">
    <cfRule type="top10" dxfId="1272" priority="35" rank="1"/>
  </conditionalFormatting>
  <conditionalFormatting sqref="E37:N37">
    <cfRule type="top10" dxfId="1271" priority="34" rank="1"/>
  </conditionalFormatting>
  <conditionalFormatting sqref="E35:N35">
    <cfRule type="top10" dxfId="1270" priority="32" rank="1"/>
  </conditionalFormatting>
  <conditionalFormatting sqref="E33:N33">
    <cfRule type="top10" dxfId="1269" priority="31" rank="1"/>
  </conditionalFormatting>
  <conditionalFormatting sqref="E31:N31">
    <cfRule type="top10" dxfId="1268" priority="30" rank="1"/>
  </conditionalFormatting>
  <conditionalFormatting sqref="E29:N29">
    <cfRule type="top10" dxfId="1267" priority="29" rank="1"/>
  </conditionalFormatting>
  <conditionalFormatting sqref="E27:N27">
    <cfRule type="top10" dxfId="1266" priority="28" rank="1"/>
  </conditionalFormatting>
  <conditionalFormatting sqref="E21:N21">
    <cfRule type="top10" dxfId="1265" priority="27" rank="1"/>
  </conditionalFormatting>
  <conditionalFormatting sqref="E19:N19">
    <cfRule type="top10" dxfId="1264" priority="26" rank="1"/>
  </conditionalFormatting>
  <conditionalFormatting sqref="E17:N17">
    <cfRule type="top10" dxfId="1263" priority="25" rank="1"/>
  </conditionalFormatting>
  <conditionalFormatting sqref="E15:N15">
    <cfRule type="top10" dxfId="1262" priority="24" rank="1"/>
  </conditionalFormatting>
  <conditionalFormatting sqref="E13:N13">
    <cfRule type="top10" dxfId="1261" priority="23" rank="1"/>
  </conditionalFormatting>
  <conditionalFormatting sqref="E11:N11">
    <cfRule type="top10" dxfId="1260" priority="22" rank="1"/>
  </conditionalFormatting>
  <conditionalFormatting sqref="E23:N23">
    <cfRule type="top10" dxfId="1259" priority="21" rank="1"/>
  </conditionalFormatting>
  <conditionalFormatting sqref="E25:N25">
    <cfRule type="top10" dxfId="1258" priority="20" rank="1"/>
  </conditionalFormatting>
  <conditionalFormatting sqref="E81:N81">
    <cfRule type="top10" dxfId="1257" priority="17" rank="1"/>
  </conditionalFormatting>
  <conditionalFormatting sqref="E79:N79">
    <cfRule type="top10" dxfId="1256" priority="16" rank="1"/>
  </conditionalFormatting>
  <conditionalFormatting sqref="E77:N77">
    <cfRule type="top10" dxfId="1255" priority="15" rank="1"/>
  </conditionalFormatting>
  <conditionalFormatting sqref="E75:N75">
    <cfRule type="top10" dxfId="1254" priority="14" rank="1"/>
  </conditionalFormatting>
  <conditionalFormatting sqref="E73:N73">
    <cfRule type="top10" dxfId="1253" priority="13" rank="1"/>
  </conditionalFormatting>
  <conditionalFormatting sqref="E71:N71">
    <cfRule type="top10" dxfId="1252" priority="12" rank="1"/>
  </conditionalFormatting>
  <conditionalFormatting sqref="E69:N69">
    <cfRule type="top10" dxfId="1251" priority="11" rank="1"/>
  </conditionalFormatting>
  <conditionalFormatting sqref="E101:N101">
    <cfRule type="top10" dxfId="1250" priority="9" rank="1"/>
  </conditionalFormatting>
  <conditionalFormatting sqref="E99:N99">
    <cfRule type="top10" dxfId="1249" priority="8" rank="1"/>
  </conditionalFormatting>
  <conditionalFormatting sqref="E97:N97">
    <cfRule type="top10" dxfId="1248" priority="7" rank="1"/>
  </conditionalFormatting>
  <conditionalFormatting sqref="E95:N95">
    <cfRule type="top10" dxfId="1247" priority="6" rank="1"/>
  </conditionalFormatting>
  <conditionalFormatting sqref="E93:N93">
    <cfRule type="top10" dxfId="1246" priority="5" rank="1"/>
  </conditionalFormatting>
  <conditionalFormatting sqref="E91:N91">
    <cfRule type="top10" dxfId="1245" priority="4" rank="1"/>
  </conditionalFormatting>
  <conditionalFormatting sqref="E89:N89">
    <cfRule type="top10" dxfId="1244" priority="3" rank="1"/>
  </conditionalFormatting>
  <conditionalFormatting sqref="E87:N87">
    <cfRule type="top10" dxfId="1243" priority="2" rank="1"/>
  </conditionalFormatting>
  <conditionalFormatting sqref="E85:N85">
    <cfRule type="top10" dxfId="124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349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128</v>
      </c>
      <c r="F7" s="13" t="s">
        <v>129</v>
      </c>
      <c r="G7" s="13" t="s">
        <v>130</v>
      </c>
      <c r="H7" s="13" t="s">
        <v>131</v>
      </c>
      <c r="I7" s="13" t="s">
        <v>132</v>
      </c>
      <c r="J7" s="13" t="s">
        <v>133</v>
      </c>
      <c r="K7" s="13" t="s">
        <v>134</v>
      </c>
      <c r="L7" s="13" t="s">
        <v>135</v>
      </c>
      <c r="M7" s="13" t="s">
        <v>23</v>
      </c>
      <c r="N7" s="13" t="s">
        <v>136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13217</v>
      </c>
      <c r="F8" s="16">
        <v>4064</v>
      </c>
      <c r="G8" s="16">
        <v>3302</v>
      </c>
      <c r="H8" s="16">
        <v>650</v>
      </c>
      <c r="I8" s="16">
        <v>5594</v>
      </c>
      <c r="J8" s="16">
        <v>4410</v>
      </c>
      <c r="K8" s="16">
        <v>3811</v>
      </c>
      <c r="L8" s="16">
        <v>3498</v>
      </c>
      <c r="M8" s="16">
        <v>374</v>
      </c>
      <c r="N8" s="16">
        <v>1023</v>
      </c>
      <c r="O8" s="16">
        <v>1105</v>
      </c>
    </row>
    <row r="9" spans="1:16384" ht="15" customHeight="1">
      <c r="A9" s="49"/>
      <c r="B9" s="57"/>
      <c r="C9" s="58"/>
      <c r="D9" s="17">
        <v>1</v>
      </c>
      <c r="E9" s="18">
        <v>0.81798489912117833</v>
      </c>
      <c r="F9" s="19">
        <v>0.25151627676692662</v>
      </c>
      <c r="G9" s="19">
        <v>0.20435697487312787</v>
      </c>
      <c r="H9" s="19">
        <v>4.0227750959277137E-2</v>
      </c>
      <c r="I9" s="19">
        <v>0.34620621364030202</v>
      </c>
      <c r="J9" s="19">
        <v>0.27292981804678795</v>
      </c>
      <c r="K9" s="19">
        <v>0.23585839831662334</v>
      </c>
      <c r="L9" s="19">
        <v>0.21648718900854066</v>
      </c>
      <c r="M9" s="19">
        <v>2.314642901349177E-2</v>
      </c>
      <c r="N9" s="19">
        <v>6.3312291125139253E-2</v>
      </c>
      <c r="O9" s="19">
        <v>6.8387176630771138E-2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3948</v>
      </c>
      <c r="F10" s="23">
        <v>693</v>
      </c>
      <c r="G10" s="23">
        <v>1036</v>
      </c>
      <c r="H10" s="23">
        <v>156</v>
      </c>
      <c r="I10" s="23">
        <v>1658</v>
      </c>
      <c r="J10" s="23">
        <v>1197</v>
      </c>
      <c r="K10" s="23">
        <v>1095</v>
      </c>
      <c r="L10" s="23">
        <v>879</v>
      </c>
      <c r="M10" s="23">
        <v>108</v>
      </c>
      <c r="N10" s="23">
        <v>398</v>
      </c>
      <c r="O10" s="23">
        <v>374</v>
      </c>
    </row>
    <row r="11" spans="1:16384" ht="15" customHeight="1">
      <c r="A11" s="49"/>
      <c r="B11" s="24"/>
      <c r="C11" s="52"/>
      <c r="D11" s="25">
        <v>1</v>
      </c>
      <c r="E11" s="26">
        <v>0.79086538461538458</v>
      </c>
      <c r="F11" s="27">
        <v>0.13882211538461539</v>
      </c>
      <c r="G11" s="27">
        <v>0.20753205128205129</v>
      </c>
      <c r="H11" s="27">
        <v>3.125E-2</v>
      </c>
      <c r="I11" s="27">
        <v>0.33213141025641024</v>
      </c>
      <c r="J11" s="27">
        <v>0.23978365384615385</v>
      </c>
      <c r="K11" s="27">
        <v>0.21935096153846154</v>
      </c>
      <c r="L11" s="27">
        <v>0.17608173076923078</v>
      </c>
      <c r="M11" s="27">
        <v>2.1634615384615384E-2</v>
      </c>
      <c r="N11" s="27">
        <v>7.9727564102564097E-2</v>
      </c>
      <c r="O11" s="27">
        <v>7.4919871794871792E-2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9087</v>
      </c>
      <c r="F12" s="30">
        <v>3351</v>
      </c>
      <c r="G12" s="30">
        <v>2241</v>
      </c>
      <c r="H12" s="30">
        <v>489</v>
      </c>
      <c r="I12" s="30">
        <v>3893</v>
      </c>
      <c r="J12" s="30">
        <v>3183</v>
      </c>
      <c r="K12" s="30">
        <v>2686</v>
      </c>
      <c r="L12" s="30">
        <v>2588</v>
      </c>
      <c r="M12" s="30">
        <v>257</v>
      </c>
      <c r="N12" s="30">
        <v>598</v>
      </c>
      <c r="O12" s="30">
        <v>715</v>
      </c>
    </row>
    <row r="13" spans="1:16384" ht="15" customHeight="1">
      <c r="A13" s="49"/>
      <c r="B13" s="43"/>
      <c r="C13" s="60"/>
      <c r="D13" s="44">
        <v>1</v>
      </c>
      <c r="E13" s="45">
        <v>0.83298194151617933</v>
      </c>
      <c r="F13" s="46">
        <v>0.30717755981299844</v>
      </c>
      <c r="G13" s="46">
        <v>0.20542671188926576</v>
      </c>
      <c r="H13" s="46">
        <v>4.4825373544779543E-2</v>
      </c>
      <c r="I13" s="46">
        <v>0.35686130717755982</v>
      </c>
      <c r="J13" s="46">
        <v>0.29177743147859564</v>
      </c>
      <c r="K13" s="46">
        <v>0.24621871848932075</v>
      </c>
      <c r="L13" s="46">
        <v>0.23723531029425246</v>
      </c>
      <c r="M13" s="46">
        <v>2.3558529654413785E-2</v>
      </c>
      <c r="N13" s="46">
        <v>5.4817123476028969E-2</v>
      </c>
      <c r="O13" s="46">
        <v>6.5542212851773765E-2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284</v>
      </c>
      <c r="F14" s="23">
        <v>77</v>
      </c>
      <c r="G14" s="23">
        <v>74</v>
      </c>
      <c r="H14" s="23">
        <v>12</v>
      </c>
      <c r="I14" s="23">
        <v>121</v>
      </c>
      <c r="J14" s="23">
        <v>87</v>
      </c>
      <c r="K14" s="23">
        <v>76</v>
      </c>
      <c r="L14" s="23">
        <v>79</v>
      </c>
      <c r="M14" s="23">
        <v>10</v>
      </c>
      <c r="N14" s="23">
        <v>25</v>
      </c>
      <c r="O14" s="23">
        <v>25</v>
      </c>
    </row>
    <row r="15" spans="1:16384" ht="15" customHeight="1">
      <c r="A15" s="49"/>
      <c r="B15" s="24"/>
      <c r="C15" s="52"/>
      <c r="D15" s="31">
        <v>1</v>
      </c>
      <c r="E15" s="26">
        <v>0.78670360110803328</v>
      </c>
      <c r="F15" s="27">
        <v>0.21329639889196675</v>
      </c>
      <c r="G15" s="27">
        <v>0.20498614958448755</v>
      </c>
      <c r="H15" s="27">
        <v>3.3240997229916899E-2</v>
      </c>
      <c r="I15" s="27">
        <v>0.33518005540166207</v>
      </c>
      <c r="J15" s="27">
        <v>0.24099722991689751</v>
      </c>
      <c r="K15" s="27">
        <v>0.21052631578947367</v>
      </c>
      <c r="L15" s="27">
        <v>0.2188365650969529</v>
      </c>
      <c r="M15" s="27">
        <v>2.7700831024930747E-2</v>
      </c>
      <c r="N15" s="27">
        <v>6.9252077562326875E-2</v>
      </c>
      <c r="O15" s="27">
        <v>6.9252077562326875E-2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553</v>
      </c>
      <c r="F16" s="30">
        <v>142</v>
      </c>
      <c r="G16" s="30">
        <v>143</v>
      </c>
      <c r="H16" s="30">
        <v>21</v>
      </c>
      <c r="I16" s="30">
        <v>248</v>
      </c>
      <c r="J16" s="30">
        <v>218</v>
      </c>
      <c r="K16" s="30">
        <v>175</v>
      </c>
      <c r="L16" s="30">
        <v>139</v>
      </c>
      <c r="M16" s="30">
        <v>21</v>
      </c>
      <c r="N16" s="30">
        <v>50</v>
      </c>
      <c r="O16" s="30">
        <v>54</v>
      </c>
    </row>
    <row r="17" spans="1:15" ht="15" customHeight="1">
      <c r="A17" s="49"/>
      <c r="B17" s="24"/>
      <c r="C17" s="52"/>
      <c r="D17" s="31">
        <v>1</v>
      </c>
      <c r="E17" s="26">
        <v>0.79568345323741008</v>
      </c>
      <c r="F17" s="27">
        <v>0.20431654676258992</v>
      </c>
      <c r="G17" s="27">
        <v>0.20575539568345325</v>
      </c>
      <c r="H17" s="27">
        <v>3.0215827338129497E-2</v>
      </c>
      <c r="I17" s="27">
        <v>0.35683453237410073</v>
      </c>
      <c r="J17" s="27">
        <v>0.31366906474820144</v>
      </c>
      <c r="K17" s="27">
        <v>0.25179856115107913</v>
      </c>
      <c r="L17" s="27">
        <v>0.2</v>
      </c>
      <c r="M17" s="27">
        <v>3.0215827338129497E-2</v>
      </c>
      <c r="N17" s="27">
        <v>7.1942446043165464E-2</v>
      </c>
      <c r="O17" s="27">
        <v>7.7697841726618699E-2</v>
      </c>
    </row>
    <row r="18" spans="1:15" ht="15" customHeight="1">
      <c r="A18" s="49"/>
      <c r="B18" s="24"/>
      <c r="C18" s="51" t="s">
        <v>290</v>
      </c>
      <c r="D18" s="28">
        <v>867</v>
      </c>
      <c r="E18" s="29">
        <v>692</v>
      </c>
      <c r="F18" s="30">
        <v>240</v>
      </c>
      <c r="G18" s="30">
        <v>192</v>
      </c>
      <c r="H18" s="30">
        <v>30</v>
      </c>
      <c r="I18" s="30">
        <v>311</v>
      </c>
      <c r="J18" s="30">
        <v>245</v>
      </c>
      <c r="K18" s="30">
        <v>239</v>
      </c>
      <c r="L18" s="30">
        <v>171</v>
      </c>
      <c r="M18" s="30">
        <v>21</v>
      </c>
      <c r="N18" s="30">
        <v>55</v>
      </c>
      <c r="O18" s="30">
        <v>61</v>
      </c>
    </row>
    <row r="19" spans="1:15" ht="15" customHeight="1">
      <c r="A19" s="49"/>
      <c r="B19" s="24"/>
      <c r="C19" s="52"/>
      <c r="D19" s="31">
        <v>1</v>
      </c>
      <c r="E19" s="26">
        <v>0.79815455594002305</v>
      </c>
      <c r="F19" s="27">
        <v>0.27681660899653981</v>
      </c>
      <c r="G19" s="27">
        <v>0.22145328719723184</v>
      </c>
      <c r="H19" s="27">
        <v>3.4602076124567477E-2</v>
      </c>
      <c r="I19" s="27">
        <v>0.35870818915801617</v>
      </c>
      <c r="J19" s="27">
        <v>0.28258362168396772</v>
      </c>
      <c r="K19" s="27">
        <v>0.27566320645905423</v>
      </c>
      <c r="L19" s="27">
        <v>0.1972318339100346</v>
      </c>
      <c r="M19" s="27">
        <v>2.4221453287197232E-2</v>
      </c>
      <c r="N19" s="27">
        <v>6.3437139561707032E-2</v>
      </c>
      <c r="O19" s="27">
        <v>7.0357554786620535E-2</v>
      </c>
    </row>
    <row r="20" spans="1:15" ht="15" customHeight="1">
      <c r="A20" s="49"/>
      <c r="B20" s="24"/>
      <c r="C20" s="51" t="s">
        <v>291</v>
      </c>
      <c r="D20" s="28">
        <v>1749</v>
      </c>
      <c r="E20" s="29">
        <v>1423</v>
      </c>
      <c r="F20" s="30">
        <v>447</v>
      </c>
      <c r="G20" s="30">
        <v>392</v>
      </c>
      <c r="H20" s="30">
        <v>74</v>
      </c>
      <c r="I20" s="30">
        <v>591</v>
      </c>
      <c r="J20" s="30">
        <v>472</v>
      </c>
      <c r="K20" s="30">
        <v>426</v>
      </c>
      <c r="L20" s="30">
        <v>414</v>
      </c>
      <c r="M20" s="30">
        <v>31</v>
      </c>
      <c r="N20" s="30">
        <v>104</v>
      </c>
      <c r="O20" s="30">
        <v>133</v>
      </c>
    </row>
    <row r="21" spans="1:15" ht="15" customHeight="1">
      <c r="A21" s="49"/>
      <c r="B21" s="24"/>
      <c r="C21" s="52"/>
      <c r="D21" s="31">
        <v>1</v>
      </c>
      <c r="E21" s="26">
        <v>0.81360777587192679</v>
      </c>
      <c r="F21" s="27">
        <v>0.25557461406518012</v>
      </c>
      <c r="G21" s="27">
        <v>0.22412807318467695</v>
      </c>
      <c r="H21" s="27">
        <v>4.2309891366495142E-2</v>
      </c>
      <c r="I21" s="27">
        <v>0.33790737564322471</v>
      </c>
      <c r="J21" s="27">
        <v>0.26986849628359061</v>
      </c>
      <c r="K21" s="27">
        <v>0.24356775300171526</v>
      </c>
      <c r="L21" s="27">
        <v>0.23670668953687821</v>
      </c>
      <c r="M21" s="27">
        <v>1.7724413950829045E-2</v>
      </c>
      <c r="N21" s="27">
        <v>5.9462550028587767E-2</v>
      </c>
      <c r="O21" s="27">
        <v>7.6043453401943961E-2</v>
      </c>
    </row>
    <row r="22" spans="1:15" ht="15" customHeight="1">
      <c r="A22" s="49"/>
      <c r="B22" s="24"/>
      <c r="C22" s="51" t="s">
        <v>292</v>
      </c>
      <c r="D22" s="28">
        <v>3564</v>
      </c>
      <c r="E22" s="29">
        <v>2932</v>
      </c>
      <c r="F22" s="30">
        <v>1096</v>
      </c>
      <c r="G22" s="30">
        <v>802</v>
      </c>
      <c r="H22" s="30">
        <v>166</v>
      </c>
      <c r="I22" s="30">
        <v>1300</v>
      </c>
      <c r="J22" s="30">
        <v>1042</v>
      </c>
      <c r="K22" s="30">
        <v>859</v>
      </c>
      <c r="L22" s="30">
        <v>849</v>
      </c>
      <c r="M22" s="30">
        <v>75</v>
      </c>
      <c r="N22" s="30">
        <v>225</v>
      </c>
      <c r="O22" s="30">
        <v>229</v>
      </c>
    </row>
    <row r="23" spans="1:15" ht="15" customHeight="1">
      <c r="A23" s="49"/>
      <c r="B23" s="24"/>
      <c r="C23" s="52"/>
      <c r="D23" s="25">
        <v>1</v>
      </c>
      <c r="E23" s="26">
        <v>0.82267115600448937</v>
      </c>
      <c r="F23" s="27">
        <v>0.30751964085297417</v>
      </c>
      <c r="G23" s="27">
        <v>0.2250280583613917</v>
      </c>
      <c r="H23" s="27">
        <v>4.6576879910213247E-2</v>
      </c>
      <c r="I23" s="27">
        <v>0.36475869809203143</v>
      </c>
      <c r="J23" s="27">
        <v>0.29236812570145904</v>
      </c>
      <c r="K23" s="27">
        <v>0.2410213243546577</v>
      </c>
      <c r="L23" s="27">
        <v>0.23821548821548821</v>
      </c>
      <c r="M23" s="27">
        <v>2.1043771043771045E-2</v>
      </c>
      <c r="N23" s="27">
        <v>6.3131313131313135E-2</v>
      </c>
      <c r="O23" s="27">
        <v>6.4253647586980919E-2</v>
      </c>
    </row>
    <row r="24" spans="1:15" ht="15" customHeight="1">
      <c r="A24" s="49"/>
      <c r="B24" s="24"/>
      <c r="C24" s="51" t="s">
        <v>293</v>
      </c>
      <c r="D24" s="28">
        <v>4716</v>
      </c>
      <c r="E24" s="29">
        <v>3961</v>
      </c>
      <c r="F24" s="30">
        <v>1315</v>
      </c>
      <c r="G24" s="30">
        <v>1022</v>
      </c>
      <c r="H24" s="30">
        <v>214</v>
      </c>
      <c r="I24" s="30">
        <v>1671</v>
      </c>
      <c r="J24" s="30">
        <v>1286</v>
      </c>
      <c r="K24" s="30">
        <v>1117</v>
      </c>
      <c r="L24" s="30">
        <v>1092</v>
      </c>
      <c r="M24" s="30">
        <v>90</v>
      </c>
      <c r="N24" s="30">
        <v>258</v>
      </c>
      <c r="O24" s="30">
        <v>299</v>
      </c>
    </row>
    <row r="25" spans="1:15" ht="15" customHeight="1">
      <c r="A25" s="49"/>
      <c r="B25" s="24"/>
      <c r="C25" s="52"/>
      <c r="D25" s="25">
        <v>1</v>
      </c>
      <c r="E25" s="26">
        <v>0.83990670059372352</v>
      </c>
      <c r="F25" s="27">
        <v>0.27883799830364714</v>
      </c>
      <c r="G25" s="27">
        <v>0.21670907548770144</v>
      </c>
      <c r="H25" s="27">
        <v>4.5377438507209503E-2</v>
      </c>
      <c r="I25" s="27">
        <v>0.35432569974554706</v>
      </c>
      <c r="J25" s="27">
        <v>0.27268871925360477</v>
      </c>
      <c r="K25" s="27">
        <v>0.23685326547921967</v>
      </c>
      <c r="L25" s="27">
        <v>0.23155216284987276</v>
      </c>
      <c r="M25" s="27">
        <v>1.9083969465648856E-2</v>
      </c>
      <c r="N25" s="27">
        <v>5.4707379134860054E-2</v>
      </c>
      <c r="O25" s="27">
        <v>6.3401187446988971E-2</v>
      </c>
    </row>
    <row r="26" spans="1:15" ht="15" customHeight="1">
      <c r="A26" s="49"/>
      <c r="B26" s="24"/>
      <c r="C26" s="51" t="s">
        <v>294</v>
      </c>
      <c r="D26" s="28">
        <v>3882</v>
      </c>
      <c r="E26" s="29">
        <v>3144</v>
      </c>
      <c r="F26" s="30">
        <v>707</v>
      </c>
      <c r="G26" s="30">
        <v>644</v>
      </c>
      <c r="H26" s="30">
        <v>126</v>
      </c>
      <c r="I26" s="30">
        <v>1294</v>
      </c>
      <c r="J26" s="30">
        <v>1019</v>
      </c>
      <c r="K26" s="30">
        <v>875</v>
      </c>
      <c r="L26" s="30">
        <v>719</v>
      </c>
      <c r="M26" s="30">
        <v>114</v>
      </c>
      <c r="N26" s="30">
        <v>271</v>
      </c>
      <c r="O26" s="30">
        <v>277</v>
      </c>
    </row>
    <row r="27" spans="1:15" ht="15" customHeight="1">
      <c r="A27" s="49"/>
      <c r="B27" s="43"/>
      <c r="C27" s="60"/>
      <c r="D27" s="44">
        <v>1</v>
      </c>
      <c r="E27" s="45">
        <v>0.80989180834621333</v>
      </c>
      <c r="F27" s="46">
        <v>0.18212261720762493</v>
      </c>
      <c r="G27" s="46">
        <v>0.16589386913961876</v>
      </c>
      <c r="H27" s="46">
        <v>3.2457496136012363E-2</v>
      </c>
      <c r="I27" s="46">
        <v>0.33333333333333331</v>
      </c>
      <c r="J27" s="46">
        <v>0.26249356002060792</v>
      </c>
      <c r="K27" s="46">
        <v>0.22539927872230808</v>
      </c>
      <c r="L27" s="46">
        <v>0.1852138073158166</v>
      </c>
      <c r="M27" s="46">
        <v>2.9366306027820709E-2</v>
      </c>
      <c r="N27" s="46">
        <v>6.9809376609994853E-2</v>
      </c>
      <c r="O27" s="46">
        <v>7.1354971664090674E-2</v>
      </c>
    </row>
    <row r="28" spans="1:15" ht="15" customHeight="1">
      <c r="A28" s="49"/>
      <c r="B28" s="24" t="s">
        <v>281</v>
      </c>
      <c r="C28" s="53" t="s">
        <v>295</v>
      </c>
      <c r="D28" s="21">
        <v>5554</v>
      </c>
      <c r="E28" s="22">
        <v>4639</v>
      </c>
      <c r="F28" s="23">
        <v>2106</v>
      </c>
      <c r="G28" s="23">
        <v>1358</v>
      </c>
      <c r="H28" s="23">
        <v>305</v>
      </c>
      <c r="I28" s="23">
        <v>2076</v>
      </c>
      <c r="J28" s="23">
        <v>1797</v>
      </c>
      <c r="K28" s="23">
        <v>1416</v>
      </c>
      <c r="L28" s="23">
        <v>1462</v>
      </c>
      <c r="M28" s="23">
        <v>98</v>
      </c>
      <c r="N28" s="23">
        <v>298</v>
      </c>
      <c r="O28" s="23">
        <v>329</v>
      </c>
    </row>
    <row r="29" spans="1:15" ht="15" customHeight="1">
      <c r="A29" s="49"/>
      <c r="B29" s="24"/>
      <c r="C29" s="52"/>
      <c r="D29" s="31">
        <v>1</v>
      </c>
      <c r="E29" s="26">
        <v>0.83525387108390348</v>
      </c>
      <c r="F29" s="27">
        <v>0.37918617212819589</v>
      </c>
      <c r="G29" s="27">
        <v>0.24450846236946344</v>
      </c>
      <c r="H29" s="27">
        <v>5.4915376305365506E-2</v>
      </c>
      <c r="I29" s="27">
        <v>0.3737846597047173</v>
      </c>
      <c r="J29" s="27">
        <v>0.32355059416636656</v>
      </c>
      <c r="K29" s="27">
        <v>0.25495138638818871</v>
      </c>
      <c r="L29" s="27">
        <v>0.2632337054375225</v>
      </c>
      <c r="M29" s="27">
        <v>1.7644940583363342E-2</v>
      </c>
      <c r="N29" s="27">
        <v>5.3655023406553835E-2</v>
      </c>
      <c r="O29" s="27">
        <v>5.9236586244148362E-2</v>
      </c>
    </row>
    <row r="30" spans="1:15" ht="15" customHeight="1">
      <c r="A30" s="49"/>
      <c r="B30" s="24"/>
      <c r="C30" s="51" t="s">
        <v>296</v>
      </c>
      <c r="D30" s="28">
        <v>4048</v>
      </c>
      <c r="E30" s="29">
        <v>3329</v>
      </c>
      <c r="F30" s="30">
        <v>889</v>
      </c>
      <c r="G30" s="30">
        <v>845</v>
      </c>
      <c r="H30" s="30">
        <v>161</v>
      </c>
      <c r="I30" s="30">
        <v>1396</v>
      </c>
      <c r="J30" s="30">
        <v>1088</v>
      </c>
      <c r="K30" s="30">
        <v>1015</v>
      </c>
      <c r="L30" s="30">
        <v>801</v>
      </c>
      <c r="M30" s="30">
        <v>67</v>
      </c>
      <c r="N30" s="30">
        <v>237</v>
      </c>
      <c r="O30" s="30">
        <v>296</v>
      </c>
    </row>
    <row r="31" spans="1:15" ht="15" customHeight="1">
      <c r="A31" s="49"/>
      <c r="B31" s="24"/>
      <c r="C31" s="52"/>
      <c r="D31" s="31">
        <v>1</v>
      </c>
      <c r="E31" s="26">
        <v>0.82238142292490124</v>
      </c>
      <c r="F31" s="27">
        <v>0.21961462450592886</v>
      </c>
      <c r="G31" s="27">
        <v>0.20874505928853754</v>
      </c>
      <c r="H31" s="27">
        <v>3.9772727272727272E-2</v>
      </c>
      <c r="I31" s="27">
        <v>0.34486166007905139</v>
      </c>
      <c r="J31" s="27">
        <v>0.26877470355731226</v>
      </c>
      <c r="K31" s="27">
        <v>0.25074110671936761</v>
      </c>
      <c r="L31" s="27">
        <v>0.19787549407114624</v>
      </c>
      <c r="M31" s="27">
        <v>1.6551383399209488E-2</v>
      </c>
      <c r="N31" s="27">
        <v>5.8547430830039528E-2</v>
      </c>
      <c r="O31" s="27">
        <v>7.3122529644268769E-2</v>
      </c>
    </row>
    <row r="32" spans="1:15" ht="15" customHeight="1">
      <c r="A32" s="49"/>
      <c r="B32" s="24"/>
      <c r="C32" s="51" t="s">
        <v>297</v>
      </c>
      <c r="D32" s="28">
        <v>378</v>
      </c>
      <c r="E32" s="29">
        <v>302</v>
      </c>
      <c r="F32" s="30">
        <v>69</v>
      </c>
      <c r="G32" s="30">
        <v>87</v>
      </c>
      <c r="H32" s="30">
        <v>20</v>
      </c>
      <c r="I32" s="30">
        <v>132</v>
      </c>
      <c r="J32" s="30">
        <v>99</v>
      </c>
      <c r="K32" s="30">
        <v>108</v>
      </c>
      <c r="L32" s="30">
        <v>83</v>
      </c>
      <c r="M32" s="30">
        <v>5</v>
      </c>
      <c r="N32" s="30">
        <v>17</v>
      </c>
      <c r="O32" s="30">
        <v>33</v>
      </c>
    </row>
    <row r="33" spans="1:15" ht="15" customHeight="1">
      <c r="A33" s="49"/>
      <c r="B33" s="24"/>
      <c r="C33" s="52"/>
      <c r="D33" s="31">
        <v>1</v>
      </c>
      <c r="E33" s="26">
        <v>0.79894179894179895</v>
      </c>
      <c r="F33" s="27">
        <v>0.18253968253968253</v>
      </c>
      <c r="G33" s="27">
        <v>0.23015873015873015</v>
      </c>
      <c r="H33" s="27">
        <v>5.2910052910052907E-2</v>
      </c>
      <c r="I33" s="27">
        <v>0.34920634920634919</v>
      </c>
      <c r="J33" s="27">
        <v>0.26190476190476192</v>
      </c>
      <c r="K33" s="27">
        <v>0.2857142857142857</v>
      </c>
      <c r="L33" s="27">
        <v>0.21957671957671956</v>
      </c>
      <c r="M33" s="27">
        <v>1.3227513227513227E-2</v>
      </c>
      <c r="N33" s="27">
        <v>4.4973544973544971E-2</v>
      </c>
      <c r="O33" s="27">
        <v>8.7301587301587297E-2</v>
      </c>
    </row>
    <row r="34" spans="1:15" ht="15" customHeight="1">
      <c r="A34" s="49"/>
      <c r="B34" s="24"/>
      <c r="C34" s="51" t="s">
        <v>298</v>
      </c>
      <c r="D34" s="28">
        <v>3119</v>
      </c>
      <c r="E34" s="29">
        <v>2572</v>
      </c>
      <c r="F34" s="30">
        <v>526</v>
      </c>
      <c r="G34" s="30">
        <v>530</v>
      </c>
      <c r="H34" s="30">
        <v>91</v>
      </c>
      <c r="I34" s="30">
        <v>1028</v>
      </c>
      <c r="J34" s="30">
        <v>764</v>
      </c>
      <c r="K34" s="30">
        <v>653</v>
      </c>
      <c r="L34" s="30">
        <v>607</v>
      </c>
      <c r="M34" s="30">
        <v>70</v>
      </c>
      <c r="N34" s="30">
        <v>240</v>
      </c>
      <c r="O34" s="30">
        <v>166</v>
      </c>
    </row>
    <row r="35" spans="1:15" ht="15" customHeight="1">
      <c r="A35" s="49"/>
      <c r="B35" s="43"/>
      <c r="C35" s="60"/>
      <c r="D35" s="44">
        <v>1</v>
      </c>
      <c r="E35" s="45">
        <v>0.82462327669124724</v>
      </c>
      <c r="F35" s="46">
        <v>0.16864379608848989</v>
      </c>
      <c r="G35" s="46">
        <v>0.16992625841615902</v>
      </c>
      <c r="H35" s="46">
        <v>2.9176017954472586E-2</v>
      </c>
      <c r="I35" s="46">
        <v>0.32959281821096503</v>
      </c>
      <c r="J35" s="46">
        <v>0.24495030458480282</v>
      </c>
      <c r="K35" s="46">
        <v>0.20936197499198461</v>
      </c>
      <c r="L35" s="46">
        <v>0.19461365822378968</v>
      </c>
      <c r="M35" s="46">
        <v>2.2443090734209682E-2</v>
      </c>
      <c r="N35" s="46">
        <v>7.6947739660147479E-2</v>
      </c>
      <c r="O35" s="46">
        <v>5.3222186598268675E-2</v>
      </c>
    </row>
    <row r="36" spans="1:15" ht="15" customHeight="1">
      <c r="A36" s="49"/>
      <c r="B36" s="24" t="s">
        <v>17</v>
      </c>
      <c r="C36" s="53" t="s">
        <v>299</v>
      </c>
      <c r="D36" s="21">
        <v>1205</v>
      </c>
      <c r="E36" s="22">
        <v>986</v>
      </c>
      <c r="F36" s="23">
        <v>557</v>
      </c>
      <c r="G36" s="23">
        <v>394</v>
      </c>
      <c r="H36" s="23">
        <v>104</v>
      </c>
      <c r="I36" s="23">
        <v>503</v>
      </c>
      <c r="J36" s="23">
        <v>446</v>
      </c>
      <c r="K36" s="23">
        <v>349</v>
      </c>
      <c r="L36" s="23">
        <v>376</v>
      </c>
      <c r="M36" s="23">
        <v>12</v>
      </c>
      <c r="N36" s="23">
        <v>36</v>
      </c>
      <c r="O36" s="23">
        <v>121</v>
      </c>
    </row>
    <row r="37" spans="1:15" ht="15" customHeight="1">
      <c r="A37" s="49"/>
      <c r="B37" s="24"/>
      <c r="C37" s="52"/>
      <c r="D37" s="31">
        <v>1</v>
      </c>
      <c r="E37" s="26">
        <v>0.81825726141078836</v>
      </c>
      <c r="F37" s="27">
        <v>0.46224066390041496</v>
      </c>
      <c r="G37" s="27">
        <v>0.32697095435684648</v>
      </c>
      <c r="H37" s="27">
        <v>8.6307053941908712E-2</v>
      </c>
      <c r="I37" s="27">
        <v>0.4174273858921162</v>
      </c>
      <c r="J37" s="27">
        <v>0.37012448132780085</v>
      </c>
      <c r="K37" s="27">
        <v>0.28962655601659754</v>
      </c>
      <c r="L37" s="27">
        <v>0.31203319502074689</v>
      </c>
      <c r="M37" s="27">
        <v>9.9585062240663894E-3</v>
      </c>
      <c r="N37" s="27">
        <v>2.9875518672199172E-2</v>
      </c>
      <c r="O37" s="27">
        <v>0.1004149377593361</v>
      </c>
    </row>
    <row r="38" spans="1:15" ht="15" customHeight="1">
      <c r="A38" s="49"/>
      <c r="B38" s="24"/>
      <c r="C38" s="54" t="s">
        <v>300</v>
      </c>
      <c r="D38" s="28">
        <v>1546</v>
      </c>
      <c r="E38" s="29">
        <v>1314</v>
      </c>
      <c r="F38" s="30">
        <v>555</v>
      </c>
      <c r="G38" s="30">
        <v>380</v>
      </c>
      <c r="H38" s="30">
        <v>79</v>
      </c>
      <c r="I38" s="30">
        <v>532</v>
      </c>
      <c r="J38" s="30">
        <v>453</v>
      </c>
      <c r="K38" s="30">
        <v>410</v>
      </c>
      <c r="L38" s="30">
        <v>366</v>
      </c>
      <c r="M38" s="30">
        <v>30</v>
      </c>
      <c r="N38" s="30">
        <v>53</v>
      </c>
      <c r="O38" s="30">
        <v>120</v>
      </c>
    </row>
    <row r="39" spans="1:15" ht="15" customHeight="1">
      <c r="A39" s="49"/>
      <c r="B39" s="24"/>
      <c r="C39" s="52"/>
      <c r="D39" s="31">
        <v>1</v>
      </c>
      <c r="E39" s="26">
        <v>0.8499353169469599</v>
      </c>
      <c r="F39" s="27">
        <v>0.35899094437257439</v>
      </c>
      <c r="G39" s="27">
        <v>0.24579560155239327</v>
      </c>
      <c r="H39" s="27">
        <v>5.109961190168176E-2</v>
      </c>
      <c r="I39" s="27">
        <v>0.34411384217335056</v>
      </c>
      <c r="J39" s="27">
        <v>0.29301423027166884</v>
      </c>
      <c r="K39" s="27">
        <v>0.2652005174644243</v>
      </c>
      <c r="L39" s="27">
        <v>0.23673997412677877</v>
      </c>
      <c r="M39" s="27">
        <v>1.9404915912031046E-2</v>
      </c>
      <c r="N39" s="27">
        <v>3.428201811125485E-2</v>
      </c>
      <c r="O39" s="27">
        <v>7.7619663648124185E-2</v>
      </c>
    </row>
    <row r="40" spans="1:15" ht="15" customHeight="1">
      <c r="A40" s="49"/>
      <c r="B40" s="24"/>
      <c r="C40" s="51" t="s">
        <v>301</v>
      </c>
      <c r="D40" s="28">
        <v>12779</v>
      </c>
      <c r="E40" s="29">
        <v>10485</v>
      </c>
      <c r="F40" s="30">
        <v>2793</v>
      </c>
      <c r="G40" s="30">
        <v>2412</v>
      </c>
      <c r="H40" s="30">
        <v>428</v>
      </c>
      <c r="I40" s="30">
        <v>4386</v>
      </c>
      <c r="J40" s="30">
        <v>3325</v>
      </c>
      <c r="K40" s="30">
        <v>2890</v>
      </c>
      <c r="L40" s="30">
        <v>2612</v>
      </c>
      <c r="M40" s="30">
        <v>319</v>
      </c>
      <c r="N40" s="30">
        <v>908</v>
      </c>
      <c r="O40" s="30">
        <v>725</v>
      </c>
    </row>
    <row r="41" spans="1:15" ht="15" customHeight="1">
      <c r="A41" s="49"/>
      <c r="B41" s="43"/>
      <c r="C41" s="60"/>
      <c r="D41" s="44">
        <v>1</v>
      </c>
      <c r="E41" s="45">
        <v>0.82048673605133426</v>
      </c>
      <c r="F41" s="46">
        <v>0.21856170279364581</v>
      </c>
      <c r="G41" s="46">
        <v>0.18874716331481337</v>
      </c>
      <c r="H41" s="46">
        <v>3.3492448548399716E-2</v>
      </c>
      <c r="I41" s="46">
        <v>0.34321934423663825</v>
      </c>
      <c r="J41" s="46">
        <v>0.26019250332576882</v>
      </c>
      <c r="K41" s="46">
        <v>0.22615228108615698</v>
      </c>
      <c r="L41" s="46">
        <v>0.20439784020658894</v>
      </c>
      <c r="M41" s="46">
        <v>2.4962829642382032E-2</v>
      </c>
      <c r="N41" s="46">
        <v>7.1054073088661088E-2</v>
      </c>
      <c r="O41" s="46">
        <v>5.6733703732686436E-2</v>
      </c>
    </row>
    <row r="42" spans="1:15" ht="15" customHeight="1">
      <c r="A42" s="49"/>
      <c r="B42" s="24" t="s">
        <v>15</v>
      </c>
      <c r="C42" s="53" t="s">
        <v>302</v>
      </c>
      <c r="D42" s="21">
        <v>497</v>
      </c>
      <c r="E42" s="35">
        <v>386</v>
      </c>
      <c r="F42" s="36">
        <v>162</v>
      </c>
      <c r="G42" s="36">
        <v>161</v>
      </c>
      <c r="H42" s="36">
        <v>35</v>
      </c>
      <c r="I42" s="36">
        <v>220</v>
      </c>
      <c r="J42" s="36">
        <v>194</v>
      </c>
      <c r="K42" s="36">
        <v>152</v>
      </c>
      <c r="L42" s="36">
        <v>171</v>
      </c>
      <c r="M42" s="36">
        <v>3</v>
      </c>
      <c r="N42" s="36">
        <v>30</v>
      </c>
      <c r="O42" s="36">
        <v>34</v>
      </c>
    </row>
    <row r="43" spans="1:15" ht="15" customHeight="1">
      <c r="A43" s="49"/>
      <c r="B43" s="24"/>
      <c r="C43" s="52"/>
      <c r="D43" s="31">
        <v>1</v>
      </c>
      <c r="E43" s="26">
        <v>0.77665995975855129</v>
      </c>
      <c r="F43" s="27">
        <v>0.32595573440643866</v>
      </c>
      <c r="G43" s="27">
        <v>0.323943661971831</v>
      </c>
      <c r="H43" s="27">
        <v>7.0422535211267609E-2</v>
      </c>
      <c r="I43" s="27">
        <v>0.44265593561368211</v>
      </c>
      <c r="J43" s="27">
        <v>0.3903420523138833</v>
      </c>
      <c r="K43" s="27">
        <v>0.30583501006036218</v>
      </c>
      <c r="L43" s="27">
        <v>0.34406438631790742</v>
      </c>
      <c r="M43" s="27">
        <v>6.0362173038229373E-3</v>
      </c>
      <c r="N43" s="27">
        <v>6.0362173038229376E-2</v>
      </c>
      <c r="O43" s="27">
        <v>6.8410462776659964E-2</v>
      </c>
    </row>
    <row r="44" spans="1:15" ht="15" customHeight="1">
      <c r="A44" s="49"/>
      <c r="B44" s="24"/>
      <c r="C44" s="51" t="s">
        <v>303</v>
      </c>
      <c r="D44" s="28">
        <v>8147</v>
      </c>
      <c r="E44" s="37">
        <v>6811</v>
      </c>
      <c r="F44" s="38">
        <v>2184</v>
      </c>
      <c r="G44" s="38">
        <v>1895</v>
      </c>
      <c r="H44" s="38">
        <v>362</v>
      </c>
      <c r="I44" s="38">
        <v>3142</v>
      </c>
      <c r="J44" s="38">
        <v>2523</v>
      </c>
      <c r="K44" s="38">
        <v>1959</v>
      </c>
      <c r="L44" s="38">
        <v>2072</v>
      </c>
      <c r="M44" s="38">
        <v>164</v>
      </c>
      <c r="N44" s="38">
        <v>503</v>
      </c>
      <c r="O44" s="38">
        <v>410</v>
      </c>
    </row>
    <row r="45" spans="1:15" ht="15" customHeight="1">
      <c r="A45" s="49"/>
      <c r="B45" s="24"/>
      <c r="C45" s="52"/>
      <c r="D45" s="31">
        <v>1</v>
      </c>
      <c r="E45" s="26">
        <v>0.83601325641340374</v>
      </c>
      <c r="F45" s="27">
        <v>0.26807413771940591</v>
      </c>
      <c r="G45" s="27">
        <v>0.2326009574076347</v>
      </c>
      <c r="H45" s="27">
        <v>4.4433533816128634E-2</v>
      </c>
      <c r="I45" s="27">
        <v>0.38566343439302808</v>
      </c>
      <c r="J45" s="27">
        <v>0.30968454645881921</v>
      </c>
      <c r="K45" s="27">
        <v>0.24045660979501657</v>
      </c>
      <c r="L45" s="27">
        <v>0.25432674604148764</v>
      </c>
      <c r="M45" s="27">
        <v>2.0130109242666012E-2</v>
      </c>
      <c r="N45" s="27">
        <v>6.1740517982079295E-2</v>
      </c>
      <c r="O45" s="27">
        <v>5.0325273106665028E-2</v>
      </c>
    </row>
    <row r="46" spans="1:15" ht="15" customHeight="1">
      <c r="A46" s="49"/>
      <c r="B46" s="24"/>
      <c r="C46" s="51" t="s">
        <v>304</v>
      </c>
      <c r="D46" s="28">
        <v>5197</v>
      </c>
      <c r="E46" s="37">
        <v>4385</v>
      </c>
      <c r="F46" s="38">
        <v>1351</v>
      </c>
      <c r="G46" s="38">
        <v>961</v>
      </c>
      <c r="H46" s="38">
        <v>204</v>
      </c>
      <c r="I46" s="38">
        <v>1713</v>
      </c>
      <c r="J46" s="38">
        <v>1284</v>
      </c>
      <c r="K46" s="38">
        <v>1242</v>
      </c>
      <c r="L46" s="38">
        <v>1008</v>
      </c>
      <c r="M46" s="38">
        <v>118</v>
      </c>
      <c r="N46" s="38">
        <v>314</v>
      </c>
      <c r="O46" s="38">
        <v>284</v>
      </c>
    </row>
    <row r="47" spans="1:15" ht="15" customHeight="1">
      <c r="A47" s="49"/>
      <c r="B47" s="24"/>
      <c r="C47" s="52"/>
      <c r="D47" s="31">
        <v>1</v>
      </c>
      <c r="E47" s="26">
        <v>0.84375601308447179</v>
      </c>
      <c r="F47" s="27">
        <v>0.25995766788531843</v>
      </c>
      <c r="G47" s="27">
        <v>0.18491437367712141</v>
      </c>
      <c r="H47" s="27">
        <v>3.9253415431979986E-2</v>
      </c>
      <c r="I47" s="27">
        <v>0.32961323840677315</v>
      </c>
      <c r="J47" s="27">
        <v>0.2470656147777564</v>
      </c>
      <c r="K47" s="27">
        <v>0.23898402924764287</v>
      </c>
      <c r="L47" s="27">
        <v>0.19395805272272465</v>
      </c>
      <c r="M47" s="27">
        <v>2.2705406965557052E-2</v>
      </c>
      <c r="N47" s="27">
        <v>6.0419472772753509E-2</v>
      </c>
      <c r="O47" s="27">
        <v>5.464691167981528E-2</v>
      </c>
    </row>
    <row r="48" spans="1:15" ht="15" customHeight="1">
      <c r="A48" s="49"/>
      <c r="B48" s="24"/>
      <c r="C48" s="51" t="s">
        <v>305</v>
      </c>
      <c r="D48" s="28">
        <v>1858</v>
      </c>
      <c r="E48" s="37">
        <v>1417</v>
      </c>
      <c r="F48" s="38">
        <v>305</v>
      </c>
      <c r="G48" s="38">
        <v>226</v>
      </c>
      <c r="H48" s="38">
        <v>37</v>
      </c>
      <c r="I48" s="38">
        <v>441</v>
      </c>
      <c r="J48" s="38">
        <v>338</v>
      </c>
      <c r="K48" s="38">
        <v>392</v>
      </c>
      <c r="L48" s="38">
        <v>201</v>
      </c>
      <c r="M48" s="38">
        <v>83</v>
      </c>
      <c r="N48" s="38">
        <v>161</v>
      </c>
      <c r="O48" s="38">
        <v>175</v>
      </c>
    </row>
    <row r="49" spans="1:15" ht="15" customHeight="1">
      <c r="A49" s="49"/>
      <c r="B49" s="43"/>
      <c r="C49" s="60"/>
      <c r="D49" s="44">
        <v>1</v>
      </c>
      <c r="E49" s="45">
        <v>0.76264800861141013</v>
      </c>
      <c r="F49" s="46">
        <v>0.16415500538213132</v>
      </c>
      <c r="G49" s="46">
        <v>0.1216361679224973</v>
      </c>
      <c r="H49" s="46">
        <v>1.9913885898815931E-2</v>
      </c>
      <c r="I49" s="46">
        <v>0.23735199138858989</v>
      </c>
      <c r="J49" s="46">
        <v>0.18191603875134554</v>
      </c>
      <c r="K49" s="46">
        <v>0.21097954790096879</v>
      </c>
      <c r="L49" s="46">
        <v>0.10818083961248655</v>
      </c>
      <c r="M49" s="46">
        <v>4.4671689989235736E-2</v>
      </c>
      <c r="N49" s="46">
        <v>8.6652314316469317E-2</v>
      </c>
      <c r="O49" s="46">
        <v>9.4187298170075345E-2</v>
      </c>
    </row>
    <row r="50" spans="1:15" ht="15" customHeight="1">
      <c r="A50" s="49"/>
      <c r="B50" s="24" t="s">
        <v>282</v>
      </c>
      <c r="C50" s="53" t="s">
        <v>1</v>
      </c>
      <c r="D50" s="21">
        <v>2851</v>
      </c>
      <c r="E50" s="22">
        <v>2278</v>
      </c>
      <c r="F50" s="23">
        <v>723</v>
      </c>
      <c r="G50" s="23">
        <v>604</v>
      </c>
      <c r="H50" s="23">
        <v>124</v>
      </c>
      <c r="I50" s="23">
        <v>1036</v>
      </c>
      <c r="J50" s="23">
        <v>786</v>
      </c>
      <c r="K50" s="23">
        <v>682</v>
      </c>
      <c r="L50" s="23">
        <v>614</v>
      </c>
      <c r="M50" s="23">
        <v>75</v>
      </c>
      <c r="N50" s="23">
        <v>122</v>
      </c>
      <c r="O50" s="23">
        <v>305</v>
      </c>
    </row>
    <row r="51" spans="1:15" ht="15" customHeight="1">
      <c r="A51" s="49"/>
      <c r="B51" s="24"/>
      <c r="C51" s="52"/>
      <c r="D51" s="31">
        <v>1</v>
      </c>
      <c r="E51" s="26">
        <v>0.7990178884601894</v>
      </c>
      <c r="F51" s="27">
        <v>0.25359522974394949</v>
      </c>
      <c r="G51" s="27">
        <v>0.21185548930199929</v>
      </c>
      <c r="H51" s="27">
        <v>4.3493511048754825E-2</v>
      </c>
      <c r="I51" s="27">
        <v>0.36338126972991935</v>
      </c>
      <c r="J51" s="27">
        <v>0.2756927393896878</v>
      </c>
      <c r="K51" s="27">
        <v>0.23921431076815153</v>
      </c>
      <c r="L51" s="27">
        <v>0.21536303051560857</v>
      </c>
      <c r="M51" s="27">
        <v>2.630655910206945E-2</v>
      </c>
      <c r="N51" s="27">
        <v>4.2792002806032972E-2</v>
      </c>
      <c r="O51" s="27">
        <v>0.10698000701508242</v>
      </c>
    </row>
    <row r="52" spans="1:15" ht="15" customHeight="1">
      <c r="A52" s="49"/>
      <c r="B52" s="24"/>
      <c r="C52" s="51" t="s">
        <v>306</v>
      </c>
      <c r="D52" s="28">
        <v>1975</v>
      </c>
      <c r="E52" s="29">
        <v>1720</v>
      </c>
      <c r="F52" s="30">
        <v>581</v>
      </c>
      <c r="G52" s="30">
        <v>517</v>
      </c>
      <c r="H52" s="30">
        <v>97</v>
      </c>
      <c r="I52" s="30">
        <v>797</v>
      </c>
      <c r="J52" s="30">
        <v>650</v>
      </c>
      <c r="K52" s="30">
        <v>506</v>
      </c>
      <c r="L52" s="30">
        <v>515</v>
      </c>
      <c r="M52" s="30">
        <v>28</v>
      </c>
      <c r="N52" s="30">
        <v>91</v>
      </c>
      <c r="O52" s="30">
        <v>88</v>
      </c>
    </row>
    <row r="53" spans="1:15" ht="15" customHeight="1">
      <c r="A53" s="49"/>
      <c r="B53" s="24"/>
      <c r="C53" s="52"/>
      <c r="D53" s="31">
        <v>1</v>
      </c>
      <c r="E53" s="26">
        <v>0.87088607594936707</v>
      </c>
      <c r="F53" s="27">
        <v>0.29417721518987344</v>
      </c>
      <c r="G53" s="27">
        <v>0.26177215189873415</v>
      </c>
      <c r="H53" s="27">
        <v>4.9113924050632911E-2</v>
      </c>
      <c r="I53" s="27">
        <v>0.40354430379746836</v>
      </c>
      <c r="J53" s="27">
        <v>0.32911392405063289</v>
      </c>
      <c r="K53" s="27">
        <v>0.25620253164556961</v>
      </c>
      <c r="L53" s="27">
        <v>0.26075949367088608</v>
      </c>
      <c r="M53" s="27">
        <v>1.4177215189873417E-2</v>
      </c>
      <c r="N53" s="27">
        <v>4.6075949367088608E-2</v>
      </c>
      <c r="O53" s="27">
        <v>4.4556962025316456E-2</v>
      </c>
    </row>
    <row r="54" spans="1:15" ht="15" customHeight="1">
      <c r="A54" s="49"/>
      <c r="B54" s="24"/>
      <c r="C54" s="51" t="s">
        <v>307</v>
      </c>
      <c r="D54" s="28">
        <v>923</v>
      </c>
      <c r="E54" s="29">
        <v>766</v>
      </c>
      <c r="F54" s="30">
        <v>235</v>
      </c>
      <c r="G54" s="30">
        <v>164</v>
      </c>
      <c r="H54" s="30">
        <v>48</v>
      </c>
      <c r="I54" s="30">
        <v>325</v>
      </c>
      <c r="J54" s="30">
        <v>230</v>
      </c>
      <c r="K54" s="30">
        <v>220</v>
      </c>
      <c r="L54" s="30">
        <v>176</v>
      </c>
      <c r="M54" s="30">
        <v>21</v>
      </c>
      <c r="N54" s="30">
        <v>52</v>
      </c>
      <c r="O54" s="30">
        <v>66</v>
      </c>
    </row>
    <row r="55" spans="1:15" ht="15" customHeight="1">
      <c r="A55" s="49"/>
      <c r="B55" s="24"/>
      <c r="C55" s="52"/>
      <c r="D55" s="31">
        <v>1</v>
      </c>
      <c r="E55" s="26">
        <v>0.82990249187432286</v>
      </c>
      <c r="F55" s="27">
        <v>0.25460455037919827</v>
      </c>
      <c r="G55" s="27">
        <v>0.17768147345612134</v>
      </c>
      <c r="H55" s="27">
        <v>5.200433369447454E-2</v>
      </c>
      <c r="I55" s="27">
        <v>0.352112676056338</v>
      </c>
      <c r="J55" s="27">
        <v>0.24918743228602383</v>
      </c>
      <c r="K55" s="27">
        <v>0.23835319609967498</v>
      </c>
      <c r="L55" s="27">
        <v>0.19068255687973998</v>
      </c>
      <c r="M55" s="27">
        <v>2.2751895991332611E-2</v>
      </c>
      <c r="N55" s="27">
        <v>5.6338028169014086E-2</v>
      </c>
      <c r="O55" s="27">
        <v>7.1505958829902488E-2</v>
      </c>
    </row>
    <row r="56" spans="1:15" ht="15" customHeight="1">
      <c r="A56" s="49"/>
      <c r="B56" s="24"/>
      <c r="C56" s="51" t="s">
        <v>12</v>
      </c>
      <c r="D56" s="28">
        <v>1215</v>
      </c>
      <c r="E56" s="29">
        <v>1019</v>
      </c>
      <c r="F56" s="30">
        <v>302</v>
      </c>
      <c r="G56" s="30">
        <v>253</v>
      </c>
      <c r="H56" s="30">
        <v>47</v>
      </c>
      <c r="I56" s="30">
        <v>436</v>
      </c>
      <c r="J56" s="30">
        <v>360</v>
      </c>
      <c r="K56" s="30">
        <v>291</v>
      </c>
      <c r="L56" s="30">
        <v>231</v>
      </c>
      <c r="M56" s="30">
        <v>25</v>
      </c>
      <c r="N56" s="30">
        <v>56</v>
      </c>
      <c r="O56" s="30">
        <v>94</v>
      </c>
    </row>
    <row r="57" spans="1:15" ht="15" customHeight="1">
      <c r="A57" s="49"/>
      <c r="B57" s="24"/>
      <c r="C57" s="52"/>
      <c r="D57" s="31">
        <v>1</v>
      </c>
      <c r="E57" s="26">
        <v>0.83868312757201646</v>
      </c>
      <c r="F57" s="27">
        <v>0.24855967078189301</v>
      </c>
      <c r="G57" s="27">
        <v>0.20823045267489712</v>
      </c>
      <c r="H57" s="27">
        <v>3.868312757201646E-2</v>
      </c>
      <c r="I57" s="27">
        <v>0.35884773662551439</v>
      </c>
      <c r="J57" s="27">
        <v>0.29629629629629628</v>
      </c>
      <c r="K57" s="27">
        <v>0.23950617283950618</v>
      </c>
      <c r="L57" s="27">
        <v>0.19012345679012346</v>
      </c>
      <c r="M57" s="27">
        <v>2.0576131687242798E-2</v>
      </c>
      <c r="N57" s="27">
        <v>4.6090534979423871E-2</v>
      </c>
      <c r="O57" s="27">
        <v>7.7366255144032919E-2</v>
      </c>
    </row>
    <row r="58" spans="1:15" ht="15" customHeight="1">
      <c r="A58" s="49"/>
      <c r="B58" s="24"/>
      <c r="C58" s="51" t="s">
        <v>308</v>
      </c>
      <c r="D58" s="28">
        <v>2062</v>
      </c>
      <c r="E58" s="29">
        <v>1678</v>
      </c>
      <c r="F58" s="30">
        <v>499</v>
      </c>
      <c r="G58" s="30">
        <v>392</v>
      </c>
      <c r="H58" s="30">
        <v>50</v>
      </c>
      <c r="I58" s="30">
        <v>732</v>
      </c>
      <c r="J58" s="30">
        <v>567</v>
      </c>
      <c r="K58" s="30">
        <v>541</v>
      </c>
      <c r="L58" s="30">
        <v>368</v>
      </c>
      <c r="M58" s="30">
        <v>46</v>
      </c>
      <c r="N58" s="30">
        <v>101</v>
      </c>
      <c r="O58" s="30">
        <v>203</v>
      </c>
    </row>
    <row r="59" spans="1:15" ht="15" customHeight="1">
      <c r="A59" s="49"/>
      <c r="B59" s="24"/>
      <c r="C59" s="52"/>
      <c r="D59" s="31">
        <v>1</v>
      </c>
      <c r="E59" s="26">
        <v>0.81377303588748784</v>
      </c>
      <c r="F59" s="27">
        <v>0.2419980601357905</v>
      </c>
      <c r="G59" s="27">
        <v>0.19010669253152279</v>
      </c>
      <c r="H59" s="27">
        <v>2.4248302618816681E-2</v>
      </c>
      <c r="I59" s="27">
        <v>0.35499515033947626</v>
      </c>
      <c r="J59" s="27">
        <v>0.2749757516973812</v>
      </c>
      <c r="K59" s="27">
        <v>0.26236663433559648</v>
      </c>
      <c r="L59" s="27">
        <v>0.17846750727449079</v>
      </c>
      <c r="M59" s="27">
        <v>2.2308438409311349E-2</v>
      </c>
      <c r="N59" s="27">
        <v>4.8981571290009698E-2</v>
      </c>
      <c r="O59" s="27">
        <v>9.8448108632395726E-2</v>
      </c>
    </row>
    <row r="60" spans="1:15" ht="15" customHeight="1">
      <c r="A60" s="49"/>
      <c r="B60" s="24"/>
      <c r="C60" s="51" t="s">
        <v>16</v>
      </c>
      <c r="D60" s="28">
        <v>1141</v>
      </c>
      <c r="E60" s="29">
        <v>964</v>
      </c>
      <c r="F60" s="30">
        <v>326</v>
      </c>
      <c r="G60" s="30">
        <v>315</v>
      </c>
      <c r="H60" s="30">
        <v>38</v>
      </c>
      <c r="I60" s="30">
        <v>448</v>
      </c>
      <c r="J60" s="30">
        <v>366</v>
      </c>
      <c r="K60" s="30">
        <v>266</v>
      </c>
      <c r="L60" s="30">
        <v>289</v>
      </c>
      <c r="M60" s="30">
        <v>20</v>
      </c>
      <c r="N60" s="30">
        <v>77</v>
      </c>
      <c r="O60" s="30">
        <v>32</v>
      </c>
    </row>
    <row r="61" spans="1:15" ht="15" customHeight="1">
      <c r="A61" s="49"/>
      <c r="B61" s="24"/>
      <c r="C61" s="52"/>
      <c r="D61" s="31">
        <v>1</v>
      </c>
      <c r="E61" s="26">
        <v>0.84487291849255042</v>
      </c>
      <c r="F61" s="27">
        <v>0.2857142857142857</v>
      </c>
      <c r="G61" s="27">
        <v>0.27607361963190186</v>
      </c>
      <c r="H61" s="27">
        <v>3.3304119193689745E-2</v>
      </c>
      <c r="I61" s="27">
        <v>0.39263803680981596</v>
      </c>
      <c r="J61" s="27">
        <v>0.32077125328659073</v>
      </c>
      <c r="K61" s="27">
        <v>0.23312883435582821</v>
      </c>
      <c r="L61" s="27">
        <v>0.25328659070990361</v>
      </c>
      <c r="M61" s="27">
        <v>1.7528483786152498E-2</v>
      </c>
      <c r="N61" s="27">
        <v>6.7484662576687116E-2</v>
      </c>
      <c r="O61" s="27">
        <v>2.8045574057843997E-2</v>
      </c>
    </row>
    <row r="62" spans="1:15" ht="15" customHeight="1">
      <c r="A62" s="49"/>
      <c r="B62" s="24"/>
      <c r="C62" s="51" t="s">
        <v>5</v>
      </c>
      <c r="D62" s="28">
        <v>2265</v>
      </c>
      <c r="E62" s="29">
        <v>1880</v>
      </c>
      <c r="F62" s="30">
        <v>592</v>
      </c>
      <c r="G62" s="30">
        <v>397</v>
      </c>
      <c r="H62" s="30">
        <v>83</v>
      </c>
      <c r="I62" s="30">
        <v>707</v>
      </c>
      <c r="J62" s="30">
        <v>577</v>
      </c>
      <c r="K62" s="30">
        <v>503</v>
      </c>
      <c r="L62" s="30">
        <v>536</v>
      </c>
      <c r="M62" s="30">
        <v>36</v>
      </c>
      <c r="N62" s="30">
        <v>156</v>
      </c>
      <c r="O62" s="30">
        <v>114</v>
      </c>
    </row>
    <row r="63" spans="1:15" ht="15" customHeight="1">
      <c r="A63" s="49"/>
      <c r="B63" s="24"/>
      <c r="C63" s="52"/>
      <c r="D63" s="31">
        <v>1</v>
      </c>
      <c r="E63" s="26">
        <v>0.83002207505518766</v>
      </c>
      <c r="F63" s="27">
        <v>0.26136865342163357</v>
      </c>
      <c r="G63" s="27">
        <v>0.17527593818984546</v>
      </c>
      <c r="H63" s="27">
        <v>3.6644591611479031E-2</v>
      </c>
      <c r="I63" s="27">
        <v>0.31214128035320088</v>
      </c>
      <c r="J63" s="27">
        <v>0.25474613686534214</v>
      </c>
      <c r="K63" s="27">
        <v>0.22207505518763798</v>
      </c>
      <c r="L63" s="27">
        <v>0.23664459161147902</v>
      </c>
      <c r="M63" s="27">
        <v>1.5894039735099338E-2</v>
      </c>
      <c r="N63" s="27">
        <v>6.887417218543046E-2</v>
      </c>
      <c r="O63" s="27">
        <v>5.0331125827814571E-2</v>
      </c>
    </row>
    <row r="64" spans="1:15" ht="15" customHeight="1">
      <c r="A64" s="49"/>
      <c r="B64" s="24"/>
      <c r="C64" s="51" t="s">
        <v>14</v>
      </c>
      <c r="D64" s="28">
        <v>1187</v>
      </c>
      <c r="E64" s="29">
        <v>895</v>
      </c>
      <c r="F64" s="30">
        <v>275</v>
      </c>
      <c r="G64" s="30">
        <v>231</v>
      </c>
      <c r="H64" s="30">
        <v>55</v>
      </c>
      <c r="I64" s="30">
        <v>349</v>
      </c>
      <c r="J64" s="30">
        <v>287</v>
      </c>
      <c r="K64" s="30">
        <v>260</v>
      </c>
      <c r="L64" s="30">
        <v>245</v>
      </c>
      <c r="M64" s="30">
        <v>37</v>
      </c>
      <c r="N64" s="30">
        <v>128</v>
      </c>
      <c r="O64" s="30">
        <v>93</v>
      </c>
    </row>
    <row r="65" spans="1:15" ht="15" customHeight="1">
      <c r="A65" s="49"/>
      <c r="B65" s="24"/>
      <c r="C65" s="52"/>
      <c r="D65" s="31">
        <v>1</v>
      </c>
      <c r="E65" s="26">
        <v>0.75400168491996633</v>
      </c>
      <c r="F65" s="27">
        <v>0.23167649536647009</v>
      </c>
      <c r="G65" s="27">
        <v>0.19460825610783489</v>
      </c>
      <c r="H65" s="27">
        <v>4.633529907329402E-2</v>
      </c>
      <c r="I65" s="27">
        <v>0.2940185341196293</v>
      </c>
      <c r="J65" s="27">
        <v>0.24178601516427969</v>
      </c>
      <c r="K65" s="27">
        <v>0.21903959561920808</v>
      </c>
      <c r="L65" s="27">
        <v>0.2064026958719461</v>
      </c>
      <c r="M65" s="27">
        <v>3.1171019376579612E-2</v>
      </c>
      <c r="N65" s="27">
        <v>0.10783487784330244</v>
      </c>
      <c r="O65" s="27">
        <v>7.834877843302443E-2</v>
      </c>
    </row>
    <row r="66" spans="1:15" ht="15" customHeight="1">
      <c r="A66" s="49"/>
      <c r="B66" s="24"/>
      <c r="C66" s="51" t="s">
        <v>19</v>
      </c>
      <c r="D66" s="28">
        <v>2539</v>
      </c>
      <c r="E66" s="29">
        <v>2017</v>
      </c>
      <c r="F66" s="30">
        <v>531</v>
      </c>
      <c r="G66" s="30">
        <v>429</v>
      </c>
      <c r="H66" s="30">
        <v>108</v>
      </c>
      <c r="I66" s="30">
        <v>764</v>
      </c>
      <c r="J66" s="30">
        <v>587</v>
      </c>
      <c r="K66" s="30">
        <v>542</v>
      </c>
      <c r="L66" s="30">
        <v>524</v>
      </c>
      <c r="M66" s="30">
        <v>86</v>
      </c>
      <c r="N66" s="30">
        <v>240</v>
      </c>
      <c r="O66" s="30">
        <v>110</v>
      </c>
    </row>
    <row r="67" spans="1:15" ht="15" customHeight="1">
      <c r="A67" s="49"/>
      <c r="B67" s="43"/>
      <c r="C67" s="60"/>
      <c r="D67" s="44">
        <v>1</v>
      </c>
      <c r="E67" s="45">
        <v>0.79440724694761722</v>
      </c>
      <c r="F67" s="46">
        <v>0.20913745569121703</v>
      </c>
      <c r="G67" s="46">
        <v>0.16896415911776289</v>
      </c>
      <c r="H67" s="46">
        <v>4.253643166601024E-2</v>
      </c>
      <c r="I67" s="46">
        <v>0.30090586845214651</v>
      </c>
      <c r="J67" s="46">
        <v>0.23119338322174085</v>
      </c>
      <c r="K67" s="46">
        <v>0.2134698700275699</v>
      </c>
      <c r="L67" s="46">
        <v>0.20638046474990154</v>
      </c>
      <c r="M67" s="46">
        <v>3.3871602993304453E-2</v>
      </c>
      <c r="N67" s="46">
        <v>9.4525403702244978E-2</v>
      </c>
      <c r="O67" s="46">
        <v>4.3324143363528946E-2</v>
      </c>
    </row>
    <row r="68" spans="1:15" ht="15" customHeight="1">
      <c r="A68" s="49"/>
      <c r="B68" s="24" t="s">
        <v>283</v>
      </c>
      <c r="C68" s="53" t="s">
        <v>309</v>
      </c>
      <c r="D68" s="21">
        <v>2952</v>
      </c>
      <c r="E68" s="22">
        <v>2554</v>
      </c>
      <c r="F68" s="23">
        <v>1349</v>
      </c>
      <c r="G68" s="23">
        <v>1013</v>
      </c>
      <c r="H68" s="23">
        <v>254</v>
      </c>
      <c r="I68" s="23">
        <v>1229</v>
      </c>
      <c r="J68" s="23">
        <v>1092</v>
      </c>
      <c r="K68" s="23">
        <v>933</v>
      </c>
      <c r="L68" s="23">
        <v>934</v>
      </c>
      <c r="M68" s="23">
        <v>32</v>
      </c>
      <c r="N68" s="23">
        <v>87</v>
      </c>
      <c r="O68" s="23">
        <v>194</v>
      </c>
    </row>
    <row r="69" spans="1:15" ht="15" customHeight="1">
      <c r="A69" s="49"/>
      <c r="B69" s="24"/>
      <c r="C69" s="52"/>
      <c r="D69" s="31">
        <v>1</v>
      </c>
      <c r="E69" s="26">
        <v>0.86517615176151763</v>
      </c>
      <c r="F69" s="27">
        <v>0.45697831978319781</v>
      </c>
      <c r="G69" s="27">
        <v>0.34315718157181574</v>
      </c>
      <c r="H69" s="27">
        <v>8.6043360433604332E-2</v>
      </c>
      <c r="I69" s="27">
        <v>0.41632791327913277</v>
      </c>
      <c r="J69" s="27">
        <v>0.36991869918699188</v>
      </c>
      <c r="K69" s="27">
        <v>0.31605691056910568</v>
      </c>
      <c r="L69" s="27">
        <v>0.31639566395663954</v>
      </c>
      <c r="M69" s="27">
        <v>1.0840108401084011E-2</v>
      </c>
      <c r="N69" s="27">
        <v>2.9471544715447155E-2</v>
      </c>
      <c r="O69" s="27">
        <v>6.5718157181571812E-2</v>
      </c>
    </row>
    <row r="70" spans="1:15" ht="15" customHeight="1">
      <c r="A70" s="49"/>
      <c r="B70" s="24"/>
      <c r="C70" s="51" t="s">
        <v>310</v>
      </c>
      <c r="D70" s="28">
        <v>2912</v>
      </c>
      <c r="E70" s="29">
        <v>2627</v>
      </c>
      <c r="F70" s="30">
        <v>1214</v>
      </c>
      <c r="G70" s="30">
        <v>829</v>
      </c>
      <c r="H70" s="30">
        <v>162</v>
      </c>
      <c r="I70" s="30">
        <v>1227</v>
      </c>
      <c r="J70" s="30">
        <v>1097</v>
      </c>
      <c r="K70" s="30">
        <v>896</v>
      </c>
      <c r="L70" s="30">
        <v>793</v>
      </c>
      <c r="M70" s="30">
        <v>34</v>
      </c>
      <c r="N70" s="30">
        <v>58</v>
      </c>
      <c r="O70" s="30">
        <v>129</v>
      </c>
    </row>
    <row r="71" spans="1:15" ht="15" customHeight="1">
      <c r="A71" s="49"/>
      <c r="B71" s="24"/>
      <c r="C71" s="52"/>
      <c r="D71" s="31">
        <v>1</v>
      </c>
      <c r="E71" s="26">
        <v>0.90212912087912089</v>
      </c>
      <c r="F71" s="27">
        <v>0.41689560439560441</v>
      </c>
      <c r="G71" s="27">
        <v>0.28468406593406592</v>
      </c>
      <c r="H71" s="27">
        <v>5.5631868131868129E-2</v>
      </c>
      <c r="I71" s="27">
        <v>0.42135989010989011</v>
      </c>
      <c r="J71" s="27">
        <v>0.37671703296703296</v>
      </c>
      <c r="K71" s="27">
        <v>0.30769230769230771</v>
      </c>
      <c r="L71" s="27">
        <v>0.27232142857142855</v>
      </c>
      <c r="M71" s="27">
        <v>1.1675824175824176E-2</v>
      </c>
      <c r="N71" s="27">
        <v>1.9917582417582416E-2</v>
      </c>
      <c r="O71" s="27">
        <v>4.4299450549450552E-2</v>
      </c>
    </row>
    <row r="72" spans="1:15" ht="15" customHeight="1">
      <c r="A72" s="49"/>
      <c r="B72" s="24"/>
      <c r="C72" s="51" t="s">
        <v>311</v>
      </c>
      <c r="D72" s="28">
        <v>3812</v>
      </c>
      <c r="E72" s="29">
        <v>3176</v>
      </c>
      <c r="F72" s="30">
        <v>883</v>
      </c>
      <c r="G72" s="30">
        <v>716</v>
      </c>
      <c r="H72" s="30">
        <v>128</v>
      </c>
      <c r="I72" s="30">
        <v>1314</v>
      </c>
      <c r="J72" s="30">
        <v>979</v>
      </c>
      <c r="K72" s="30">
        <v>728</v>
      </c>
      <c r="L72" s="30">
        <v>816</v>
      </c>
      <c r="M72" s="30">
        <v>64</v>
      </c>
      <c r="N72" s="30">
        <v>261</v>
      </c>
      <c r="O72" s="30">
        <v>183</v>
      </c>
    </row>
    <row r="73" spans="1:15" ht="15" customHeight="1">
      <c r="A73" s="49"/>
      <c r="B73" s="24"/>
      <c r="C73" s="52"/>
      <c r="D73" s="31">
        <v>1</v>
      </c>
      <c r="E73" s="26">
        <v>0.83315844700944386</v>
      </c>
      <c r="F73" s="27">
        <v>0.23163693599160545</v>
      </c>
      <c r="G73" s="27">
        <v>0.18782791185729275</v>
      </c>
      <c r="H73" s="27">
        <v>3.3578174186778595E-2</v>
      </c>
      <c r="I73" s="27">
        <v>0.34470094438614901</v>
      </c>
      <c r="J73" s="27">
        <v>0.2568205666316894</v>
      </c>
      <c r="K73" s="27">
        <v>0.19097586568730326</v>
      </c>
      <c r="L73" s="27">
        <v>0.21406086044071354</v>
      </c>
      <c r="M73" s="27">
        <v>1.6789087093389297E-2</v>
      </c>
      <c r="N73" s="27">
        <v>6.8467995802728221E-2</v>
      </c>
      <c r="O73" s="27">
        <v>4.8006295907660021E-2</v>
      </c>
    </row>
    <row r="74" spans="1:15" ht="15" customHeight="1">
      <c r="A74" s="49"/>
      <c r="B74" s="24"/>
      <c r="C74" s="51" t="s">
        <v>312</v>
      </c>
      <c r="D74" s="28">
        <v>2750</v>
      </c>
      <c r="E74" s="29">
        <v>2265</v>
      </c>
      <c r="F74" s="30">
        <v>358</v>
      </c>
      <c r="G74" s="30">
        <v>384</v>
      </c>
      <c r="H74" s="30">
        <v>57</v>
      </c>
      <c r="I74" s="30">
        <v>854</v>
      </c>
      <c r="J74" s="30">
        <v>608</v>
      </c>
      <c r="K74" s="30">
        <v>501</v>
      </c>
      <c r="L74" s="30">
        <v>432</v>
      </c>
      <c r="M74" s="30">
        <v>65</v>
      </c>
      <c r="N74" s="30">
        <v>218</v>
      </c>
      <c r="O74" s="30">
        <v>153</v>
      </c>
    </row>
    <row r="75" spans="1:15" ht="15" customHeight="1">
      <c r="A75" s="49"/>
      <c r="B75" s="24"/>
      <c r="C75" s="52"/>
      <c r="D75" s="31">
        <v>1</v>
      </c>
      <c r="E75" s="26">
        <v>0.82363636363636361</v>
      </c>
      <c r="F75" s="27">
        <v>0.13018181818181818</v>
      </c>
      <c r="G75" s="27">
        <v>0.13963636363636364</v>
      </c>
      <c r="H75" s="27">
        <v>2.0727272727272726E-2</v>
      </c>
      <c r="I75" s="27">
        <v>0.31054545454545457</v>
      </c>
      <c r="J75" s="27">
        <v>0.22109090909090909</v>
      </c>
      <c r="K75" s="27">
        <v>0.18218181818181819</v>
      </c>
      <c r="L75" s="27">
        <v>0.15709090909090909</v>
      </c>
      <c r="M75" s="27">
        <v>2.3636363636363636E-2</v>
      </c>
      <c r="N75" s="27">
        <v>7.9272727272727272E-2</v>
      </c>
      <c r="O75" s="27">
        <v>5.5636363636363637E-2</v>
      </c>
    </row>
    <row r="76" spans="1:15" ht="15" customHeight="1">
      <c r="A76" s="49"/>
      <c r="B76" s="24"/>
      <c r="C76" s="51" t="s">
        <v>313</v>
      </c>
      <c r="D76" s="28">
        <v>1585</v>
      </c>
      <c r="E76" s="29">
        <v>1211</v>
      </c>
      <c r="F76" s="30">
        <v>111</v>
      </c>
      <c r="G76" s="30">
        <v>183</v>
      </c>
      <c r="H76" s="30">
        <v>28</v>
      </c>
      <c r="I76" s="30">
        <v>460</v>
      </c>
      <c r="J76" s="30">
        <v>292</v>
      </c>
      <c r="K76" s="30">
        <v>328</v>
      </c>
      <c r="L76" s="30">
        <v>243</v>
      </c>
      <c r="M76" s="30">
        <v>56</v>
      </c>
      <c r="N76" s="30">
        <v>154</v>
      </c>
      <c r="O76" s="30">
        <v>145</v>
      </c>
    </row>
    <row r="77" spans="1:15" ht="15" customHeight="1">
      <c r="A77" s="49"/>
      <c r="B77" s="24"/>
      <c r="C77" s="52"/>
      <c r="D77" s="31">
        <v>1</v>
      </c>
      <c r="E77" s="26">
        <v>0.76403785488958986</v>
      </c>
      <c r="F77" s="27">
        <v>7.0031545741324919E-2</v>
      </c>
      <c r="G77" s="27">
        <v>0.11545741324921135</v>
      </c>
      <c r="H77" s="27">
        <v>1.7665615141955835E-2</v>
      </c>
      <c r="I77" s="27">
        <v>0.29022082018927448</v>
      </c>
      <c r="J77" s="27">
        <v>0.18422712933753943</v>
      </c>
      <c r="K77" s="27">
        <v>0.20694006309148266</v>
      </c>
      <c r="L77" s="27">
        <v>0.15331230283911673</v>
      </c>
      <c r="M77" s="27">
        <v>3.533123028391167E-2</v>
      </c>
      <c r="N77" s="27">
        <v>9.7160883280757102E-2</v>
      </c>
      <c r="O77" s="27">
        <v>9.1482649842271294E-2</v>
      </c>
    </row>
    <row r="78" spans="1:15" ht="15" customHeight="1">
      <c r="A78" s="49"/>
      <c r="B78" s="24"/>
      <c r="C78" s="51" t="s">
        <v>314</v>
      </c>
      <c r="D78" s="28">
        <v>1329</v>
      </c>
      <c r="E78" s="29">
        <v>929</v>
      </c>
      <c r="F78" s="30">
        <v>104</v>
      </c>
      <c r="G78" s="30">
        <v>127</v>
      </c>
      <c r="H78" s="30">
        <v>15</v>
      </c>
      <c r="I78" s="30">
        <v>349</v>
      </c>
      <c r="J78" s="30">
        <v>224</v>
      </c>
      <c r="K78" s="30">
        <v>248</v>
      </c>
      <c r="L78" s="30">
        <v>196</v>
      </c>
      <c r="M78" s="30">
        <v>58</v>
      </c>
      <c r="N78" s="30">
        <v>138</v>
      </c>
      <c r="O78" s="30">
        <v>159</v>
      </c>
    </row>
    <row r="79" spans="1:15" ht="15" customHeight="1">
      <c r="A79" s="49"/>
      <c r="B79" s="24"/>
      <c r="C79" s="52"/>
      <c r="D79" s="31">
        <v>1</v>
      </c>
      <c r="E79" s="26">
        <v>0.69902182091798348</v>
      </c>
      <c r="F79" s="27">
        <v>7.8254326561324306E-2</v>
      </c>
      <c r="G79" s="27">
        <v>9.556057185854025E-2</v>
      </c>
      <c r="H79" s="27">
        <v>1.1286681715575621E-2</v>
      </c>
      <c r="I79" s="27">
        <v>0.26260346124905942</v>
      </c>
      <c r="J79" s="27">
        <v>0.16854778028592926</v>
      </c>
      <c r="K79" s="27">
        <v>0.18660647103085026</v>
      </c>
      <c r="L79" s="27">
        <v>0.14747930775018811</v>
      </c>
      <c r="M79" s="27">
        <v>4.3641835966892403E-2</v>
      </c>
      <c r="N79" s="27">
        <v>0.10383747178329571</v>
      </c>
      <c r="O79" s="27">
        <v>0.11963882618510158</v>
      </c>
    </row>
    <row r="80" spans="1:15" ht="15" customHeight="1">
      <c r="A80" s="49"/>
      <c r="B80" s="24"/>
      <c r="C80" s="51" t="s">
        <v>315</v>
      </c>
      <c r="D80" s="28">
        <v>686</v>
      </c>
      <c r="E80" s="29">
        <v>344</v>
      </c>
      <c r="F80" s="30">
        <v>18</v>
      </c>
      <c r="G80" s="30">
        <v>25</v>
      </c>
      <c r="H80" s="30">
        <v>3</v>
      </c>
      <c r="I80" s="30">
        <v>115</v>
      </c>
      <c r="J80" s="30">
        <v>82</v>
      </c>
      <c r="K80" s="30">
        <v>145</v>
      </c>
      <c r="L80" s="30">
        <v>55</v>
      </c>
      <c r="M80" s="30">
        <v>64</v>
      </c>
      <c r="N80" s="30">
        <v>99</v>
      </c>
      <c r="O80" s="30">
        <v>134</v>
      </c>
    </row>
    <row r="81" spans="1:15" ht="15" customHeight="1">
      <c r="A81" s="49"/>
      <c r="B81" s="24"/>
      <c r="C81" s="52"/>
      <c r="D81" s="31">
        <v>1</v>
      </c>
      <c r="E81" s="26">
        <v>0.50145772594752192</v>
      </c>
      <c r="F81" s="27">
        <v>2.6239067055393587E-2</v>
      </c>
      <c r="G81" s="27">
        <v>3.6443148688046649E-2</v>
      </c>
      <c r="H81" s="27">
        <v>4.3731778425655978E-3</v>
      </c>
      <c r="I81" s="27">
        <v>0.16763848396501457</v>
      </c>
      <c r="J81" s="27">
        <v>0.119533527696793</v>
      </c>
      <c r="K81" s="27">
        <v>0.21137026239067055</v>
      </c>
      <c r="L81" s="27">
        <v>8.0174927113702624E-2</v>
      </c>
      <c r="M81" s="27">
        <v>9.3294460641399415E-2</v>
      </c>
      <c r="N81" s="27">
        <v>0.14431486880466474</v>
      </c>
      <c r="O81" s="27">
        <v>0.19533527696793002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4187</v>
      </c>
      <c r="E84" s="22">
        <v>3693</v>
      </c>
      <c r="F84" s="23">
        <v>1691</v>
      </c>
      <c r="G84" s="23">
        <v>1225</v>
      </c>
      <c r="H84" s="23">
        <v>243</v>
      </c>
      <c r="I84" s="23">
        <v>1793</v>
      </c>
      <c r="J84" s="23">
        <v>1588</v>
      </c>
      <c r="K84" s="23">
        <v>1330</v>
      </c>
      <c r="L84" s="23">
        <v>1131</v>
      </c>
      <c r="M84" s="23">
        <v>46</v>
      </c>
      <c r="N84" s="23">
        <v>97</v>
      </c>
      <c r="O84" s="23">
        <v>252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0.88201576307618823</v>
      </c>
      <c r="F85" s="27">
        <v>0.40386911870074038</v>
      </c>
      <c r="G85" s="27">
        <v>0.29257224743252924</v>
      </c>
      <c r="H85" s="27">
        <v>5.8036780511105807E-2</v>
      </c>
      <c r="I85" s="27">
        <v>0.42823023644614283</v>
      </c>
      <c r="J85" s="27">
        <v>0.37926916646763792</v>
      </c>
      <c r="K85" s="27">
        <v>0.31764986864103179</v>
      </c>
      <c r="L85" s="27">
        <v>0.270121805588727</v>
      </c>
      <c r="M85" s="27">
        <v>1.0986386434201099E-2</v>
      </c>
      <c r="N85" s="27">
        <v>2.3166945306902317E-2</v>
      </c>
      <c r="O85" s="27">
        <v>6.0186290900406017E-2</v>
      </c>
    </row>
    <row r="86" spans="1:15" ht="15" customHeight="1">
      <c r="A86" s="49"/>
      <c r="B86" s="24" t="s">
        <v>319</v>
      </c>
      <c r="C86" s="51" t="s">
        <v>320</v>
      </c>
      <c r="D86" s="28">
        <v>3737</v>
      </c>
      <c r="E86" s="29">
        <v>3251</v>
      </c>
      <c r="F86" s="30">
        <v>1132</v>
      </c>
      <c r="G86" s="30">
        <v>920</v>
      </c>
      <c r="H86" s="30">
        <v>193</v>
      </c>
      <c r="I86" s="30">
        <v>1440</v>
      </c>
      <c r="J86" s="30">
        <v>1198</v>
      </c>
      <c r="K86" s="30">
        <v>966</v>
      </c>
      <c r="L86" s="30">
        <v>873</v>
      </c>
      <c r="M86" s="30">
        <v>63</v>
      </c>
      <c r="N86" s="30">
        <v>145</v>
      </c>
      <c r="O86" s="30">
        <v>185</v>
      </c>
    </row>
    <row r="87" spans="1:15" ht="15" customHeight="1">
      <c r="A87" s="49"/>
      <c r="B87" s="24"/>
      <c r="C87" s="52"/>
      <c r="D87" s="31">
        <v>1</v>
      </c>
      <c r="E87" s="26">
        <v>0.86994915707786991</v>
      </c>
      <c r="F87" s="27">
        <v>0.3029167781643029</v>
      </c>
      <c r="G87" s="27">
        <v>0.2461867808402462</v>
      </c>
      <c r="H87" s="27">
        <v>5.1645705111051647E-2</v>
      </c>
      <c r="I87" s="27">
        <v>0.38533583088038531</v>
      </c>
      <c r="J87" s="27">
        <v>0.32057800374632056</v>
      </c>
      <c r="K87" s="27">
        <v>0.25849611988225851</v>
      </c>
      <c r="L87" s="27">
        <v>0.23360984747123362</v>
      </c>
      <c r="M87" s="27">
        <v>1.6858442601016859E-2</v>
      </c>
      <c r="N87" s="27">
        <v>3.8801177415038801E-2</v>
      </c>
      <c r="O87" s="27">
        <v>4.9504950495049507E-2</v>
      </c>
    </row>
    <row r="88" spans="1:15" ht="15" customHeight="1">
      <c r="A88" s="49"/>
      <c r="B88" s="24"/>
      <c r="C88" s="51" t="s">
        <v>321</v>
      </c>
      <c r="D88" s="28">
        <v>2220</v>
      </c>
      <c r="E88" s="29">
        <v>1891</v>
      </c>
      <c r="F88" s="30">
        <v>509</v>
      </c>
      <c r="G88" s="30">
        <v>449</v>
      </c>
      <c r="H88" s="30">
        <v>82</v>
      </c>
      <c r="I88" s="30">
        <v>783</v>
      </c>
      <c r="J88" s="30">
        <v>590</v>
      </c>
      <c r="K88" s="30">
        <v>450</v>
      </c>
      <c r="L88" s="30">
        <v>497</v>
      </c>
      <c r="M88" s="30">
        <v>36</v>
      </c>
      <c r="N88" s="30">
        <v>122</v>
      </c>
      <c r="O88" s="30">
        <v>107</v>
      </c>
    </row>
    <row r="89" spans="1:15" ht="15" customHeight="1">
      <c r="A89" s="49"/>
      <c r="B89" s="24"/>
      <c r="C89" s="52"/>
      <c r="D89" s="31">
        <v>1</v>
      </c>
      <c r="E89" s="26">
        <v>0.85180180180180176</v>
      </c>
      <c r="F89" s="27">
        <v>0.22927927927927927</v>
      </c>
      <c r="G89" s="27">
        <v>0.20225225225225224</v>
      </c>
      <c r="H89" s="27">
        <v>3.6936936936936934E-2</v>
      </c>
      <c r="I89" s="27">
        <v>0.35270270270270271</v>
      </c>
      <c r="J89" s="27">
        <v>0.26576576576576577</v>
      </c>
      <c r="K89" s="27">
        <v>0.20270270270270271</v>
      </c>
      <c r="L89" s="27">
        <v>0.22387387387387386</v>
      </c>
      <c r="M89" s="27">
        <v>1.6216216216216217E-2</v>
      </c>
      <c r="N89" s="27">
        <v>5.4954954954954956E-2</v>
      </c>
      <c r="O89" s="27">
        <v>4.8198198198198199E-2</v>
      </c>
    </row>
    <row r="90" spans="1:15" ht="15" customHeight="1">
      <c r="A90" s="49"/>
      <c r="B90" s="24"/>
      <c r="C90" s="51" t="s">
        <v>322</v>
      </c>
      <c r="D90" s="28">
        <v>3166</v>
      </c>
      <c r="E90" s="29">
        <v>2482</v>
      </c>
      <c r="F90" s="30">
        <v>463</v>
      </c>
      <c r="G90" s="30">
        <v>454</v>
      </c>
      <c r="H90" s="30">
        <v>72</v>
      </c>
      <c r="I90" s="30">
        <v>923</v>
      </c>
      <c r="J90" s="30">
        <v>633</v>
      </c>
      <c r="K90" s="30">
        <v>557</v>
      </c>
      <c r="L90" s="30">
        <v>572</v>
      </c>
      <c r="M90" s="30">
        <v>81</v>
      </c>
      <c r="N90" s="30">
        <v>278</v>
      </c>
      <c r="O90" s="30">
        <v>213</v>
      </c>
    </row>
    <row r="91" spans="1:15" ht="15" customHeight="1">
      <c r="A91" s="49"/>
      <c r="B91" s="24"/>
      <c r="C91" s="52"/>
      <c r="D91" s="31">
        <v>1</v>
      </c>
      <c r="E91" s="26">
        <v>0.78395451674036642</v>
      </c>
      <c r="F91" s="27">
        <v>0.14624131396083387</v>
      </c>
      <c r="G91" s="27">
        <v>0.14339861023373343</v>
      </c>
      <c r="H91" s="27">
        <v>2.2741629816803537E-2</v>
      </c>
      <c r="I91" s="27">
        <v>0.29153506001263424</v>
      </c>
      <c r="J91" s="27">
        <v>0.19993682880606445</v>
      </c>
      <c r="K91" s="27">
        <v>0.17593177511054958</v>
      </c>
      <c r="L91" s="27">
        <v>0.18066961465571699</v>
      </c>
      <c r="M91" s="27">
        <v>2.5584333543903978E-2</v>
      </c>
      <c r="N91" s="27">
        <v>8.7807959570435884E-2</v>
      </c>
      <c r="O91" s="27">
        <v>6.7277321541377139E-2</v>
      </c>
    </row>
    <row r="92" spans="1:15" ht="15" customHeight="1">
      <c r="A92" s="49"/>
      <c r="B92" s="24"/>
      <c r="C92" s="51" t="s">
        <v>323</v>
      </c>
      <c r="D92" s="28">
        <v>1639</v>
      </c>
      <c r="E92" s="29">
        <v>1102</v>
      </c>
      <c r="F92" s="30">
        <v>144</v>
      </c>
      <c r="G92" s="30">
        <v>131</v>
      </c>
      <c r="H92" s="30">
        <v>28</v>
      </c>
      <c r="I92" s="30">
        <v>373</v>
      </c>
      <c r="J92" s="30">
        <v>216</v>
      </c>
      <c r="K92" s="30">
        <v>277</v>
      </c>
      <c r="L92" s="30">
        <v>244</v>
      </c>
      <c r="M92" s="30">
        <v>86</v>
      </c>
      <c r="N92" s="30">
        <v>229</v>
      </c>
      <c r="O92" s="30">
        <v>188</v>
      </c>
    </row>
    <row r="93" spans="1:15" ht="15" customHeight="1">
      <c r="A93" s="49"/>
      <c r="B93" s="24"/>
      <c r="C93" s="52"/>
      <c r="D93" s="31">
        <v>1</v>
      </c>
      <c r="E93" s="26">
        <v>0.67236119585112875</v>
      </c>
      <c r="F93" s="27">
        <v>8.7858450274557659E-2</v>
      </c>
      <c r="G93" s="27">
        <v>7.9926784624771208E-2</v>
      </c>
      <c r="H93" s="27">
        <v>1.7083587553386213E-2</v>
      </c>
      <c r="I93" s="27">
        <v>0.22757779133618058</v>
      </c>
      <c r="J93" s="27">
        <v>0.13178767541183647</v>
      </c>
      <c r="K93" s="27">
        <v>0.16900549115314217</v>
      </c>
      <c r="L93" s="27">
        <v>0.14887126296522268</v>
      </c>
      <c r="M93" s="27">
        <v>5.2471018913971934E-2</v>
      </c>
      <c r="N93" s="27">
        <v>0.13971934106162295</v>
      </c>
      <c r="O93" s="27">
        <v>0.11470408785845028</v>
      </c>
    </row>
    <row r="94" spans="1:15" ht="15" customHeight="1">
      <c r="A94" s="49"/>
      <c r="B94" s="24"/>
      <c r="C94" s="51" t="s">
        <v>324</v>
      </c>
      <c r="D94" s="28">
        <v>403</v>
      </c>
      <c r="E94" s="29">
        <v>270</v>
      </c>
      <c r="F94" s="30">
        <v>29</v>
      </c>
      <c r="G94" s="30">
        <v>31</v>
      </c>
      <c r="H94" s="30">
        <v>4</v>
      </c>
      <c r="I94" s="30">
        <v>93</v>
      </c>
      <c r="J94" s="30">
        <v>54</v>
      </c>
      <c r="K94" s="30">
        <v>63</v>
      </c>
      <c r="L94" s="30">
        <v>56</v>
      </c>
      <c r="M94" s="30">
        <v>15</v>
      </c>
      <c r="N94" s="30">
        <v>65</v>
      </c>
      <c r="O94" s="30">
        <v>44</v>
      </c>
    </row>
    <row r="95" spans="1:15" ht="15" customHeight="1">
      <c r="A95" s="49"/>
      <c r="B95" s="24"/>
      <c r="C95" s="52"/>
      <c r="D95" s="31">
        <v>1</v>
      </c>
      <c r="E95" s="26">
        <v>0.66997518610421836</v>
      </c>
      <c r="F95" s="27">
        <v>7.1960297766749379E-2</v>
      </c>
      <c r="G95" s="27">
        <v>7.6923076923076927E-2</v>
      </c>
      <c r="H95" s="27">
        <v>9.9255583126550868E-3</v>
      </c>
      <c r="I95" s="27">
        <v>0.23076923076923078</v>
      </c>
      <c r="J95" s="27">
        <v>0.13399503722084366</v>
      </c>
      <c r="K95" s="27">
        <v>0.15632754342431762</v>
      </c>
      <c r="L95" s="27">
        <v>0.13895781637717122</v>
      </c>
      <c r="M95" s="27">
        <v>3.7220843672456573E-2</v>
      </c>
      <c r="N95" s="27">
        <v>0.16129032258064516</v>
      </c>
      <c r="O95" s="27">
        <v>0.10918114143920596</v>
      </c>
    </row>
    <row r="96" spans="1:15" ht="15" customHeight="1">
      <c r="A96" s="49"/>
      <c r="B96" s="24"/>
      <c r="C96" s="51" t="s">
        <v>325</v>
      </c>
      <c r="D96" s="28">
        <v>373</v>
      </c>
      <c r="E96" s="29">
        <v>188</v>
      </c>
      <c r="F96" s="30">
        <v>18</v>
      </c>
      <c r="G96" s="30">
        <v>23</v>
      </c>
      <c r="H96" s="30">
        <v>7</v>
      </c>
      <c r="I96" s="30">
        <v>58</v>
      </c>
      <c r="J96" s="30">
        <v>35</v>
      </c>
      <c r="K96" s="30">
        <v>66</v>
      </c>
      <c r="L96" s="30">
        <v>47</v>
      </c>
      <c r="M96" s="30">
        <v>33</v>
      </c>
      <c r="N96" s="30">
        <v>59</v>
      </c>
      <c r="O96" s="30">
        <v>78</v>
      </c>
    </row>
    <row r="97" spans="1:15" ht="15" customHeight="1">
      <c r="A97" s="49"/>
      <c r="B97" s="24"/>
      <c r="C97" s="52"/>
      <c r="D97" s="31">
        <v>1</v>
      </c>
      <c r="E97" s="26">
        <v>0.50402144772117963</v>
      </c>
      <c r="F97" s="27">
        <v>4.8257372654155493E-2</v>
      </c>
      <c r="G97" s="27">
        <v>6.1662198391420911E-2</v>
      </c>
      <c r="H97" s="27">
        <v>1.876675603217158E-2</v>
      </c>
      <c r="I97" s="27">
        <v>0.15549597855227881</v>
      </c>
      <c r="J97" s="27">
        <v>9.3833780160857902E-2</v>
      </c>
      <c r="K97" s="27">
        <v>0.17694369973190349</v>
      </c>
      <c r="L97" s="27">
        <v>0.12600536193029491</v>
      </c>
      <c r="M97" s="27">
        <v>8.8471849865951746E-2</v>
      </c>
      <c r="N97" s="27">
        <v>0.1581769436997319</v>
      </c>
      <c r="O97" s="27">
        <v>0.20911528150134048</v>
      </c>
    </row>
    <row r="98" spans="1:15" ht="15" customHeight="1">
      <c r="A98" s="49"/>
      <c r="B98" s="24"/>
      <c r="C98" s="51" t="s">
        <v>326</v>
      </c>
      <c r="D98" s="28">
        <v>28</v>
      </c>
      <c r="E98" s="29">
        <v>15</v>
      </c>
      <c r="F98" s="30">
        <v>0</v>
      </c>
      <c r="G98" s="30">
        <v>1</v>
      </c>
      <c r="H98" s="30">
        <v>0</v>
      </c>
      <c r="I98" s="30">
        <v>6</v>
      </c>
      <c r="J98" s="30">
        <v>4</v>
      </c>
      <c r="K98" s="30">
        <v>3</v>
      </c>
      <c r="L98" s="30">
        <v>1</v>
      </c>
      <c r="M98" s="30">
        <v>1</v>
      </c>
      <c r="N98" s="30">
        <v>4</v>
      </c>
      <c r="O98" s="30">
        <v>6</v>
      </c>
    </row>
    <row r="99" spans="1:15" ht="15" customHeight="1">
      <c r="A99" s="49"/>
      <c r="B99" s="24"/>
      <c r="C99" s="52"/>
      <c r="D99" s="31">
        <v>1</v>
      </c>
      <c r="E99" s="26">
        <v>0.5357142857142857</v>
      </c>
      <c r="F99" s="27">
        <v>0</v>
      </c>
      <c r="G99" s="27">
        <v>3.5714285714285712E-2</v>
      </c>
      <c r="H99" s="27">
        <v>0</v>
      </c>
      <c r="I99" s="27">
        <v>0.21428571428571427</v>
      </c>
      <c r="J99" s="27">
        <v>0.14285714285714285</v>
      </c>
      <c r="K99" s="27">
        <v>0.10714285714285714</v>
      </c>
      <c r="L99" s="27">
        <v>3.5714285714285712E-2</v>
      </c>
      <c r="M99" s="27">
        <v>3.5714285714285712E-2</v>
      </c>
      <c r="N99" s="27">
        <v>0.14285714285714285</v>
      </c>
      <c r="O99" s="27">
        <v>0.21428571428571427</v>
      </c>
    </row>
    <row r="100" spans="1:15" ht="15" customHeight="1">
      <c r="A100" s="49"/>
      <c r="B100" s="24"/>
      <c r="C100" s="51" t="s">
        <v>20</v>
      </c>
      <c r="D100" s="28">
        <v>1</v>
      </c>
      <c r="E100" s="29">
        <v>1</v>
      </c>
      <c r="F100" s="30">
        <v>1</v>
      </c>
      <c r="G100" s="30">
        <v>1</v>
      </c>
      <c r="H100" s="30">
        <v>0</v>
      </c>
      <c r="I100" s="30">
        <v>1</v>
      </c>
      <c r="J100" s="30">
        <v>1</v>
      </c>
      <c r="K100" s="30">
        <v>1</v>
      </c>
      <c r="L100" s="30">
        <v>1</v>
      </c>
      <c r="M100" s="30">
        <v>0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1</v>
      </c>
      <c r="E101" s="45">
        <v>1</v>
      </c>
      <c r="F101" s="46">
        <v>1</v>
      </c>
      <c r="G101" s="46">
        <v>1</v>
      </c>
      <c r="H101" s="46">
        <v>0</v>
      </c>
      <c r="I101" s="46">
        <v>1</v>
      </c>
      <c r="J101" s="46">
        <v>1</v>
      </c>
      <c r="K101" s="46">
        <v>1</v>
      </c>
      <c r="L101" s="46">
        <v>1</v>
      </c>
      <c r="M101" s="46">
        <v>0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1241" priority="56" rank="1"/>
  </conditionalFormatting>
  <conditionalFormatting sqref="E67:O67">
    <cfRule type="top10" dxfId="1240" priority="49" rank="1"/>
  </conditionalFormatting>
  <conditionalFormatting sqref="E65:O65">
    <cfRule type="top10" dxfId="1239" priority="48" rank="1"/>
  </conditionalFormatting>
  <conditionalFormatting sqref="E63:O63">
    <cfRule type="top10" dxfId="1238" priority="47" rank="1"/>
  </conditionalFormatting>
  <conditionalFormatting sqref="E61:O61">
    <cfRule type="top10" dxfId="1237" priority="46" rank="1"/>
  </conditionalFormatting>
  <conditionalFormatting sqref="E59:O59">
    <cfRule type="top10" dxfId="1236" priority="45" rank="1"/>
  </conditionalFormatting>
  <conditionalFormatting sqref="E57:O57">
    <cfRule type="top10" dxfId="1235" priority="44" rank="1"/>
  </conditionalFormatting>
  <conditionalFormatting sqref="E55:O55">
    <cfRule type="top10" dxfId="1234" priority="43" rank="1"/>
  </conditionalFormatting>
  <conditionalFormatting sqref="E53:O53">
    <cfRule type="top10" dxfId="1233" priority="42" rank="1"/>
  </conditionalFormatting>
  <conditionalFormatting sqref="E51:O51">
    <cfRule type="top10" dxfId="1232" priority="41" rank="1"/>
  </conditionalFormatting>
  <conditionalFormatting sqref="E49:O49">
    <cfRule type="top10" dxfId="1231" priority="40" rank="1"/>
  </conditionalFormatting>
  <conditionalFormatting sqref="E47:O47">
    <cfRule type="top10" dxfId="1230" priority="39" rank="1"/>
  </conditionalFormatting>
  <conditionalFormatting sqref="E45:O45">
    <cfRule type="top10" dxfId="1229" priority="38" rank="1"/>
  </conditionalFormatting>
  <conditionalFormatting sqref="E43:O43">
    <cfRule type="top10" dxfId="1228" priority="37" rank="1"/>
  </conditionalFormatting>
  <conditionalFormatting sqref="E41:O41">
    <cfRule type="top10" dxfId="1227" priority="36" rank="1"/>
  </conditionalFormatting>
  <conditionalFormatting sqref="E39:O39">
    <cfRule type="top10" dxfId="1226" priority="35" rank="1"/>
  </conditionalFormatting>
  <conditionalFormatting sqref="E37:O37">
    <cfRule type="top10" dxfId="1225" priority="34" rank="1"/>
  </conditionalFormatting>
  <conditionalFormatting sqref="E35:O35">
    <cfRule type="top10" dxfId="1224" priority="32" rank="1"/>
  </conditionalFormatting>
  <conditionalFormatting sqref="E33:O33">
    <cfRule type="top10" dxfId="1223" priority="31" rank="1"/>
  </conditionalFormatting>
  <conditionalFormatting sqref="E31:O31">
    <cfRule type="top10" dxfId="1222" priority="30" rank="1"/>
  </conditionalFormatting>
  <conditionalFormatting sqref="E29:O29">
    <cfRule type="top10" dxfId="1221" priority="29" rank="1"/>
  </conditionalFormatting>
  <conditionalFormatting sqref="E27:O27">
    <cfRule type="top10" dxfId="1220" priority="28" rank="1"/>
  </conditionalFormatting>
  <conditionalFormatting sqref="E21:O21">
    <cfRule type="top10" dxfId="1219" priority="27" rank="1"/>
  </conditionalFormatting>
  <conditionalFormatting sqref="E19:O19">
    <cfRule type="top10" dxfId="1218" priority="26" rank="1"/>
  </conditionalFormatting>
  <conditionalFormatting sqref="E17:O17">
    <cfRule type="top10" dxfId="1217" priority="25" rank="1"/>
  </conditionalFormatting>
  <conditionalFormatting sqref="E15:O15">
    <cfRule type="top10" dxfId="1216" priority="24" rank="1"/>
  </conditionalFormatting>
  <conditionalFormatting sqref="E13:O13">
    <cfRule type="top10" dxfId="1215" priority="23" rank="1"/>
  </conditionalFormatting>
  <conditionalFormatting sqref="E11:O11">
    <cfRule type="top10" dxfId="1214" priority="22" rank="1"/>
  </conditionalFormatting>
  <conditionalFormatting sqref="E23:O23">
    <cfRule type="top10" dxfId="1213" priority="21" rank="1"/>
  </conditionalFormatting>
  <conditionalFormatting sqref="E25:O25">
    <cfRule type="top10" dxfId="1212" priority="20" rank="1"/>
  </conditionalFormatting>
  <conditionalFormatting sqref="E81:O81">
    <cfRule type="top10" dxfId="1211" priority="17" rank="1"/>
  </conditionalFormatting>
  <conditionalFormatting sqref="E79:O79">
    <cfRule type="top10" dxfId="1210" priority="16" rank="1"/>
  </conditionalFormatting>
  <conditionalFormatting sqref="E77:O77">
    <cfRule type="top10" dxfId="1209" priority="15" rank="1"/>
  </conditionalFormatting>
  <conditionalFormatting sqref="E75:O75">
    <cfRule type="top10" dxfId="1208" priority="14" rank="1"/>
  </conditionalFormatting>
  <conditionalFormatting sqref="E73:O73">
    <cfRule type="top10" dxfId="1207" priority="13" rank="1"/>
  </conditionalFormatting>
  <conditionalFormatting sqref="E71:O71">
    <cfRule type="top10" dxfId="1206" priority="12" rank="1"/>
  </conditionalFormatting>
  <conditionalFormatting sqref="E69:O69">
    <cfRule type="top10" dxfId="1205" priority="11" rank="1"/>
  </conditionalFormatting>
  <conditionalFormatting sqref="E101:O101">
    <cfRule type="top10" dxfId="1204" priority="9" rank="1"/>
  </conditionalFormatting>
  <conditionalFormatting sqref="E99:O99">
    <cfRule type="top10" dxfId="1203" priority="8" rank="1"/>
  </conditionalFormatting>
  <conditionalFormatting sqref="E97:O97">
    <cfRule type="top10" dxfId="1202" priority="7" rank="1"/>
  </conditionalFormatting>
  <conditionalFormatting sqref="E95:O95">
    <cfRule type="top10" dxfId="1201" priority="6" rank="1"/>
  </conditionalFormatting>
  <conditionalFormatting sqref="E93:O93">
    <cfRule type="top10" dxfId="1200" priority="5" rank="1"/>
  </conditionalFormatting>
  <conditionalFormatting sqref="E91:O91">
    <cfRule type="top10" dxfId="1199" priority="4" rank="1"/>
  </conditionalFormatting>
  <conditionalFormatting sqref="E89:O89">
    <cfRule type="top10" dxfId="1198" priority="3" rank="1"/>
  </conditionalFormatting>
  <conditionalFormatting sqref="E87:O87">
    <cfRule type="top10" dxfId="1197" priority="2" rank="1"/>
  </conditionalFormatting>
  <conditionalFormatting sqref="E85:O85">
    <cfRule type="top10" dxfId="119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350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137</v>
      </c>
      <c r="F7" s="13" t="s">
        <v>138</v>
      </c>
      <c r="G7" s="13" t="s">
        <v>139</v>
      </c>
      <c r="H7" s="13" t="s">
        <v>140</v>
      </c>
      <c r="I7" s="13" t="s">
        <v>141</v>
      </c>
      <c r="J7" s="13" t="s">
        <v>142</v>
      </c>
      <c r="K7" s="13" t="s">
        <v>143</v>
      </c>
      <c r="L7" s="13" t="s">
        <v>144</v>
      </c>
      <c r="M7" s="13" t="s">
        <v>23</v>
      </c>
      <c r="N7" s="13" t="s">
        <v>24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6058</v>
      </c>
      <c r="F8" s="16">
        <v>7022</v>
      </c>
      <c r="G8" s="16">
        <v>5007</v>
      </c>
      <c r="H8" s="16">
        <v>2459</v>
      </c>
      <c r="I8" s="16">
        <v>3030</v>
      </c>
      <c r="J8" s="16">
        <v>1145</v>
      </c>
      <c r="K8" s="16">
        <v>2075</v>
      </c>
      <c r="L8" s="16">
        <v>3137</v>
      </c>
      <c r="M8" s="16">
        <v>585</v>
      </c>
      <c r="N8" s="16">
        <v>580</v>
      </c>
      <c r="O8" s="16">
        <v>1346</v>
      </c>
    </row>
    <row r="9" spans="1:16384" ht="15" customHeight="1">
      <c r="A9" s="49"/>
      <c r="B9" s="57"/>
      <c r="C9" s="58"/>
      <c r="D9" s="17">
        <v>1</v>
      </c>
      <c r="E9" s="18">
        <v>0.3749226389404629</v>
      </c>
      <c r="F9" s="19">
        <v>0.43458348805545238</v>
      </c>
      <c r="G9" s="19">
        <v>0.30987746008169326</v>
      </c>
      <c r="H9" s="19">
        <v>0.1521846763213269</v>
      </c>
      <c r="I9" s="19">
        <v>0.18752320831786112</v>
      </c>
      <c r="J9" s="19">
        <v>7.0862730535957416E-2</v>
      </c>
      <c r="K9" s="19">
        <v>0.12841935883153854</v>
      </c>
      <c r="L9" s="19">
        <v>0.19414531501423443</v>
      </c>
      <c r="M9" s="19">
        <v>3.6204975863349427E-2</v>
      </c>
      <c r="N9" s="19">
        <v>3.5895531625201142E-2</v>
      </c>
      <c r="O9" s="19">
        <v>8.3302388909518507E-2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2083</v>
      </c>
      <c r="F10" s="23">
        <v>2051</v>
      </c>
      <c r="G10" s="23">
        <v>1558</v>
      </c>
      <c r="H10" s="23">
        <v>505</v>
      </c>
      <c r="I10" s="23">
        <v>1016</v>
      </c>
      <c r="J10" s="23">
        <v>366</v>
      </c>
      <c r="K10" s="23">
        <v>555</v>
      </c>
      <c r="L10" s="23">
        <v>1117</v>
      </c>
      <c r="M10" s="23">
        <v>180</v>
      </c>
      <c r="N10" s="23">
        <v>148</v>
      </c>
      <c r="O10" s="23">
        <v>433</v>
      </c>
    </row>
    <row r="11" spans="1:16384" ht="15" customHeight="1">
      <c r="A11" s="49"/>
      <c r="B11" s="24"/>
      <c r="C11" s="52"/>
      <c r="D11" s="25">
        <v>1</v>
      </c>
      <c r="E11" s="26">
        <v>0.41726762820512819</v>
      </c>
      <c r="F11" s="27">
        <v>0.41085737179487181</v>
      </c>
      <c r="G11" s="27">
        <v>0.31209935897435898</v>
      </c>
      <c r="H11" s="27">
        <v>0.10116185897435898</v>
      </c>
      <c r="I11" s="27">
        <v>0.20352564102564102</v>
      </c>
      <c r="J11" s="27">
        <v>7.3317307692307696E-2</v>
      </c>
      <c r="K11" s="27">
        <v>0.11117788461538461</v>
      </c>
      <c r="L11" s="27">
        <v>0.22375801282051283</v>
      </c>
      <c r="M11" s="27">
        <v>3.6057692307692304E-2</v>
      </c>
      <c r="N11" s="27">
        <v>2.9647435897435896E-2</v>
      </c>
      <c r="O11" s="27">
        <v>8.6738782051282048E-2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3866</v>
      </c>
      <c r="F12" s="30">
        <v>4863</v>
      </c>
      <c r="G12" s="30">
        <v>3393</v>
      </c>
      <c r="H12" s="30">
        <v>1931</v>
      </c>
      <c r="I12" s="30">
        <v>1986</v>
      </c>
      <c r="J12" s="30">
        <v>768</v>
      </c>
      <c r="K12" s="30">
        <v>1511</v>
      </c>
      <c r="L12" s="30">
        <v>2000</v>
      </c>
      <c r="M12" s="30">
        <v>397</v>
      </c>
      <c r="N12" s="30">
        <v>413</v>
      </c>
      <c r="O12" s="30">
        <v>897</v>
      </c>
    </row>
    <row r="13" spans="1:16384" ht="15" customHeight="1">
      <c r="A13" s="49"/>
      <c r="B13" s="43"/>
      <c r="C13" s="60"/>
      <c r="D13" s="44">
        <v>1</v>
      </c>
      <c r="E13" s="45">
        <v>0.35438628655238796</v>
      </c>
      <c r="F13" s="46">
        <v>0.44577871482262355</v>
      </c>
      <c r="G13" s="46">
        <v>0.31102759189659912</v>
      </c>
      <c r="H13" s="46">
        <v>0.17700980841507014</v>
      </c>
      <c r="I13" s="46">
        <v>0.18205151709597581</v>
      </c>
      <c r="J13" s="46">
        <v>7.040058667155559E-2</v>
      </c>
      <c r="K13" s="46">
        <v>0.13850948757906315</v>
      </c>
      <c r="L13" s="46">
        <v>0.1833348611238427</v>
      </c>
      <c r="M13" s="46">
        <v>3.6391969933082774E-2</v>
      </c>
      <c r="N13" s="46">
        <v>3.7858648822073515E-2</v>
      </c>
      <c r="O13" s="46">
        <v>8.2225685214043456E-2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216</v>
      </c>
      <c r="F14" s="23">
        <v>100</v>
      </c>
      <c r="G14" s="23">
        <v>99</v>
      </c>
      <c r="H14" s="23">
        <v>45</v>
      </c>
      <c r="I14" s="23">
        <v>63</v>
      </c>
      <c r="J14" s="23">
        <v>35</v>
      </c>
      <c r="K14" s="23">
        <v>32</v>
      </c>
      <c r="L14" s="23">
        <v>76</v>
      </c>
      <c r="M14" s="23">
        <v>19</v>
      </c>
      <c r="N14" s="23">
        <v>6</v>
      </c>
      <c r="O14" s="23">
        <v>20</v>
      </c>
    </row>
    <row r="15" spans="1:16384" ht="15" customHeight="1">
      <c r="A15" s="49"/>
      <c r="B15" s="24"/>
      <c r="C15" s="52"/>
      <c r="D15" s="31">
        <v>1</v>
      </c>
      <c r="E15" s="26">
        <v>0.5983379501385041</v>
      </c>
      <c r="F15" s="27">
        <v>0.2770083102493075</v>
      </c>
      <c r="G15" s="27">
        <v>0.2742382271468144</v>
      </c>
      <c r="H15" s="27">
        <v>0.12465373961218837</v>
      </c>
      <c r="I15" s="27">
        <v>0.17451523545706371</v>
      </c>
      <c r="J15" s="27">
        <v>9.6952908587257622E-2</v>
      </c>
      <c r="K15" s="27">
        <v>8.8642659279778394E-2</v>
      </c>
      <c r="L15" s="27">
        <v>0.21052631578947367</v>
      </c>
      <c r="M15" s="27">
        <v>5.2631578947368418E-2</v>
      </c>
      <c r="N15" s="27">
        <v>1.662049861495845E-2</v>
      </c>
      <c r="O15" s="27">
        <v>5.5401662049861494E-2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348</v>
      </c>
      <c r="F16" s="30">
        <v>195</v>
      </c>
      <c r="G16" s="30">
        <v>212</v>
      </c>
      <c r="H16" s="30">
        <v>106</v>
      </c>
      <c r="I16" s="30">
        <v>152</v>
      </c>
      <c r="J16" s="30">
        <v>71</v>
      </c>
      <c r="K16" s="30">
        <v>73</v>
      </c>
      <c r="L16" s="30">
        <v>151</v>
      </c>
      <c r="M16" s="30">
        <v>41</v>
      </c>
      <c r="N16" s="30">
        <v>24</v>
      </c>
      <c r="O16" s="30">
        <v>58</v>
      </c>
    </row>
    <row r="17" spans="1:15" ht="15" customHeight="1">
      <c r="A17" s="49"/>
      <c r="B17" s="24"/>
      <c r="C17" s="52"/>
      <c r="D17" s="31">
        <v>1</v>
      </c>
      <c r="E17" s="26">
        <v>0.50071942446043161</v>
      </c>
      <c r="F17" s="27">
        <v>0.2805755395683453</v>
      </c>
      <c r="G17" s="27">
        <v>0.30503597122302156</v>
      </c>
      <c r="H17" s="27">
        <v>0.15251798561151078</v>
      </c>
      <c r="I17" s="27">
        <v>0.21870503597122301</v>
      </c>
      <c r="J17" s="27">
        <v>0.10215827338129496</v>
      </c>
      <c r="K17" s="27">
        <v>0.10503597122302158</v>
      </c>
      <c r="L17" s="27">
        <v>0.21726618705035972</v>
      </c>
      <c r="M17" s="27">
        <v>5.8992805755395686E-2</v>
      </c>
      <c r="N17" s="27">
        <v>3.4532374100719423E-2</v>
      </c>
      <c r="O17" s="27">
        <v>8.3453237410071948E-2</v>
      </c>
    </row>
    <row r="18" spans="1:15" ht="15" customHeight="1">
      <c r="A18" s="49"/>
      <c r="B18" s="24"/>
      <c r="C18" s="51" t="s">
        <v>290</v>
      </c>
      <c r="D18" s="28">
        <v>867</v>
      </c>
      <c r="E18" s="29">
        <v>408</v>
      </c>
      <c r="F18" s="30">
        <v>283</v>
      </c>
      <c r="G18" s="30">
        <v>272</v>
      </c>
      <c r="H18" s="30">
        <v>130</v>
      </c>
      <c r="I18" s="30">
        <v>146</v>
      </c>
      <c r="J18" s="30">
        <v>81</v>
      </c>
      <c r="K18" s="30">
        <v>87</v>
      </c>
      <c r="L18" s="30">
        <v>176</v>
      </c>
      <c r="M18" s="30">
        <v>37</v>
      </c>
      <c r="N18" s="30">
        <v>29</v>
      </c>
      <c r="O18" s="30">
        <v>79</v>
      </c>
    </row>
    <row r="19" spans="1:15" ht="15" customHeight="1">
      <c r="A19" s="49"/>
      <c r="B19" s="24"/>
      <c r="C19" s="52"/>
      <c r="D19" s="31">
        <v>1</v>
      </c>
      <c r="E19" s="26">
        <v>0.47058823529411764</v>
      </c>
      <c r="F19" s="27">
        <v>0.32641291810841983</v>
      </c>
      <c r="G19" s="27">
        <v>0.31372549019607843</v>
      </c>
      <c r="H19" s="27">
        <v>0.14994232987312572</v>
      </c>
      <c r="I19" s="27">
        <v>0.16839677047289503</v>
      </c>
      <c r="J19" s="27">
        <v>9.3425605536332182E-2</v>
      </c>
      <c r="K19" s="27">
        <v>0.10034602076124567</v>
      </c>
      <c r="L19" s="27">
        <v>0.20299884659746251</v>
      </c>
      <c r="M19" s="27">
        <v>4.2675893886966548E-2</v>
      </c>
      <c r="N19" s="27">
        <v>3.3448673587081888E-2</v>
      </c>
      <c r="O19" s="27">
        <v>9.1118800461361019E-2</v>
      </c>
    </row>
    <row r="20" spans="1:15" ht="15" customHeight="1">
      <c r="A20" s="49"/>
      <c r="B20" s="24"/>
      <c r="C20" s="51" t="s">
        <v>291</v>
      </c>
      <c r="D20" s="28">
        <v>1749</v>
      </c>
      <c r="E20" s="29">
        <v>732</v>
      </c>
      <c r="F20" s="30">
        <v>652</v>
      </c>
      <c r="G20" s="30">
        <v>574</v>
      </c>
      <c r="H20" s="30">
        <v>209</v>
      </c>
      <c r="I20" s="30">
        <v>319</v>
      </c>
      <c r="J20" s="30">
        <v>142</v>
      </c>
      <c r="K20" s="30">
        <v>181</v>
      </c>
      <c r="L20" s="30">
        <v>330</v>
      </c>
      <c r="M20" s="30">
        <v>59</v>
      </c>
      <c r="N20" s="30">
        <v>59</v>
      </c>
      <c r="O20" s="30">
        <v>154</v>
      </c>
    </row>
    <row r="21" spans="1:15" ht="15" customHeight="1">
      <c r="A21" s="49"/>
      <c r="B21" s="24"/>
      <c r="C21" s="52"/>
      <c r="D21" s="31">
        <v>1</v>
      </c>
      <c r="E21" s="26">
        <v>0.41852487135506006</v>
      </c>
      <c r="F21" s="27">
        <v>0.37278444825614637</v>
      </c>
      <c r="G21" s="27">
        <v>0.32818753573470555</v>
      </c>
      <c r="H21" s="27">
        <v>0.11949685534591195</v>
      </c>
      <c r="I21" s="27">
        <v>0.18238993710691823</v>
      </c>
      <c r="J21" s="27">
        <v>8.1189251000571755E-2</v>
      </c>
      <c r="K21" s="27">
        <v>0.10348770726129217</v>
      </c>
      <c r="L21" s="27">
        <v>0.18867924528301888</v>
      </c>
      <c r="M21" s="27">
        <v>3.3733562035448826E-2</v>
      </c>
      <c r="N21" s="27">
        <v>3.3733562035448826E-2</v>
      </c>
      <c r="O21" s="27">
        <v>8.8050314465408799E-2</v>
      </c>
    </row>
    <row r="22" spans="1:15" ht="15" customHeight="1">
      <c r="A22" s="49"/>
      <c r="B22" s="24"/>
      <c r="C22" s="51" t="s">
        <v>292</v>
      </c>
      <c r="D22" s="28">
        <v>3564</v>
      </c>
      <c r="E22" s="29">
        <v>1374</v>
      </c>
      <c r="F22" s="30">
        <v>1604</v>
      </c>
      <c r="G22" s="30">
        <v>1160</v>
      </c>
      <c r="H22" s="30">
        <v>554</v>
      </c>
      <c r="I22" s="30">
        <v>604</v>
      </c>
      <c r="J22" s="30">
        <v>274</v>
      </c>
      <c r="K22" s="30">
        <v>439</v>
      </c>
      <c r="L22" s="30">
        <v>649</v>
      </c>
      <c r="M22" s="30">
        <v>137</v>
      </c>
      <c r="N22" s="30">
        <v>93</v>
      </c>
      <c r="O22" s="30">
        <v>307</v>
      </c>
    </row>
    <row r="23" spans="1:15" ht="15" customHeight="1">
      <c r="A23" s="49"/>
      <c r="B23" s="24"/>
      <c r="C23" s="52"/>
      <c r="D23" s="25">
        <v>1</v>
      </c>
      <c r="E23" s="26">
        <v>0.38552188552188554</v>
      </c>
      <c r="F23" s="27">
        <v>0.45005611672278339</v>
      </c>
      <c r="G23" s="27">
        <v>0.32547699214365883</v>
      </c>
      <c r="H23" s="27">
        <v>0.15544332210998876</v>
      </c>
      <c r="I23" s="27">
        <v>0.16947250280583614</v>
      </c>
      <c r="J23" s="27">
        <v>7.6879910213243544E-2</v>
      </c>
      <c r="K23" s="27">
        <v>0.12317620650953984</v>
      </c>
      <c r="L23" s="27">
        <v>0.18209876543209877</v>
      </c>
      <c r="M23" s="27">
        <v>3.8439955106621772E-2</v>
      </c>
      <c r="N23" s="27">
        <v>2.6094276094276093E-2</v>
      </c>
      <c r="O23" s="27">
        <v>8.6139169472502802E-2</v>
      </c>
    </row>
    <row r="24" spans="1:15" ht="15" customHeight="1">
      <c r="A24" s="49"/>
      <c r="B24" s="24"/>
      <c r="C24" s="51" t="s">
        <v>293</v>
      </c>
      <c r="D24" s="28">
        <v>4716</v>
      </c>
      <c r="E24" s="29">
        <v>1600</v>
      </c>
      <c r="F24" s="30">
        <v>2269</v>
      </c>
      <c r="G24" s="30">
        <v>1509</v>
      </c>
      <c r="H24" s="30">
        <v>748</v>
      </c>
      <c r="I24" s="30">
        <v>848</v>
      </c>
      <c r="J24" s="30">
        <v>300</v>
      </c>
      <c r="K24" s="30">
        <v>661</v>
      </c>
      <c r="L24" s="30">
        <v>847</v>
      </c>
      <c r="M24" s="30">
        <v>155</v>
      </c>
      <c r="N24" s="30">
        <v>172</v>
      </c>
      <c r="O24" s="30">
        <v>375</v>
      </c>
    </row>
    <row r="25" spans="1:15" ht="15" customHeight="1">
      <c r="A25" s="49"/>
      <c r="B25" s="24"/>
      <c r="C25" s="52"/>
      <c r="D25" s="25">
        <v>1</v>
      </c>
      <c r="E25" s="26">
        <v>0.33927056827820185</v>
      </c>
      <c r="F25" s="27">
        <v>0.48112807463952501</v>
      </c>
      <c r="G25" s="27">
        <v>0.31997455470737912</v>
      </c>
      <c r="H25" s="27">
        <v>0.15860899067005937</v>
      </c>
      <c r="I25" s="27">
        <v>0.17981340118744699</v>
      </c>
      <c r="J25" s="27">
        <v>6.3613231552162849E-2</v>
      </c>
      <c r="K25" s="27">
        <v>0.14016115351993214</v>
      </c>
      <c r="L25" s="27">
        <v>0.17960135708227312</v>
      </c>
      <c r="M25" s="27">
        <v>3.2866836301950808E-2</v>
      </c>
      <c r="N25" s="27">
        <v>3.64715860899067E-2</v>
      </c>
      <c r="O25" s="27">
        <v>7.9516539440203565E-2</v>
      </c>
    </row>
    <row r="26" spans="1:15" ht="15" customHeight="1">
      <c r="A26" s="49"/>
      <c r="B26" s="24"/>
      <c r="C26" s="51" t="s">
        <v>294</v>
      </c>
      <c r="D26" s="28">
        <v>3882</v>
      </c>
      <c r="E26" s="29">
        <v>1253</v>
      </c>
      <c r="F26" s="30">
        <v>1783</v>
      </c>
      <c r="G26" s="30">
        <v>1103</v>
      </c>
      <c r="H26" s="30">
        <v>639</v>
      </c>
      <c r="I26" s="30">
        <v>865</v>
      </c>
      <c r="J26" s="30">
        <v>224</v>
      </c>
      <c r="K26" s="30">
        <v>591</v>
      </c>
      <c r="L26" s="30">
        <v>877</v>
      </c>
      <c r="M26" s="30">
        <v>126</v>
      </c>
      <c r="N26" s="30">
        <v>176</v>
      </c>
      <c r="O26" s="30">
        <v>329</v>
      </c>
    </row>
    <row r="27" spans="1:15" ht="15" customHeight="1">
      <c r="A27" s="49"/>
      <c r="B27" s="43"/>
      <c r="C27" s="60"/>
      <c r="D27" s="44">
        <v>1</v>
      </c>
      <c r="E27" s="45">
        <v>0.32277176713034517</v>
      </c>
      <c r="F27" s="46">
        <v>0.4592993302421432</v>
      </c>
      <c r="G27" s="46">
        <v>0.28413189077794954</v>
      </c>
      <c r="H27" s="46">
        <v>0.16460587326120557</v>
      </c>
      <c r="I27" s="46">
        <v>0.2228232869654817</v>
      </c>
      <c r="J27" s="46">
        <v>5.7702215352910868E-2</v>
      </c>
      <c r="K27" s="46">
        <v>0.15224111282843894</v>
      </c>
      <c r="L27" s="46">
        <v>0.22591447707367338</v>
      </c>
      <c r="M27" s="46">
        <v>3.2457496136012363E-2</v>
      </c>
      <c r="N27" s="46">
        <v>4.5337454920144259E-2</v>
      </c>
      <c r="O27" s="46">
        <v>8.4750128799587834E-2</v>
      </c>
    </row>
    <row r="28" spans="1:15" ht="15" customHeight="1">
      <c r="A28" s="49"/>
      <c r="B28" s="24" t="s">
        <v>281</v>
      </c>
      <c r="C28" s="53" t="s">
        <v>295</v>
      </c>
      <c r="D28" s="21">
        <v>5554</v>
      </c>
      <c r="E28" s="22">
        <v>1873</v>
      </c>
      <c r="F28" s="23">
        <v>2531</v>
      </c>
      <c r="G28" s="23">
        <v>1803</v>
      </c>
      <c r="H28" s="23">
        <v>1278</v>
      </c>
      <c r="I28" s="23">
        <v>866</v>
      </c>
      <c r="J28" s="23">
        <v>391</v>
      </c>
      <c r="K28" s="23">
        <v>713</v>
      </c>
      <c r="L28" s="23">
        <v>683</v>
      </c>
      <c r="M28" s="23">
        <v>202</v>
      </c>
      <c r="N28" s="23">
        <v>230</v>
      </c>
      <c r="O28" s="23">
        <v>444</v>
      </c>
    </row>
    <row r="29" spans="1:15" ht="15" customHeight="1">
      <c r="A29" s="49"/>
      <c r="B29" s="24"/>
      <c r="C29" s="52"/>
      <c r="D29" s="31">
        <v>1</v>
      </c>
      <c r="E29" s="26">
        <v>0.33723442563917899</v>
      </c>
      <c r="F29" s="27">
        <v>0.45570759812747569</v>
      </c>
      <c r="G29" s="27">
        <v>0.32463089665106232</v>
      </c>
      <c r="H29" s="27">
        <v>0.23010442924018726</v>
      </c>
      <c r="I29" s="27">
        <v>0.15592365862441485</v>
      </c>
      <c r="J29" s="27">
        <v>7.0399711919337415E-2</v>
      </c>
      <c r="K29" s="27">
        <v>0.12837594526467411</v>
      </c>
      <c r="L29" s="27">
        <v>0.12297443284119554</v>
      </c>
      <c r="M29" s="27">
        <v>3.6370183651422396E-2</v>
      </c>
      <c r="N29" s="27">
        <v>4.141159524666907E-2</v>
      </c>
      <c r="O29" s="27">
        <v>7.9942383867482897E-2</v>
      </c>
    </row>
    <row r="30" spans="1:15" ht="15" customHeight="1">
      <c r="A30" s="49"/>
      <c r="B30" s="24"/>
      <c r="C30" s="51" t="s">
        <v>296</v>
      </c>
      <c r="D30" s="28">
        <v>4048</v>
      </c>
      <c r="E30" s="29">
        <v>1673</v>
      </c>
      <c r="F30" s="30">
        <v>1639</v>
      </c>
      <c r="G30" s="30">
        <v>1292</v>
      </c>
      <c r="H30" s="30">
        <v>407</v>
      </c>
      <c r="I30" s="30">
        <v>731</v>
      </c>
      <c r="J30" s="30">
        <v>292</v>
      </c>
      <c r="K30" s="30">
        <v>430</v>
      </c>
      <c r="L30" s="30">
        <v>918</v>
      </c>
      <c r="M30" s="30">
        <v>114</v>
      </c>
      <c r="N30" s="30">
        <v>110</v>
      </c>
      <c r="O30" s="30">
        <v>379</v>
      </c>
    </row>
    <row r="31" spans="1:15" ht="15" customHeight="1">
      <c r="A31" s="49"/>
      <c r="B31" s="24"/>
      <c r="C31" s="52"/>
      <c r="D31" s="31">
        <v>1</v>
      </c>
      <c r="E31" s="26">
        <v>0.41329051383399207</v>
      </c>
      <c r="F31" s="27">
        <v>0.40489130434782611</v>
      </c>
      <c r="G31" s="27">
        <v>0.31916996047430829</v>
      </c>
      <c r="H31" s="27">
        <v>0.10054347826086957</v>
      </c>
      <c r="I31" s="27">
        <v>0.18058300395256918</v>
      </c>
      <c r="J31" s="27">
        <v>7.2134387351778656E-2</v>
      </c>
      <c r="K31" s="27">
        <v>0.10622529644268774</v>
      </c>
      <c r="L31" s="27">
        <v>0.22677865612648221</v>
      </c>
      <c r="M31" s="27">
        <v>2.816205533596838E-2</v>
      </c>
      <c r="N31" s="27">
        <v>2.717391304347826E-2</v>
      </c>
      <c r="O31" s="27">
        <v>9.3626482213438736E-2</v>
      </c>
    </row>
    <row r="32" spans="1:15" ht="15" customHeight="1">
      <c r="A32" s="49"/>
      <c r="B32" s="24"/>
      <c r="C32" s="51" t="s">
        <v>297</v>
      </c>
      <c r="D32" s="28">
        <v>378</v>
      </c>
      <c r="E32" s="29">
        <v>189</v>
      </c>
      <c r="F32" s="30">
        <v>128</v>
      </c>
      <c r="G32" s="30">
        <v>129</v>
      </c>
      <c r="H32" s="30">
        <v>32</v>
      </c>
      <c r="I32" s="30">
        <v>83</v>
      </c>
      <c r="J32" s="30">
        <v>32</v>
      </c>
      <c r="K32" s="30">
        <v>35</v>
      </c>
      <c r="L32" s="30">
        <v>85</v>
      </c>
      <c r="M32" s="30">
        <v>12</v>
      </c>
      <c r="N32" s="30">
        <v>6</v>
      </c>
      <c r="O32" s="30">
        <v>35</v>
      </c>
    </row>
    <row r="33" spans="1:15" ht="15" customHeight="1">
      <c r="A33" s="49"/>
      <c r="B33" s="24"/>
      <c r="C33" s="52"/>
      <c r="D33" s="31">
        <v>1</v>
      </c>
      <c r="E33" s="26">
        <v>0.5</v>
      </c>
      <c r="F33" s="27">
        <v>0.33862433862433861</v>
      </c>
      <c r="G33" s="27">
        <v>0.34126984126984128</v>
      </c>
      <c r="H33" s="27">
        <v>8.4656084656084651E-2</v>
      </c>
      <c r="I33" s="27">
        <v>0.21957671957671956</v>
      </c>
      <c r="J33" s="27">
        <v>8.4656084656084651E-2</v>
      </c>
      <c r="K33" s="27">
        <v>9.2592592592592587E-2</v>
      </c>
      <c r="L33" s="27">
        <v>0.22486772486772486</v>
      </c>
      <c r="M33" s="27">
        <v>3.1746031746031744E-2</v>
      </c>
      <c r="N33" s="27">
        <v>1.5873015873015872E-2</v>
      </c>
      <c r="O33" s="27">
        <v>9.2592592592592587E-2</v>
      </c>
    </row>
    <row r="34" spans="1:15" ht="15" customHeight="1">
      <c r="A34" s="49"/>
      <c r="B34" s="24"/>
      <c r="C34" s="51" t="s">
        <v>298</v>
      </c>
      <c r="D34" s="28">
        <v>3119</v>
      </c>
      <c r="E34" s="29">
        <v>1189</v>
      </c>
      <c r="F34" s="30">
        <v>1503</v>
      </c>
      <c r="G34" s="30">
        <v>915</v>
      </c>
      <c r="H34" s="30">
        <v>323</v>
      </c>
      <c r="I34" s="30">
        <v>690</v>
      </c>
      <c r="J34" s="30">
        <v>181</v>
      </c>
      <c r="K34" s="30">
        <v>501</v>
      </c>
      <c r="L34" s="30">
        <v>758</v>
      </c>
      <c r="M34" s="30">
        <v>86</v>
      </c>
      <c r="N34" s="30">
        <v>108</v>
      </c>
      <c r="O34" s="30">
        <v>182</v>
      </c>
    </row>
    <row r="35" spans="1:15" ht="15" customHeight="1">
      <c r="A35" s="49"/>
      <c r="B35" s="43"/>
      <c r="C35" s="60"/>
      <c r="D35" s="44">
        <v>1</v>
      </c>
      <c r="E35" s="45">
        <v>0.38121192689964734</v>
      </c>
      <c r="F35" s="46">
        <v>0.48188521962167363</v>
      </c>
      <c r="G35" s="46">
        <v>0.2933632574543123</v>
      </c>
      <c r="H35" s="46">
        <v>0.10355883295928182</v>
      </c>
      <c r="I35" s="46">
        <v>0.22122475152292401</v>
      </c>
      <c r="J35" s="46">
        <v>5.8031420327027891E-2</v>
      </c>
      <c r="K35" s="46">
        <v>0.16062840654055788</v>
      </c>
      <c r="L35" s="46">
        <v>0.24302661109329912</v>
      </c>
      <c r="M35" s="46">
        <v>2.7572940044886182E-2</v>
      </c>
      <c r="N35" s="46">
        <v>3.4626482847066369E-2</v>
      </c>
      <c r="O35" s="46">
        <v>5.8352035908945173E-2</v>
      </c>
    </row>
    <row r="36" spans="1:15" ht="15" customHeight="1">
      <c r="A36" s="49"/>
      <c r="B36" s="24" t="s">
        <v>17</v>
      </c>
      <c r="C36" s="53" t="s">
        <v>299</v>
      </c>
      <c r="D36" s="21">
        <v>1205</v>
      </c>
      <c r="E36" s="22">
        <v>352</v>
      </c>
      <c r="F36" s="23">
        <v>399</v>
      </c>
      <c r="G36" s="23">
        <v>280</v>
      </c>
      <c r="H36" s="23">
        <v>74</v>
      </c>
      <c r="I36" s="23">
        <v>67</v>
      </c>
      <c r="J36" s="23">
        <v>69</v>
      </c>
      <c r="K36" s="23">
        <v>106</v>
      </c>
      <c r="L36" s="23">
        <v>56</v>
      </c>
      <c r="M36" s="23">
        <v>58</v>
      </c>
      <c r="N36" s="23">
        <v>54</v>
      </c>
      <c r="O36" s="23">
        <v>248</v>
      </c>
    </row>
    <row r="37" spans="1:15" ht="15" customHeight="1">
      <c r="A37" s="49"/>
      <c r="B37" s="24"/>
      <c r="C37" s="52"/>
      <c r="D37" s="31">
        <v>1</v>
      </c>
      <c r="E37" s="26">
        <v>0.29211618257261412</v>
      </c>
      <c r="F37" s="27">
        <v>0.33112033195020746</v>
      </c>
      <c r="G37" s="27">
        <v>0.23236514522821577</v>
      </c>
      <c r="H37" s="27">
        <v>6.1410788381742736E-2</v>
      </c>
      <c r="I37" s="27">
        <v>5.5601659751037341E-2</v>
      </c>
      <c r="J37" s="27">
        <v>5.7261410788381741E-2</v>
      </c>
      <c r="K37" s="27">
        <v>8.7966804979253119E-2</v>
      </c>
      <c r="L37" s="27">
        <v>4.6473029045643155E-2</v>
      </c>
      <c r="M37" s="27">
        <v>4.8132780082987554E-2</v>
      </c>
      <c r="N37" s="27">
        <v>4.4813278008298756E-2</v>
      </c>
      <c r="O37" s="27">
        <v>0.20580912863070538</v>
      </c>
    </row>
    <row r="38" spans="1:15" ht="15" customHeight="1">
      <c r="A38" s="49"/>
      <c r="B38" s="24"/>
      <c r="C38" s="54" t="s">
        <v>300</v>
      </c>
      <c r="D38" s="28">
        <v>1546</v>
      </c>
      <c r="E38" s="29">
        <v>498</v>
      </c>
      <c r="F38" s="30">
        <v>556</v>
      </c>
      <c r="G38" s="30">
        <v>513</v>
      </c>
      <c r="H38" s="30">
        <v>168</v>
      </c>
      <c r="I38" s="30">
        <v>165</v>
      </c>
      <c r="J38" s="30">
        <v>112</v>
      </c>
      <c r="K38" s="30">
        <v>184</v>
      </c>
      <c r="L38" s="30">
        <v>184</v>
      </c>
      <c r="M38" s="30">
        <v>59</v>
      </c>
      <c r="N38" s="30">
        <v>64</v>
      </c>
      <c r="O38" s="30">
        <v>235</v>
      </c>
    </row>
    <row r="39" spans="1:15" ht="15" customHeight="1">
      <c r="A39" s="49"/>
      <c r="B39" s="24"/>
      <c r="C39" s="52"/>
      <c r="D39" s="31">
        <v>1</v>
      </c>
      <c r="E39" s="26">
        <v>0.32212160413971541</v>
      </c>
      <c r="F39" s="27">
        <v>0.35963777490297544</v>
      </c>
      <c r="G39" s="27">
        <v>0.3318240620957309</v>
      </c>
      <c r="H39" s="27">
        <v>0.10866752910737387</v>
      </c>
      <c r="I39" s="27">
        <v>0.10672703751617077</v>
      </c>
      <c r="J39" s="27">
        <v>7.2445019404915906E-2</v>
      </c>
      <c r="K39" s="27">
        <v>0.11901681759379043</v>
      </c>
      <c r="L39" s="27">
        <v>0.11901681759379043</v>
      </c>
      <c r="M39" s="27">
        <v>3.8163001293661063E-2</v>
      </c>
      <c r="N39" s="27">
        <v>4.1397153945666239E-2</v>
      </c>
      <c r="O39" s="27">
        <v>0.15200517464424321</v>
      </c>
    </row>
    <row r="40" spans="1:15" ht="15" customHeight="1">
      <c r="A40" s="49"/>
      <c r="B40" s="24"/>
      <c r="C40" s="51" t="s">
        <v>301</v>
      </c>
      <c r="D40" s="28">
        <v>12779</v>
      </c>
      <c r="E40" s="29">
        <v>5039</v>
      </c>
      <c r="F40" s="30">
        <v>5883</v>
      </c>
      <c r="G40" s="30">
        <v>4071</v>
      </c>
      <c r="H40" s="30">
        <v>2158</v>
      </c>
      <c r="I40" s="30">
        <v>2725</v>
      </c>
      <c r="J40" s="30">
        <v>931</v>
      </c>
      <c r="K40" s="30">
        <v>1718</v>
      </c>
      <c r="L40" s="30">
        <v>2820</v>
      </c>
      <c r="M40" s="30">
        <v>447</v>
      </c>
      <c r="N40" s="30">
        <v>435</v>
      </c>
      <c r="O40" s="30">
        <v>675</v>
      </c>
    </row>
    <row r="41" spans="1:15" ht="15" customHeight="1">
      <c r="A41" s="49"/>
      <c r="B41" s="43"/>
      <c r="C41" s="60"/>
      <c r="D41" s="44">
        <v>1</v>
      </c>
      <c r="E41" s="45">
        <v>0.39431880428828547</v>
      </c>
      <c r="F41" s="46">
        <v>0.46036466077157839</v>
      </c>
      <c r="G41" s="46">
        <v>0.31856952813209172</v>
      </c>
      <c r="H41" s="46">
        <v>0.1688708036622584</v>
      </c>
      <c r="I41" s="46">
        <v>0.21324047265044213</v>
      </c>
      <c r="J41" s="46">
        <v>7.2853900931215271E-2</v>
      </c>
      <c r="K41" s="46">
        <v>0.13443931450035215</v>
      </c>
      <c r="L41" s="46">
        <v>0.22067454417403554</v>
      </c>
      <c r="M41" s="46">
        <v>3.4979262853118399E-2</v>
      </c>
      <c r="N41" s="46">
        <v>3.404022223961186E-2</v>
      </c>
      <c r="O41" s="46">
        <v>5.282103450974255E-2</v>
      </c>
    </row>
    <row r="42" spans="1:15" ht="15" customHeight="1">
      <c r="A42" s="49"/>
      <c r="B42" s="24" t="s">
        <v>15</v>
      </c>
      <c r="C42" s="53" t="s">
        <v>302</v>
      </c>
      <c r="D42" s="21">
        <v>497</v>
      </c>
      <c r="E42" s="35">
        <v>150</v>
      </c>
      <c r="F42" s="36">
        <v>215</v>
      </c>
      <c r="G42" s="36">
        <v>80</v>
      </c>
      <c r="H42" s="36">
        <v>51</v>
      </c>
      <c r="I42" s="36">
        <v>59</v>
      </c>
      <c r="J42" s="36">
        <v>29</v>
      </c>
      <c r="K42" s="36">
        <v>58</v>
      </c>
      <c r="L42" s="36">
        <v>69</v>
      </c>
      <c r="M42" s="36">
        <v>23</v>
      </c>
      <c r="N42" s="36">
        <v>33</v>
      </c>
      <c r="O42" s="36">
        <v>60</v>
      </c>
    </row>
    <row r="43" spans="1:15" ht="15" customHeight="1">
      <c r="A43" s="49"/>
      <c r="B43" s="24"/>
      <c r="C43" s="52"/>
      <c r="D43" s="31">
        <v>1</v>
      </c>
      <c r="E43" s="26">
        <v>0.30181086519114686</v>
      </c>
      <c r="F43" s="27">
        <v>0.43259557344064387</v>
      </c>
      <c r="G43" s="27">
        <v>0.16096579476861167</v>
      </c>
      <c r="H43" s="27">
        <v>0.10261569416498995</v>
      </c>
      <c r="I43" s="27">
        <v>0.11871227364185111</v>
      </c>
      <c r="J43" s="27">
        <v>5.8350100603621731E-2</v>
      </c>
      <c r="K43" s="27">
        <v>0.11670020120724346</v>
      </c>
      <c r="L43" s="27">
        <v>0.13883299798792756</v>
      </c>
      <c r="M43" s="27">
        <v>4.6277665995975853E-2</v>
      </c>
      <c r="N43" s="27">
        <v>6.6398390342052319E-2</v>
      </c>
      <c r="O43" s="27">
        <v>0.12072434607645875</v>
      </c>
    </row>
    <row r="44" spans="1:15" ht="15" customHeight="1">
      <c r="A44" s="49"/>
      <c r="B44" s="24"/>
      <c r="C44" s="51" t="s">
        <v>303</v>
      </c>
      <c r="D44" s="28">
        <v>8147</v>
      </c>
      <c r="E44" s="37">
        <v>3011</v>
      </c>
      <c r="F44" s="38">
        <v>3723</v>
      </c>
      <c r="G44" s="38">
        <v>2189</v>
      </c>
      <c r="H44" s="38">
        <v>1158</v>
      </c>
      <c r="I44" s="38">
        <v>1445</v>
      </c>
      <c r="J44" s="38">
        <v>521</v>
      </c>
      <c r="K44" s="38">
        <v>1095</v>
      </c>
      <c r="L44" s="38">
        <v>1518</v>
      </c>
      <c r="M44" s="38">
        <v>301</v>
      </c>
      <c r="N44" s="38">
        <v>305</v>
      </c>
      <c r="O44" s="38">
        <v>576</v>
      </c>
    </row>
    <row r="45" spans="1:15" ht="15" customHeight="1">
      <c r="A45" s="49"/>
      <c r="B45" s="24"/>
      <c r="C45" s="52"/>
      <c r="D45" s="31">
        <v>1</v>
      </c>
      <c r="E45" s="26">
        <v>0.36958389591260588</v>
      </c>
      <c r="F45" s="27">
        <v>0.45697802872222903</v>
      </c>
      <c r="G45" s="27">
        <v>0.26868786056217014</v>
      </c>
      <c r="H45" s="27">
        <v>0.1421382103841905</v>
      </c>
      <c r="I45" s="27">
        <v>0.17736590155885601</v>
      </c>
      <c r="J45" s="27">
        <v>6.3949920216030437E-2</v>
      </c>
      <c r="K45" s="27">
        <v>0.13440530256536148</v>
      </c>
      <c r="L45" s="27">
        <v>0.18632625506321346</v>
      </c>
      <c r="M45" s="27">
        <v>3.6946115134405301E-2</v>
      </c>
      <c r="N45" s="27">
        <v>3.7437093408616666E-2</v>
      </c>
      <c r="O45" s="27">
        <v>7.0700871486436723E-2</v>
      </c>
    </row>
    <row r="46" spans="1:15" ht="15" customHeight="1">
      <c r="A46" s="49"/>
      <c r="B46" s="24"/>
      <c r="C46" s="51" t="s">
        <v>304</v>
      </c>
      <c r="D46" s="28">
        <v>5197</v>
      </c>
      <c r="E46" s="37">
        <v>2030</v>
      </c>
      <c r="F46" s="38">
        <v>2262</v>
      </c>
      <c r="G46" s="38">
        <v>1930</v>
      </c>
      <c r="H46" s="38">
        <v>871</v>
      </c>
      <c r="I46" s="38">
        <v>1004</v>
      </c>
      <c r="J46" s="38">
        <v>409</v>
      </c>
      <c r="K46" s="38">
        <v>668</v>
      </c>
      <c r="L46" s="38">
        <v>989</v>
      </c>
      <c r="M46" s="38">
        <v>168</v>
      </c>
      <c r="N46" s="38">
        <v>171</v>
      </c>
      <c r="O46" s="38">
        <v>374</v>
      </c>
    </row>
    <row r="47" spans="1:15" ht="15" customHeight="1">
      <c r="A47" s="49"/>
      <c r="B47" s="24"/>
      <c r="C47" s="52"/>
      <c r="D47" s="31">
        <v>1</v>
      </c>
      <c r="E47" s="26">
        <v>0.39060996728882047</v>
      </c>
      <c r="F47" s="27">
        <v>0.43525110640754283</v>
      </c>
      <c r="G47" s="27">
        <v>0.37136809697902634</v>
      </c>
      <c r="H47" s="27">
        <v>0.16759669039830671</v>
      </c>
      <c r="I47" s="27">
        <v>0.19318837791033289</v>
      </c>
      <c r="J47" s="27">
        <v>7.8699249567057913E-2</v>
      </c>
      <c r="K47" s="27">
        <v>0.12853569366942466</v>
      </c>
      <c r="L47" s="27">
        <v>0.19030209736386378</v>
      </c>
      <c r="M47" s="27">
        <v>3.2326342120454106E-2</v>
      </c>
      <c r="N47" s="27">
        <v>3.2903598229747928E-2</v>
      </c>
      <c r="O47" s="27">
        <v>7.1964594958629974E-2</v>
      </c>
    </row>
    <row r="48" spans="1:15" ht="15" customHeight="1">
      <c r="A48" s="49"/>
      <c r="B48" s="24"/>
      <c r="C48" s="51" t="s">
        <v>305</v>
      </c>
      <c r="D48" s="28">
        <v>1858</v>
      </c>
      <c r="E48" s="37">
        <v>751</v>
      </c>
      <c r="F48" s="38">
        <v>693</v>
      </c>
      <c r="G48" s="38">
        <v>730</v>
      </c>
      <c r="H48" s="38">
        <v>336</v>
      </c>
      <c r="I48" s="38">
        <v>470</v>
      </c>
      <c r="J48" s="38">
        <v>161</v>
      </c>
      <c r="K48" s="38">
        <v>216</v>
      </c>
      <c r="L48" s="38">
        <v>503</v>
      </c>
      <c r="M48" s="38">
        <v>74</v>
      </c>
      <c r="N48" s="38">
        <v>60</v>
      </c>
      <c r="O48" s="38">
        <v>147</v>
      </c>
    </row>
    <row r="49" spans="1:15" ht="15" customHeight="1">
      <c r="A49" s="49"/>
      <c r="B49" s="43"/>
      <c r="C49" s="60"/>
      <c r="D49" s="44">
        <v>1</v>
      </c>
      <c r="E49" s="45">
        <v>0.40419806243272338</v>
      </c>
      <c r="F49" s="46">
        <v>0.3729817007534984</v>
      </c>
      <c r="G49" s="46">
        <v>0.39289558665231433</v>
      </c>
      <c r="H49" s="46">
        <v>0.18083961248654468</v>
      </c>
      <c r="I49" s="46">
        <v>0.25296017222820238</v>
      </c>
      <c r="J49" s="46">
        <v>8.6652314316469317E-2</v>
      </c>
      <c r="K49" s="46">
        <v>0.116254036598493</v>
      </c>
      <c r="L49" s="46">
        <v>0.27072120559741658</v>
      </c>
      <c r="M49" s="46">
        <v>3.9827771797631861E-2</v>
      </c>
      <c r="N49" s="46">
        <v>3.2292787944025833E-2</v>
      </c>
      <c r="O49" s="46">
        <v>7.9117330462863289E-2</v>
      </c>
    </row>
    <row r="50" spans="1:15" ht="15" customHeight="1">
      <c r="A50" s="49"/>
      <c r="B50" s="24" t="s">
        <v>282</v>
      </c>
      <c r="C50" s="53" t="s">
        <v>1</v>
      </c>
      <c r="D50" s="21">
        <v>2851</v>
      </c>
      <c r="E50" s="22">
        <v>1050</v>
      </c>
      <c r="F50" s="23">
        <v>1075</v>
      </c>
      <c r="G50" s="23">
        <v>900</v>
      </c>
      <c r="H50" s="23">
        <v>409</v>
      </c>
      <c r="I50" s="23">
        <v>472</v>
      </c>
      <c r="J50" s="23">
        <v>222</v>
      </c>
      <c r="K50" s="23">
        <v>372</v>
      </c>
      <c r="L50" s="23">
        <v>520</v>
      </c>
      <c r="M50" s="23">
        <v>130</v>
      </c>
      <c r="N50" s="23">
        <v>96</v>
      </c>
      <c r="O50" s="23">
        <v>387</v>
      </c>
    </row>
    <row r="51" spans="1:15" ht="15" customHeight="1">
      <c r="A51" s="49"/>
      <c r="B51" s="24"/>
      <c r="C51" s="52"/>
      <c r="D51" s="31">
        <v>1</v>
      </c>
      <c r="E51" s="26">
        <v>0.36829182742897226</v>
      </c>
      <c r="F51" s="27">
        <v>0.37706068046299546</v>
      </c>
      <c r="G51" s="27">
        <v>0.31567870922483338</v>
      </c>
      <c r="H51" s="27">
        <v>0.14345843563661873</v>
      </c>
      <c r="I51" s="27">
        <v>0.16555594528235706</v>
      </c>
      <c r="J51" s="27">
        <v>7.7867414942125568E-2</v>
      </c>
      <c r="K51" s="27">
        <v>0.13048053314626448</v>
      </c>
      <c r="L51" s="27">
        <v>0.18239214310768151</v>
      </c>
      <c r="M51" s="27">
        <v>4.5598035776920377E-2</v>
      </c>
      <c r="N51" s="27">
        <v>3.3672395650648897E-2</v>
      </c>
      <c r="O51" s="27">
        <v>0.13574184496667835</v>
      </c>
    </row>
    <row r="52" spans="1:15" ht="15" customHeight="1">
      <c r="A52" s="49"/>
      <c r="B52" s="24"/>
      <c r="C52" s="51" t="s">
        <v>306</v>
      </c>
      <c r="D52" s="28">
        <v>1975</v>
      </c>
      <c r="E52" s="29">
        <v>832</v>
      </c>
      <c r="F52" s="30">
        <v>890</v>
      </c>
      <c r="G52" s="30">
        <v>573</v>
      </c>
      <c r="H52" s="30">
        <v>299</v>
      </c>
      <c r="I52" s="30">
        <v>379</v>
      </c>
      <c r="J52" s="30">
        <v>153</v>
      </c>
      <c r="K52" s="30">
        <v>287</v>
      </c>
      <c r="L52" s="30">
        <v>354</v>
      </c>
      <c r="M52" s="30">
        <v>59</v>
      </c>
      <c r="N52" s="30">
        <v>51</v>
      </c>
      <c r="O52" s="30">
        <v>111</v>
      </c>
    </row>
    <row r="53" spans="1:15" ht="15" customHeight="1">
      <c r="A53" s="49"/>
      <c r="B53" s="24"/>
      <c r="C53" s="52"/>
      <c r="D53" s="31">
        <v>1</v>
      </c>
      <c r="E53" s="26">
        <v>0.42126582278481012</v>
      </c>
      <c r="F53" s="27">
        <v>0.45063291139240508</v>
      </c>
      <c r="G53" s="27">
        <v>0.29012658227848104</v>
      </c>
      <c r="H53" s="27">
        <v>0.15139240506329113</v>
      </c>
      <c r="I53" s="27">
        <v>0.1918987341772152</v>
      </c>
      <c r="J53" s="27">
        <v>7.7468354430379749E-2</v>
      </c>
      <c r="K53" s="27">
        <v>0.14531645569620252</v>
      </c>
      <c r="L53" s="27">
        <v>0.17924050632911392</v>
      </c>
      <c r="M53" s="27">
        <v>2.9873417721518986E-2</v>
      </c>
      <c r="N53" s="27">
        <v>2.5822784810126582E-2</v>
      </c>
      <c r="O53" s="27">
        <v>5.6202531645569619E-2</v>
      </c>
    </row>
    <row r="54" spans="1:15" ht="15" customHeight="1">
      <c r="A54" s="49"/>
      <c r="B54" s="24"/>
      <c r="C54" s="51" t="s">
        <v>307</v>
      </c>
      <c r="D54" s="28">
        <v>923</v>
      </c>
      <c r="E54" s="29">
        <v>363</v>
      </c>
      <c r="F54" s="30">
        <v>415</v>
      </c>
      <c r="G54" s="30">
        <v>337</v>
      </c>
      <c r="H54" s="30">
        <v>159</v>
      </c>
      <c r="I54" s="30">
        <v>221</v>
      </c>
      <c r="J54" s="30">
        <v>72</v>
      </c>
      <c r="K54" s="30">
        <v>139</v>
      </c>
      <c r="L54" s="30">
        <v>194</v>
      </c>
      <c r="M54" s="30">
        <v>32</v>
      </c>
      <c r="N54" s="30">
        <v>24</v>
      </c>
      <c r="O54" s="30">
        <v>78</v>
      </c>
    </row>
    <row r="55" spans="1:15" ht="15" customHeight="1">
      <c r="A55" s="49"/>
      <c r="B55" s="24"/>
      <c r="C55" s="52"/>
      <c r="D55" s="31">
        <v>1</v>
      </c>
      <c r="E55" s="26">
        <v>0.39328277356446373</v>
      </c>
      <c r="F55" s="27">
        <v>0.44962080173347779</v>
      </c>
      <c r="G55" s="27">
        <v>0.36511375947995667</v>
      </c>
      <c r="H55" s="27">
        <v>0.1722643553629469</v>
      </c>
      <c r="I55" s="27">
        <v>0.23943661971830985</v>
      </c>
      <c r="J55" s="27">
        <v>7.8006500541711807E-2</v>
      </c>
      <c r="K55" s="27">
        <v>0.15059588299024917</v>
      </c>
      <c r="L55" s="27">
        <v>0.21018418201516792</v>
      </c>
      <c r="M55" s="27">
        <v>3.4669555796316358E-2</v>
      </c>
      <c r="N55" s="27">
        <v>2.600216684723727E-2</v>
      </c>
      <c r="O55" s="27">
        <v>8.4507042253521125E-2</v>
      </c>
    </row>
    <row r="56" spans="1:15" ht="15" customHeight="1">
      <c r="A56" s="49"/>
      <c r="B56" s="24"/>
      <c r="C56" s="51" t="s">
        <v>12</v>
      </c>
      <c r="D56" s="28">
        <v>1215</v>
      </c>
      <c r="E56" s="29">
        <v>439</v>
      </c>
      <c r="F56" s="30">
        <v>541</v>
      </c>
      <c r="G56" s="30">
        <v>385</v>
      </c>
      <c r="H56" s="30">
        <v>205</v>
      </c>
      <c r="I56" s="30">
        <v>245</v>
      </c>
      <c r="J56" s="30">
        <v>91</v>
      </c>
      <c r="K56" s="30">
        <v>185</v>
      </c>
      <c r="L56" s="30">
        <v>280</v>
      </c>
      <c r="M56" s="30">
        <v>29</v>
      </c>
      <c r="N56" s="30">
        <v>42</v>
      </c>
      <c r="O56" s="30">
        <v>117</v>
      </c>
    </row>
    <row r="57" spans="1:15" ht="15" customHeight="1">
      <c r="A57" s="49"/>
      <c r="B57" s="24"/>
      <c r="C57" s="52"/>
      <c r="D57" s="31">
        <v>1</v>
      </c>
      <c r="E57" s="26">
        <v>0.36131687242798355</v>
      </c>
      <c r="F57" s="27">
        <v>0.44526748971193414</v>
      </c>
      <c r="G57" s="27">
        <v>0.3168724279835391</v>
      </c>
      <c r="H57" s="27">
        <v>0.16872427983539096</v>
      </c>
      <c r="I57" s="27">
        <v>0.20164609053497942</v>
      </c>
      <c r="J57" s="27">
        <v>7.4897119341563789E-2</v>
      </c>
      <c r="K57" s="27">
        <v>0.15226337448559671</v>
      </c>
      <c r="L57" s="27">
        <v>0.23045267489711935</v>
      </c>
      <c r="M57" s="27">
        <v>2.3868312757201648E-2</v>
      </c>
      <c r="N57" s="27">
        <v>3.4567901234567898E-2</v>
      </c>
      <c r="O57" s="27">
        <v>9.6296296296296297E-2</v>
      </c>
    </row>
    <row r="58" spans="1:15" ht="15" customHeight="1">
      <c r="A58" s="49"/>
      <c r="B58" s="24"/>
      <c r="C58" s="51" t="s">
        <v>308</v>
      </c>
      <c r="D58" s="28">
        <v>2062</v>
      </c>
      <c r="E58" s="29">
        <v>746</v>
      </c>
      <c r="F58" s="30">
        <v>827</v>
      </c>
      <c r="G58" s="30">
        <v>703</v>
      </c>
      <c r="H58" s="30">
        <v>335</v>
      </c>
      <c r="I58" s="30">
        <v>429</v>
      </c>
      <c r="J58" s="30">
        <v>174</v>
      </c>
      <c r="K58" s="30">
        <v>273</v>
      </c>
      <c r="L58" s="30">
        <v>468</v>
      </c>
      <c r="M58" s="30">
        <v>66</v>
      </c>
      <c r="N58" s="30">
        <v>42</v>
      </c>
      <c r="O58" s="30">
        <v>246</v>
      </c>
    </row>
    <row r="59" spans="1:15" ht="15" customHeight="1">
      <c r="A59" s="49"/>
      <c r="B59" s="24"/>
      <c r="C59" s="52"/>
      <c r="D59" s="31">
        <v>1</v>
      </c>
      <c r="E59" s="26">
        <v>0.36178467507274492</v>
      </c>
      <c r="F59" s="27">
        <v>0.40106692531522792</v>
      </c>
      <c r="G59" s="27">
        <v>0.34093113482056259</v>
      </c>
      <c r="H59" s="27">
        <v>0.16246362754607177</v>
      </c>
      <c r="I59" s="27">
        <v>0.20805043646944713</v>
      </c>
      <c r="J59" s="27">
        <v>8.438409311348205E-2</v>
      </c>
      <c r="K59" s="27">
        <v>0.13239573229873908</v>
      </c>
      <c r="L59" s="27">
        <v>0.22696411251212414</v>
      </c>
      <c r="M59" s="27">
        <v>3.2007759456838022E-2</v>
      </c>
      <c r="N59" s="27">
        <v>2.0368574199806012E-2</v>
      </c>
      <c r="O59" s="27">
        <v>0.11930164888457807</v>
      </c>
    </row>
    <row r="60" spans="1:15" ht="15" customHeight="1">
      <c r="A60" s="49"/>
      <c r="B60" s="24"/>
      <c r="C60" s="51" t="s">
        <v>16</v>
      </c>
      <c r="D60" s="28">
        <v>1141</v>
      </c>
      <c r="E60" s="29">
        <v>494</v>
      </c>
      <c r="F60" s="30">
        <v>490</v>
      </c>
      <c r="G60" s="30">
        <v>335</v>
      </c>
      <c r="H60" s="30">
        <v>127</v>
      </c>
      <c r="I60" s="30">
        <v>198</v>
      </c>
      <c r="J60" s="30">
        <v>70</v>
      </c>
      <c r="K60" s="30">
        <v>142</v>
      </c>
      <c r="L60" s="30">
        <v>190</v>
      </c>
      <c r="M60" s="30">
        <v>33</v>
      </c>
      <c r="N60" s="30">
        <v>47</v>
      </c>
      <c r="O60" s="30">
        <v>21</v>
      </c>
    </row>
    <row r="61" spans="1:15" ht="15" customHeight="1">
      <c r="A61" s="49"/>
      <c r="B61" s="24"/>
      <c r="C61" s="52"/>
      <c r="D61" s="31">
        <v>1</v>
      </c>
      <c r="E61" s="26">
        <v>0.43295354951796672</v>
      </c>
      <c r="F61" s="27">
        <v>0.42944785276073622</v>
      </c>
      <c r="G61" s="27">
        <v>0.29360210341805432</v>
      </c>
      <c r="H61" s="27">
        <v>0.11130587204206836</v>
      </c>
      <c r="I61" s="27">
        <v>0.17353198948290974</v>
      </c>
      <c r="J61" s="27">
        <v>6.1349693251533742E-2</v>
      </c>
      <c r="K61" s="27">
        <v>0.12445223488168274</v>
      </c>
      <c r="L61" s="27">
        <v>0.16652059596844873</v>
      </c>
      <c r="M61" s="27">
        <v>2.8921998247151623E-2</v>
      </c>
      <c r="N61" s="27">
        <v>4.119193689745837E-2</v>
      </c>
      <c r="O61" s="27">
        <v>1.8404907975460124E-2</v>
      </c>
    </row>
    <row r="62" spans="1:15" ht="15" customHeight="1">
      <c r="A62" s="49"/>
      <c r="B62" s="24"/>
      <c r="C62" s="51" t="s">
        <v>5</v>
      </c>
      <c r="D62" s="28">
        <v>2265</v>
      </c>
      <c r="E62" s="29">
        <v>860</v>
      </c>
      <c r="F62" s="30">
        <v>1048</v>
      </c>
      <c r="G62" s="30">
        <v>597</v>
      </c>
      <c r="H62" s="30">
        <v>315</v>
      </c>
      <c r="I62" s="30">
        <v>363</v>
      </c>
      <c r="J62" s="30">
        <v>146</v>
      </c>
      <c r="K62" s="30">
        <v>253</v>
      </c>
      <c r="L62" s="30">
        <v>389</v>
      </c>
      <c r="M62" s="30">
        <v>67</v>
      </c>
      <c r="N62" s="30">
        <v>115</v>
      </c>
      <c r="O62" s="30">
        <v>144</v>
      </c>
    </row>
    <row r="63" spans="1:15" ht="15" customHeight="1">
      <c r="A63" s="49"/>
      <c r="B63" s="24"/>
      <c r="C63" s="52"/>
      <c r="D63" s="31">
        <v>1</v>
      </c>
      <c r="E63" s="26">
        <v>0.37969094922737306</v>
      </c>
      <c r="F63" s="27">
        <v>0.46269315673289185</v>
      </c>
      <c r="G63" s="27">
        <v>0.26357615894039738</v>
      </c>
      <c r="H63" s="27">
        <v>0.13907284768211919</v>
      </c>
      <c r="I63" s="27">
        <v>0.16026490066225166</v>
      </c>
      <c r="J63" s="27">
        <v>6.4459161147902871E-2</v>
      </c>
      <c r="K63" s="27">
        <v>0.11169977924944813</v>
      </c>
      <c r="L63" s="27">
        <v>0.17174392935982341</v>
      </c>
      <c r="M63" s="27">
        <v>2.9580573951434878E-2</v>
      </c>
      <c r="N63" s="27">
        <v>5.0772626931567331E-2</v>
      </c>
      <c r="O63" s="27">
        <v>6.3576158940397351E-2</v>
      </c>
    </row>
    <row r="64" spans="1:15" ht="15" customHeight="1">
      <c r="A64" s="49"/>
      <c r="B64" s="24"/>
      <c r="C64" s="51" t="s">
        <v>14</v>
      </c>
      <c r="D64" s="28">
        <v>1187</v>
      </c>
      <c r="E64" s="29">
        <v>411</v>
      </c>
      <c r="F64" s="30">
        <v>544</v>
      </c>
      <c r="G64" s="30">
        <v>348</v>
      </c>
      <c r="H64" s="30">
        <v>172</v>
      </c>
      <c r="I64" s="30">
        <v>204</v>
      </c>
      <c r="J64" s="30">
        <v>66</v>
      </c>
      <c r="K64" s="30">
        <v>120</v>
      </c>
      <c r="L64" s="30">
        <v>220</v>
      </c>
      <c r="M64" s="30">
        <v>41</v>
      </c>
      <c r="N64" s="30">
        <v>41</v>
      </c>
      <c r="O64" s="30">
        <v>107</v>
      </c>
    </row>
    <row r="65" spans="1:15" ht="15" customHeight="1">
      <c r="A65" s="49"/>
      <c r="B65" s="24"/>
      <c r="C65" s="52"/>
      <c r="D65" s="31">
        <v>1</v>
      </c>
      <c r="E65" s="26">
        <v>0.34625105307497894</v>
      </c>
      <c r="F65" s="27">
        <v>0.45829823083403537</v>
      </c>
      <c r="G65" s="27">
        <v>0.2931760741364785</v>
      </c>
      <c r="H65" s="27">
        <v>0.14490311710193765</v>
      </c>
      <c r="I65" s="27">
        <v>0.17186183656276327</v>
      </c>
      <c r="J65" s="27">
        <v>5.560235888795282E-2</v>
      </c>
      <c r="K65" s="27">
        <v>0.10109519797809605</v>
      </c>
      <c r="L65" s="27">
        <v>0.18534119629317608</v>
      </c>
      <c r="M65" s="27">
        <v>3.4540859309182811E-2</v>
      </c>
      <c r="N65" s="27">
        <v>3.4540859309182811E-2</v>
      </c>
      <c r="O65" s="27">
        <v>9.0143218197135638E-2</v>
      </c>
    </row>
    <row r="66" spans="1:15" ht="15" customHeight="1">
      <c r="A66" s="49"/>
      <c r="B66" s="24"/>
      <c r="C66" s="51" t="s">
        <v>19</v>
      </c>
      <c r="D66" s="28">
        <v>2539</v>
      </c>
      <c r="E66" s="29">
        <v>863</v>
      </c>
      <c r="F66" s="30">
        <v>1192</v>
      </c>
      <c r="G66" s="30">
        <v>829</v>
      </c>
      <c r="H66" s="30">
        <v>438</v>
      </c>
      <c r="I66" s="30">
        <v>519</v>
      </c>
      <c r="J66" s="30">
        <v>151</v>
      </c>
      <c r="K66" s="30">
        <v>304</v>
      </c>
      <c r="L66" s="30">
        <v>522</v>
      </c>
      <c r="M66" s="30">
        <v>128</v>
      </c>
      <c r="N66" s="30">
        <v>122</v>
      </c>
      <c r="O66" s="30">
        <v>135</v>
      </c>
    </row>
    <row r="67" spans="1:15" ht="15" customHeight="1">
      <c r="A67" s="49"/>
      <c r="B67" s="43"/>
      <c r="C67" s="60"/>
      <c r="D67" s="44">
        <v>1</v>
      </c>
      <c r="E67" s="45">
        <v>0.33989759747932258</v>
      </c>
      <c r="F67" s="46">
        <v>0.46947617172115008</v>
      </c>
      <c r="G67" s="46">
        <v>0.32650649862150455</v>
      </c>
      <c r="H67" s="46">
        <v>0.17250886175659708</v>
      </c>
      <c r="I67" s="46">
        <v>0.20441118550610476</v>
      </c>
      <c r="J67" s="46">
        <v>5.9472233162662466E-2</v>
      </c>
      <c r="K67" s="46">
        <v>0.11973217802284364</v>
      </c>
      <c r="L67" s="46">
        <v>0.20559275305238284</v>
      </c>
      <c r="M67" s="46">
        <v>5.041354864119732E-2</v>
      </c>
      <c r="N67" s="46">
        <v>4.8050413548641195E-2</v>
      </c>
      <c r="O67" s="46">
        <v>5.3170539582512798E-2</v>
      </c>
    </row>
    <row r="68" spans="1:15" ht="15" customHeight="1">
      <c r="A68" s="49"/>
      <c r="B68" s="24" t="s">
        <v>283</v>
      </c>
      <c r="C68" s="53" t="s">
        <v>309</v>
      </c>
      <c r="D68" s="21">
        <v>2952</v>
      </c>
      <c r="E68" s="22">
        <v>928</v>
      </c>
      <c r="F68" s="23">
        <v>1147</v>
      </c>
      <c r="G68" s="23">
        <v>928</v>
      </c>
      <c r="H68" s="23">
        <v>402</v>
      </c>
      <c r="I68" s="23">
        <v>192</v>
      </c>
      <c r="J68" s="23">
        <v>201</v>
      </c>
      <c r="K68" s="23">
        <v>330</v>
      </c>
      <c r="L68" s="23">
        <v>218</v>
      </c>
      <c r="M68" s="23">
        <v>100</v>
      </c>
      <c r="N68" s="23">
        <v>104</v>
      </c>
      <c r="O68" s="23">
        <v>381</v>
      </c>
    </row>
    <row r="69" spans="1:15" ht="15" customHeight="1">
      <c r="A69" s="49"/>
      <c r="B69" s="24"/>
      <c r="C69" s="52"/>
      <c r="D69" s="31">
        <v>1</v>
      </c>
      <c r="E69" s="26">
        <v>0.3143631436314363</v>
      </c>
      <c r="F69" s="27">
        <v>0.38855013550135503</v>
      </c>
      <c r="G69" s="27">
        <v>0.3143631436314363</v>
      </c>
      <c r="H69" s="27">
        <v>0.13617886178861788</v>
      </c>
      <c r="I69" s="27">
        <v>6.5040650406504072E-2</v>
      </c>
      <c r="J69" s="27">
        <v>6.8089430894308939E-2</v>
      </c>
      <c r="K69" s="27">
        <v>0.11178861788617886</v>
      </c>
      <c r="L69" s="27">
        <v>7.3848238482384823E-2</v>
      </c>
      <c r="M69" s="27">
        <v>3.3875338753387531E-2</v>
      </c>
      <c r="N69" s="27">
        <v>3.5230352303523033E-2</v>
      </c>
      <c r="O69" s="27">
        <v>0.1290650406504065</v>
      </c>
    </row>
    <row r="70" spans="1:15" ht="15" customHeight="1">
      <c r="A70" s="49"/>
      <c r="B70" s="24"/>
      <c r="C70" s="51" t="s">
        <v>310</v>
      </c>
      <c r="D70" s="28">
        <v>2912</v>
      </c>
      <c r="E70" s="29">
        <v>1022</v>
      </c>
      <c r="F70" s="30">
        <v>1222</v>
      </c>
      <c r="G70" s="30">
        <v>1025</v>
      </c>
      <c r="H70" s="30">
        <v>460</v>
      </c>
      <c r="I70" s="30">
        <v>351</v>
      </c>
      <c r="J70" s="30">
        <v>219</v>
      </c>
      <c r="K70" s="30">
        <v>358</v>
      </c>
      <c r="L70" s="30">
        <v>293</v>
      </c>
      <c r="M70" s="30">
        <v>109</v>
      </c>
      <c r="N70" s="30">
        <v>91</v>
      </c>
      <c r="O70" s="30">
        <v>271</v>
      </c>
    </row>
    <row r="71" spans="1:15" ht="15" customHeight="1">
      <c r="A71" s="49"/>
      <c r="B71" s="24"/>
      <c r="C71" s="52"/>
      <c r="D71" s="31">
        <v>1</v>
      </c>
      <c r="E71" s="26">
        <v>0.35096153846153844</v>
      </c>
      <c r="F71" s="27">
        <v>0.41964285714285715</v>
      </c>
      <c r="G71" s="27">
        <v>0.35199175824175827</v>
      </c>
      <c r="H71" s="27">
        <v>0.15796703296703296</v>
      </c>
      <c r="I71" s="27">
        <v>0.12053571428571429</v>
      </c>
      <c r="J71" s="27">
        <v>7.5206043956043953E-2</v>
      </c>
      <c r="K71" s="27">
        <v>0.12293956043956043</v>
      </c>
      <c r="L71" s="27">
        <v>0.10061813186813187</v>
      </c>
      <c r="M71" s="27">
        <v>3.743131868131868E-2</v>
      </c>
      <c r="N71" s="27">
        <v>3.125E-2</v>
      </c>
      <c r="O71" s="27">
        <v>9.3063186813186816E-2</v>
      </c>
    </row>
    <row r="72" spans="1:15" ht="15" customHeight="1">
      <c r="A72" s="49"/>
      <c r="B72" s="24"/>
      <c r="C72" s="51" t="s">
        <v>311</v>
      </c>
      <c r="D72" s="28">
        <v>3812</v>
      </c>
      <c r="E72" s="29">
        <v>1402</v>
      </c>
      <c r="F72" s="30">
        <v>1966</v>
      </c>
      <c r="G72" s="30">
        <v>1123</v>
      </c>
      <c r="H72" s="30">
        <v>624</v>
      </c>
      <c r="I72" s="30">
        <v>689</v>
      </c>
      <c r="J72" s="30">
        <v>241</v>
      </c>
      <c r="K72" s="30">
        <v>603</v>
      </c>
      <c r="L72" s="30">
        <v>814</v>
      </c>
      <c r="M72" s="30">
        <v>119</v>
      </c>
      <c r="N72" s="30">
        <v>135</v>
      </c>
      <c r="O72" s="30">
        <v>226</v>
      </c>
    </row>
    <row r="73" spans="1:15" ht="15" customHeight="1">
      <c r="A73" s="49"/>
      <c r="B73" s="24"/>
      <c r="C73" s="52"/>
      <c r="D73" s="31">
        <v>1</v>
      </c>
      <c r="E73" s="26">
        <v>0.36778593913955926</v>
      </c>
      <c r="F73" s="27">
        <v>0.51573976915005249</v>
      </c>
      <c r="G73" s="27">
        <v>0.29459601259181534</v>
      </c>
      <c r="H73" s="27">
        <v>0.16369359916054566</v>
      </c>
      <c r="I73" s="27">
        <v>0.18074501573976914</v>
      </c>
      <c r="J73" s="27">
        <v>6.3221406086044069E-2</v>
      </c>
      <c r="K73" s="27">
        <v>0.15818467995802729</v>
      </c>
      <c r="L73" s="27">
        <v>0.21353620146904512</v>
      </c>
      <c r="M73" s="27">
        <v>3.1217208814270724E-2</v>
      </c>
      <c r="N73" s="27">
        <v>3.541448058761805E-2</v>
      </c>
      <c r="O73" s="27">
        <v>5.9286463798530954E-2</v>
      </c>
    </row>
    <row r="74" spans="1:15" ht="15" customHeight="1">
      <c r="A74" s="49"/>
      <c r="B74" s="24"/>
      <c r="C74" s="51" t="s">
        <v>312</v>
      </c>
      <c r="D74" s="28">
        <v>2750</v>
      </c>
      <c r="E74" s="29">
        <v>1086</v>
      </c>
      <c r="F74" s="30">
        <v>1267</v>
      </c>
      <c r="G74" s="30">
        <v>865</v>
      </c>
      <c r="H74" s="30">
        <v>483</v>
      </c>
      <c r="I74" s="30">
        <v>701</v>
      </c>
      <c r="J74" s="30">
        <v>209</v>
      </c>
      <c r="K74" s="30">
        <v>412</v>
      </c>
      <c r="L74" s="30">
        <v>747</v>
      </c>
      <c r="M74" s="30">
        <v>91</v>
      </c>
      <c r="N74" s="30">
        <v>92</v>
      </c>
      <c r="O74" s="30">
        <v>156</v>
      </c>
    </row>
    <row r="75" spans="1:15" ht="15" customHeight="1">
      <c r="A75" s="49"/>
      <c r="B75" s="24"/>
      <c r="C75" s="52"/>
      <c r="D75" s="31">
        <v>1</v>
      </c>
      <c r="E75" s="26">
        <v>0.39490909090909093</v>
      </c>
      <c r="F75" s="27">
        <v>0.46072727272727271</v>
      </c>
      <c r="G75" s="27">
        <v>0.31454545454545457</v>
      </c>
      <c r="H75" s="27">
        <v>0.17563636363636365</v>
      </c>
      <c r="I75" s="27">
        <v>0.25490909090909092</v>
      </c>
      <c r="J75" s="27">
        <v>7.5999999999999998E-2</v>
      </c>
      <c r="K75" s="27">
        <v>0.14981818181818182</v>
      </c>
      <c r="L75" s="27">
        <v>0.27163636363636362</v>
      </c>
      <c r="M75" s="27">
        <v>3.3090909090909087E-2</v>
      </c>
      <c r="N75" s="27">
        <v>3.3454545454545452E-2</v>
      </c>
      <c r="O75" s="27">
        <v>5.672727272727273E-2</v>
      </c>
    </row>
    <row r="76" spans="1:15" ht="15" customHeight="1">
      <c r="A76" s="49"/>
      <c r="B76" s="24"/>
      <c r="C76" s="51" t="s">
        <v>313</v>
      </c>
      <c r="D76" s="28">
        <v>1585</v>
      </c>
      <c r="E76" s="29">
        <v>698</v>
      </c>
      <c r="F76" s="30">
        <v>650</v>
      </c>
      <c r="G76" s="30">
        <v>502</v>
      </c>
      <c r="H76" s="30">
        <v>253</v>
      </c>
      <c r="I76" s="30">
        <v>517</v>
      </c>
      <c r="J76" s="30">
        <v>126</v>
      </c>
      <c r="K76" s="30">
        <v>188</v>
      </c>
      <c r="L76" s="30">
        <v>494</v>
      </c>
      <c r="M76" s="30">
        <v>63</v>
      </c>
      <c r="N76" s="30">
        <v>63</v>
      </c>
      <c r="O76" s="30">
        <v>100</v>
      </c>
    </row>
    <row r="77" spans="1:15" ht="15" customHeight="1">
      <c r="A77" s="49"/>
      <c r="B77" s="24"/>
      <c r="C77" s="52"/>
      <c r="D77" s="31">
        <v>1</v>
      </c>
      <c r="E77" s="26">
        <v>0.44037854889589906</v>
      </c>
      <c r="F77" s="27">
        <v>0.41009463722397477</v>
      </c>
      <c r="G77" s="27">
        <v>0.31671924290220821</v>
      </c>
      <c r="H77" s="27">
        <v>0.15962145110410095</v>
      </c>
      <c r="I77" s="27">
        <v>0.32618296529968455</v>
      </c>
      <c r="J77" s="27">
        <v>7.9495268138801256E-2</v>
      </c>
      <c r="K77" s="27">
        <v>0.11861198738170348</v>
      </c>
      <c r="L77" s="27">
        <v>0.31167192429022084</v>
      </c>
      <c r="M77" s="27">
        <v>3.9747634069400628E-2</v>
      </c>
      <c r="N77" s="27">
        <v>3.9747634069400628E-2</v>
      </c>
      <c r="O77" s="27">
        <v>6.3091482649842268E-2</v>
      </c>
    </row>
    <row r="78" spans="1:15" ht="15" customHeight="1">
      <c r="A78" s="49"/>
      <c r="B78" s="24"/>
      <c r="C78" s="51" t="s">
        <v>314</v>
      </c>
      <c r="D78" s="28">
        <v>1329</v>
      </c>
      <c r="E78" s="29">
        <v>571</v>
      </c>
      <c r="F78" s="30">
        <v>508</v>
      </c>
      <c r="G78" s="30">
        <v>346</v>
      </c>
      <c r="H78" s="30">
        <v>136</v>
      </c>
      <c r="I78" s="30">
        <v>357</v>
      </c>
      <c r="J78" s="30">
        <v>96</v>
      </c>
      <c r="K78" s="30">
        <v>114</v>
      </c>
      <c r="L78" s="30">
        <v>329</v>
      </c>
      <c r="M78" s="30">
        <v>62</v>
      </c>
      <c r="N78" s="30">
        <v>65</v>
      </c>
      <c r="O78" s="30">
        <v>119</v>
      </c>
    </row>
    <row r="79" spans="1:15" ht="15" customHeight="1">
      <c r="A79" s="49"/>
      <c r="B79" s="24"/>
      <c r="C79" s="52"/>
      <c r="D79" s="31">
        <v>1</v>
      </c>
      <c r="E79" s="26">
        <v>0.42964635063957862</v>
      </c>
      <c r="F79" s="27">
        <v>0.382242287434161</v>
      </c>
      <c r="G79" s="27">
        <v>0.26034612490594433</v>
      </c>
      <c r="H79" s="27">
        <v>0.10233258088788563</v>
      </c>
      <c r="I79" s="27">
        <v>0.26862302483069977</v>
      </c>
      <c r="J79" s="27">
        <v>7.2234762979683967E-2</v>
      </c>
      <c r="K79" s="27">
        <v>8.5778781038374718E-2</v>
      </c>
      <c r="L79" s="27">
        <v>0.24755455229495862</v>
      </c>
      <c r="M79" s="27">
        <v>4.6651617757712566E-2</v>
      </c>
      <c r="N79" s="27">
        <v>4.8908954100827691E-2</v>
      </c>
      <c r="O79" s="27">
        <v>8.9541008276899925E-2</v>
      </c>
    </row>
    <row r="80" spans="1:15" ht="15" customHeight="1">
      <c r="A80" s="49"/>
      <c r="B80" s="24"/>
      <c r="C80" s="51" t="s">
        <v>315</v>
      </c>
      <c r="D80" s="28">
        <v>686</v>
      </c>
      <c r="E80" s="29">
        <v>308</v>
      </c>
      <c r="F80" s="30">
        <v>209</v>
      </c>
      <c r="G80" s="30">
        <v>182</v>
      </c>
      <c r="H80" s="30">
        <v>80</v>
      </c>
      <c r="I80" s="30">
        <v>192</v>
      </c>
      <c r="J80" s="30">
        <v>46</v>
      </c>
      <c r="K80" s="30">
        <v>52</v>
      </c>
      <c r="L80" s="30">
        <v>206</v>
      </c>
      <c r="M80" s="30">
        <v>34</v>
      </c>
      <c r="N80" s="30">
        <v>28</v>
      </c>
      <c r="O80" s="30">
        <v>76</v>
      </c>
    </row>
    <row r="81" spans="1:15" ht="15" customHeight="1">
      <c r="A81" s="49"/>
      <c r="B81" s="24"/>
      <c r="C81" s="52"/>
      <c r="D81" s="31">
        <v>1</v>
      </c>
      <c r="E81" s="26">
        <v>0.44897959183673469</v>
      </c>
      <c r="F81" s="27">
        <v>0.30466472303206998</v>
      </c>
      <c r="G81" s="27">
        <v>0.26530612244897961</v>
      </c>
      <c r="H81" s="27">
        <v>0.11661807580174927</v>
      </c>
      <c r="I81" s="27">
        <v>0.27988338192419826</v>
      </c>
      <c r="J81" s="27">
        <v>6.7055393586005832E-2</v>
      </c>
      <c r="K81" s="27">
        <v>7.5801749271137031E-2</v>
      </c>
      <c r="L81" s="27">
        <v>0.30029154518950435</v>
      </c>
      <c r="M81" s="27">
        <v>4.9562682215743441E-2</v>
      </c>
      <c r="N81" s="27">
        <v>4.0816326530612242E-2</v>
      </c>
      <c r="O81" s="27">
        <v>0.11078717201166181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4187</v>
      </c>
      <c r="E84" s="22">
        <v>1588</v>
      </c>
      <c r="F84" s="23">
        <v>1548</v>
      </c>
      <c r="G84" s="23">
        <v>1418</v>
      </c>
      <c r="H84" s="23">
        <v>612</v>
      </c>
      <c r="I84" s="23">
        <v>561</v>
      </c>
      <c r="J84" s="23">
        <v>351</v>
      </c>
      <c r="K84" s="23">
        <v>404</v>
      </c>
      <c r="L84" s="23">
        <v>436</v>
      </c>
      <c r="M84" s="23">
        <v>131</v>
      </c>
      <c r="N84" s="23">
        <v>106</v>
      </c>
      <c r="O84" s="23">
        <v>438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0.37926916646763792</v>
      </c>
      <c r="F85" s="27">
        <v>0.36971578695963697</v>
      </c>
      <c r="G85" s="27">
        <v>0.33866730355863389</v>
      </c>
      <c r="H85" s="27">
        <v>0.14616670647241461</v>
      </c>
      <c r="I85" s="27">
        <v>0.13398614759971339</v>
      </c>
      <c r="J85" s="27">
        <v>8.3830905182708387E-2</v>
      </c>
      <c r="K85" s="27">
        <v>9.6489133030809651E-2</v>
      </c>
      <c r="L85" s="27">
        <v>0.10413183663721041</v>
      </c>
      <c r="M85" s="27">
        <v>3.1287317888703127E-2</v>
      </c>
      <c r="N85" s="27">
        <v>2.5316455696202531E-2</v>
      </c>
      <c r="O85" s="27">
        <v>0.10460950561261047</v>
      </c>
    </row>
    <row r="86" spans="1:15" ht="15" customHeight="1">
      <c r="A86" s="49"/>
      <c r="B86" s="24" t="s">
        <v>319</v>
      </c>
      <c r="C86" s="51" t="s">
        <v>320</v>
      </c>
      <c r="D86" s="28">
        <v>3737</v>
      </c>
      <c r="E86" s="29">
        <v>1437</v>
      </c>
      <c r="F86" s="30">
        <v>1600</v>
      </c>
      <c r="G86" s="30">
        <v>1276</v>
      </c>
      <c r="H86" s="30">
        <v>580</v>
      </c>
      <c r="I86" s="30">
        <v>615</v>
      </c>
      <c r="J86" s="30">
        <v>270</v>
      </c>
      <c r="K86" s="30">
        <v>462</v>
      </c>
      <c r="L86" s="30">
        <v>573</v>
      </c>
      <c r="M86" s="30">
        <v>133</v>
      </c>
      <c r="N86" s="30">
        <v>130</v>
      </c>
      <c r="O86" s="30">
        <v>297</v>
      </c>
    </row>
    <row r="87" spans="1:15" ht="15" customHeight="1">
      <c r="A87" s="49"/>
      <c r="B87" s="24"/>
      <c r="C87" s="52"/>
      <c r="D87" s="31">
        <v>1</v>
      </c>
      <c r="E87" s="26">
        <v>0.38453304789938453</v>
      </c>
      <c r="F87" s="27">
        <v>0.42815092320042814</v>
      </c>
      <c r="G87" s="27">
        <v>0.34145036125234146</v>
      </c>
      <c r="H87" s="27">
        <v>0.1552047096601552</v>
      </c>
      <c r="I87" s="27">
        <v>0.16457051110516457</v>
      </c>
      <c r="J87" s="27">
        <v>7.2250468290072256E-2</v>
      </c>
      <c r="K87" s="27">
        <v>0.12362857907412363</v>
      </c>
      <c r="L87" s="27">
        <v>0.15333154937115334</v>
      </c>
      <c r="M87" s="27">
        <v>3.5590045491035588E-2</v>
      </c>
      <c r="N87" s="27">
        <v>3.4787262510034785E-2</v>
      </c>
      <c r="O87" s="27">
        <v>7.9475515119079479E-2</v>
      </c>
    </row>
    <row r="88" spans="1:15" ht="15" customHeight="1">
      <c r="A88" s="49"/>
      <c r="B88" s="24"/>
      <c r="C88" s="51" t="s">
        <v>321</v>
      </c>
      <c r="D88" s="28">
        <v>2220</v>
      </c>
      <c r="E88" s="29">
        <v>821</v>
      </c>
      <c r="F88" s="30">
        <v>1102</v>
      </c>
      <c r="G88" s="30">
        <v>707</v>
      </c>
      <c r="H88" s="30">
        <v>365</v>
      </c>
      <c r="I88" s="30">
        <v>445</v>
      </c>
      <c r="J88" s="30">
        <v>144</v>
      </c>
      <c r="K88" s="30">
        <v>335</v>
      </c>
      <c r="L88" s="30">
        <v>451</v>
      </c>
      <c r="M88" s="30">
        <v>70</v>
      </c>
      <c r="N88" s="30">
        <v>89</v>
      </c>
      <c r="O88" s="30">
        <v>126</v>
      </c>
    </row>
    <row r="89" spans="1:15" ht="15" customHeight="1">
      <c r="A89" s="49"/>
      <c r="B89" s="24"/>
      <c r="C89" s="52"/>
      <c r="D89" s="31">
        <v>1</v>
      </c>
      <c r="E89" s="26">
        <v>0.36981981981981982</v>
      </c>
      <c r="F89" s="27">
        <v>0.49639639639639638</v>
      </c>
      <c r="G89" s="27">
        <v>0.31846846846846849</v>
      </c>
      <c r="H89" s="27">
        <v>0.16441441441441443</v>
      </c>
      <c r="I89" s="27">
        <v>0.20045045045045046</v>
      </c>
      <c r="J89" s="27">
        <v>6.4864864864864868E-2</v>
      </c>
      <c r="K89" s="27">
        <v>0.15090090090090091</v>
      </c>
      <c r="L89" s="27">
        <v>0.20315315315315316</v>
      </c>
      <c r="M89" s="27">
        <v>3.1531531531531529E-2</v>
      </c>
      <c r="N89" s="27">
        <v>4.009009009009009E-2</v>
      </c>
      <c r="O89" s="27">
        <v>5.675675675675676E-2</v>
      </c>
    </row>
    <row r="90" spans="1:15" ht="15" customHeight="1">
      <c r="A90" s="49"/>
      <c r="B90" s="24"/>
      <c r="C90" s="51" t="s">
        <v>322</v>
      </c>
      <c r="D90" s="28">
        <v>3166</v>
      </c>
      <c r="E90" s="29">
        <v>1161</v>
      </c>
      <c r="F90" s="30">
        <v>1560</v>
      </c>
      <c r="G90" s="30">
        <v>901</v>
      </c>
      <c r="H90" s="30">
        <v>512</v>
      </c>
      <c r="I90" s="30">
        <v>715</v>
      </c>
      <c r="J90" s="30">
        <v>223</v>
      </c>
      <c r="K90" s="30">
        <v>512</v>
      </c>
      <c r="L90" s="30">
        <v>865</v>
      </c>
      <c r="M90" s="30">
        <v>107</v>
      </c>
      <c r="N90" s="30">
        <v>125</v>
      </c>
      <c r="O90" s="30">
        <v>216</v>
      </c>
    </row>
    <row r="91" spans="1:15" ht="15" customHeight="1">
      <c r="A91" s="49"/>
      <c r="B91" s="24"/>
      <c r="C91" s="52"/>
      <c r="D91" s="31">
        <v>1</v>
      </c>
      <c r="E91" s="26">
        <v>0.36670878079595703</v>
      </c>
      <c r="F91" s="27">
        <v>0.49273531269741</v>
      </c>
      <c r="G91" s="27">
        <v>0.28458622867972205</v>
      </c>
      <c r="H91" s="27">
        <v>0.16171825647504737</v>
      </c>
      <c r="I91" s="27">
        <v>0.22583701831964625</v>
      </c>
      <c r="J91" s="27">
        <v>7.0435881238155404E-2</v>
      </c>
      <c r="K91" s="27">
        <v>0.16171825647504737</v>
      </c>
      <c r="L91" s="27">
        <v>0.2732154137713203</v>
      </c>
      <c r="M91" s="27">
        <v>3.3796588755527476E-2</v>
      </c>
      <c r="N91" s="27">
        <v>3.9481996209728365E-2</v>
      </c>
      <c r="O91" s="27">
        <v>6.8224889450410608E-2</v>
      </c>
    </row>
    <row r="92" spans="1:15" ht="15" customHeight="1">
      <c r="A92" s="49"/>
      <c r="B92" s="24"/>
      <c r="C92" s="51" t="s">
        <v>323</v>
      </c>
      <c r="D92" s="28">
        <v>1639</v>
      </c>
      <c r="E92" s="29">
        <v>611</v>
      </c>
      <c r="F92" s="30">
        <v>716</v>
      </c>
      <c r="G92" s="30">
        <v>397</v>
      </c>
      <c r="H92" s="30">
        <v>242</v>
      </c>
      <c r="I92" s="30">
        <v>409</v>
      </c>
      <c r="J92" s="30">
        <v>83</v>
      </c>
      <c r="K92" s="30">
        <v>215</v>
      </c>
      <c r="L92" s="30">
        <v>480</v>
      </c>
      <c r="M92" s="30">
        <v>77</v>
      </c>
      <c r="N92" s="30">
        <v>72</v>
      </c>
      <c r="O92" s="30">
        <v>131</v>
      </c>
    </row>
    <row r="93" spans="1:15" ht="15" customHeight="1">
      <c r="A93" s="49"/>
      <c r="B93" s="24"/>
      <c r="C93" s="52"/>
      <c r="D93" s="31">
        <v>1</v>
      </c>
      <c r="E93" s="26">
        <v>0.3727882855399634</v>
      </c>
      <c r="F93" s="27">
        <v>0.43685173886516171</v>
      </c>
      <c r="G93" s="27">
        <v>0.24222086638194021</v>
      </c>
      <c r="H93" s="27">
        <v>0.1476510067114094</v>
      </c>
      <c r="I93" s="27">
        <v>0.24954240390482002</v>
      </c>
      <c r="J93" s="27">
        <v>5.0640634533251981E-2</v>
      </c>
      <c r="K93" s="27">
        <v>0.13117754728492984</v>
      </c>
      <c r="L93" s="27">
        <v>0.2928615009151922</v>
      </c>
      <c r="M93" s="27">
        <v>4.6979865771812082E-2</v>
      </c>
      <c r="N93" s="27">
        <v>4.3929225137278829E-2</v>
      </c>
      <c r="O93" s="27">
        <v>7.9926784624771208E-2</v>
      </c>
    </row>
    <row r="94" spans="1:15" ht="15" customHeight="1">
      <c r="A94" s="49"/>
      <c r="B94" s="24"/>
      <c r="C94" s="51" t="s">
        <v>324</v>
      </c>
      <c r="D94" s="28">
        <v>403</v>
      </c>
      <c r="E94" s="29">
        <v>152</v>
      </c>
      <c r="F94" s="30">
        <v>195</v>
      </c>
      <c r="G94" s="30">
        <v>98</v>
      </c>
      <c r="H94" s="30">
        <v>57</v>
      </c>
      <c r="I94" s="30">
        <v>89</v>
      </c>
      <c r="J94" s="30">
        <v>26</v>
      </c>
      <c r="K94" s="30">
        <v>51</v>
      </c>
      <c r="L94" s="30">
        <v>117</v>
      </c>
      <c r="M94" s="30">
        <v>21</v>
      </c>
      <c r="N94" s="30">
        <v>26</v>
      </c>
      <c r="O94" s="30">
        <v>36</v>
      </c>
    </row>
    <row r="95" spans="1:15" ht="15" customHeight="1">
      <c r="A95" s="49"/>
      <c r="B95" s="24"/>
      <c r="C95" s="52"/>
      <c r="D95" s="31">
        <v>1</v>
      </c>
      <c r="E95" s="26">
        <v>0.37717121588089331</v>
      </c>
      <c r="F95" s="27">
        <v>0.4838709677419355</v>
      </c>
      <c r="G95" s="27">
        <v>0.24317617866004962</v>
      </c>
      <c r="H95" s="27">
        <v>0.14143920595533499</v>
      </c>
      <c r="I95" s="27">
        <v>0.22084367245657568</v>
      </c>
      <c r="J95" s="27">
        <v>6.4516129032258063E-2</v>
      </c>
      <c r="K95" s="27">
        <v>0.12655086848635236</v>
      </c>
      <c r="L95" s="27">
        <v>0.29032258064516131</v>
      </c>
      <c r="M95" s="27">
        <v>5.2109181141439205E-2</v>
      </c>
      <c r="N95" s="27">
        <v>6.4516129032258063E-2</v>
      </c>
      <c r="O95" s="27">
        <v>8.9330024813895778E-2</v>
      </c>
    </row>
    <row r="96" spans="1:15" ht="15" customHeight="1">
      <c r="A96" s="49"/>
      <c r="B96" s="24"/>
      <c r="C96" s="51" t="s">
        <v>325</v>
      </c>
      <c r="D96" s="28">
        <v>373</v>
      </c>
      <c r="E96" s="29">
        <v>149</v>
      </c>
      <c r="F96" s="30">
        <v>132</v>
      </c>
      <c r="G96" s="30">
        <v>86</v>
      </c>
      <c r="H96" s="30">
        <v>32</v>
      </c>
      <c r="I96" s="30">
        <v>93</v>
      </c>
      <c r="J96" s="30">
        <v>17</v>
      </c>
      <c r="K96" s="30">
        <v>31</v>
      </c>
      <c r="L96" s="30">
        <v>108</v>
      </c>
      <c r="M96" s="30">
        <v>18</v>
      </c>
      <c r="N96" s="30">
        <v>19</v>
      </c>
      <c r="O96" s="30">
        <v>49</v>
      </c>
    </row>
    <row r="97" spans="1:15" ht="15" customHeight="1">
      <c r="A97" s="49"/>
      <c r="B97" s="24"/>
      <c r="C97" s="52"/>
      <c r="D97" s="31">
        <v>1</v>
      </c>
      <c r="E97" s="26">
        <v>0.39946380697050937</v>
      </c>
      <c r="F97" s="27">
        <v>0.35388739946380698</v>
      </c>
      <c r="G97" s="27">
        <v>0.23056300268096513</v>
      </c>
      <c r="H97" s="27">
        <v>8.5790884718498661E-2</v>
      </c>
      <c r="I97" s="27">
        <v>0.24932975871313673</v>
      </c>
      <c r="J97" s="27">
        <v>4.5576407506702415E-2</v>
      </c>
      <c r="K97" s="27">
        <v>8.3109919571045576E-2</v>
      </c>
      <c r="L97" s="27">
        <v>0.289544235924933</v>
      </c>
      <c r="M97" s="27">
        <v>4.8257372654155493E-2</v>
      </c>
      <c r="N97" s="27">
        <v>5.0938337801608578E-2</v>
      </c>
      <c r="O97" s="27">
        <v>0.13136729222520108</v>
      </c>
    </row>
    <row r="98" spans="1:15" ht="15" customHeight="1">
      <c r="A98" s="49"/>
      <c r="B98" s="24"/>
      <c r="C98" s="51" t="s">
        <v>326</v>
      </c>
      <c r="D98" s="28">
        <v>28</v>
      </c>
      <c r="E98" s="29">
        <v>14</v>
      </c>
      <c r="F98" s="30">
        <v>11</v>
      </c>
      <c r="G98" s="30">
        <v>9</v>
      </c>
      <c r="H98" s="30">
        <v>4</v>
      </c>
      <c r="I98" s="30">
        <v>8</v>
      </c>
      <c r="J98" s="30">
        <v>2</v>
      </c>
      <c r="K98" s="30">
        <v>3</v>
      </c>
      <c r="L98" s="30">
        <v>11</v>
      </c>
      <c r="M98" s="30">
        <v>1</v>
      </c>
      <c r="N98" s="30">
        <v>1</v>
      </c>
      <c r="O98" s="30">
        <v>2</v>
      </c>
    </row>
    <row r="99" spans="1:15" ht="15" customHeight="1">
      <c r="A99" s="49"/>
      <c r="B99" s="24"/>
      <c r="C99" s="52"/>
      <c r="D99" s="31">
        <v>1</v>
      </c>
      <c r="E99" s="26">
        <v>0.5</v>
      </c>
      <c r="F99" s="27">
        <v>0.39285714285714285</v>
      </c>
      <c r="G99" s="27">
        <v>0.32142857142857145</v>
      </c>
      <c r="H99" s="27">
        <v>0.14285714285714285</v>
      </c>
      <c r="I99" s="27">
        <v>0.2857142857142857</v>
      </c>
      <c r="J99" s="27">
        <v>7.1428571428571425E-2</v>
      </c>
      <c r="K99" s="27">
        <v>0.10714285714285714</v>
      </c>
      <c r="L99" s="27">
        <v>0.39285714285714285</v>
      </c>
      <c r="M99" s="27">
        <v>3.5714285714285712E-2</v>
      </c>
      <c r="N99" s="27">
        <v>3.5714285714285712E-2</v>
      </c>
      <c r="O99" s="27">
        <v>7.1428571428571425E-2</v>
      </c>
    </row>
    <row r="100" spans="1:15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1</v>
      </c>
      <c r="M100" s="30">
        <v>0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1</v>
      </c>
      <c r="M101" s="46">
        <v>0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1195" priority="56" rank="1"/>
  </conditionalFormatting>
  <conditionalFormatting sqref="E67:O67">
    <cfRule type="top10" dxfId="1194" priority="49" rank="1"/>
  </conditionalFormatting>
  <conditionalFormatting sqref="E65:O65">
    <cfRule type="top10" dxfId="1193" priority="48" rank="1"/>
  </conditionalFormatting>
  <conditionalFormatting sqref="E63:O63">
    <cfRule type="top10" dxfId="1192" priority="47" rank="1"/>
  </conditionalFormatting>
  <conditionalFormatting sqref="E61:O61">
    <cfRule type="top10" dxfId="1191" priority="46" rank="1"/>
  </conditionalFormatting>
  <conditionalFormatting sqref="E59:O59">
    <cfRule type="top10" dxfId="1190" priority="45" rank="1"/>
  </conditionalFormatting>
  <conditionalFormatting sqref="E57:O57">
    <cfRule type="top10" dxfId="1189" priority="44" rank="1"/>
  </conditionalFormatting>
  <conditionalFormatting sqref="E55:O55">
    <cfRule type="top10" dxfId="1188" priority="43" rank="1"/>
  </conditionalFormatting>
  <conditionalFormatting sqref="E53:O53">
    <cfRule type="top10" dxfId="1187" priority="42" rank="1"/>
  </conditionalFormatting>
  <conditionalFormatting sqref="E51:O51">
    <cfRule type="top10" dxfId="1186" priority="41" rank="1"/>
  </conditionalFormatting>
  <conditionalFormatting sqref="E49:O49">
    <cfRule type="top10" dxfId="1185" priority="40" rank="1"/>
  </conditionalFormatting>
  <conditionalFormatting sqref="E47:O47">
    <cfRule type="top10" dxfId="1184" priority="39" rank="1"/>
  </conditionalFormatting>
  <conditionalFormatting sqref="E45:O45">
    <cfRule type="top10" dxfId="1183" priority="38" rank="1"/>
  </conditionalFormatting>
  <conditionalFormatting sqref="E43:O43">
    <cfRule type="top10" dxfId="1182" priority="37" rank="1"/>
  </conditionalFormatting>
  <conditionalFormatting sqref="E41:O41">
    <cfRule type="top10" dxfId="1181" priority="36" rank="1"/>
  </conditionalFormatting>
  <conditionalFormatting sqref="E39:O39">
    <cfRule type="top10" dxfId="1180" priority="35" rank="1"/>
  </conditionalFormatting>
  <conditionalFormatting sqref="E37:O37">
    <cfRule type="top10" dxfId="1179" priority="34" rank="1"/>
  </conditionalFormatting>
  <conditionalFormatting sqref="E35:O35">
    <cfRule type="top10" dxfId="1178" priority="32" rank="1"/>
  </conditionalFormatting>
  <conditionalFormatting sqref="E33:O33">
    <cfRule type="top10" dxfId="1177" priority="31" rank="1"/>
  </conditionalFormatting>
  <conditionalFormatting sqref="E31:O31">
    <cfRule type="top10" dxfId="1176" priority="30" rank="1"/>
  </conditionalFormatting>
  <conditionalFormatting sqref="E29:O29">
    <cfRule type="top10" dxfId="1175" priority="29" rank="1"/>
  </conditionalFormatting>
  <conditionalFormatting sqref="E27:O27">
    <cfRule type="top10" dxfId="1174" priority="28" rank="1"/>
  </conditionalFormatting>
  <conditionalFormatting sqref="E21:O21">
    <cfRule type="top10" dxfId="1173" priority="27" rank="1"/>
  </conditionalFormatting>
  <conditionalFormatting sqref="E19:O19">
    <cfRule type="top10" dxfId="1172" priority="26" rank="1"/>
  </conditionalFormatting>
  <conditionalFormatting sqref="E17:O17">
    <cfRule type="top10" dxfId="1171" priority="25" rank="1"/>
  </conditionalFormatting>
  <conditionalFormatting sqref="E15:O15">
    <cfRule type="top10" dxfId="1170" priority="24" rank="1"/>
  </conditionalFormatting>
  <conditionalFormatting sqref="E13:O13">
    <cfRule type="top10" dxfId="1169" priority="23" rank="1"/>
  </conditionalFormatting>
  <conditionalFormatting sqref="E11:O11">
    <cfRule type="top10" dxfId="1168" priority="22" rank="1"/>
  </conditionalFormatting>
  <conditionalFormatting sqref="E23:O23">
    <cfRule type="top10" dxfId="1167" priority="21" rank="1"/>
  </conditionalFormatting>
  <conditionalFormatting sqref="E25:O25">
    <cfRule type="top10" dxfId="1166" priority="20" rank="1"/>
  </conditionalFormatting>
  <conditionalFormatting sqref="E81:O81">
    <cfRule type="top10" dxfId="1165" priority="17" rank="1"/>
  </conditionalFormatting>
  <conditionalFormatting sqref="E79:O79">
    <cfRule type="top10" dxfId="1164" priority="16" rank="1"/>
  </conditionalFormatting>
  <conditionalFormatting sqref="E77:O77">
    <cfRule type="top10" dxfId="1163" priority="15" rank="1"/>
  </conditionalFormatting>
  <conditionalFormatting sqref="E75:O75">
    <cfRule type="top10" dxfId="1162" priority="14" rank="1"/>
  </conditionalFormatting>
  <conditionalFormatting sqref="E73:O73">
    <cfRule type="top10" dxfId="1161" priority="13" rank="1"/>
  </conditionalFormatting>
  <conditionalFormatting sqref="E71:O71">
    <cfRule type="top10" dxfId="1160" priority="12" rank="1"/>
  </conditionalFormatting>
  <conditionalFormatting sqref="E69:O69">
    <cfRule type="top10" dxfId="1159" priority="11" rank="1"/>
  </conditionalFormatting>
  <conditionalFormatting sqref="E101:O101">
    <cfRule type="top10" dxfId="1158" priority="9" rank="1"/>
  </conditionalFormatting>
  <conditionalFormatting sqref="E99:O99">
    <cfRule type="top10" dxfId="1157" priority="8" rank="1"/>
  </conditionalFormatting>
  <conditionalFormatting sqref="E97:O97">
    <cfRule type="top10" dxfId="1156" priority="7" rank="1"/>
  </conditionalFormatting>
  <conditionalFormatting sqref="E95:O95">
    <cfRule type="top10" dxfId="1155" priority="6" rank="1"/>
  </conditionalFormatting>
  <conditionalFormatting sqref="E93:O93">
    <cfRule type="top10" dxfId="1154" priority="5" rank="1"/>
  </conditionalFormatting>
  <conditionalFormatting sqref="E91:O91">
    <cfRule type="top10" dxfId="1153" priority="4" rank="1"/>
  </conditionalFormatting>
  <conditionalFormatting sqref="E89:O89">
    <cfRule type="top10" dxfId="1152" priority="3" rank="1"/>
  </conditionalFormatting>
  <conditionalFormatting sqref="E87:O87">
    <cfRule type="top10" dxfId="1151" priority="2" rank="1"/>
  </conditionalFormatting>
  <conditionalFormatting sqref="E85:O85">
    <cfRule type="top10" dxfId="115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351</v>
      </c>
    </row>
    <row r="4" spans="1:16384" ht="15" customHeight="1">
      <c r="B4" s="3" t="s">
        <v>338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18</v>
      </c>
      <c r="F7" s="13" t="s">
        <v>145</v>
      </c>
      <c r="G7" s="13" t="s">
        <v>146</v>
      </c>
      <c r="H7" s="13" t="s">
        <v>147</v>
      </c>
      <c r="I7" s="13" t="s">
        <v>148</v>
      </c>
      <c r="J7" s="13" t="s">
        <v>149</v>
      </c>
      <c r="K7" s="13" t="s">
        <v>150</v>
      </c>
      <c r="L7" s="13" t="s">
        <v>151</v>
      </c>
      <c r="M7" s="13" t="s">
        <v>152</v>
      </c>
      <c r="N7" s="13" t="s">
        <v>24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5138</v>
      </c>
      <c r="F8" s="16">
        <v>8021</v>
      </c>
      <c r="G8" s="16">
        <v>3982</v>
      </c>
      <c r="H8" s="16">
        <v>2290</v>
      </c>
      <c r="I8" s="16">
        <v>2674</v>
      </c>
      <c r="J8" s="16">
        <v>430</v>
      </c>
      <c r="K8" s="16">
        <v>944</v>
      </c>
      <c r="L8" s="16">
        <v>3750</v>
      </c>
      <c r="M8" s="16">
        <v>2529</v>
      </c>
      <c r="N8" s="16">
        <v>920</v>
      </c>
      <c r="O8" s="16">
        <v>1303</v>
      </c>
    </row>
    <row r="9" spans="1:16384" ht="15" customHeight="1">
      <c r="A9" s="49"/>
      <c r="B9" s="57"/>
      <c r="C9" s="58"/>
      <c r="D9" s="17">
        <v>1</v>
      </c>
      <c r="E9" s="18">
        <v>0.31798489912117839</v>
      </c>
      <c r="F9" s="19">
        <v>0.49641044683747987</v>
      </c>
      <c r="G9" s="19">
        <v>0.24644139126129472</v>
      </c>
      <c r="H9" s="19">
        <v>0.14172546107191483</v>
      </c>
      <c r="I9" s="19">
        <v>0.16549077856170319</v>
      </c>
      <c r="J9" s="19">
        <v>2.661220448075257E-2</v>
      </c>
      <c r="K9" s="19">
        <v>5.8423072162396339E-2</v>
      </c>
      <c r="L9" s="19">
        <v>0.23208317861121425</v>
      </c>
      <c r="M9" s="19">
        <v>0.15651689565540289</v>
      </c>
      <c r="N9" s="19">
        <v>5.6937739819284565E-2</v>
      </c>
      <c r="O9" s="19">
        <v>8.0641168461443244E-2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1705</v>
      </c>
      <c r="F10" s="23">
        <v>2528</v>
      </c>
      <c r="G10" s="23">
        <v>1121</v>
      </c>
      <c r="H10" s="23">
        <v>779</v>
      </c>
      <c r="I10" s="23">
        <v>959</v>
      </c>
      <c r="J10" s="23">
        <v>142</v>
      </c>
      <c r="K10" s="23">
        <v>331</v>
      </c>
      <c r="L10" s="23">
        <v>1360</v>
      </c>
      <c r="M10" s="23">
        <v>721</v>
      </c>
      <c r="N10" s="23">
        <v>251</v>
      </c>
      <c r="O10" s="23">
        <v>391</v>
      </c>
    </row>
    <row r="11" spans="1:16384" ht="15" customHeight="1">
      <c r="A11" s="49"/>
      <c r="B11" s="24"/>
      <c r="C11" s="52"/>
      <c r="D11" s="25">
        <v>1</v>
      </c>
      <c r="E11" s="26">
        <v>0.34154647435897434</v>
      </c>
      <c r="F11" s="27">
        <v>0.50641025641025639</v>
      </c>
      <c r="G11" s="27">
        <v>0.22455929487179488</v>
      </c>
      <c r="H11" s="27">
        <v>0.15604967948717949</v>
      </c>
      <c r="I11" s="27">
        <v>0.19210737179487181</v>
      </c>
      <c r="J11" s="27">
        <v>2.844551282051282E-2</v>
      </c>
      <c r="K11" s="27">
        <v>6.6306089743589744E-2</v>
      </c>
      <c r="L11" s="27">
        <v>0.27243589743589741</v>
      </c>
      <c r="M11" s="27">
        <v>0.14443108974358973</v>
      </c>
      <c r="N11" s="27">
        <v>5.028044871794872E-2</v>
      </c>
      <c r="O11" s="27">
        <v>7.8325320512820512E-2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3372</v>
      </c>
      <c r="F12" s="30">
        <v>5400</v>
      </c>
      <c r="G12" s="30">
        <v>2819</v>
      </c>
      <c r="H12" s="30">
        <v>1491</v>
      </c>
      <c r="I12" s="30">
        <v>1678</v>
      </c>
      <c r="J12" s="30">
        <v>282</v>
      </c>
      <c r="K12" s="30">
        <v>604</v>
      </c>
      <c r="L12" s="30">
        <v>2357</v>
      </c>
      <c r="M12" s="30">
        <v>1737</v>
      </c>
      <c r="N12" s="30">
        <v>645</v>
      </c>
      <c r="O12" s="30">
        <v>893</v>
      </c>
    </row>
    <row r="13" spans="1:16384" ht="15" customHeight="1">
      <c r="A13" s="49"/>
      <c r="B13" s="43"/>
      <c r="C13" s="60"/>
      <c r="D13" s="44">
        <v>1</v>
      </c>
      <c r="E13" s="45">
        <v>0.30910257585479878</v>
      </c>
      <c r="F13" s="46">
        <v>0.4950041250343753</v>
      </c>
      <c r="G13" s="46">
        <v>0.25841048675405626</v>
      </c>
      <c r="H13" s="46">
        <v>0.13667613896782474</v>
      </c>
      <c r="I13" s="46">
        <v>0.15381794848290403</v>
      </c>
      <c r="J13" s="46">
        <v>2.585021541846182E-2</v>
      </c>
      <c r="K13" s="46">
        <v>5.5367128059400493E-2</v>
      </c>
      <c r="L13" s="46">
        <v>0.21606013383444861</v>
      </c>
      <c r="M13" s="46">
        <v>0.1592263268860574</v>
      </c>
      <c r="N13" s="46">
        <v>5.9125492712439269E-2</v>
      </c>
      <c r="O13" s="46">
        <v>8.1859015491795764E-2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136</v>
      </c>
      <c r="F14" s="23">
        <v>171</v>
      </c>
      <c r="G14" s="23">
        <v>52</v>
      </c>
      <c r="H14" s="23">
        <v>43</v>
      </c>
      <c r="I14" s="23">
        <v>104</v>
      </c>
      <c r="J14" s="23">
        <v>8</v>
      </c>
      <c r="K14" s="23">
        <v>18</v>
      </c>
      <c r="L14" s="23">
        <v>110</v>
      </c>
      <c r="M14" s="23">
        <v>51</v>
      </c>
      <c r="N14" s="23">
        <v>17</v>
      </c>
      <c r="O14" s="23">
        <v>20</v>
      </c>
    </row>
    <row r="15" spans="1:16384" ht="15" customHeight="1">
      <c r="A15" s="49"/>
      <c r="B15" s="24"/>
      <c r="C15" s="52"/>
      <c r="D15" s="31">
        <v>1</v>
      </c>
      <c r="E15" s="26">
        <v>0.37673130193905818</v>
      </c>
      <c r="F15" s="27">
        <v>0.47368421052631576</v>
      </c>
      <c r="G15" s="27">
        <v>0.1440443213296399</v>
      </c>
      <c r="H15" s="27">
        <v>0.11911357340720222</v>
      </c>
      <c r="I15" s="27">
        <v>0.2880886426592798</v>
      </c>
      <c r="J15" s="27">
        <v>2.2160664819944598E-2</v>
      </c>
      <c r="K15" s="27">
        <v>4.9861495844875349E-2</v>
      </c>
      <c r="L15" s="27">
        <v>0.3047091412742382</v>
      </c>
      <c r="M15" s="27">
        <v>0.14127423822714683</v>
      </c>
      <c r="N15" s="27">
        <v>4.7091412742382273E-2</v>
      </c>
      <c r="O15" s="27">
        <v>5.5401662049861494E-2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268</v>
      </c>
      <c r="F16" s="30">
        <v>329</v>
      </c>
      <c r="G16" s="30">
        <v>115</v>
      </c>
      <c r="H16" s="30">
        <v>108</v>
      </c>
      <c r="I16" s="30">
        <v>171</v>
      </c>
      <c r="J16" s="30">
        <v>18</v>
      </c>
      <c r="K16" s="30">
        <v>60</v>
      </c>
      <c r="L16" s="30">
        <v>203</v>
      </c>
      <c r="M16" s="30">
        <v>97</v>
      </c>
      <c r="N16" s="30">
        <v>35</v>
      </c>
      <c r="O16" s="30">
        <v>57</v>
      </c>
    </row>
    <row r="17" spans="1:15" ht="15" customHeight="1">
      <c r="A17" s="49"/>
      <c r="B17" s="24"/>
      <c r="C17" s="52"/>
      <c r="D17" s="31">
        <v>1</v>
      </c>
      <c r="E17" s="26">
        <v>0.38561151079136691</v>
      </c>
      <c r="F17" s="27">
        <v>0.47338129496402875</v>
      </c>
      <c r="G17" s="27">
        <v>0.16546762589928057</v>
      </c>
      <c r="H17" s="27">
        <v>0.1553956834532374</v>
      </c>
      <c r="I17" s="27">
        <v>0.24604316546762589</v>
      </c>
      <c r="J17" s="27">
        <v>2.5899280575539568E-2</v>
      </c>
      <c r="K17" s="27">
        <v>8.6330935251798566E-2</v>
      </c>
      <c r="L17" s="27">
        <v>0.29208633093525183</v>
      </c>
      <c r="M17" s="27">
        <v>0.13956834532374102</v>
      </c>
      <c r="N17" s="27">
        <v>5.0359712230215826E-2</v>
      </c>
      <c r="O17" s="27">
        <v>8.2014388489208639E-2</v>
      </c>
    </row>
    <row r="18" spans="1:15" ht="15" customHeight="1">
      <c r="A18" s="49"/>
      <c r="B18" s="24"/>
      <c r="C18" s="51" t="s">
        <v>290</v>
      </c>
      <c r="D18" s="28">
        <v>867</v>
      </c>
      <c r="E18" s="29">
        <v>323</v>
      </c>
      <c r="F18" s="30">
        <v>441</v>
      </c>
      <c r="G18" s="30">
        <v>167</v>
      </c>
      <c r="H18" s="30">
        <v>136</v>
      </c>
      <c r="I18" s="30">
        <v>192</v>
      </c>
      <c r="J18" s="30">
        <v>28</v>
      </c>
      <c r="K18" s="30">
        <v>72</v>
      </c>
      <c r="L18" s="30">
        <v>227</v>
      </c>
      <c r="M18" s="30">
        <v>116</v>
      </c>
      <c r="N18" s="30">
        <v>39</v>
      </c>
      <c r="O18" s="30">
        <v>68</v>
      </c>
    </row>
    <row r="19" spans="1:15" ht="15" customHeight="1">
      <c r="A19" s="49"/>
      <c r="B19" s="24"/>
      <c r="C19" s="52"/>
      <c r="D19" s="31">
        <v>1</v>
      </c>
      <c r="E19" s="26">
        <v>0.37254901960784315</v>
      </c>
      <c r="F19" s="27">
        <v>0.50865051903114189</v>
      </c>
      <c r="G19" s="27">
        <v>0.19261822376009227</v>
      </c>
      <c r="H19" s="27">
        <v>0.15686274509803921</v>
      </c>
      <c r="I19" s="27">
        <v>0.22145328719723184</v>
      </c>
      <c r="J19" s="27">
        <v>3.2295271049596307E-2</v>
      </c>
      <c r="K19" s="27">
        <v>8.3044982698961933E-2</v>
      </c>
      <c r="L19" s="27">
        <v>0.2618223760092272</v>
      </c>
      <c r="M19" s="27">
        <v>0.13379469434832755</v>
      </c>
      <c r="N19" s="27">
        <v>4.4982698961937718E-2</v>
      </c>
      <c r="O19" s="27">
        <v>7.8431372549019607E-2</v>
      </c>
    </row>
    <row r="20" spans="1:15" ht="15" customHeight="1">
      <c r="A20" s="49"/>
      <c r="B20" s="24"/>
      <c r="C20" s="51" t="s">
        <v>291</v>
      </c>
      <c r="D20" s="28">
        <v>1749</v>
      </c>
      <c r="E20" s="29">
        <v>658</v>
      </c>
      <c r="F20" s="30">
        <v>846</v>
      </c>
      <c r="G20" s="30">
        <v>405</v>
      </c>
      <c r="H20" s="30">
        <v>260</v>
      </c>
      <c r="I20" s="30">
        <v>338</v>
      </c>
      <c r="J20" s="30">
        <v>56</v>
      </c>
      <c r="K20" s="30">
        <v>131</v>
      </c>
      <c r="L20" s="30">
        <v>409</v>
      </c>
      <c r="M20" s="30">
        <v>232</v>
      </c>
      <c r="N20" s="30">
        <v>84</v>
      </c>
      <c r="O20" s="30">
        <v>151</v>
      </c>
    </row>
    <row r="21" spans="1:15" ht="15" customHeight="1">
      <c r="A21" s="49"/>
      <c r="B21" s="24"/>
      <c r="C21" s="52"/>
      <c r="D21" s="31">
        <v>1</v>
      </c>
      <c r="E21" s="26">
        <v>0.3762149799885649</v>
      </c>
      <c r="F21" s="27">
        <v>0.483704974271012</v>
      </c>
      <c r="G21" s="27">
        <v>0.23156089193825044</v>
      </c>
      <c r="H21" s="27">
        <v>0.14865637507146942</v>
      </c>
      <c r="I21" s="27">
        <v>0.19325328759291024</v>
      </c>
      <c r="J21" s="27">
        <v>3.2018296169239568E-2</v>
      </c>
      <c r="K21" s="27">
        <v>7.4899942824471127E-2</v>
      </c>
      <c r="L21" s="27">
        <v>0.23384791309319611</v>
      </c>
      <c r="M21" s="27">
        <v>0.13264722698684964</v>
      </c>
      <c r="N21" s="27">
        <v>4.8027444253859346E-2</v>
      </c>
      <c r="O21" s="27">
        <v>8.6335048599199549E-2</v>
      </c>
    </row>
    <row r="22" spans="1:15" ht="15" customHeight="1">
      <c r="A22" s="49"/>
      <c r="B22" s="24"/>
      <c r="C22" s="51" t="s">
        <v>292</v>
      </c>
      <c r="D22" s="28">
        <v>3564</v>
      </c>
      <c r="E22" s="29">
        <v>1266</v>
      </c>
      <c r="F22" s="30">
        <v>1810</v>
      </c>
      <c r="G22" s="30">
        <v>955</v>
      </c>
      <c r="H22" s="30">
        <v>513</v>
      </c>
      <c r="I22" s="30">
        <v>615</v>
      </c>
      <c r="J22" s="30">
        <v>112</v>
      </c>
      <c r="K22" s="30">
        <v>222</v>
      </c>
      <c r="L22" s="30">
        <v>818</v>
      </c>
      <c r="M22" s="30">
        <v>510</v>
      </c>
      <c r="N22" s="30">
        <v>195</v>
      </c>
      <c r="O22" s="30">
        <v>265</v>
      </c>
    </row>
    <row r="23" spans="1:15" ht="15" customHeight="1">
      <c r="A23" s="49"/>
      <c r="B23" s="24"/>
      <c r="C23" s="52"/>
      <c r="D23" s="25">
        <v>1</v>
      </c>
      <c r="E23" s="26">
        <v>0.35521885521885521</v>
      </c>
      <c r="F23" s="27">
        <v>0.50785634118967449</v>
      </c>
      <c r="G23" s="27">
        <v>0.2679573512906846</v>
      </c>
      <c r="H23" s="27">
        <v>0.14393939393939395</v>
      </c>
      <c r="I23" s="27">
        <v>0.17255892255892255</v>
      </c>
      <c r="J23" s="27">
        <v>3.1425364758698095E-2</v>
      </c>
      <c r="K23" s="27">
        <v>6.2289562289562291E-2</v>
      </c>
      <c r="L23" s="27">
        <v>0.22951739618406286</v>
      </c>
      <c r="M23" s="27">
        <v>0.14309764309764308</v>
      </c>
      <c r="N23" s="27">
        <v>5.4713804713804715E-2</v>
      </c>
      <c r="O23" s="27">
        <v>7.4354657687991016E-2</v>
      </c>
    </row>
    <row r="24" spans="1:15" ht="15" customHeight="1">
      <c r="A24" s="49"/>
      <c r="B24" s="24"/>
      <c r="C24" s="51" t="s">
        <v>293</v>
      </c>
      <c r="D24" s="28">
        <v>4716</v>
      </c>
      <c r="E24" s="29">
        <v>1410</v>
      </c>
      <c r="F24" s="30">
        <v>2368</v>
      </c>
      <c r="G24" s="30">
        <v>1255</v>
      </c>
      <c r="H24" s="30">
        <v>649</v>
      </c>
      <c r="I24" s="30">
        <v>672</v>
      </c>
      <c r="J24" s="30">
        <v>117</v>
      </c>
      <c r="K24" s="30">
        <v>249</v>
      </c>
      <c r="L24" s="30">
        <v>1039</v>
      </c>
      <c r="M24" s="30">
        <v>787</v>
      </c>
      <c r="N24" s="30">
        <v>276</v>
      </c>
      <c r="O24" s="30">
        <v>376</v>
      </c>
    </row>
    <row r="25" spans="1:15" ht="15" customHeight="1">
      <c r="A25" s="49"/>
      <c r="B25" s="24"/>
      <c r="C25" s="52"/>
      <c r="D25" s="25">
        <v>1</v>
      </c>
      <c r="E25" s="26">
        <v>0.29898218829516537</v>
      </c>
      <c r="F25" s="27">
        <v>0.50212044105173881</v>
      </c>
      <c r="G25" s="27">
        <v>0.26611535199321457</v>
      </c>
      <c r="H25" s="27">
        <v>0.13761662425784563</v>
      </c>
      <c r="I25" s="27">
        <v>0.14249363867684478</v>
      </c>
      <c r="J25" s="27">
        <v>2.4809160305343511E-2</v>
      </c>
      <c r="K25" s="27">
        <v>5.2798982188295165E-2</v>
      </c>
      <c r="L25" s="27">
        <v>0.22031382527565735</v>
      </c>
      <c r="M25" s="27">
        <v>0.16687871077184055</v>
      </c>
      <c r="N25" s="27">
        <v>5.8524173027989825E-2</v>
      </c>
      <c r="O25" s="27">
        <v>7.9728583545377443E-2</v>
      </c>
    </row>
    <row r="26" spans="1:15" ht="15" customHeight="1">
      <c r="A26" s="49"/>
      <c r="B26" s="24"/>
      <c r="C26" s="51" t="s">
        <v>294</v>
      </c>
      <c r="D26" s="28">
        <v>3882</v>
      </c>
      <c r="E26" s="29">
        <v>994</v>
      </c>
      <c r="F26" s="30">
        <v>1930</v>
      </c>
      <c r="G26" s="30">
        <v>976</v>
      </c>
      <c r="H26" s="30">
        <v>550</v>
      </c>
      <c r="I26" s="30">
        <v>536</v>
      </c>
      <c r="J26" s="30">
        <v>82</v>
      </c>
      <c r="K26" s="30">
        <v>180</v>
      </c>
      <c r="L26" s="30">
        <v>895</v>
      </c>
      <c r="M26" s="30">
        <v>657</v>
      </c>
      <c r="N26" s="30">
        <v>246</v>
      </c>
      <c r="O26" s="30">
        <v>335</v>
      </c>
    </row>
    <row r="27" spans="1:15" ht="15" customHeight="1">
      <c r="A27" s="49"/>
      <c r="B27" s="43"/>
      <c r="C27" s="60"/>
      <c r="D27" s="44">
        <v>1</v>
      </c>
      <c r="E27" s="45">
        <v>0.256053580628542</v>
      </c>
      <c r="F27" s="46">
        <v>0.49716640906749099</v>
      </c>
      <c r="G27" s="46">
        <v>0.25141679546625451</v>
      </c>
      <c r="H27" s="46">
        <v>0.14167954662545079</v>
      </c>
      <c r="I27" s="46">
        <v>0.13807315816589386</v>
      </c>
      <c r="J27" s="46">
        <v>2.1123132405976301E-2</v>
      </c>
      <c r="K27" s="46">
        <v>4.6367851622874809E-2</v>
      </c>
      <c r="L27" s="46">
        <v>0.23055126223596084</v>
      </c>
      <c r="M27" s="46">
        <v>0.16924265842349304</v>
      </c>
      <c r="N27" s="46">
        <v>6.3369397217928905E-2</v>
      </c>
      <c r="O27" s="46">
        <v>8.629572385368367E-2</v>
      </c>
    </row>
    <row r="28" spans="1:15" ht="15" customHeight="1">
      <c r="A28" s="49"/>
      <c r="B28" s="24" t="s">
        <v>281</v>
      </c>
      <c r="C28" s="53" t="s">
        <v>295</v>
      </c>
      <c r="D28" s="21">
        <v>5554</v>
      </c>
      <c r="E28" s="22">
        <v>1772</v>
      </c>
      <c r="F28" s="23">
        <v>2691</v>
      </c>
      <c r="G28" s="23">
        <v>1329</v>
      </c>
      <c r="H28" s="23">
        <v>782</v>
      </c>
      <c r="I28" s="23">
        <v>822</v>
      </c>
      <c r="J28" s="23">
        <v>158</v>
      </c>
      <c r="K28" s="23">
        <v>307</v>
      </c>
      <c r="L28" s="23">
        <v>778</v>
      </c>
      <c r="M28" s="23">
        <v>986</v>
      </c>
      <c r="N28" s="23">
        <v>317</v>
      </c>
      <c r="O28" s="23">
        <v>446</v>
      </c>
    </row>
    <row r="29" spans="1:15" ht="15" customHeight="1">
      <c r="A29" s="49"/>
      <c r="B29" s="24"/>
      <c r="C29" s="52"/>
      <c r="D29" s="31">
        <v>1</v>
      </c>
      <c r="E29" s="26">
        <v>0.31904933381346778</v>
      </c>
      <c r="F29" s="27">
        <v>0.48451566438602811</v>
      </c>
      <c r="G29" s="27">
        <v>0.23928700036010084</v>
      </c>
      <c r="H29" s="27">
        <v>0.14079942383867483</v>
      </c>
      <c r="I29" s="27">
        <v>0.14800144040331292</v>
      </c>
      <c r="J29" s="27">
        <v>2.844796543032049E-2</v>
      </c>
      <c r="K29" s="27">
        <v>5.5275477133597407E-2</v>
      </c>
      <c r="L29" s="27">
        <v>0.14007922218221103</v>
      </c>
      <c r="M29" s="27">
        <v>0.17752970831832912</v>
      </c>
      <c r="N29" s="27">
        <v>5.707598127475693E-2</v>
      </c>
      <c r="O29" s="27">
        <v>8.0302484695714799E-2</v>
      </c>
    </row>
    <row r="30" spans="1:15" ht="15" customHeight="1">
      <c r="A30" s="49"/>
      <c r="B30" s="24"/>
      <c r="C30" s="51" t="s">
        <v>296</v>
      </c>
      <c r="D30" s="28">
        <v>4048</v>
      </c>
      <c r="E30" s="29">
        <v>1449</v>
      </c>
      <c r="F30" s="30">
        <v>2087</v>
      </c>
      <c r="G30" s="30">
        <v>987</v>
      </c>
      <c r="H30" s="30">
        <v>639</v>
      </c>
      <c r="I30" s="30">
        <v>667</v>
      </c>
      <c r="J30" s="30">
        <v>124</v>
      </c>
      <c r="K30" s="30">
        <v>243</v>
      </c>
      <c r="L30" s="30">
        <v>1246</v>
      </c>
      <c r="M30" s="30">
        <v>520</v>
      </c>
      <c r="N30" s="30">
        <v>178</v>
      </c>
      <c r="O30" s="30">
        <v>343</v>
      </c>
    </row>
    <row r="31" spans="1:15" ht="15" customHeight="1">
      <c r="A31" s="49"/>
      <c r="B31" s="24"/>
      <c r="C31" s="52"/>
      <c r="D31" s="31">
        <v>1</v>
      </c>
      <c r="E31" s="26">
        <v>0.35795454545454547</v>
      </c>
      <c r="F31" s="27">
        <v>0.51556324110671936</v>
      </c>
      <c r="G31" s="27">
        <v>0.24382411067193677</v>
      </c>
      <c r="H31" s="27">
        <v>0.15785573122529645</v>
      </c>
      <c r="I31" s="27">
        <v>0.16477272727272727</v>
      </c>
      <c r="J31" s="27">
        <v>3.0632411067193676E-2</v>
      </c>
      <c r="K31" s="27">
        <v>6.0029644268774704E-2</v>
      </c>
      <c r="L31" s="27">
        <v>0.30780632411067194</v>
      </c>
      <c r="M31" s="27">
        <v>0.12845849802371542</v>
      </c>
      <c r="N31" s="27">
        <v>4.397233201581028E-2</v>
      </c>
      <c r="O31" s="27">
        <v>8.4733201581027665E-2</v>
      </c>
    </row>
    <row r="32" spans="1:15" ht="15" customHeight="1">
      <c r="A32" s="49"/>
      <c r="B32" s="24"/>
      <c r="C32" s="51" t="s">
        <v>297</v>
      </c>
      <c r="D32" s="28">
        <v>378</v>
      </c>
      <c r="E32" s="29">
        <v>138</v>
      </c>
      <c r="F32" s="30">
        <v>184</v>
      </c>
      <c r="G32" s="30">
        <v>73</v>
      </c>
      <c r="H32" s="30">
        <v>65</v>
      </c>
      <c r="I32" s="30">
        <v>90</v>
      </c>
      <c r="J32" s="30">
        <v>7</v>
      </c>
      <c r="K32" s="30">
        <v>28</v>
      </c>
      <c r="L32" s="30">
        <v>118</v>
      </c>
      <c r="M32" s="30">
        <v>58</v>
      </c>
      <c r="N32" s="30">
        <v>13</v>
      </c>
      <c r="O32" s="30">
        <v>31</v>
      </c>
    </row>
    <row r="33" spans="1:15" ht="15" customHeight="1">
      <c r="A33" s="49"/>
      <c r="B33" s="24"/>
      <c r="C33" s="52"/>
      <c r="D33" s="31">
        <v>1</v>
      </c>
      <c r="E33" s="26">
        <v>0.36507936507936506</v>
      </c>
      <c r="F33" s="27">
        <v>0.48677248677248675</v>
      </c>
      <c r="G33" s="27">
        <v>0.19312169312169311</v>
      </c>
      <c r="H33" s="27">
        <v>0.17195767195767195</v>
      </c>
      <c r="I33" s="27">
        <v>0.23809523809523808</v>
      </c>
      <c r="J33" s="27">
        <v>1.8518518518518517E-2</v>
      </c>
      <c r="K33" s="27">
        <v>7.407407407407407E-2</v>
      </c>
      <c r="L33" s="27">
        <v>0.31216931216931215</v>
      </c>
      <c r="M33" s="27">
        <v>0.15343915343915343</v>
      </c>
      <c r="N33" s="27">
        <v>3.439153439153439E-2</v>
      </c>
      <c r="O33" s="27">
        <v>8.2010582010582006E-2</v>
      </c>
    </row>
    <row r="34" spans="1:15" ht="15" customHeight="1">
      <c r="A34" s="49"/>
      <c r="B34" s="24"/>
      <c r="C34" s="51" t="s">
        <v>298</v>
      </c>
      <c r="D34" s="28">
        <v>3119</v>
      </c>
      <c r="E34" s="29">
        <v>900</v>
      </c>
      <c r="F34" s="30">
        <v>1602</v>
      </c>
      <c r="G34" s="30">
        <v>858</v>
      </c>
      <c r="H34" s="30">
        <v>414</v>
      </c>
      <c r="I34" s="30">
        <v>531</v>
      </c>
      <c r="J34" s="30">
        <v>69</v>
      </c>
      <c r="K34" s="30">
        <v>177</v>
      </c>
      <c r="L34" s="30">
        <v>824</v>
      </c>
      <c r="M34" s="30">
        <v>524</v>
      </c>
      <c r="N34" s="30">
        <v>188</v>
      </c>
      <c r="O34" s="30">
        <v>173</v>
      </c>
    </row>
    <row r="35" spans="1:15" ht="15" customHeight="1">
      <c r="A35" s="49"/>
      <c r="B35" s="43"/>
      <c r="C35" s="60"/>
      <c r="D35" s="44">
        <v>1</v>
      </c>
      <c r="E35" s="45">
        <v>0.28855402372555305</v>
      </c>
      <c r="F35" s="46">
        <v>0.5136261622314845</v>
      </c>
      <c r="G35" s="46">
        <v>0.27508816928502727</v>
      </c>
      <c r="H35" s="46">
        <v>0.13273485091375442</v>
      </c>
      <c r="I35" s="46">
        <v>0.17024687399807631</v>
      </c>
      <c r="J35" s="46">
        <v>2.21224751522924E-2</v>
      </c>
      <c r="K35" s="46">
        <v>5.6748957999358772E-2</v>
      </c>
      <c r="L35" s="46">
        <v>0.26418723949983969</v>
      </c>
      <c r="M35" s="46">
        <v>0.16800256492465535</v>
      </c>
      <c r="N35" s="46">
        <v>6.0275729400448862E-2</v>
      </c>
      <c r="O35" s="46">
        <v>5.5466495671689646E-2</v>
      </c>
    </row>
    <row r="36" spans="1:15" ht="15" customHeight="1">
      <c r="A36" s="49"/>
      <c r="B36" s="24" t="s">
        <v>17</v>
      </c>
      <c r="C36" s="53" t="s">
        <v>299</v>
      </c>
      <c r="D36" s="21">
        <v>1205</v>
      </c>
      <c r="E36" s="22">
        <v>257</v>
      </c>
      <c r="F36" s="23">
        <v>441</v>
      </c>
      <c r="G36" s="23">
        <v>199</v>
      </c>
      <c r="H36" s="23">
        <v>83</v>
      </c>
      <c r="I36" s="23">
        <v>131</v>
      </c>
      <c r="J36" s="23">
        <v>28</v>
      </c>
      <c r="K36" s="23">
        <v>48</v>
      </c>
      <c r="L36" s="23">
        <v>90</v>
      </c>
      <c r="M36" s="23">
        <v>341</v>
      </c>
      <c r="N36" s="23">
        <v>54</v>
      </c>
      <c r="O36" s="23">
        <v>167</v>
      </c>
    </row>
    <row r="37" spans="1:15" ht="15" customHeight="1">
      <c r="A37" s="49"/>
      <c r="B37" s="24"/>
      <c r="C37" s="52"/>
      <c r="D37" s="31">
        <v>1</v>
      </c>
      <c r="E37" s="26">
        <v>0.21327800829875518</v>
      </c>
      <c r="F37" s="27">
        <v>0.36597510373443981</v>
      </c>
      <c r="G37" s="27">
        <v>0.16514522821576763</v>
      </c>
      <c r="H37" s="27">
        <v>6.8879668049792536E-2</v>
      </c>
      <c r="I37" s="27">
        <v>0.10871369294605809</v>
      </c>
      <c r="J37" s="27">
        <v>2.3236514522821577E-2</v>
      </c>
      <c r="K37" s="27">
        <v>3.9834024896265557E-2</v>
      </c>
      <c r="L37" s="27">
        <v>7.4688796680497924E-2</v>
      </c>
      <c r="M37" s="27">
        <v>0.28298755186721991</v>
      </c>
      <c r="N37" s="27">
        <v>4.4813278008298756E-2</v>
      </c>
      <c r="O37" s="27">
        <v>0.13858921161825727</v>
      </c>
    </row>
    <row r="38" spans="1:15" ht="15" customHeight="1">
      <c r="A38" s="49"/>
      <c r="B38" s="24"/>
      <c r="C38" s="54" t="s">
        <v>300</v>
      </c>
      <c r="D38" s="28">
        <v>1546</v>
      </c>
      <c r="E38" s="29">
        <v>540</v>
      </c>
      <c r="F38" s="30">
        <v>749</v>
      </c>
      <c r="G38" s="30">
        <v>362</v>
      </c>
      <c r="H38" s="30">
        <v>232</v>
      </c>
      <c r="I38" s="30">
        <v>227</v>
      </c>
      <c r="J38" s="30">
        <v>66</v>
      </c>
      <c r="K38" s="30">
        <v>135</v>
      </c>
      <c r="L38" s="30">
        <v>283</v>
      </c>
      <c r="M38" s="30">
        <v>193</v>
      </c>
      <c r="N38" s="30">
        <v>73</v>
      </c>
      <c r="O38" s="30">
        <v>172</v>
      </c>
    </row>
    <row r="39" spans="1:15" ht="15" customHeight="1">
      <c r="A39" s="49"/>
      <c r="B39" s="24"/>
      <c r="C39" s="52"/>
      <c r="D39" s="31">
        <v>1</v>
      </c>
      <c r="E39" s="26">
        <v>0.34928848641655885</v>
      </c>
      <c r="F39" s="27">
        <v>0.48447606727037518</v>
      </c>
      <c r="G39" s="27">
        <v>0.23415265200517466</v>
      </c>
      <c r="H39" s="27">
        <v>0.1500646830530401</v>
      </c>
      <c r="I39" s="27">
        <v>0.14683053040103494</v>
      </c>
      <c r="J39" s="27">
        <v>4.2690815006468305E-2</v>
      </c>
      <c r="K39" s="27">
        <v>8.7322121604139713E-2</v>
      </c>
      <c r="L39" s="27">
        <v>0.18305304010349288</v>
      </c>
      <c r="M39" s="27">
        <v>0.12483829236739974</v>
      </c>
      <c r="N39" s="27">
        <v>4.7218628719275547E-2</v>
      </c>
      <c r="O39" s="27">
        <v>0.11125485122897801</v>
      </c>
    </row>
    <row r="40" spans="1:15" ht="15" customHeight="1">
      <c r="A40" s="49"/>
      <c r="B40" s="24"/>
      <c r="C40" s="51" t="s">
        <v>301</v>
      </c>
      <c r="D40" s="28">
        <v>12779</v>
      </c>
      <c r="E40" s="29">
        <v>4191</v>
      </c>
      <c r="F40" s="30">
        <v>6630</v>
      </c>
      <c r="G40" s="30">
        <v>3310</v>
      </c>
      <c r="H40" s="30">
        <v>1900</v>
      </c>
      <c r="I40" s="30">
        <v>2245</v>
      </c>
      <c r="J40" s="30">
        <v>312</v>
      </c>
      <c r="K40" s="30">
        <v>724</v>
      </c>
      <c r="L40" s="30">
        <v>3286</v>
      </c>
      <c r="M40" s="30">
        <v>1901</v>
      </c>
      <c r="N40" s="30">
        <v>757</v>
      </c>
      <c r="O40" s="30">
        <v>794</v>
      </c>
    </row>
    <row r="41" spans="1:15" ht="15" customHeight="1">
      <c r="A41" s="49"/>
      <c r="B41" s="43"/>
      <c r="C41" s="60"/>
      <c r="D41" s="44">
        <v>1</v>
      </c>
      <c r="E41" s="45">
        <v>0.32795993426715703</v>
      </c>
      <c r="F41" s="46">
        <v>0.51881993896236012</v>
      </c>
      <c r="G41" s="46">
        <v>0.25901870255888565</v>
      </c>
      <c r="H41" s="46">
        <v>0.14868143047186791</v>
      </c>
      <c r="I41" s="46">
        <v>0.17567884811018075</v>
      </c>
      <c r="J41" s="46">
        <v>2.4415055951169887E-2</v>
      </c>
      <c r="K41" s="46">
        <v>5.6655450348227561E-2</v>
      </c>
      <c r="L41" s="46">
        <v>0.2571406213318726</v>
      </c>
      <c r="M41" s="46">
        <v>0.14875968385632679</v>
      </c>
      <c r="N41" s="46">
        <v>5.9237812035370527E-2</v>
      </c>
      <c r="O41" s="46">
        <v>6.2133187260349013E-2</v>
      </c>
    </row>
    <row r="42" spans="1:15" ht="15" customHeight="1">
      <c r="A42" s="49"/>
      <c r="B42" s="24" t="s">
        <v>15</v>
      </c>
      <c r="C42" s="53" t="s">
        <v>302</v>
      </c>
      <c r="D42" s="21">
        <v>497</v>
      </c>
      <c r="E42" s="35">
        <v>52</v>
      </c>
      <c r="F42" s="36">
        <v>106</v>
      </c>
      <c r="G42" s="36">
        <v>89</v>
      </c>
      <c r="H42" s="36">
        <v>39</v>
      </c>
      <c r="I42" s="36">
        <v>51</v>
      </c>
      <c r="J42" s="36">
        <v>5</v>
      </c>
      <c r="K42" s="36">
        <v>25</v>
      </c>
      <c r="L42" s="36">
        <v>59</v>
      </c>
      <c r="M42" s="36">
        <v>203</v>
      </c>
      <c r="N42" s="36">
        <v>29</v>
      </c>
      <c r="O42" s="36">
        <v>43</v>
      </c>
    </row>
    <row r="43" spans="1:15" ht="15" customHeight="1">
      <c r="A43" s="49"/>
      <c r="B43" s="24"/>
      <c r="C43" s="52"/>
      <c r="D43" s="31">
        <v>1</v>
      </c>
      <c r="E43" s="26">
        <v>0.10462776659959759</v>
      </c>
      <c r="F43" s="27">
        <v>0.21327967806841047</v>
      </c>
      <c r="G43" s="27">
        <v>0.17907444668008049</v>
      </c>
      <c r="H43" s="27">
        <v>7.847082494969819E-2</v>
      </c>
      <c r="I43" s="27">
        <v>0.10261569416498995</v>
      </c>
      <c r="J43" s="27">
        <v>1.0060362173038229E-2</v>
      </c>
      <c r="K43" s="27">
        <v>5.030181086519115E-2</v>
      </c>
      <c r="L43" s="27">
        <v>0.11871227364185111</v>
      </c>
      <c r="M43" s="27">
        <v>0.40845070422535212</v>
      </c>
      <c r="N43" s="27">
        <v>5.8350100603621731E-2</v>
      </c>
      <c r="O43" s="27">
        <v>8.651911468812877E-2</v>
      </c>
    </row>
    <row r="44" spans="1:15" ht="15" customHeight="1">
      <c r="A44" s="49"/>
      <c r="B44" s="24"/>
      <c r="C44" s="51" t="s">
        <v>303</v>
      </c>
      <c r="D44" s="28">
        <v>8147</v>
      </c>
      <c r="E44" s="37">
        <v>1823</v>
      </c>
      <c r="F44" s="38">
        <v>3524</v>
      </c>
      <c r="G44" s="38">
        <v>1945</v>
      </c>
      <c r="H44" s="38">
        <v>898</v>
      </c>
      <c r="I44" s="38">
        <v>1014</v>
      </c>
      <c r="J44" s="38">
        <v>143</v>
      </c>
      <c r="K44" s="38">
        <v>377</v>
      </c>
      <c r="L44" s="38">
        <v>1585</v>
      </c>
      <c r="M44" s="38">
        <v>1789</v>
      </c>
      <c r="N44" s="38">
        <v>521</v>
      </c>
      <c r="O44" s="38">
        <v>562</v>
      </c>
    </row>
    <row r="45" spans="1:15" ht="15" customHeight="1">
      <c r="A45" s="49"/>
      <c r="B45" s="24"/>
      <c r="C45" s="52"/>
      <c r="D45" s="31">
        <v>1</v>
      </c>
      <c r="E45" s="26">
        <v>0.22376334847183013</v>
      </c>
      <c r="F45" s="27">
        <v>0.43255185958021358</v>
      </c>
      <c r="G45" s="27">
        <v>0.23873818583527678</v>
      </c>
      <c r="H45" s="27">
        <v>0.11022462256045169</v>
      </c>
      <c r="I45" s="27">
        <v>0.12446299251258132</v>
      </c>
      <c r="J45" s="27">
        <v>1.7552473303056339E-2</v>
      </c>
      <c r="K45" s="27">
        <v>4.6274702344421256E-2</v>
      </c>
      <c r="L45" s="27">
        <v>0.19455014115625383</v>
      </c>
      <c r="M45" s="27">
        <v>0.21959003314103351</v>
      </c>
      <c r="N45" s="27">
        <v>6.3949920216030437E-2</v>
      </c>
      <c r="O45" s="27">
        <v>6.8982447526696938E-2</v>
      </c>
    </row>
    <row r="46" spans="1:15" ht="15" customHeight="1">
      <c r="A46" s="49"/>
      <c r="B46" s="24"/>
      <c r="C46" s="51" t="s">
        <v>304</v>
      </c>
      <c r="D46" s="28">
        <v>5197</v>
      </c>
      <c r="E46" s="37">
        <v>2168</v>
      </c>
      <c r="F46" s="38">
        <v>3117</v>
      </c>
      <c r="G46" s="38">
        <v>1347</v>
      </c>
      <c r="H46" s="38">
        <v>872</v>
      </c>
      <c r="I46" s="38">
        <v>1025</v>
      </c>
      <c r="J46" s="38">
        <v>166</v>
      </c>
      <c r="K46" s="38">
        <v>369</v>
      </c>
      <c r="L46" s="38">
        <v>1363</v>
      </c>
      <c r="M46" s="38">
        <v>414</v>
      </c>
      <c r="N46" s="38">
        <v>265</v>
      </c>
      <c r="O46" s="38">
        <v>339</v>
      </c>
    </row>
    <row r="47" spans="1:15" ht="15" customHeight="1">
      <c r="A47" s="49"/>
      <c r="B47" s="24"/>
      <c r="C47" s="52"/>
      <c r="D47" s="31">
        <v>1</v>
      </c>
      <c r="E47" s="26">
        <v>0.41716374831633635</v>
      </c>
      <c r="F47" s="27">
        <v>0.59976909755628249</v>
      </c>
      <c r="G47" s="27">
        <v>0.25918799307292667</v>
      </c>
      <c r="H47" s="27">
        <v>0.16778910910140465</v>
      </c>
      <c r="I47" s="27">
        <v>0.19722917067538964</v>
      </c>
      <c r="J47" s="27">
        <v>3.1941504714258225E-2</v>
      </c>
      <c r="K47" s="27">
        <v>7.100250144314027E-2</v>
      </c>
      <c r="L47" s="27">
        <v>0.26226669232249372</v>
      </c>
      <c r="M47" s="27">
        <v>7.9661343082547617E-2</v>
      </c>
      <c r="N47" s="27">
        <v>5.0990956320954399E-2</v>
      </c>
      <c r="O47" s="27">
        <v>6.5229940350202034E-2</v>
      </c>
    </row>
    <row r="48" spans="1:15" ht="15" customHeight="1">
      <c r="A48" s="49"/>
      <c r="B48" s="24"/>
      <c r="C48" s="51" t="s">
        <v>305</v>
      </c>
      <c r="D48" s="28">
        <v>1858</v>
      </c>
      <c r="E48" s="37">
        <v>1006</v>
      </c>
      <c r="F48" s="38">
        <v>1146</v>
      </c>
      <c r="G48" s="38">
        <v>521</v>
      </c>
      <c r="H48" s="38">
        <v>449</v>
      </c>
      <c r="I48" s="38">
        <v>527</v>
      </c>
      <c r="J48" s="38">
        <v>102</v>
      </c>
      <c r="K48" s="38">
        <v>154</v>
      </c>
      <c r="L48" s="38">
        <v>682</v>
      </c>
      <c r="M48" s="38">
        <v>91</v>
      </c>
      <c r="N48" s="38">
        <v>83</v>
      </c>
      <c r="O48" s="38">
        <v>149</v>
      </c>
    </row>
    <row r="49" spans="1:15" ht="15" customHeight="1">
      <c r="A49" s="49"/>
      <c r="B49" s="43"/>
      <c r="C49" s="60"/>
      <c r="D49" s="44">
        <v>1</v>
      </c>
      <c r="E49" s="45">
        <v>0.54144241119483316</v>
      </c>
      <c r="F49" s="46">
        <v>0.61679224973089342</v>
      </c>
      <c r="G49" s="46">
        <v>0.28040904198062433</v>
      </c>
      <c r="H49" s="46">
        <v>0.24165769644779334</v>
      </c>
      <c r="I49" s="46">
        <v>0.28363832077502693</v>
      </c>
      <c r="J49" s="46">
        <v>5.4897739504843918E-2</v>
      </c>
      <c r="K49" s="46">
        <v>8.288482238966631E-2</v>
      </c>
      <c r="L49" s="46">
        <v>0.36706135629709363</v>
      </c>
      <c r="M49" s="46">
        <v>4.8977395048439183E-2</v>
      </c>
      <c r="N49" s="46">
        <v>4.4671689989235736E-2</v>
      </c>
      <c r="O49" s="46">
        <v>8.0193756727664156E-2</v>
      </c>
    </row>
    <row r="50" spans="1:15" ht="15" customHeight="1">
      <c r="A50" s="49"/>
      <c r="B50" s="24" t="s">
        <v>282</v>
      </c>
      <c r="C50" s="53" t="s">
        <v>1</v>
      </c>
      <c r="D50" s="21">
        <v>2851</v>
      </c>
      <c r="E50" s="22">
        <v>859</v>
      </c>
      <c r="F50" s="23">
        <v>1419</v>
      </c>
      <c r="G50" s="23">
        <v>692</v>
      </c>
      <c r="H50" s="23">
        <v>382</v>
      </c>
      <c r="I50" s="23">
        <v>431</v>
      </c>
      <c r="J50" s="23">
        <v>113</v>
      </c>
      <c r="K50" s="23">
        <v>156</v>
      </c>
      <c r="L50" s="23">
        <v>635</v>
      </c>
      <c r="M50" s="23">
        <v>392</v>
      </c>
      <c r="N50" s="23">
        <v>168</v>
      </c>
      <c r="O50" s="23">
        <v>324</v>
      </c>
    </row>
    <row r="51" spans="1:15" ht="15" customHeight="1">
      <c r="A51" s="49"/>
      <c r="B51" s="24"/>
      <c r="C51" s="52"/>
      <c r="D51" s="31">
        <v>1</v>
      </c>
      <c r="E51" s="26">
        <v>0.30129779024903541</v>
      </c>
      <c r="F51" s="27">
        <v>0.49772009821115398</v>
      </c>
      <c r="G51" s="27">
        <v>0.24272185198176077</v>
      </c>
      <c r="H51" s="27">
        <v>0.13398807435987373</v>
      </c>
      <c r="I51" s="27">
        <v>0.1511750263065591</v>
      </c>
      <c r="J51" s="27">
        <v>3.9635215713784637E-2</v>
      </c>
      <c r="K51" s="27">
        <v>5.4717642932304453E-2</v>
      </c>
      <c r="L51" s="27">
        <v>0.22272886706418801</v>
      </c>
      <c r="M51" s="27">
        <v>0.137495615573483</v>
      </c>
      <c r="N51" s="27">
        <v>5.8926692388635564E-2</v>
      </c>
      <c r="O51" s="27">
        <v>0.11364433532094002</v>
      </c>
    </row>
    <row r="52" spans="1:15" ht="15" customHeight="1">
      <c r="A52" s="49"/>
      <c r="B52" s="24"/>
      <c r="C52" s="51" t="s">
        <v>306</v>
      </c>
      <c r="D52" s="28">
        <v>1975</v>
      </c>
      <c r="E52" s="29">
        <v>563</v>
      </c>
      <c r="F52" s="30">
        <v>989</v>
      </c>
      <c r="G52" s="30">
        <v>510</v>
      </c>
      <c r="H52" s="30">
        <v>269</v>
      </c>
      <c r="I52" s="30">
        <v>241</v>
      </c>
      <c r="J52" s="30">
        <v>49</v>
      </c>
      <c r="K52" s="30">
        <v>108</v>
      </c>
      <c r="L52" s="30">
        <v>408</v>
      </c>
      <c r="M52" s="30">
        <v>411</v>
      </c>
      <c r="N52" s="30">
        <v>85</v>
      </c>
      <c r="O52" s="30">
        <v>99</v>
      </c>
    </row>
    <row r="53" spans="1:15" ht="15" customHeight="1">
      <c r="A53" s="49"/>
      <c r="B53" s="24"/>
      <c r="C53" s="52"/>
      <c r="D53" s="31">
        <v>1</v>
      </c>
      <c r="E53" s="26">
        <v>0.2850632911392405</v>
      </c>
      <c r="F53" s="27">
        <v>0.50075949367088612</v>
      </c>
      <c r="G53" s="27">
        <v>0.25822784810126581</v>
      </c>
      <c r="H53" s="27">
        <v>0.13620253164556961</v>
      </c>
      <c r="I53" s="27">
        <v>0.1220253164556962</v>
      </c>
      <c r="J53" s="27">
        <v>2.4810126582278481E-2</v>
      </c>
      <c r="K53" s="27">
        <v>5.4683544303797467E-2</v>
      </c>
      <c r="L53" s="27">
        <v>0.20658227848101265</v>
      </c>
      <c r="M53" s="27">
        <v>0.20810126582278482</v>
      </c>
      <c r="N53" s="27">
        <v>4.3037974683544304E-2</v>
      </c>
      <c r="O53" s="27">
        <v>5.0126582278481012E-2</v>
      </c>
    </row>
    <row r="54" spans="1:15" ht="15" customHeight="1">
      <c r="A54" s="49"/>
      <c r="B54" s="24"/>
      <c r="C54" s="51" t="s">
        <v>307</v>
      </c>
      <c r="D54" s="28">
        <v>923</v>
      </c>
      <c r="E54" s="29">
        <v>324</v>
      </c>
      <c r="F54" s="30">
        <v>481</v>
      </c>
      <c r="G54" s="30">
        <v>264</v>
      </c>
      <c r="H54" s="30">
        <v>172</v>
      </c>
      <c r="I54" s="30">
        <v>194</v>
      </c>
      <c r="J54" s="30">
        <v>37</v>
      </c>
      <c r="K54" s="30">
        <v>60</v>
      </c>
      <c r="L54" s="30">
        <v>261</v>
      </c>
      <c r="M54" s="30">
        <v>120</v>
      </c>
      <c r="N54" s="30">
        <v>52</v>
      </c>
      <c r="O54" s="30">
        <v>66</v>
      </c>
    </row>
    <row r="55" spans="1:15" ht="15" customHeight="1">
      <c r="A55" s="49"/>
      <c r="B55" s="24"/>
      <c r="C55" s="52"/>
      <c r="D55" s="31">
        <v>1</v>
      </c>
      <c r="E55" s="26">
        <v>0.35102925243770317</v>
      </c>
      <c r="F55" s="27">
        <v>0.52112676056338025</v>
      </c>
      <c r="G55" s="27">
        <v>0.28602383531960995</v>
      </c>
      <c r="H55" s="27">
        <v>0.18634886240520043</v>
      </c>
      <c r="I55" s="27">
        <v>0.21018418201516792</v>
      </c>
      <c r="J55" s="27">
        <v>4.008667388949079E-2</v>
      </c>
      <c r="K55" s="27">
        <v>6.500541711809317E-2</v>
      </c>
      <c r="L55" s="27">
        <v>0.28277356446370533</v>
      </c>
      <c r="M55" s="27">
        <v>0.13001083423618634</v>
      </c>
      <c r="N55" s="27">
        <v>5.6338028169014086E-2</v>
      </c>
      <c r="O55" s="27">
        <v>7.1505958829902488E-2</v>
      </c>
    </row>
    <row r="56" spans="1:15" ht="15" customHeight="1">
      <c r="A56" s="49"/>
      <c r="B56" s="24"/>
      <c r="C56" s="51" t="s">
        <v>12</v>
      </c>
      <c r="D56" s="28">
        <v>1215</v>
      </c>
      <c r="E56" s="29">
        <v>377</v>
      </c>
      <c r="F56" s="30">
        <v>636</v>
      </c>
      <c r="G56" s="30">
        <v>330</v>
      </c>
      <c r="H56" s="30">
        <v>179</v>
      </c>
      <c r="I56" s="30">
        <v>205</v>
      </c>
      <c r="J56" s="30">
        <v>29</v>
      </c>
      <c r="K56" s="30">
        <v>60</v>
      </c>
      <c r="L56" s="30">
        <v>324</v>
      </c>
      <c r="M56" s="30">
        <v>153</v>
      </c>
      <c r="N56" s="30">
        <v>60</v>
      </c>
      <c r="O56" s="30">
        <v>121</v>
      </c>
    </row>
    <row r="57" spans="1:15" ht="15" customHeight="1">
      <c r="A57" s="49"/>
      <c r="B57" s="24"/>
      <c r="C57" s="52"/>
      <c r="D57" s="31">
        <v>1</v>
      </c>
      <c r="E57" s="26">
        <v>0.3102880658436214</v>
      </c>
      <c r="F57" s="27">
        <v>0.52345679012345681</v>
      </c>
      <c r="G57" s="27">
        <v>0.27160493827160492</v>
      </c>
      <c r="H57" s="27">
        <v>0.14732510288065845</v>
      </c>
      <c r="I57" s="27">
        <v>0.16872427983539096</v>
      </c>
      <c r="J57" s="27">
        <v>2.3868312757201648E-2</v>
      </c>
      <c r="K57" s="27">
        <v>4.9382716049382713E-2</v>
      </c>
      <c r="L57" s="27">
        <v>0.26666666666666666</v>
      </c>
      <c r="M57" s="27">
        <v>0.12592592592592591</v>
      </c>
      <c r="N57" s="27">
        <v>4.9382716049382713E-2</v>
      </c>
      <c r="O57" s="27">
        <v>9.9588477366255146E-2</v>
      </c>
    </row>
    <row r="58" spans="1:15" ht="15" customHeight="1">
      <c r="A58" s="49"/>
      <c r="B58" s="24"/>
      <c r="C58" s="51" t="s">
        <v>308</v>
      </c>
      <c r="D58" s="28">
        <v>2062</v>
      </c>
      <c r="E58" s="29">
        <v>665</v>
      </c>
      <c r="F58" s="30">
        <v>1016</v>
      </c>
      <c r="G58" s="30">
        <v>482</v>
      </c>
      <c r="H58" s="30">
        <v>312</v>
      </c>
      <c r="I58" s="30">
        <v>358</v>
      </c>
      <c r="J58" s="30">
        <v>59</v>
      </c>
      <c r="K58" s="30">
        <v>121</v>
      </c>
      <c r="L58" s="30">
        <v>507</v>
      </c>
      <c r="M58" s="30">
        <v>248</v>
      </c>
      <c r="N58" s="30">
        <v>96</v>
      </c>
      <c r="O58" s="30">
        <v>258</v>
      </c>
    </row>
    <row r="59" spans="1:15" ht="15" customHeight="1">
      <c r="A59" s="49"/>
      <c r="B59" s="24"/>
      <c r="C59" s="52"/>
      <c r="D59" s="31">
        <v>1</v>
      </c>
      <c r="E59" s="26">
        <v>0.32250242483026187</v>
      </c>
      <c r="F59" s="27">
        <v>0.49272550921435498</v>
      </c>
      <c r="G59" s="27">
        <v>0.23375363724539283</v>
      </c>
      <c r="H59" s="27">
        <v>0.1513094083414161</v>
      </c>
      <c r="I59" s="27">
        <v>0.17361784675072744</v>
      </c>
      <c r="J59" s="27">
        <v>2.8612997090203686E-2</v>
      </c>
      <c r="K59" s="27">
        <v>5.8680892337536372E-2</v>
      </c>
      <c r="L59" s="27">
        <v>0.24587778855480116</v>
      </c>
      <c r="M59" s="27">
        <v>0.12027158098933075</v>
      </c>
      <c r="N59" s="27">
        <v>4.6556741028128033E-2</v>
      </c>
      <c r="O59" s="27">
        <v>0.12512124151309409</v>
      </c>
    </row>
    <row r="60" spans="1:15" ht="15" customHeight="1">
      <c r="A60" s="49"/>
      <c r="B60" s="24"/>
      <c r="C60" s="51" t="s">
        <v>16</v>
      </c>
      <c r="D60" s="28">
        <v>1141</v>
      </c>
      <c r="E60" s="29">
        <v>379</v>
      </c>
      <c r="F60" s="30">
        <v>587</v>
      </c>
      <c r="G60" s="30">
        <v>242</v>
      </c>
      <c r="H60" s="30">
        <v>143</v>
      </c>
      <c r="I60" s="30">
        <v>169</v>
      </c>
      <c r="J60" s="30">
        <v>16</v>
      </c>
      <c r="K60" s="30">
        <v>62</v>
      </c>
      <c r="L60" s="30">
        <v>244</v>
      </c>
      <c r="M60" s="30">
        <v>209</v>
      </c>
      <c r="N60" s="30">
        <v>58</v>
      </c>
      <c r="O60" s="30">
        <v>39</v>
      </c>
    </row>
    <row r="61" spans="1:15" ht="15" customHeight="1">
      <c r="A61" s="49"/>
      <c r="B61" s="24"/>
      <c r="C61" s="52"/>
      <c r="D61" s="31">
        <v>1</v>
      </c>
      <c r="E61" s="26">
        <v>0.33216476774758985</v>
      </c>
      <c r="F61" s="27">
        <v>0.51446099912357579</v>
      </c>
      <c r="G61" s="27">
        <v>0.21209465381244522</v>
      </c>
      <c r="H61" s="27">
        <v>0.12532865907099036</v>
      </c>
      <c r="I61" s="27">
        <v>0.1481156879929886</v>
      </c>
      <c r="J61" s="27">
        <v>1.4022787028921999E-2</v>
      </c>
      <c r="K61" s="27">
        <v>5.4338299737072743E-2</v>
      </c>
      <c r="L61" s="27">
        <v>0.21384750219106047</v>
      </c>
      <c r="M61" s="27">
        <v>0.18317265556529361</v>
      </c>
      <c r="N61" s="27">
        <v>5.0832602979842247E-2</v>
      </c>
      <c r="O61" s="27">
        <v>3.4180543382997371E-2</v>
      </c>
    </row>
    <row r="62" spans="1:15" ht="15" customHeight="1">
      <c r="A62" s="49"/>
      <c r="B62" s="24"/>
      <c r="C62" s="51" t="s">
        <v>5</v>
      </c>
      <c r="D62" s="28">
        <v>2265</v>
      </c>
      <c r="E62" s="29">
        <v>779</v>
      </c>
      <c r="F62" s="30">
        <v>1079</v>
      </c>
      <c r="G62" s="30">
        <v>533</v>
      </c>
      <c r="H62" s="30">
        <v>359</v>
      </c>
      <c r="I62" s="30">
        <v>400</v>
      </c>
      <c r="J62" s="30">
        <v>46</v>
      </c>
      <c r="K62" s="30">
        <v>130</v>
      </c>
      <c r="L62" s="30">
        <v>483</v>
      </c>
      <c r="M62" s="30">
        <v>337</v>
      </c>
      <c r="N62" s="30">
        <v>149</v>
      </c>
      <c r="O62" s="30">
        <v>174</v>
      </c>
    </row>
    <row r="63" spans="1:15" ht="15" customHeight="1">
      <c r="A63" s="49"/>
      <c r="B63" s="24"/>
      <c r="C63" s="52"/>
      <c r="D63" s="31">
        <v>1</v>
      </c>
      <c r="E63" s="26">
        <v>0.34392935982339956</v>
      </c>
      <c r="F63" s="27">
        <v>0.47637969094922739</v>
      </c>
      <c r="G63" s="27">
        <v>0.23532008830022075</v>
      </c>
      <c r="H63" s="27">
        <v>0.15849889624724062</v>
      </c>
      <c r="I63" s="27">
        <v>0.17660044150110377</v>
      </c>
      <c r="J63" s="27">
        <v>2.0309050772626933E-2</v>
      </c>
      <c r="K63" s="27">
        <v>5.7395143487858721E-2</v>
      </c>
      <c r="L63" s="27">
        <v>0.21324503311258278</v>
      </c>
      <c r="M63" s="27">
        <v>0.14878587196467991</v>
      </c>
      <c r="N63" s="27">
        <v>6.5783664459161145E-2</v>
      </c>
      <c r="O63" s="27">
        <v>7.6821192052980131E-2</v>
      </c>
    </row>
    <row r="64" spans="1:15" ht="15" customHeight="1">
      <c r="A64" s="49"/>
      <c r="B64" s="24"/>
      <c r="C64" s="51" t="s">
        <v>14</v>
      </c>
      <c r="D64" s="28">
        <v>1187</v>
      </c>
      <c r="E64" s="29">
        <v>358</v>
      </c>
      <c r="F64" s="30">
        <v>546</v>
      </c>
      <c r="G64" s="30">
        <v>268</v>
      </c>
      <c r="H64" s="30">
        <v>157</v>
      </c>
      <c r="I64" s="30">
        <v>210</v>
      </c>
      <c r="J64" s="30">
        <v>19</v>
      </c>
      <c r="K64" s="30">
        <v>74</v>
      </c>
      <c r="L64" s="30">
        <v>257</v>
      </c>
      <c r="M64" s="30">
        <v>210</v>
      </c>
      <c r="N64" s="30">
        <v>93</v>
      </c>
      <c r="O64" s="30">
        <v>98</v>
      </c>
    </row>
    <row r="65" spans="1:15" ht="15" customHeight="1">
      <c r="A65" s="49"/>
      <c r="B65" s="24"/>
      <c r="C65" s="52"/>
      <c r="D65" s="31">
        <v>1</v>
      </c>
      <c r="E65" s="26">
        <v>0.30160067396798651</v>
      </c>
      <c r="F65" s="27">
        <v>0.45998315080033697</v>
      </c>
      <c r="G65" s="27">
        <v>0.22577927548441448</v>
      </c>
      <c r="H65" s="27">
        <v>0.13226621735467564</v>
      </c>
      <c r="I65" s="27">
        <v>0.17691659646166807</v>
      </c>
      <c r="J65" s="27">
        <v>1.6006739679865205E-2</v>
      </c>
      <c r="K65" s="27">
        <v>6.2342038753159225E-2</v>
      </c>
      <c r="L65" s="27">
        <v>0.21651221566975568</v>
      </c>
      <c r="M65" s="27">
        <v>0.17691659646166807</v>
      </c>
      <c r="N65" s="27">
        <v>7.834877843302443E-2</v>
      </c>
      <c r="O65" s="27">
        <v>8.2561078348778433E-2</v>
      </c>
    </row>
    <row r="66" spans="1:15" ht="15" customHeight="1">
      <c r="A66" s="49"/>
      <c r="B66" s="24"/>
      <c r="C66" s="51" t="s">
        <v>19</v>
      </c>
      <c r="D66" s="28">
        <v>2539</v>
      </c>
      <c r="E66" s="29">
        <v>834</v>
      </c>
      <c r="F66" s="30">
        <v>1268</v>
      </c>
      <c r="G66" s="30">
        <v>661</v>
      </c>
      <c r="H66" s="30">
        <v>317</v>
      </c>
      <c r="I66" s="30">
        <v>466</v>
      </c>
      <c r="J66" s="30">
        <v>62</v>
      </c>
      <c r="K66" s="30">
        <v>173</v>
      </c>
      <c r="L66" s="30">
        <v>631</v>
      </c>
      <c r="M66" s="30">
        <v>449</v>
      </c>
      <c r="N66" s="30">
        <v>159</v>
      </c>
      <c r="O66" s="30">
        <v>124</v>
      </c>
    </row>
    <row r="67" spans="1:15" ht="15" customHeight="1">
      <c r="A67" s="49"/>
      <c r="B67" s="43"/>
      <c r="C67" s="60"/>
      <c r="D67" s="44">
        <v>1</v>
      </c>
      <c r="E67" s="45">
        <v>0.3284757778653013</v>
      </c>
      <c r="F67" s="46">
        <v>0.49940921622686096</v>
      </c>
      <c r="G67" s="46">
        <v>0.26033871602993303</v>
      </c>
      <c r="H67" s="46">
        <v>0.12485230405671524</v>
      </c>
      <c r="I67" s="46">
        <v>0.18353682552185899</v>
      </c>
      <c r="J67" s="46">
        <v>2.4419062623079954E-2</v>
      </c>
      <c r="K67" s="46">
        <v>6.8137061835368259E-2</v>
      </c>
      <c r="L67" s="46">
        <v>0.24852304056715241</v>
      </c>
      <c r="M67" s="46">
        <v>0.17684127609294997</v>
      </c>
      <c r="N67" s="46">
        <v>6.2623079952737304E-2</v>
      </c>
      <c r="O67" s="46">
        <v>4.8838125246159908E-2</v>
      </c>
    </row>
    <row r="68" spans="1:15" ht="15" customHeight="1">
      <c r="A68" s="49"/>
      <c r="B68" s="24" t="s">
        <v>283</v>
      </c>
      <c r="C68" s="53" t="s">
        <v>309</v>
      </c>
      <c r="D68" s="21">
        <v>2952</v>
      </c>
      <c r="E68" s="22">
        <v>903</v>
      </c>
      <c r="F68" s="23">
        <v>1389</v>
      </c>
      <c r="G68" s="23">
        <v>551</v>
      </c>
      <c r="H68" s="23">
        <v>336</v>
      </c>
      <c r="I68" s="23">
        <v>386</v>
      </c>
      <c r="J68" s="23">
        <v>93</v>
      </c>
      <c r="K68" s="23">
        <v>174</v>
      </c>
      <c r="L68" s="23">
        <v>384</v>
      </c>
      <c r="M68" s="23">
        <v>597</v>
      </c>
      <c r="N68" s="23">
        <v>117</v>
      </c>
      <c r="O68" s="23">
        <v>293</v>
      </c>
    </row>
    <row r="69" spans="1:15" ht="15" customHeight="1">
      <c r="A69" s="49"/>
      <c r="B69" s="24"/>
      <c r="C69" s="52"/>
      <c r="D69" s="31">
        <v>1</v>
      </c>
      <c r="E69" s="26">
        <v>0.30589430894308944</v>
      </c>
      <c r="F69" s="27">
        <v>0.47052845528455284</v>
      </c>
      <c r="G69" s="27">
        <v>0.18665311653116531</v>
      </c>
      <c r="H69" s="27">
        <v>0.11382113821138211</v>
      </c>
      <c r="I69" s="27">
        <v>0.13075880758807587</v>
      </c>
      <c r="J69" s="27">
        <v>3.1504065040650404E-2</v>
      </c>
      <c r="K69" s="27">
        <v>5.894308943089431E-2</v>
      </c>
      <c r="L69" s="27">
        <v>0.13008130081300814</v>
      </c>
      <c r="M69" s="27">
        <v>0.20223577235772358</v>
      </c>
      <c r="N69" s="27">
        <v>3.9634146341463415E-2</v>
      </c>
      <c r="O69" s="27">
        <v>9.9254742547425473E-2</v>
      </c>
    </row>
    <row r="70" spans="1:15" ht="15" customHeight="1">
      <c r="A70" s="49"/>
      <c r="B70" s="24"/>
      <c r="C70" s="51" t="s">
        <v>310</v>
      </c>
      <c r="D70" s="28">
        <v>2912</v>
      </c>
      <c r="E70" s="29">
        <v>983</v>
      </c>
      <c r="F70" s="30">
        <v>1631</v>
      </c>
      <c r="G70" s="30">
        <v>545</v>
      </c>
      <c r="H70" s="30">
        <v>387</v>
      </c>
      <c r="I70" s="30">
        <v>435</v>
      </c>
      <c r="J70" s="30">
        <v>94</v>
      </c>
      <c r="K70" s="30">
        <v>213</v>
      </c>
      <c r="L70" s="30">
        <v>492</v>
      </c>
      <c r="M70" s="30">
        <v>443</v>
      </c>
      <c r="N70" s="30">
        <v>111</v>
      </c>
      <c r="O70" s="30">
        <v>224</v>
      </c>
    </row>
    <row r="71" spans="1:15" ht="15" customHeight="1">
      <c r="A71" s="49"/>
      <c r="B71" s="24"/>
      <c r="C71" s="52"/>
      <c r="D71" s="31">
        <v>1</v>
      </c>
      <c r="E71" s="26">
        <v>0.33756868131868134</v>
      </c>
      <c r="F71" s="27">
        <v>0.56009615384615385</v>
      </c>
      <c r="G71" s="27">
        <v>0.18715659340659341</v>
      </c>
      <c r="H71" s="27">
        <v>0.13289835164835165</v>
      </c>
      <c r="I71" s="27">
        <v>0.14938186813186813</v>
      </c>
      <c r="J71" s="27">
        <v>3.2280219780219783E-2</v>
      </c>
      <c r="K71" s="27">
        <v>7.3145604395604399E-2</v>
      </c>
      <c r="L71" s="27">
        <v>0.16895604395604397</v>
      </c>
      <c r="M71" s="27">
        <v>0.15212912087912087</v>
      </c>
      <c r="N71" s="27">
        <v>3.8118131868131871E-2</v>
      </c>
      <c r="O71" s="27">
        <v>7.6923076923076927E-2</v>
      </c>
    </row>
    <row r="72" spans="1:15" ht="15" customHeight="1">
      <c r="A72" s="49"/>
      <c r="B72" s="24"/>
      <c r="C72" s="51" t="s">
        <v>311</v>
      </c>
      <c r="D72" s="28">
        <v>3812</v>
      </c>
      <c r="E72" s="29">
        <v>1112</v>
      </c>
      <c r="F72" s="30">
        <v>1746</v>
      </c>
      <c r="G72" s="30">
        <v>1224</v>
      </c>
      <c r="H72" s="30">
        <v>518</v>
      </c>
      <c r="I72" s="30">
        <v>581</v>
      </c>
      <c r="J72" s="30">
        <v>101</v>
      </c>
      <c r="K72" s="30">
        <v>206</v>
      </c>
      <c r="L72" s="30">
        <v>896</v>
      </c>
      <c r="M72" s="30">
        <v>652</v>
      </c>
      <c r="N72" s="30">
        <v>234</v>
      </c>
      <c r="O72" s="30">
        <v>239</v>
      </c>
    </row>
    <row r="73" spans="1:15" ht="15" customHeight="1">
      <c r="A73" s="49"/>
      <c r="B73" s="24"/>
      <c r="C73" s="52"/>
      <c r="D73" s="31">
        <v>1</v>
      </c>
      <c r="E73" s="26">
        <v>0.29171038824763901</v>
      </c>
      <c r="F73" s="27">
        <v>0.45802728226652678</v>
      </c>
      <c r="G73" s="27">
        <v>0.32109129066107028</v>
      </c>
      <c r="H73" s="27">
        <v>0.13588667366211962</v>
      </c>
      <c r="I73" s="27">
        <v>0.15241343126967472</v>
      </c>
      <c r="J73" s="27">
        <v>2.6495278069254984E-2</v>
      </c>
      <c r="K73" s="27">
        <v>5.4039874081846802E-2</v>
      </c>
      <c r="L73" s="27">
        <v>0.23504721930745015</v>
      </c>
      <c r="M73" s="27">
        <v>0.17103882476390347</v>
      </c>
      <c r="N73" s="27">
        <v>6.1385099685204614E-2</v>
      </c>
      <c r="O73" s="27">
        <v>6.2696747114375659E-2</v>
      </c>
    </row>
    <row r="74" spans="1:15" ht="15" customHeight="1">
      <c r="A74" s="49"/>
      <c r="B74" s="24"/>
      <c r="C74" s="51" t="s">
        <v>312</v>
      </c>
      <c r="D74" s="28">
        <v>2750</v>
      </c>
      <c r="E74" s="29">
        <v>905</v>
      </c>
      <c r="F74" s="30">
        <v>1457</v>
      </c>
      <c r="G74" s="30">
        <v>785</v>
      </c>
      <c r="H74" s="30">
        <v>427</v>
      </c>
      <c r="I74" s="30">
        <v>519</v>
      </c>
      <c r="J74" s="30">
        <v>73</v>
      </c>
      <c r="K74" s="30">
        <v>171</v>
      </c>
      <c r="L74" s="30">
        <v>803</v>
      </c>
      <c r="M74" s="30">
        <v>352</v>
      </c>
      <c r="N74" s="30">
        <v>174</v>
      </c>
      <c r="O74" s="30">
        <v>163</v>
      </c>
    </row>
    <row r="75" spans="1:15" ht="15" customHeight="1">
      <c r="A75" s="49"/>
      <c r="B75" s="24"/>
      <c r="C75" s="52"/>
      <c r="D75" s="31">
        <v>1</v>
      </c>
      <c r="E75" s="26">
        <v>0.3290909090909091</v>
      </c>
      <c r="F75" s="27">
        <v>0.52981818181818185</v>
      </c>
      <c r="G75" s="27">
        <v>0.28545454545454546</v>
      </c>
      <c r="H75" s="27">
        <v>0.15527272727272728</v>
      </c>
      <c r="I75" s="27">
        <v>0.18872727272727272</v>
      </c>
      <c r="J75" s="27">
        <v>2.6545454545454546E-2</v>
      </c>
      <c r="K75" s="27">
        <v>6.2181818181818178E-2</v>
      </c>
      <c r="L75" s="27">
        <v>0.29199999999999998</v>
      </c>
      <c r="M75" s="27">
        <v>0.128</v>
      </c>
      <c r="N75" s="27">
        <v>6.3272727272727272E-2</v>
      </c>
      <c r="O75" s="27">
        <v>5.9272727272727276E-2</v>
      </c>
    </row>
    <row r="76" spans="1:15" ht="15" customHeight="1">
      <c r="A76" s="49"/>
      <c r="B76" s="24"/>
      <c r="C76" s="51" t="s">
        <v>313</v>
      </c>
      <c r="D76" s="28">
        <v>1585</v>
      </c>
      <c r="E76" s="29">
        <v>545</v>
      </c>
      <c r="F76" s="30">
        <v>817</v>
      </c>
      <c r="G76" s="30">
        <v>439</v>
      </c>
      <c r="H76" s="30">
        <v>293</v>
      </c>
      <c r="I76" s="30">
        <v>315</v>
      </c>
      <c r="J76" s="30">
        <v>33</v>
      </c>
      <c r="K76" s="30">
        <v>95</v>
      </c>
      <c r="L76" s="30">
        <v>556</v>
      </c>
      <c r="M76" s="30">
        <v>191</v>
      </c>
      <c r="N76" s="30">
        <v>115</v>
      </c>
      <c r="O76" s="30">
        <v>133</v>
      </c>
    </row>
    <row r="77" spans="1:15" ht="15" customHeight="1">
      <c r="A77" s="49"/>
      <c r="B77" s="24"/>
      <c r="C77" s="52"/>
      <c r="D77" s="31">
        <v>1</v>
      </c>
      <c r="E77" s="26">
        <v>0.34384858044164041</v>
      </c>
      <c r="F77" s="27">
        <v>0.51545741324921135</v>
      </c>
      <c r="G77" s="27">
        <v>0.27697160883280758</v>
      </c>
      <c r="H77" s="27">
        <v>0.18485804416403787</v>
      </c>
      <c r="I77" s="27">
        <v>0.19873817034700317</v>
      </c>
      <c r="J77" s="27">
        <v>2.082018927444795E-2</v>
      </c>
      <c r="K77" s="27">
        <v>5.993690851735016E-2</v>
      </c>
      <c r="L77" s="27">
        <v>0.350788643533123</v>
      </c>
      <c r="M77" s="27">
        <v>0.12050473186119874</v>
      </c>
      <c r="N77" s="27">
        <v>7.2555205047318619E-2</v>
      </c>
      <c r="O77" s="27">
        <v>8.3911671924290221E-2</v>
      </c>
    </row>
    <row r="78" spans="1:15" ht="15" customHeight="1">
      <c r="A78" s="49"/>
      <c r="B78" s="24"/>
      <c r="C78" s="51" t="s">
        <v>314</v>
      </c>
      <c r="D78" s="28">
        <v>1329</v>
      </c>
      <c r="E78" s="29">
        <v>431</v>
      </c>
      <c r="F78" s="30">
        <v>622</v>
      </c>
      <c r="G78" s="30">
        <v>301</v>
      </c>
      <c r="H78" s="30">
        <v>207</v>
      </c>
      <c r="I78" s="30">
        <v>265</v>
      </c>
      <c r="J78" s="30">
        <v>23</v>
      </c>
      <c r="K78" s="30">
        <v>50</v>
      </c>
      <c r="L78" s="30">
        <v>383</v>
      </c>
      <c r="M78" s="30">
        <v>177</v>
      </c>
      <c r="N78" s="30">
        <v>94</v>
      </c>
      <c r="O78" s="30">
        <v>146</v>
      </c>
    </row>
    <row r="79" spans="1:15" ht="15" customHeight="1">
      <c r="A79" s="49"/>
      <c r="B79" s="24"/>
      <c r="C79" s="52"/>
      <c r="D79" s="31">
        <v>1</v>
      </c>
      <c r="E79" s="26">
        <v>0.32430398796087284</v>
      </c>
      <c r="F79" s="27">
        <v>0.46802106847253572</v>
      </c>
      <c r="G79" s="27">
        <v>0.22648607975921745</v>
      </c>
      <c r="H79" s="27">
        <v>0.15575620767494355</v>
      </c>
      <c r="I79" s="27">
        <v>0.19939804364183597</v>
      </c>
      <c r="J79" s="27">
        <v>1.7306245297215951E-2</v>
      </c>
      <c r="K79" s="27">
        <v>3.7622272385252072E-2</v>
      </c>
      <c r="L79" s="27">
        <v>0.28818660647103084</v>
      </c>
      <c r="M79" s="27">
        <v>0.13318284424379231</v>
      </c>
      <c r="N79" s="27">
        <v>7.0729872084273893E-2</v>
      </c>
      <c r="O79" s="27">
        <v>0.10985703536493605</v>
      </c>
    </row>
    <row r="80" spans="1:15" ht="15" customHeight="1">
      <c r="A80" s="49"/>
      <c r="B80" s="24"/>
      <c r="C80" s="51" t="s">
        <v>315</v>
      </c>
      <c r="D80" s="28">
        <v>686</v>
      </c>
      <c r="E80" s="29">
        <v>218</v>
      </c>
      <c r="F80" s="30">
        <v>304</v>
      </c>
      <c r="G80" s="30">
        <v>106</v>
      </c>
      <c r="H80" s="30">
        <v>108</v>
      </c>
      <c r="I80" s="30">
        <v>154</v>
      </c>
      <c r="J80" s="30">
        <v>12</v>
      </c>
      <c r="K80" s="30">
        <v>25</v>
      </c>
      <c r="L80" s="30">
        <v>209</v>
      </c>
      <c r="M80" s="30">
        <v>89</v>
      </c>
      <c r="N80" s="30">
        <v>63</v>
      </c>
      <c r="O80" s="30">
        <v>94</v>
      </c>
    </row>
    <row r="81" spans="1:15" ht="15" customHeight="1">
      <c r="A81" s="49"/>
      <c r="B81" s="24"/>
      <c r="C81" s="52"/>
      <c r="D81" s="31">
        <v>1</v>
      </c>
      <c r="E81" s="26">
        <v>0.31778425655976678</v>
      </c>
      <c r="F81" s="27">
        <v>0.44314868804664725</v>
      </c>
      <c r="G81" s="27">
        <v>0.15451895043731778</v>
      </c>
      <c r="H81" s="27">
        <v>0.15743440233236153</v>
      </c>
      <c r="I81" s="27">
        <v>0.22448979591836735</v>
      </c>
      <c r="J81" s="27">
        <v>1.7492711370262391E-2</v>
      </c>
      <c r="K81" s="27">
        <v>3.6443148688046649E-2</v>
      </c>
      <c r="L81" s="27">
        <v>0.30466472303206998</v>
      </c>
      <c r="M81" s="27">
        <v>0.12973760932944606</v>
      </c>
      <c r="N81" s="27">
        <v>9.1836734693877556E-2</v>
      </c>
      <c r="O81" s="27">
        <v>0.13702623906705538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4187</v>
      </c>
      <c r="E84" s="22">
        <v>1449</v>
      </c>
      <c r="F84" s="23">
        <v>2177</v>
      </c>
      <c r="G84" s="23">
        <v>615</v>
      </c>
      <c r="H84" s="23">
        <v>567</v>
      </c>
      <c r="I84" s="23">
        <v>644</v>
      </c>
      <c r="J84" s="23">
        <v>114</v>
      </c>
      <c r="K84" s="23">
        <v>274</v>
      </c>
      <c r="L84" s="23">
        <v>737</v>
      </c>
      <c r="M84" s="23">
        <v>688</v>
      </c>
      <c r="N84" s="23">
        <v>134</v>
      </c>
      <c r="O84" s="23">
        <v>387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0.34607117267733462</v>
      </c>
      <c r="F85" s="27">
        <v>0.51994267972295194</v>
      </c>
      <c r="G85" s="27">
        <v>0.14688320993551468</v>
      </c>
      <c r="H85" s="27">
        <v>0.13541915452591355</v>
      </c>
      <c r="I85" s="27">
        <v>0.15380941007881538</v>
      </c>
      <c r="J85" s="27">
        <v>2.7227131597802722E-2</v>
      </c>
      <c r="K85" s="27">
        <v>6.5440649629806544E-2</v>
      </c>
      <c r="L85" s="27">
        <v>0.1760210174349176</v>
      </c>
      <c r="M85" s="27">
        <v>0.16431812753761643</v>
      </c>
      <c r="N85" s="27">
        <v>3.2003821351803199E-2</v>
      </c>
      <c r="O85" s="27">
        <v>9.2428946739909243E-2</v>
      </c>
    </row>
    <row r="86" spans="1:15" ht="15" customHeight="1">
      <c r="A86" s="49"/>
      <c r="B86" s="24" t="s">
        <v>319</v>
      </c>
      <c r="C86" s="51" t="s">
        <v>320</v>
      </c>
      <c r="D86" s="28">
        <v>3737</v>
      </c>
      <c r="E86" s="29">
        <v>1274</v>
      </c>
      <c r="F86" s="30">
        <v>2050</v>
      </c>
      <c r="G86" s="30">
        <v>791</v>
      </c>
      <c r="H86" s="30">
        <v>519</v>
      </c>
      <c r="I86" s="30">
        <v>592</v>
      </c>
      <c r="J86" s="30">
        <v>135</v>
      </c>
      <c r="K86" s="30">
        <v>228</v>
      </c>
      <c r="L86" s="30">
        <v>755</v>
      </c>
      <c r="M86" s="30">
        <v>601</v>
      </c>
      <c r="N86" s="30">
        <v>150</v>
      </c>
      <c r="O86" s="30">
        <v>259</v>
      </c>
    </row>
    <row r="87" spans="1:15" ht="15" customHeight="1">
      <c r="A87" s="49"/>
      <c r="B87" s="24"/>
      <c r="C87" s="52"/>
      <c r="D87" s="31">
        <v>1</v>
      </c>
      <c r="E87" s="26">
        <v>0.34091517259834092</v>
      </c>
      <c r="F87" s="27">
        <v>0.54856837035054862</v>
      </c>
      <c r="G87" s="27">
        <v>0.21166711265721166</v>
      </c>
      <c r="H87" s="27">
        <v>0.13888145571313887</v>
      </c>
      <c r="I87" s="27">
        <v>0.15841584158415842</v>
      </c>
      <c r="J87" s="27">
        <v>3.6125234145036128E-2</v>
      </c>
      <c r="K87" s="27">
        <v>6.101150655606101E-2</v>
      </c>
      <c r="L87" s="27">
        <v>0.20203371688520202</v>
      </c>
      <c r="M87" s="27">
        <v>0.16082419052716082</v>
      </c>
      <c r="N87" s="27">
        <v>4.0139149050040138E-2</v>
      </c>
      <c r="O87" s="27">
        <v>6.9306930693069313E-2</v>
      </c>
    </row>
    <row r="88" spans="1:15" ht="15" customHeight="1">
      <c r="A88" s="49"/>
      <c r="B88" s="24"/>
      <c r="C88" s="51" t="s">
        <v>321</v>
      </c>
      <c r="D88" s="28">
        <v>2220</v>
      </c>
      <c r="E88" s="29">
        <v>701</v>
      </c>
      <c r="F88" s="30">
        <v>1090</v>
      </c>
      <c r="G88" s="30">
        <v>690</v>
      </c>
      <c r="H88" s="30">
        <v>333</v>
      </c>
      <c r="I88" s="30">
        <v>373</v>
      </c>
      <c r="J88" s="30">
        <v>67</v>
      </c>
      <c r="K88" s="30">
        <v>149</v>
      </c>
      <c r="L88" s="30">
        <v>556</v>
      </c>
      <c r="M88" s="30">
        <v>383</v>
      </c>
      <c r="N88" s="30">
        <v>107</v>
      </c>
      <c r="O88" s="30">
        <v>119</v>
      </c>
    </row>
    <row r="89" spans="1:15" ht="15" customHeight="1">
      <c r="A89" s="49"/>
      <c r="B89" s="24"/>
      <c r="C89" s="52"/>
      <c r="D89" s="31">
        <v>1</v>
      </c>
      <c r="E89" s="26">
        <v>0.31576576576576576</v>
      </c>
      <c r="F89" s="27">
        <v>0.49099099099099097</v>
      </c>
      <c r="G89" s="27">
        <v>0.3108108108108108</v>
      </c>
      <c r="H89" s="27">
        <v>0.15</v>
      </c>
      <c r="I89" s="27">
        <v>0.16801801801801802</v>
      </c>
      <c r="J89" s="27">
        <v>3.0180180180180181E-2</v>
      </c>
      <c r="K89" s="27">
        <v>6.7117117117117112E-2</v>
      </c>
      <c r="L89" s="27">
        <v>0.25045045045045045</v>
      </c>
      <c r="M89" s="27">
        <v>0.17252252252252251</v>
      </c>
      <c r="N89" s="27">
        <v>4.8198198198198199E-2</v>
      </c>
      <c r="O89" s="27">
        <v>5.3603603603603604E-2</v>
      </c>
    </row>
    <row r="90" spans="1:15" ht="15" customHeight="1">
      <c r="A90" s="49"/>
      <c r="B90" s="24"/>
      <c r="C90" s="51" t="s">
        <v>322</v>
      </c>
      <c r="D90" s="28">
        <v>3166</v>
      </c>
      <c r="E90" s="29">
        <v>902</v>
      </c>
      <c r="F90" s="30">
        <v>1492</v>
      </c>
      <c r="G90" s="30">
        <v>1139</v>
      </c>
      <c r="H90" s="30">
        <v>485</v>
      </c>
      <c r="I90" s="30">
        <v>560</v>
      </c>
      <c r="J90" s="30">
        <v>79</v>
      </c>
      <c r="K90" s="30">
        <v>162</v>
      </c>
      <c r="L90" s="30">
        <v>901</v>
      </c>
      <c r="M90" s="30">
        <v>461</v>
      </c>
      <c r="N90" s="30">
        <v>237</v>
      </c>
      <c r="O90" s="30">
        <v>215</v>
      </c>
    </row>
    <row r="91" spans="1:15" ht="15" customHeight="1">
      <c r="A91" s="49"/>
      <c r="B91" s="24"/>
      <c r="C91" s="52"/>
      <c r="D91" s="31">
        <v>1</v>
      </c>
      <c r="E91" s="26">
        <v>0.28490208464939987</v>
      </c>
      <c r="F91" s="27">
        <v>0.47125710675931776</v>
      </c>
      <c r="G91" s="27">
        <v>0.35975994946304485</v>
      </c>
      <c r="H91" s="27">
        <v>0.15319014529374606</v>
      </c>
      <c r="I91" s="27">
        <v>0.17687934301958308</v>
      </c>
      <c r="J91" s="27">
        <v>2.4952621604548326E-2</v>
      </c>
      <c r="K91" s="27">
        <v>5.1168667087807956E-2</v>
      </c>
      <c r="L91" s="27">
        <v>0.28458622867972205</v>
      </c>
      <c r="M91" s="27">
        <v>0.14560960202147821</v>
      </c>
      <c r="N91" s="27">
        <v>7.4857864813644981E-2</v>
      </c>
      <c r="O91" s="27">
        <v>6.7909033480732781E-2</v>
      </c>
    </row>
    <row r="92" spans="1:15" ht="15" customHeight="1">
      <c r="A92" s="49"/>
      <c r="B92" s="24"/>
      <c r="C92" s="51" t="s">
        <v>323</v>
      </c>
      <c r="D92" s="28">
        <v>1639</v>
      </c>
      <c r="E92" s="29">
        <v>457</v>
      </c>
      <c r="F92" s="30">
        <v>700</v>
      </c>
      <c r="G92" s="30">
        <v>460</v>
      </c>
      <c r="H92" s="30">
        <v>219</v>
      </c>
      <c r="I92" s="30">
        <v>286</v>
      </c>
      <c r="J92" s="30">
        <v>24</v>
      </c>
      <c r="K92" s="30">
        <v>63</v>
      </c>
      <c r="L92" s="30">
        <v>457</v>
      </c>
      <c r="M92" s="30">
        <v>230</v>
      </c>
      <c r="N92" s="30">
        <v>170</v>
      </c>
      <c r="O92" s="30">
        <v>175</v>
      </c>
    </row>
    <row r="93" spans="1:15" ht="15" customHeight="1">
      <c r="A93" s="49"/>
      <c r="B93" s="24"/>
      <c r="C93" s="52"/>
      <c r="D93" s="31">
        <v>1</v>
      </c>
      <c r="E93" s="26">
        <v>0.27882855399633921</v>
      </c>
      <c r="F93" s="27">
        <v>0.42708968883465526</v>
      </c>
      <c r="G93" s="27">
        <v>0.28065893837705919</v>
      </c>
      <c r="H93" s="27">
        <v>0.13361805979255645</v>
      </c>
      <c r="I93" s="27">
        <v>0.17449664429530201</v>
      </c>
      <c r="J93" s="27">
        <v>1.464307504575961E-2</v>
      </c>
      <c r="K93" s="27">
        <v>3.8438071995118978E-2</v>
      </c>
      <c r="L93" s="27">
        <v>0.27882855399633921</v>
      </c>
      <c r="M93" s="27">
        <v>0.14032946918852959</v>
      </c>
      <c r="N93" s="27">
        <v>0.10372178157413056</v>
      </c>
      <c r="O93" s="27">
        <v>0.10677242220866381</v>
      </c>
    </row>
    <row r="94" spans="1:15" ht="15" customHeight="1">
      <c r="A94" s="49"/>
      <c r="B94" s="24"/>
      <c r="C94" s="51" t="s">
        <v>324</v>
      </c>
      <c r="D94" s="28">
        <v>403</v>
      </c>
      <c r="E94" s="29">
        <v>121</v>
      </c>
      <c r="F94" s="30">
        <v>174</v>
      </c>
      <c r="G94" s="30">
        <v>111</v>
      </c>
      <c r="H94" s="30">
        <v>61</v>
      </c>
      <c r="I94" s="30">
        <v>72</v>
      </c>
      <c r="J94" s="30">
        <v>5</v>
      </c>
      <c r="K94" s="30">
        <v>26</v>
      </c>
      <c r="L94" s="30">
        <v>120</v>
      </c>
      <c r="M94" s="30">
        <v>52</v>
      </c>
      <c r="N94" s="30">
        <v>48</v>
      </c>
      <c r="O94" s="30">
        <v>39</v>
      </c>
    </row>
    <row r="95" spans="1:15" ht="15" customHeight="1">
      <c r="A95" s="49"/>
      <c r="B95" s="24"/>
      <c r="C95" s="52"/>
      <c r="D95" s="31">
        <v>1</v>
      </c>
      <c r="E95" s="26">
        <v>0.30024813895781638</v>
      </c>
      <c r="F95" s="27">
        <v>0.4317617866004963</v>
      </c>
      <c r="G95" s="27">
        <v>0.27543424317617865</v>
      </c>
      <c r="H95" s="27">
        <v>0.15136476426799009</v>
      </c>
      <c r="I95" s="27">
        <v>0.17866004962779156</v>
      </c>
      <c r="J95" s="27">
        <v>1.2406947890818859E-2</v>
      </c>
      <c r="K95" s="27">
        <v>6.4516129032258063E-2</v>
      </c>
      <c r="L95" s="27">
        <v>0.29776674937965258</v>
      </c>
      <c r="M95" s="27">
        <v>0.12903225806451613</v>
      </c>
      <c r="N95" s="27">
        <v>0.11910669975186104</v>
      </c>
      <c r="O95" s="27">
        <v>9.6774193548387094E-2</v>
      </c>
    </row>
    <row r="96" spans="1:15" ht="15" customHeight="1">
      <c r="A96" s="49"/>
      <c r="B96" s="24"/>
      <c r="C96" s="51" t="s">
        <v>325</v>
      </c>
      <c r="D96" s="28">
        <v>373</v>
      </c>
      <c r="E96" s="29">
        <v>100</v>
      </c>
      <c r="F96" s="30">
        <v>139</v>
      </c>
      <c r="G96" s="30">
        <v>67</v>
      </c>
      <c r="H96" s="30">
        <v>53</v>
      </c>
      <c r="I96" s="30">
        <v>71</v>
      </c>
      <c r="J96" s="30">
        <v>0</v>
      </c>
      <c r="K96" s="30">
        <v>9</v>
      </c>
      <c r="L96" s="30">
        <v>108</v>
      </c>
      <c r="M96" s="30">
        <v>45</v>
      </c>
      <c r="N96" s="30">
        <v>44</v>
      </c>
      <c r="O96" s="30">
        <v>65</v>
      </c>
    </row>
    <row r="97" spans="1:15" ht="15" customHeight="1">
      <c r="A97" s="49"/>
      <c r="B97" s="24"/>
      <c r="C97" s="52"/>
      <c r="D97" s="31">
        <v>1</v>
      </c>
      <c r="E97" s="26">
        <v>0.26809651474530832</v>
      </c>
      <c r="F97" s="27">
        <v>0.37265415549597858</v>
      </c>
      <c r="G97" s="27">
        <v>0.17962466487935658</v>
      </c>
      <c r="H97" s="27">
        <v>0.14209115281501342</v>
      </c>
      <c r="I97" s="27">
        <v>0.19034852546916889</v>
      </c>
      <c r="J97" s="27">
        <v>0</v>
      </c>
      <c r="K97" s="27">
        <v>2.4128686327077747E-2</v>
      </c>
      <c r="L97" s="27">
        <v>0.289544235924933</v>
      </c>
      <c r="M97" s="27">
        <v>0.12064343163538874</v>
      </c>
      <c r="N97" s="27">
        <v>0.11796246648793565</v>
      </c>
      <c r="O97" s="27">
        <v>0.17426273458445041</v>
      </c>
    </row>
    <row r="98" spans="1:15" ht="15" customHeight="1">
      <c r="A98" s="49"/>
      <c r="B98" s="24"/>
      <c r="C98" s="51" t="s">
        <v>326</v>
      </c>
      <c r="D98" s="28">
        <v>28</v>
      </c>
      <c r="E98" s="29">
        <v>12</v>
      </c>
      <c r="F98" s="30">
        <v>9</v>
      </c>
      <c r="G98" s="30">
        <v>7</v>
      </c>
      <c r="H98" s="30">
        <v>5</v>
      </c>
      <c r="I98" s="30">
        <v>7</v>
      </c>
      <c r="J98" s="30">
        <v>1</v>
      </c>
      <c r="K98" s="30">
        <v>2</v>
      </c>
      <c r="L98" s="30">
        <v>14</v>
      </c>
      <c r="M98" s="30">
        <v>3</v>
      </c>
      <c r="N98" s="30">
        <v>2</v>
      </c>
      <c r="O98" s="30">
        <v>2</v>
      </c>
    </row>
    <row r="99" spans="1:15" ht="15" customHeight="1">
      <c r="A99" s="49"/>
      <c r="B99" s="24"/>
      <c r="C99" s="52"/>
      <c r="D99" s="31">
        <v>1</v>
      </c>
      <c r="E99" s="26">
        <v>0.42857142857142855</v>
      </c>
      <c r="F99" s="27">
        <v>0.32142857142857145</v>
      </c>
      <c r="G99" s="27">
        <v>0.25</v>
      </c>
      <c r="H99" s="27">
        <v>0.17857142857142858</v>
      </c>
      <c r="I99" s="27">
        <v>0.25</v>
      </c>
      <c r="J99" s="27">
        <v>3.5714285714285712E-2</v>
      </c>
      <c r="K99" s="27">
        <v>7.1428571428571425E-2</v>
      </c>
      <c r="L99" s="27">
        <v>0.5</v>
      </c>
      <c r="M99" s="27">
        <v>0.10714285714285714</v>
      </c>
      <c r="N99" s="27">
        <v>7.1428571428571425E-2</v>
      </c>
      <c r="O99" s="27">
        <v>7.1428571428571425E-2</v>
      </c>
    </row>
    <row r="100" spans="1:15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1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1149" priority="56" rank="1"/>
  </conditionalFormatting>
  <conditionalFormatting sqref="E67:O67">
    <cfRule type="top10" dxfId="1148" priority="49" rank="1"/>
  </conditionalFormatting>
  <conditionalFormatting sqref="E65:O65">
    <cfRule type="top10" dxfId="1147" priority="48" rank="1"/>
  </conditionalFormatting>
  <conditionalFormatting sqref="E63:O63">
    <cfRule type="top10" dxfId="1146" priority="47" rank="1"/>
  </conditionalFormatting>
  <conditionalFormatting sqref="E61:O61">
    <cfRule type="top10" dxfId="1145" priority="46" rank="1"/>
  </conditionalFormatting>
  <conditionalFormatting sqref="E59:O59">
    <cfRule type="top10" dxfId="1144" priority="45" rank="1"/>
  </conditionalFormatting>
  <conditionalFormatting sqref="E57:O57">
    <cfRule type="top10" dxfId="1143" priority="44" rank="1"/>
  </conditionalFormatting>
  <conditionalFormatting sqref="E55:O55">
    <cfRule type="top10" dxfId="1142" priority="43" rank="1"/>
  </conditionalFormatting>
  <conditionalFormatting sqref="E53:O53">
    <cfRule type="top10" dxfId="1141" priority="42" rank="1"/>
  </conditionalFormatting>
  <conditionalFormatting sqref="E51:O51">
    <cfRule type="top10" dxfId="1140" priority="41" rank="1"/>
  </conditionalFormatting>
  <conditionalFormatting sqref="E49:O49">
    <cfRule type="top10" dxfId="1139" priority="40" rank="1"/>
  </conditionalFormatting>
  <conditionalFormatting sqref="E47:O47">
    <cfRule type="top10" dxfId="1138" priority="39" rank="1"/>
  </conditionalFormatting>
  <conditionalFormatting sqref="E45:O45">
    <cfRule type="top10" dxfId="1137" priority="38" rank="1"/>
  </conditionalFormatting>
  <conditionalFormatting sqref="E43:O43">
    <cfRule type="top10" dxfId="1136" priority="37" rank="1"/>
  </conditionalFormatting>
  <conditionalFormatting sqref="E41:O41">
    <cfRule type="top10" dxfId="1135" priority="36" rank="1"/>
  </conditionalFormatting>
  <conditionalFormatting sqref="E39:O39">
    <cfRule type="top10" dxfId="1134" priority="35" rank="1"/>
  </conditionalFormatting>
  <conditionalFormatting sqref="E37:O37">
    <cfRule type="top10" dxfId="1133" priority="34" rank="1"/>
  </conditionalFormatting>
  <conditionalFormatting sqref="E35:O35">
    <cfRule type="top10" dxfId="1132" priority="32" rank="1"/>
  </conditionalFormatting>
  <conditionalFormatting sqref="E33:O33">
    <cfRule type="top10" dxfId="1131" priority="31" rank="1"/>
  </conditionalFormatting>
  <conditionalFormatting sqref="E31:O31">
    <cfRule type="top10" dxfId="1130" priority="30" rank="1"/>
  </conditionalFormatting>
  <conditionalFormatting sqref="E29:O29">
    <cfRule type="top10" dxfId="1129" priority="29" rank="1"/>
  </conditionalFormatting>
  <conditionalFormatting sqref="E27:O27">
    <cfRule type="top10" dxfId="1128" priority="28" rank="1"/>
  </conditionalFormatting>
  <conditionalFormatting sqref="E21:O21">
    <cfRule type="top10" dxfId="1127" priority="27" rank="1"/>
  </conditionalFormatting>
  <conditionalFormatting sqref="E19:O19">
    <cfRule type="top10" dxfId="1126" priority="26" rank="1"/>
  </conditionalFormatting>
  <conditionalFormatting sqref="E17:O17">
    <cfRule type="top10" dxfId="1125" priority="25" rank="1"/>
  </conditionalFormatting>
  <conditionalFormatting sqref="E15:O15">
    <cfRule type="top10" dxfId="1124" priority="24" rank="1"/>
  </conditionalFormatting>
  <conditionalFormatting sqref="E13:O13">
    <cfRule type="top10" dxfId="1123" priority="23" rank="1"/>
  </conditionalFormatting>
  <conditionalFormatting sqref="E11:O11">
    <cfRule type="top10" dxfId="1122" priority="22" rank="1"/>
  </conditionalFormatting>
  <conditionalFormatting sqref="E23:O23">
    <cfRule type="top10" dxfId="1121" priority="21" rank="1"/>
  </conditionalFormatting>
  <conditionalFormatting sqref="E25:O25">
    <cfRule type="top10" dxfId="1120" priority="20" rank="1"/>
  </conditionalFormatting>
  <conditionalFormatting sqref="E81:O81">
    <cfRule type="top10" dxfId="1119" priority="17" rank="1"/>
  </conditionalFormatting>
  <conditionalFormatting sqref="E79:O79">
    <cfRule type="top10" dxfId="1118" priority="16" rank="1"/>
  </conditionalFormatting>
  <conditionalFormatting sqref="E77:O77">
    <cfRule type="top10" dxfId="1117" priority="15" rank="1"/>
  </conditionalFormatting>
  <conditionalFormatting sqref="E75:O75">
    <cfRule type="top10" dxfId="1116" priority="14" rank="1"/>
  </conditionalFormatting>
  <conditionalFormatting sqref="E73:O73">
    <cfRule type="top10" dxfId="1115" priority="13" rank="1"/>
  </conditionalFormatting>
  <conditionalFormatting sqref="E71:O71">
    <cfRule type="top10" dxfId="1114" priority="12" rank="1"/>
  </conditionalFormatting>
  <conditionalFormatting sqref="E69:O69">
    <cfRule type="top10" dxfId="1113" priority="11" rank="1"/>
  </conditionalFormatting>
  <conditionalFormatting sqref="E101:O101">
    <cfRule type="top10" dxfId="1112" priority="9" rank="1"/>
  </conditionalFormatting>
  <conditionalFormatting sqref="E99:O99">
    <cfRule type="top10" dxfId="1111" priority="8" rank="1"/>
  </conditionalFormatting>
  <conditionalFormatting sqref="E97:O97">
    <cfRule type="top10" dxfId="1110" priority="7" rank="1"/>
  </conditionalFormatting>
  <conditionalFormatting sqref="E95:O95">
    <cfRule type="top10" dxfId="1109" priority="6" rank="1"/>
  </conditionalFormatting>
  <conditionalFormatting sqref="E93:O93">
    <cfRule type="top10" dxfId="1108" priority="5" rank="1"/>
  </conditionalFormatting>
  <conditionalFormatting sqref="E91:O91">
    <cfRule type="top10" dxfId="1107" priority="4" rank="1"/>
  </conditionalFormatting>
  <conditionalFormatting sqref="E89:O89">
    <cfRule type="top10" dxfId="1106" priority="3" rank="1"/>
  </conditionalFormatting>
  <conditionalFormatting sqref="E87:O87">
    <cfRule type="top10" dxfId="1105" priority="2" rank="1"/>
  </conditionalFormatting>
  <conditionalFormatting sqref="E85:O85">
    <cfRule type="top10" dxfId="110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1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352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153</v>
      </c>
      <c r="F7" s="13" t="s">
        <v>154</v>
      </c>
      <c r="G7" s="13" t="s">
        <v>155</v>
      </c>
      <c r="H7" s="13" t="s">
        <v>156</v>
      </c>
      <c r="I7" s="13" t="s">
        <v>157</v>
      </c>
      <c r="J7" s="13" t="s">
        <v>158</v>
      </c>
      <c r="K7" s="13" t="s">
        <v>159</v>
      </c>
      <c r="L7" s="13" t="s">
        <v>23</v>
      </c>
      <c r="M7" s="13" t="s">
        <v>152</v>
      </c>
      <c r="N7" s="13" t="s">
        <v>24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2501</v>
      </c>
      <c r="F8" s="16">
        <v>2484</v>
      </c>
      <c r="G8" s="16">
        <v>2748</v>
      </c>
      <c r="H8" s="16">
        <v>844</v>
      </c>
      <c r="I8" s="16">
        <v>2669</v>
      </c>
      <c r="J8" s="16">
        <v>767</v>
      </c>
      <c r="K8" s="16">
        <v>3723</v>
      </c>
      <c r="L8" s="16">
        <v>315</v>
      </c>
      <c r="M8" s="16">
        <v>4611</v>
      </c>
      <c r="N8" s="16">
        <v>1702</v>
      </c>
      <c r="O8" s="16">
        <v>2211</v>
      </c>
    </row>
    <row r="9" spans="1:16384" ht="15" customHeight="1">
      <c r="A9" s="49"/>
      <c r="B9" s="57"/>
      <c r="C9" s="58"/>
      <c r="D9" s="17">
        <v>1</v>
      </c>
      <c r="E9" s="18">
        <v>0.15478400792177249</v>
      </c>
      <c r="F9" s="19">
        <v>0.15373189751206834</v>
      </c>
      <c r="G9" s="19">
        <v>0.1700705532862978</v>
      </c>
      <c r="H9" s="19">
        <v>5.2234187399430622E-2</v>
      </c>
      <c r="I9" s="19">
        <v>0.16518133432355489</v>
      </c>
      <c r="J9" s="19">
        <v>4.7468746131947022E-2</v>
      </c>
      <c r="K9" s="19">
        <v>0.23041217972521352</v>
      </c>
      <c r="L9" s="19">
        <v>1.9494987003341999E-2</v>
      </c>
      <c r="M9" s="19">
        <v>0.28536947642034904</v>
      </c>
      <c r="N9" s="19">
        <v>0.10533481866567644</v>
      </c>
      <c r="O9" s="19">
        <v>0.13683624210917192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711</v>
      </c>
      <c r="F10" s="23">
        <v>585</v>
      </c>
      <c r="G10" s="23">
        <v>862</v>
      </c>
      <c r="H10" s="23">
        <v>244</v>
      </c>
      <c r="I10" s="23">
        <v>893</v>
      </c>
      <c r="J10" s="23">
        <v>243</v>
      </c>
      <c r="K10" s="23">
        <v>1262</v>
      </c>
      <c r="L10" s="23">
        <v>86</v>
      </c>
      <c r="M10" s="23">
        <v>1341</v>
      </c>
      <c r="N10" s="23">
        <v>531</v>
      </c>
      <c r="O10" s="23">
        <v>718</v>
      </c>
    </row>
    <row r="11" spans="1:16384" ht="15" customHeight="1">
      <c r="A11" s="49"/>
      <c r="B11" s="24"/>
      <c r="C11" s="52"/>
      <c r="D11" s="25">
        <v>1</v>
      </c>
      <c r="E11" s="26">
        <v>0.14242788461538461</v>
      </c>
      <c r="F11" s="27">
        <v>0.1171875</v>
      </c>
      <c r="G11" s="27">
        <v>0.17267628205128205</v>
      </c>
      <c r="H11" s="27">
        <v>4.8878205128205128E-2</v>
      </c>
      <c r="I11" s="27">
        <v>0.17888621794871795</v>
      </c>
      <c r="J11" s="27">
        <v>4.8677884615384616E-2</v>
      </c>
      <c r="K11" s="27">
        <v>0.25280448717948717</v>
      </c>
      <c r="L11" s="27">
        <v>1.7227564102564104E-2</v>
      </c>
      <c r="M11" s="27">
        <v>0.26862980769230771</v>
      </c>
      <c r="N11" s="27">
        <v>0.1063701923076923</v>
      </c>
      <c r="O11" s="27">
        <v>0.14383012820512819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1763</v>
      </c>
      <c r="F12" s="30">
        <v>1871</v>
      </c>
      <c r="G12" s="30">
        <v>1866</v>
      </c>
      <c r="H12" s="30">
        <v>587</v>
      </c>
      <c r="I12" s="30">
        <v>1724</v>
      </c>
      <c r="J12" s="30">
        <v>507</v>
      </c>
      <c r="K12" s="30">
        <v>2417</v>
      </c>
      <c r="L12" s="30">
        <v>226</v>
      </c>
      <c r="M12" s="30">
        <v>3169</v>
      </c>
      <c r="N12" s="30">
        <v>1133</v>
      </c>
      <c r="O12" s="30">
        <v>1469</v>
      </c>
    </row>
    <row r="13" spans="1:16384" ht="15" customHeight="1">
      <c r="A13" s="49"/>
      <c r="B13" s="43"/>
      <c r="C13" s="60"/>
      <c r="D13" s="44">
        <v>1</v>
      </c>
      <c r="E13" s="45">
        <v>0.16160968008066734</v>
      </c>
      <c r="F13" s="46">
        <v>0.17150976258135484</v>
      </c>
      <c r="G13" s="46">
        <v>0.17105142542854523</v>
      </c>
      <c r="H13" s="46">
        <v>5.3808781739847829E-2</v>
      </c>
      <c r="I13" s="46">
        <v>0.15803465028875241</v>
      </c>
      <c r="J13" s="46">
        <v>4.6475387294894123E-2</v>
      </c>
      <c r="K13" s="46">
        <v>0.22156017966816391</v>
      </c>
      <c r="L13" s="46">
        <v>2.0716839306994226E-2</v>
      </c>
      <c r="M13" s="46">
        <v>0.29049408745072874</v>
      </c>
      <c r="N13" s="46">
        <v>0.1038591988266569</v>
      </c>
      <c r="O13" s="46">
        <v>0.13465945549546246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50</v>
      </c>
      <c r="F14" s="23">
        <v>39</v>
      </c>
      <c r="G14" s="23">
        <v>59</v>
      </c>
      <c r="H14" s="23">
        <v>12</v>
      </c>
      <c r="I14" s="23">
        <v>47</v>
      </c>
      <c r="J14" s="23">
        <v>14</v>
      </c>
      <c r="K14" s="23">
        <v>80</v>
      </c>
      <c r="L14" s="23">
        <v>14</v>
      </c>
      <c r="M14" s="23">
        <v>100</v>
      </c>
      <c r="N14" s="23">
        <v>46</v>
      </c>
      <c r="O14" s="23">
        <v>36</v>
      </c>
    </row>
    <row r="15" spans="1:16384" ht="15" customHeight="1">
      <c r="A15" s="49"/>
      <c r="B15" s="24"/>
      <c r="C15" s="52"/>
      <c r="D15" s="31">
        <v>1</v>
      </c>
      <c r="E15" s="26">
        <v>0.13850415512465375</v>
      </c>
      <c r="F15" s="27">
        <v>0.10803324099722991</v>
      </c>
      <c r="G15" s="27">
        <v>0.16343490304709141</v>
      </c>
      <c r="H15" s="27">
        <v>3.3240997229916899E-2</v>
      </c>
      <c r="I15" s="27">
        <v>0.13019390581717452</v>
      </c>
      <c r="J15" s="27">
        <v>3.8781163434903045E-2</v>
      </c>
      <c r="K15" s="27">
        <v>0.22160664819944598</v>
      </c>
      <c r="L15" s="27">
        <v>3.8781163434903045E-2</v>
      </c>
      <c r="M15" s="27">
        <v>0.2770083102493075</v>
      </c>
      <c r="N15" s="27">
        <v>0.12742382271468145</v>
      </c>
      <c r="O15" s="27">
        <v>9.9722991689750698E-2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106</v>
      </c>
      <c r="F16" s="30">
        <v>92</v>
      </c>
      <c r="G16" s="30">
        <v>109</v>
      </c>
      <c r="H16" s="30">
        <v>39</v>
      </c>
      <c r="I16" s="30">
        <v>126</v>
      </c>
      <c r="J16" s="30">
        <v>50</v>
      </c>
      <c r="K16" s="30">
        <v>221</v>
      </c>
      <c r="L16" s="30">
        <v>16</v>
      </c>
      <c r="M16" s="30">
        <v>158</v>
      </c>
      <c r="N16" s="30">
        <v>72</v>
      </c>
      <c r="O16" s="30">
        <v>90</v>
      </c>
    </row>
    <row r="17" spans="1:15" ht="15" customHeight="1">
      <c r="A17" s="49"/>
      <c r="B17" s="24"/>
      <c r="C17" s="52"/>
      <c r="D17" s="31">
        <v>1</v>
      </c>
      <c r="E17" s="26">
        <v>0.15251798561151078</v>
      </c>
      <c r="F17" s="27">
        <v>0.13237410071942446</v>
      </c>
      <c r="G17" s="27">
        <v>0.15683453237410072</v>
      </c>
      <c r="H17" s="27">
        <v>5.6115107913669061E-2</v>
      </c>
      <c r="I17" s="27">
        <v>0.18129496402877698</v>
      </c>
      <c r="J17" s="27">
        <v>7.1942446043165464E-2</v>
      </c>
      <c r="K17" s="27">
        <v>0.31798561151079136</v>
      </c>
      <c r="L17" s="27">
        <v>2.302158273381295E-2</v>
      </c>
      <c r="M17" s="27">
        <v>0.22733812949640289</v>
      </c>
      <c r="N17" s="27">
        <v>0.10359712230215827</v>
      </c>
      <c r="O17" s="27">
        <v>0.12949640287769784</v>
      </c>
    </row>
    <row r="18" spans="1:15" ht="15" customHeight="1">
      <c r="A18" s="49"/>
      <c r="B18" s="24"/>
      <c r="C18" s="51" t="s">
        <v>290</v>
      </c>
      <c r="D18" s="28">
        <v>867</v>
      </c>
      <c r="E18" s="29">
        <v>128</v>
      </c>
      <c r="F18" s="30">
        <v>129</v>
      </c>
      <c r="G18" s="30">
        <v>167</v>
      </c>
      <c r="H18" s="30">
        <v>53</v>
      </c>
      <c r="I18" s="30">
        <v>164</v>
      </c>
      <c r="J18" s="30">
        <v>54</v>
      </c>
      <c r="K18" s="30">
        <v>254</v>
      </c>
      <c r="L18" s="30">
        <v>15</v>
      </c>
      <c r="M18" s="30">
        <v>207</v>
      </c>
      <c r="N18" s="30">
        <v>71</v>
      </c>
      <c r="O18" s="30">
        <v>115</v>
      </c>
    </row>
    <row r="19" spans="1:15" ht="15" customHeight="1">
      <c r="A19" s="49"/>
      <c r="B19" s="24"/>
      <c r="C19" s="52"/>
      <c r="D19" s="31">
        <v>1</v>
      </c>
      <c r="E19" s="26">
        <v>0.14763552479815456</v>
      </c>
      <c r="F19" s="27">
        <v>0.14878892733564014</v>
      </c>
      <c r="G19" s="27">
        <v>0.19261822376009227</v>
      </c>
      <c r="H19" s="27">
        <v>6.1130334486735868E-2</v>
      </c>
      <c r="I19" s="27">
        <v>0.18915801614763553</v>
      </c>
      <c r="J19" s="27">
        <v>6.228373702422145E-2</v>
      </c>
      <c r="K19" s="27">
        <v>0.29296424452133796</v>
      </c>
      <c r="L19" s="27">
        <v>1.7301038062283738E-2</v>
      </c>
      <c r="M19" s="27">
        <v>0.23875432525951557</v>
      </c>
      <c r="N19" s="27">
        <v>8.1891580161476352E-2</v>
      </c>
      <c r="O19" s="27">
        <v>0.13264129181084197</v>
      </c>
    </row>
    <row r="20" spans="1:15" ht="15" customHeight="1">
      <c r="A20" s="49"/>
      <c r="B20" s="24"/>
      <c r="C20" s="51" t="s">
        <v>291</v>
      </c>
      <c r="D20" s="28">
        <v>1749</v>
      </c>
      <c r="E20" s="29">
        <v>252</v>
      </c>
      <c r="F20" s="30">
        <v>252</v>
      </c>
      <c r="G20" s="30">
        <v>340</v>
      </c>
      <c r="H20" s="30">
        <v>99</v>
      </c>
      <c r="I20" s="30">
        <v>311</v>
      </c>
      <c r="J20" s="30">
        <v>93</v>
      </c>
      <c r="K20" s="30">
        <v>438</v>
      </c>
      <c r="L20" s="30">
        <v>26</v>
      </c>
      <c r="M20" s="30">
        <v>449</v>
      </c>
      <c r="N20" s="30">
        <v>176</v>
      </c>
      <c r="O20" s="30">
        <v>254</v>
      </c>
    </row>
    <row r="21" spans="1:15" ht="15" customHeight="1">
      <c r="A21" s="49"/>
      <c r="B21" s="24"/>
      <c r="C21" s="52"/>
      <c r="D21" s="31">
        <v>1</v>
      </c>
      <c r="E21" s="26">
        <v>0.14408233276157806</v>
      </c>
      <c r="F21" s="27">
        <v>0.14408233276157806</v>
      </c>
      <c r="G21" s="27">
        <v>0.19439679817038308</v>
      </c>
      <c r="H21" s="27">
        <v>5.6603773584905662E-2</v>
      </c>
      <c r="I21" s="27">
        <v>0.17781589479702686</v>
      </c>
      <c r="J21" s="27">
        <v>5.3173241852487133E-2</v>
      </c>
      <c r="K21" s="27">
        <v>0.2504288164665523</v>
      </c>
      <c r="L21" s="27">
        <v>1.4865637507146942E-2</v>
      </c>
      <c r="M21" s="27">
        <v>0.25671812464265292</v>
      </c>
      <c r="N21" s="27">
        <v>0.10062893081761007</v>
      </c>
      <c r="O21" s="27">
        <v>0.14522584333905089</v>
      </c>
    </row>
    <row r="22" spans="1:15" ht="15" customHeight="1">
      <c r="A22" s="49"/>
      <c r="B22" s="24"/>
      <c r="C22" s="51" t="s">
        <v>292</v>
      </c>
      <c r="D22" s="28">
        <v>3564</v>
      </c>
      <c r="E22" s="29">
        <v>610</v>
      </c>
      <c r="F22" s="30">
        <v>628</v>
      </c>
      <c r="G22" s="30">
        <v>746</v>
      </c>
      <c r="H22" s="30">
        <v>222</v>
      </c>
      <c r="I22" s="30">
        <v>624</v>
      </c>
      <c r="J22" s="30">
        <v>190</v>
      </c>
      <c r="K22" s="30">
        <v>833</v>
      </c>
      <c r="L22" s="30">
        <v>71</v>
      </c>
      <c r="M22" s="30">
        <v>936</v>
      </c>
      <c r="N22" s="30">
        <v>342</v>
      </c>
      <c r="O22" s="30">
        <v>444</v>
      </c>
    </row>
    <row r="23" spans="1:15" ht="15" customHeight="1">
      <c r="A23" s="49"/>
      <c r="B23" s="24"/>
      <c r="C23" s="52"/>
      <c r="D23" s="25">
        <v>1</v>
      </c>
      <c r="E23" s="26">
        <v>0.17115600448933782</v>
      </c>
      <c r="F23" s="27">
        <v>0.17620650953984288</v>
      </c>
      <c r="G23" s="27">
        <v>0.20931537598204264</v>
      </c>
      <c r="H23" s="27">
        <v>6.2289562289562291E-2</v>
      </c>
      <c r="I23" s="27">
        <v>0.17508417508417509</v>
      </c>
      <c r="J23" s="27">
        <v>5.3310886644219978E-2</v>
      </c>
      <c r="K23" s="27">
        <v>0.23372615039281705</v>
      </c>
      <c r="L23" s="27">
        <v>1.9921436588103254E-2</v>
      </c>
      <c r="M23" s="27">
        <v>0.26262626262626265</v>
      </c>
      <c r="N23" s="27">
        <v>9.5959595959595953E-2</v>
      </c>
      <c r="O23" s="27">
        <v>0.12457912457912458</v>
      </c>
    </row>
    <row r="24" spans="1:15" ht="15" customHeight="1">
      <c r="A24" s="49"/>
      <c r="B24" s="24"/>
      <c r="C24" s="51" t="s">
        <v>293</v>
      </c>
      <c r="D24" s="28">
        <v>4716</v>
      </c>
      <c r="E24" s="29">
        <v>743</v>
      </c>
      <c r="F24" s="30">
        <v>782</v>
      </c>
      <c r="G24" s="30">
        <v>825</v>
      </c>
      <c r="H24" s="30">
        <v>253</v>
      </c>
      <c r="I24" s="30">
        <v>771</v>
      </c>
      <c r="J24" s="30">
        <v>198</v>
      </c>
      <c r="K24" s="30">
        <v>1031</v>
      </c>
      <c r="L24" s="30">
        <v>80</v>
      </c>
      <c r="M24" s="30">
        <v>1408</v>
      </c>
      <c r="N24" s="30">
        <v>510</v>
      </c>
      <c r="O24" s="30">
        <v>636</v>
      </c>
    </row>
    <row r="25" spans="1:15" ht="15" customHeight="1">
      <c r="A25" s="49"/>
      <c r="B25" s="24"/>
      <c r="C25" s="52"/>
      <c r="D25" s="25">
        <v>1</v>
      </c>
      <c r="E25" s="26">
        <v>0.15754877014419</v>
      </c>
      <c r="F25" s="27">
        <v>0.16581849024597117</v>
      </c>
      <c r="G25" s="27">
        <v>0.17493638676844783</v>
      </c>
      <c r="H25" s="27">
        <v>5.3647158608990671E-2</v>
      </c>
      <c r="I25" s="27">
        <v>0.16348600508905853</v>
      </c>
      <c r="J25" s="27">
        <v>4.1984732824427481E-2</v>
      </c>
      <c r="K25" s="27">
        <v>0.21861747243426632</v>
      </c>
      <c r="L25" s="27">
        <v>1.6963528413910092E-2</v>
      </c>
      <c r="M25" s="27">
        <v>0.29855810008481765</v>
      </c>
      <c r="N25" s="27">
        <v>0.10814249363867684</v>
      </c>
      <c r="O25" s="27">
        <v>0.13486005089058525</v>
      </c>
    </row>
    <row r="26" spans="1:15" ht="15" customHeight="1">
      <c r="A26" s="49"/>
      <c r="B26" s="24"/>
      <c r="C26" s="51" t="s">
        <v>294</v>
      </c>
      <c r="D26" s="28">
        <v>3882</v>
      </c>
      <c r="E26" s="29">
        <v>578</v>
      </c>
      <c r="F26" s="30">
        <v>526</v>
      </c>
      <c r="G26" s="30">
        <v>476</v>
      </c>
      <c r="H26" s="30">
        <v>147</v>
      </c>
      <c r="I26" s="30">
        <v>564</v>
      </c>
      <c r="J26" s="30">
        <v>147</v>
      </c>
      <c r="K26" s="30">
        <v>816</v>
      </c>
      <c r="L26" s="30">
        <v>89</v>
      </c>
      <c r="M26" s="30">
        <v>1241</v>
      </c>
      <c r="N26" s="30">
        <v>439</v>
      </c>
      <c r="O26" s="30">
        <v>593</v>
      </c>
    </row>
    <row r="27" spans="1:15" ht="15" customHeight="1">
      <c r="A27" s="49"/>
      <c r="B27" s="43"/>
      <c r="C27" s="60"/>
      <c r="D27" s="44">
        <v>1</v>
      </c>
      <c r="E27" s="45">
        <v>0.14889232354456466</v>
      </c>
      <c r="F27" s="46">
        <v>0.1354971664090675</v>
      </c>
      <c r="G27" s="46">
        <v>0.1226172076249356</v>
      </c>
      <c r="H27" s="46">
        <v>3.7867078825347761E-2</v>
      </c>
      <c r="I27" s="46">
        <v>0.14528593508500773</v>
      </c>
      <c r="J27" s="46">
        <v>3.7867078825347761E-2</v>
      </c>
      <c r="K27" s="46">
        <v>0.21020092735703247</v>
      </c>
      <c r="L27" s="46">
        <v>2.2926326635754765E-2</v>
      </c>
      <c r="M27" s="46">
        <v>0.31968057702215352</v>
      </c>
      <c r="N27" s="46">
        <v>0.113086038124678</v>
      </c>
      <c r="O27" s="46">
        <v>0.15275631117980423</v>
      </c>
    </row>
    <row r="28" spans="1:15" ht="15" customHeight="1">
      <c r="A28" s="49"/>
      <c r="B28" s="24" t="s">
        <v>281</v>
      </c>
      <c r="C28" s="53" t="s">
        <v>295</v>
      </c>
      <c r="D28" s="21">
        <v>5554</v>
      </c>
      <c r="E28" s="22">
        <v>1010</v>
      </c>
      <c r="F28" s="23">
        <v>1222</v>
      </c>
      <c r="G28" s="23">
        <v>1148</v>
      </c>
      <c r="H28" s="23">
        <v>358</v>
      </c>
      <c r="I28" s="23">
        <v>1076</v>
      </c>
      <c r="J28" s="23">
        <v>289</v>
      </c>
      <c r="K28" s="23">
        <v>1285</v>
      </c>
      <c r="L28" s="23">
        <v>94</v>
      </c>
      <c r="M28" s="23">
        <v>1480</v>
      </c>
      <c r="N28" s="23">
        <v>528</v>
      </c>
      <c r="O28" s="23">
        <v>659</v>
      </c>
    </row>
    <row r="29" spans="1:15" ht="15" customHeight="1">
      <c r="A29" s="49"/>
      <c r="B29" s="24"/>
      <c r="C29" s="52"/>
      <c r="D29" s="31">
        <v>1</v>
      </c>
      <c r="E29" s="26">
        <v>0.181850918257112</v>
      </c>
      <c r="F29" s="27">
        <v>0.22002160604969392</v>
      </c>
      <c r="G29" s="27">
        <v>0.20669787540511342</v>
      </c>
      <c r="H29" s="27">
        <v>6.445804825351098E-2</v>
      </c>
      <c r="I29" s="27">
        <v>0.19373424558876484</v>
      </c>
      <c r="J29" s="27">
        <v>5.2034569679510263E-2</v>
      </c>
      <c r="K29" s="27">
        <v>0.23136478213899891</v>
      </c>
      <c r="L29" s="27">
        <v>1.6924738926899531E-2</v>
      </c>
      <c r="M29" s="27">
        <v>0.26647461289160967</v>
      </c>
      <c r="N29" s="27">
        <v>9.5066618653222898E-2</v>
      </c>
      <c r="O29" s="27">
        <v>0.11865322290241267</v>
      </c>
    </row>
    <row r="30" spans="1:15" ht="15" customHeight="1">
      <c r="A30" s="49"/>
      <c r="B30" s="24"/>
      <c r="C30" s="51" t="s">
        <v>296</v>
      </c>
      <c r="D30" s="28">
        <v>4048</v>
      </c>
      <c r="E30" s="29">
        <v>633</v>
      </c>
      <c r="F30" s="30">
        <v>587</v>
      </c>
      <c r="G30" s="30">
        <v>752</v>
      </c>
      <c r="H30" s="30">
        <v>190</v>
      </c>
      <c r="I30" s="30">
        <v>709</v>
      </c>
      <c r="J30" s="30">
        <v>203</v>
      </c>
      <c r="K30" s="30">
        <v>1063</v>
      </c>
      <c r="L30" s="30">
        <v>48</v>
      </c>
      <c r="M30" s="30">
        <v>1033</v>
      </c>
      <c r="N30" s="30">
        <v>372</v>
      </c>
      <c r="O30" s="30">
        <v>610</v>
      </c>
    </row>
    <row r="31" spans="1:15" ht="15" customHeight="1">
      <c r="A31" s="49"/>
      <c r="B31" s="24"/>
      <c r="C31" s="52"/>
      <c r="D31" s="31">
        <v>1</v>
      </c>
      <c r="E31" s="26">
        <v>0.15637351778656128</v>
      </c>
      <c r="F31" s="27">
        <v>0.1450098814229249</v>
      </c>
      <c r="G31" s="27">
        <v>0.1857707509881423</v>
      </c>
      <c r="H31" s="27">
        <v>4.6936758893280632E-2</v>
      </c>
      <c r="I31" s="27">
        <v>0.17514822134387351</v>
      </c>
      <c r="J31" s="27">
        <v>5.014822134387352E-2</v>
      </c>
      <c r="K31" s="27">
        <v>0.26259881422924902</v>
      </c>
      <c r="L31" s="27">
        <v>1.1857707509881422E-2</v>
      </c>
      <c r="M31" s="27">
        <v>0.25518774703557312</v>
      </c>
      <c r="N31" s="27">
        <v>9.1897233201581024E-2</v>
      </c>
      <c r="O31" s="27">
        <v>0.15069169960474307</v>
      </c>
    </row>
    <row r="32" spans="1:15" ht="15" customHeight="1">
      <c r="A32" s="49"/>
      <c r="B32" s="24"/>
      <c r="C32" s="51" t="s">
        <v>297</v>
      </c>
      <c r="D32" s="28">
        <v>378</v>
      </c>
      <c r="E32" s="29">
        <v>50</v>
      </c>
      <c r="F32" s="30">
        <v>45</v>
      </c>
      <c r="G32" s="30">
        <v>48</v>
      </c>
      <c r="H32" s="30">
        <v>20</v>
      </c>
      <c r="I32" s="30">
        <v>62</v>
      </c>
      <c r="J32" s="30">
        <v>24</v>
      </c>
      <c r="K32" s="30">
        <v>93</v>
      </c>
      <c r="L32" s="30">
        <v>11</v>
      </c>
      <c r="M32" s="30">
        <v>94</v>
      </c>
      <c r="N32" s="30">
        <v>34</v>
      </c>
      <c r="O32" s="30">
        <v>67</v>
      </c>
    </row>
    <row r="33" spans="1:15" ht="15" customHeight="1">
      <c r="A33" s="49"/>
      <c r="B33" s="24"/>
      <c r="C33" s="52"/>
      <c r="D33" s="31">
        <v>1</v>
      </c>
      <c r="E33" s="26">
        <v>0.13227513227513227</v>
      </c>
      <c r="F33" s="27">
        <v>0.11904761904761904</v>
      </c>
      <c r="G33" s="27">
        <v>0.12698412698412698</v>
      </c>
      <c r="H33" s="27">
        <v>5.2910052910052907E-2</v>
      </c>
      <c r="I33" s="27">
        <v>0.16402116402116401</v>
      </c>
      <c r="J33" s="27">
        <v>6.3492063492063489E-2</v>
      </c>
      <c r="K33" s="27">
        <v>0.24603174603174602</v>
      </c>
      <c r="L33" s="27">
        <v>2.9100529100529099E-2</v>
      </c>
      <c r="M33" s="27">
        <v>0.24867724867724866</v>
      </c>
      <c r="N33" s="27">
        <v>8.9947089947089942E-2</v>
      </c>
      <c r="O33" s="27">
        <v>0.17724867724867724</v>
      </c>
    </row>
    <row r="34" spans="1:15" ht="15" customHeight="1">
      <c r="A34" s="49"/>
      <c r="B34" s="24"/>
      <c r="C34" s="51" t="s">
        <v>298</v>
      </c>
      <c r="D34" s="28">
        <v>3119</v>
      </c>
      <c r="E34" s="29">
        <v>402</v>
      </c>
      <c r="F34" s="30">
        <v>306</v>
      </c>
      <c r="G34" s="30">
        <v>394</v>
      </c>
      <c r="H34" s="30">
        <v>140</v>
      </c>
      <c r="I34" s="30">
        <v>442</v>
      </c>
      <c r="J34" s="30">
        <v>117</v>
      </c>
      <c r="K34" s="30">
        <v>644</v>
      </c>
      <c r="L34" s="30">
        <v>56</v>
      </c>
      <c r="M34" s="30">
        <v>1110</v>
      </c>
      <c r="N34" s="30">
        <v>370</v>
      </c>
      <c r="O34" s="30">
        <v>374</v>
      </c>
    </row>
    <row r="35" spans="1:15" ht="15" customHeight="1">
      <c r="A35" s="49"/>
      <c r="B35" s="43"/>
      <c r="C35" s="60"/>
      <c r="D35" s="44">
        <v>1</v>
      </c>
      <c r="E35" s="45">
        <v>0.12888746393074704</v>
      </c>
      <c r="F35" s="46">
        <v>9.8108368066688045E-2</v>
      </c>
      <c r="G35" s="46">
        <v>0.12632253927540879</v>
      </c>
      <c r="H35" s="46">
        <v>4.4886181468419363E-2</v>
      </c>
      <c r="I35" s="46">
        <v>0.14171208720743828</v>
      </c>
      <c r="J35" s="46">
        <v>3.7512023084321895E-2</v>
      </c>
      <c r="K35" s="46">
        <v>0.20647643475472907</v>
      </c>
      <c r="L35" s="46">
        <v>1.7954472587367747E-2</v>
      </c>
      <c r="M35" s="46">
        <v>0.35588329592818213</v>
      </c>
      <c r="N35" s="46">
        <v>0.11862776530939403</v>
      </c>
      <c r="O35" s="46">
        <v>0.11991022763706316</v>
      </c>
    </row>
    <row r="36" spans="1:15" ht="15" customHeight="1">
      <c r="A36" s="49"/>
      <c r="B36" s="24" t="s">
        <v>17</v>
      </c>
      <c r="C36" s="53" t="s">
        <v>299</v>
      </c>
      <c r="D36" s="21">
        <v>1205</v>
      </c>
      <c r="E36" s="22">
        <v>97</v>
      </c>
      <c r="F36" s="23">
        <v>115</v>
      </c>
      <c r="G36" s="23">
        <v>147</v>
      </c>
      <c r="H36" s="23">
        <v>46</v>
      </c>
      <c r="I36" s="23">
        <v>117</v>
      </c>
      <c r="J36" s="23">
        <v>30</v>
      </c>
      <c r="K36" s="23">
        <v>174</v>
      </c>
      <c r="L36" s="23">
        <v>14</v>
      </c>
      <c r="M36" s="23">
        <v>458</v>
      </c>
      <c r="N36" s="23">
        <v>98</v>
      </c>
      <c r="O36" s="23">
        <v>222</v>
      </c>
    </row>
    <row r="37" spans="1:15" ht="15" customHeight="1">
      <c r="A37" s="49"/>
      <c r="B37" s="24"/>
      <c r="C37" s="52"/>
      <c r="D37" s="31">
        <v>1</v>
      </c>
      <c r="E37" s="26">
        <v>8.0497925311203325E-2</v>
      </c>
      <c r="F37" s="27">
        <v>9.5435684647302899E-2</v>
      </c>
      <c r="G37" s="27">
        <v>0.12199170124481327</v>
      </c>
      <c r="H37" s="27">
        <v>3.8174273858921165E-2</v>
      </c>
      <c r="I37" s="27">
        <v>9.7095435684647305E-2</v>
      </c>
      <c r="J37" s="27">
        <v>2.4896265560165973E-2</v>
      </c>
      <c r="K37" s="27">
        <v>0.14439834024896264</v>
      </c>
      <c r="L37" s="27">
        <v>1.1618257261410789E-2</v>
      </c>
      <c r="M37" s="27">
        <v>0.3800829875518672</v>
      </c>
      <c r="N37" s="27">
        <v>8.1327800829875521E-2</v>
      </c>
      <c r="O37" s="27">
        <v>0.18423236514522823</v>
      </c>
    </row>
    <row r="38" spans="1:15" ht="15" customHeight="1">
      <c r="A38" s="49"/>
      <c r="B38" s="24"/>
      <c r="C38" s="54" t="s">
        <v>300</v>
      </c>
      <c r="D38" s="28">
        <v>1546</v>
      </c>
      <c r="E38" s="29">
        <v>269</v>
      </c>
      <c r="F38" s="30">
        <v>288</v>
      </c>
      <c r="G38" s="30">
        <v>330</v>
      </c>
      <c r="H38" s="30">
        <v>95</v>
      </c>
      <c r="I38" s="30">
        <v>262</v>
      </c>
      <c r="J38" s="30">
        <v>94</v>
      </c>
      <c r="K38" s="30">
        <v>388</v>
      </c>
      <c r="L38" s="30">
        <v>31</v>
      </c>
      <c r="M38" s="30">
        <v>328</v>
      </c>
      <c r="N38" s="30">
        <v>157</v>
      </c>
      <c r="O38" s="30">
        <v>254</v>
      </c>
    </row>
    <row r="39" spans="1:15" ht="15" customHeight="1">
      <c r="A39" s="49"/>
      <c r="B39" s="24"/>
      <c r="C39" s="52"/>
      <c r="D39" s="31">
        <v>1</v>
      </c>
      <c r="E39" s="26">
        <v>0.17399741267787838</v>
      </c>
      <c r="F39" s="27">
        <v>0.18628719275549807</v>
      </c>
      <c r="G39" s="27">
        <v>0.21345407503234154</v>
      </c>
      <c r="H39" s="27">
        <v>6.1448900388098318E-2</v>
      </c>
      <c r="I39" s="27">
        <v>0.16946959896507116</v>
      </c>
      <c r="J39" s="27">
        <v>6.0802069857697282E-2</v>
      </c>
      <c r="K39" s="27">
        <v>0.25097024579560157</v>
      </c>
      <c r="L39" s="27">
        <v>2.0051746442432083E-2</v>
      </c>
      <c r="M39" s="27">
        <v>0.21216041397153945</v>
      </c>
      <c r="N39" s="27">
        <v>0.10155239327296249</v>
      </c>
      <c r="O39" s="27">
        <v>0.16429495472186287</v>
      </c>
    </row>
    <row r="40" spans="1:15" ht="15" customHeight="1">
      <c r="A40" s="49"/>
      <c r="B40" s="24"/>
      <c r="C40" s="51" t="s">
        <v>301</v>
      </c>
      <c r="D40" s="28">
        <v>12779</v>
      </c>
      <c r="E40" s="29">
        <v>2072</v>
      </c>
      <c r="F40" s="30">
        <v>2005</v>
      </c>
      <c r="G40" s="30">
        <v>2177</v>
      </c>
      <c r="H40" s="30">
        <v>682</v>
      </c>
      <c r="I40" s="30">
        <v>2222</v>
      </c>
      <c r="J40" s="30">
        <v>619</v>
      </c>
      <c r="K40" s="30">
        <v>3031</v>
      </c>
      <c r="L40" s="30">
        <v>261</v>
      </c>
      <c r="M40" s="30">
        <v>3703</v>
      </c>
      <c r="N40" s="30">
        <v>1392</v>
      </c>
      <c r="O40" s="30">
        <v>1514</v>
      </c>
    </row>
    <row r="41" spans="1:15" ht="15" customHeight="1">
      <c r="A41" s="49"/>
      <c r="B41" s="43"/>
      <c r="C41" s="60"/>
      <c r="D41" s="44">
        <v>1</v>
      </c>
      <c r="E41" s="45">
        <v>0.1621410125987949</v>
      </c>
      <c r="F41" s="46">
        <v>0.15689803584005008</v>
      </c>
      <c r="G41" s="46">
        <v>0.17035761796697707</v>
      </c>
      <c r="H41" s="46">
        <v>5.3368808200954694E-2</v>
      </c>
      <c r="I41" s="46">
        <v>0.17387902026762658</v>
      </c>
      <c r="J41" s="46">
        <v>4.8438844980045387E-2</v>
      </c>
      <c r="K41" s="46">
        <v>0.23718600829485875</v>
      </c>
      <c r="L41" s="46">
        <v>2.042413334376712E-2</v>
      </c>
      <c r="M41" s="46">
        <v>0.28977228265122468</v>
      </c>
      <c r="N41" s="46">
        <v>0.10892871116675797</v>
      </c>
      <c r="O41" s="46">
        <v>0.11847562407074105</v>
      </c>
    </row>
    <row r="42" spans="1:15" ht="15" customHeight="1">
      <c r="A42" s="49"/>
      <c r="B42" s="24" t="s">
        <v>15</v>
      </c>
      <c r="C42" s="53" t="s">
        <v>302</v>
      </c>
      <c r="D42" s="21">
        <v>497</v>
      </c>
      <c r="E42" s="35">
        <v>42</v>
      </c>
      <c r="F42" s="36">
        <v>38</v>
      </c>
      <c r="G42" s="36">
        <v>34</v>
      </c>
      <c r="H42" s="36">
        <v>22</v>
      </c>
      <c r="I42" s="36">
        <v>42</v>
      </c>
      <c r="J42" s="36">
        <v>11</v>
      </c>
      <c r="K42" s="36">
        <v>77</v>
      </c>
      <c r="L42" s="36">
        <v>6</v>
      </c>
      <c r="M42" s="36">
        <v>240</v>
      </c>
      <c r="N42" s="36">
        <v>40</v>
      </c>
      <c r="O42" s="36">
        <v>62</v>
      </c>
    </row>
    <row r="43" spans="1:15" ht="15" customHeight="1">
      <c r="A43" s="49"/>
      <c r="B43" s="24"/>
      <c r="C43" s="52"/>
      <c r="D43" s="31">
        <v>1</v>
      </c>
      <c r="E43" s="26">
        <v>8.4507042253521125E-2</v>
      </c>
      <c r="F43" s="27">
        <v>7.6458752515090544E-2</v>
      </c>
      <c r="G43" s="27">
        <v>6.8410462776659964E-2</v>
      </c>
      <c r="H43" s="27">
        <v>4.4265593561368208E-2</v>
      </c>
      <c r="I43" s="27">
        <v>8.4507042253521125E-2</v>
      </c>
      <c r="J43" s="27">
        <v>2.2132796780684104E-2</v>
      </c>
      <c r="K43" s="27">
        <v>0.15492957746478872</v>
      </c>
      <c r="L43" s="27">
        <v>1.2072434607645875E-2</v>
      </c>
      <c r="M43" s="27">
        <v>0.48289738430583501</v>
      </c>
      <c r="N43" s="27">
        <v>8.0482897384305835E-2</v>
      </c>
      <c r="O43" s="27">
        <v>0.12474849094567404</v>
      </c>
    </row>
    <row r="44" spans="1:15" ht="15" customHeight="1">
      <c r="A44" s="49"/>
      <c r="B44" s="24"/>
      <c r="C44" s="51" t="s">
        <v>303</v>
      </c>
      <c r="D44" s="28">
        <v>8147</v>
      </c>
      <c r="E44" s="37">
        <v>995</v>
      </c>
      <c r="F44" s="38">
        <v>961</v>
      </c>
      <c r="G44" s="38">
        <v>1157</v>
      </c>
      <c r="H44" s="38">
        <v>374</v>
      </c>
      <c r="I44" s="38">
        <v>1178</v>
      </c>
      <c r="J44" s="38">
        <v>281</v>
      </c>
      <c r="K44" s="38">
        <v>1733</v>
      </c>
      <c r="L44" s="38">
        <v>146</v>
      </c>
      <c r="M44" s="38">
        <v>2864</v>
      </c>
      <c r="N44" s="38">
        <v>860</v>
      </c>
      <c r="O44" s="38">
        <v>941</v>
      </c>
    </row>
    <row r="45" spans="1:15" ht="15" customHeight="1">
      <c r="A45" s="49"/>
      <c r="B45" s="24"/>
      <c r="C45" s="52"/>
      <c r="D45" s="31">
        <v>1</v>
      </c>
      <c r="E45" s="26">
        <v>0.12213084571007733</v>
      </c>
      <c r="F45" s="27">
        <v>0.11795753037928072</v>
      </c>
      <c r="G45" s="27">
        <v>0.14201546581563765</v>
      </c>
      <c r="H45" s="27">
        <v>4.5906468638762736E-2</v>
      </c>
      <c r="I45" s="27">
        <v>0.14459310175524734</v>
      </c>
      <c r="J45" s="27">
        <v>3.4491223763348469E-2</v>
      </c>
      <c r="K45" s="27">
        <v>0.21271633730207437</v>
      </c>
      <c r="L45" s="27">
        <v>1.7920707008714863E-2</v>
      </c>
      <c r="M45" s="27">
        <v>0.35154044433533815</v>
      </c>
      <c r="N45" s="27">
        <v>0.10556032895544372</v>
      </c>
      <c r="O45" s="27">
        <v>0.11550263900822388</v>
      </c>
    </row>
    <row r="46" spans="1:15" ht="15" customHeight="1">
      <c r="A46" s="49"/>
      <c r="B46" s="24"/>
      <c r="C46" s="51" t="s">
        <v>304</v>
      </c>
      <c r="D46" s="28">
        <v>5197</v>
      </c>
      <c r="E46" s="37">
        <v>994</v>
      </c>
      <c r="F46" s="38">
        <v>1045</v>
      </c>
      <c r="G46" s="38">
        <v>1105</v>
      </c>
      <c r="H46" s="38">
        <v>308</v>
      </c>
      <c r="I46" s="38">
        <v>986</v>
      </c>
      <c r="J46" s="38">
        <v>286</v>
      </c>
      <c r="K46" s="38">
        <v>1315</v>
      </c>
      <c r="L46" s="38">
        <v>102</v>
      </c>
      <c r="M46" s="38">
        <v>1147</v>
      </c>
      <c r="N46" s="38">
        <v>559</v>
      </c>
      <c r="O46" s="38">
        <v>655</v>
      </c>
    </row>
    <row r="47" spans="1:15" ht="15" customHeight="1">
      <c r="A47" s="49"/>
      <c r="B47" s="24"/>
      <c r="C47" s="52"/>
      <c r="D47" s="31">
        <v>1</v>
      </c>
      <c r="E47" s="26">
        <v>0.19126419087935348</v>
      </c>
      <c r="F47" s="27">
        <v>0.20107754473734846</v>
      </c>
      <c r="G47" s="27">
        <v>0.21262266692322493</v>
      </c>
      <c r="H47" s="27">
        <v>5.9264960554165864E-2</v>
      </c>
      <c r="I47" s="27">
        <v>0.18972484125456995</v>
      </c>
      <c r="J47" s="27">
        <v>5.5031749086011161E-2</v>
      </c>
      <c r="K47" s="27">
        <v>0.25303059457379257</v>
      </c>
      <c r="L47" s="27">
        <v>1.9626707715989993E-2</v>
      </c>
      <c r="M47" s="27">
        <v>0.22070425245333847</v>
      </c>
      <c r="N47" s="27">
        <v>0.10756205503174908</v>
      </c>
      <c r="O47" s="27">
        <v>0.12603425052915143</v>
      </c>
    </row>
    <row r="48" spans="1:15" ht="15" customHeight="1">
      <c r="A48" s="49"/>
      <c r="B48" s="24"/>
      <c r="C48" s="51" t="s">
        <v>305</v>
      </c>
      <c r="D48" s="28">
        <v>1858</v>
      </c>
      <c r="E48" s="37">
        <v>426</v>
      </c>
      <c r="F48" s="38">
        <v>393</v>
      </c>
      <c r="G48" s="38">
        <v>406</v>
      </c>
      <c r="H48" s="38">
        <v>118</v>
      </c>
      <c r="I48" s="38">
        <v>413</v>
      </c>
      <c r="J48" s="38">
        <v>171</v>
      </c>
      <c r="K48" s="38">
        <v>532</v>
      </c>
      <c r="L48" s="38">
        <v>56</v>
      </c>
      <c r="M48" s="38">
        <v>301</v>
      </c>
      <c r="N48" s="38">
        <v>218</v>
      </c>
      <c r="O48" s="38">
        <v>306</v>
      </c>
    </row>
    <row r="49" spans="1:15" ht="15" customHeight="1">
      <c r="A49" s="49"/>
      <c r="B49" s="43"/>
      <c r="C49" s="60"/>
      <c r="D49" s="44">
        <v>1</v>
      </c>
      <c r="E49" s="45">
        <v>0.22927879440258342</v>
      </c>
      <c r="F49" s="46">
        <v>0.21151776103336922</v>
      </c>
      <c r="G49" s="46">
        <v>0.2185145317545748</v>
      </c>
      <c r="H49" s="46">
        <v>6.3509149623250813E-2</v>
      </c>
      <c r="I49" s="46">
        <v>0.22228202368137784</v>
      </c>
      <c r="J49" s="46">
        <v>9.2034445640473625E-2</v>
      </c>
      <c r="K49" s="46">
        <v>0.28632938643702904</v>
      </c>
      <c r="L49" s="46">
        <v>3.0139935414424113E-2</v>
      </c>
      <c r="M49" s="46">
        <v>0.16200215285252961</v>
      </c>
      <c r="N49" s="46">
        <v>0.11733046286329386</v>
      </c>
      <c r="O49" s="46">
        <v>0.16469321851453175</v>
      </c>
    </row>
    <row r="50" spans="1:15" ht="15" customHeight="1">
      <c r="A50" s="49"/>
      <c r="B50" s="24" t="s">
        <v>282</v>
      </c>
      <c r="C50" s="53" t="s">
        <v>1</v>
      </c>
      <c r="D50" s="21">
        <v>2851</v>
      </c>
      <c r="E50" s="22">
        <v>390</v>
      </c>
      <c r="F50" s="23">
        <v>388</v>
      </c>
      <c r="G50" s="23">
        <v>502</v>
      </c>
      <c r="H50" s="23">
        <v>125</v>
      </c>
      <c r="I50" s="23">
        <v>440</v>
      </c>
      <c r="J50" s="23">
        <v>134</v>
      </c>
      <c r="K50" s="23">
        <v>674</v>
      </c>
      <c r="L50" s="23">
        <v>80</v>
      </c>
      <c r="M50" s="23">
        <v>739</v>
      </c>
      <c r="N50" s="23">
        <v>323</v>
      </c>
      <c r="O50" s="23">
        <v>472</v>
      </c>
    </row>
    <row r="51" spans="1:15" ht="15" customHeight="1">
      <c r="A51" s="49"/>
      <c r="B51" s="24"/>
      <c r="C51" s="52"/>
      <c r="D51" s="31">
        <v>1</v>
      </c>
      <c r="E51" s="26">
        <v>0.13679410733076114</v>
      </c>
      <c r="F51" s="27">
        <v>0.13609259908803928</v>
      </c>
      <c r="G51" s="27">
        <v>0.17607856892318485</v>
      </c>
      <c r="H51" s="27">
        <v>4.3844265170115748E-2</v>
      </c>
      <c r="I51" s="27">
        <v>0.15433181339880744</v>
      </c>
      <c r="J51" s="27">
        <v>4.7001052262364083E-2</v>
      </c>
      <c r="K51" s="27">
        <v>0.23640827779726412</v>
      </c>
      <c r="L51" s="27">
        <v>2.8060329708874079E-2</v>
      </c>
      <c r="M51" s="27">
        <v>0.25920729568572431</v>
      </c>
      <c r="N51" s="27">
        <v>0.11329358119957909</v>
      </c>
      <c r="O51" s="27">
        <v>0.16555594528235706</v>
      </c>
    </row>
    <row r="52" spans="1:15" ht="15" customHeight="1">
      <c r="A52" s="49"/>
      <c r="B52" s="24"/>
      <c r="C52" s="51" t="s">
        <v>306</v>
      </c>
      <c r="D52" s="28">
        <v>1975</v>
      </c>
      <c r="E52" s="29">
        <v>260</v>
      </c>
      <c r="F52" s="30">
        <v>247</v>
      </c>
      <c r="G52" s="30">
        <v>302</v>
      </c>
      <c r="H52" s="30">
        <v>110</v>
      </c>
      <c r="I52" s="30">
        <v>284</v>
      </c>
      <c r="J52" s="30">
        <v>73</v>
      </c>
      <c r="K52" s="30">
        <v>458</v>
      </c>
      <c r="L52" s="30">
        <v>30</v>
      </c>
      <c r="M52" s="30">
        <v>709</v>
      </c>
      <c r="N52" s="30">
        <v>170</v>
      </c>
      <c r="O52" s="30">
        <v>200</v>
      </c>
    </row>
    <row r="53" spans="1:15" ht="15" customHeight="1">
      <c r="A53" s="49"/>
      <c r="B53" s="24"/>
      <c r="C53" s="52"/>
      <c r="D53" s="31">
        <v>1</v>
      </c>
      <c r="E53" s="26">
        <v>0.13164556962025317</v>
      </c>
      <c r="F53" s="27">
        <v>0.1250632911392405</v>
      </c>
      <c r="G53" s="27">
        <v>0.1529113924050633</v>
      </c>
      <c r="H53" s="27">
        <v>5.5696202531645568E-2</v>
      </c>
      <c r="I53" s="27">
        <v>0.14379746835443039</v>
      </c>
      <c r="J53" s="27">
        <v>3.6962025316455697E-2</v>
      </c>
      <c r="K53" s="27">
        <v>0.23189873417721518</v>
      </c>
      <c r="L53" s="27">
        <v>1.5189873417721518E-2</v>
      </c>
      <c r="M53" s="27">
        <v>0.35898734177215191</v>
      </c>
      <c r="N53" s="27">
        <v>8.6075949367088608E-2</v>
      </c>
      <c r="O53" s="27">
        <v>0.10126582278481013</v>
      </c>
    </row>
    <row r="54" spans="1:15" ht="15" customHeight="1">
      <c r="A54" s="49"/>
      <c r="B54" s="24"/>
      <c r="C54" s="51" t="s">
        <v>307</v>
      </c>
      <c r="D54" s="28">
        <v>923</v>
      </c>
      <c r="E54" s="29">
        <v>174</v>
      </c>
      <c r="F54" s="30">
        <v>168</v>
      </c>
      <c r="G54" s="30">
        <v>174</v>
      </c>
      <c r="H54" s="30">
        <v>59</v>
      </c>
      <c r="I54" s="30">
        <v>199</v>
      </c>
      <c r="J54" s="30">
        <v>55</v>
      </c>
      <c r="K54" s="30">
        <v>240</v>
      </c>
      <c r="L54" s="30">
        <v>13</v>
      </c>
      <c r="M54" s="30">
        <v>221</v>
      </c>
      <c r="N54" s="30">
        <v>108</v>
      </c>
      <c r="O54" s="30">
        <v>129</v>
      </c>
    </row>
    <row r="55" spans="1:15" ht="15" customHeight="1">
      <c r="A55" s="49"/>
      <c r="B55" s="24"/>
      <c r="C55" s="52"/>
      <c r="D55" s="31">
        <v>1</v>
      </c>
      <c r="E55" s="26">
        <v>0.18851570964247022</v>
      </c>
      <c r="F55" s="27">
        <v>0.18201516793066089</v>
      </c>
      <c r="G55" s="27">
        <v>0.18851570964247022</v>
      </c>
      <c r="H55" s="27">
        <v>6.3921993499458291E-2</v>
      </c>
      <c r="I55" s="27">
        <v>0.21560130010834236</v>
      </c>
      <c r="J55" s="27">
        <v>5.9588299024918745E-2</v>
      </c>
      <c r="K55" s="27">
        <v>0.26002166847237268</v>
      </c>
      <c r="L55" s="27">
        <v>1.4084507042253521E-2</v>
      </c>
      <c r="M55" s="27">
        <v>0.23943661971830985</v>
      </c>
      <c r="N55" s="27">
        <v>0.11700975081256772</v>
      </c>
      <c r="O55" s="27">
        <v>0.13976164680390032</v>
      </c>
    </row>
    <row r="56" spans="1:15" ht="15" customHeight="1">
      <c r="A56" s="49"/>
      <c r="B56" s="24"/>
      <c r="C56" s="51" t="s">
        <v>12</v>
      </c>
      <c r="D56" s="28">
        <v>1215</v>
      </c>
      <c r="E56" s="29">
        <v>190</v>
      </c>
      <c r="F56" s="30">
        <v>190</v>
      </c>
      <c r="G56" s="30">
        <v>198</v>
      </c>
      <c r="H56" s="30">
        <v>61</v>
      </c>
      <c r="I56" s="30">
        <v>213</v>
      </c>
      <c r="J56" s="30">
        <v>50</v>
      </c>
      <c r="K56" s="30">
        <v>323</v>
      </c>
      <c r="L56" s="30">
        <v>24</v>
      </c>
      <c r="M56" s="30">
        <v>317</v>
      </c>
      <c r="N56" s="30">
        <v>123</v>
      </c>
      <c r="O56" s="30">
        <v>182</v>
      </c>
    </row>
    <row r="57" spans="1:15" ht="15" customHeight="1">
      <c r="A57" s="49"/>
      <c r="B57" s="24"/>
      <c r="C57" s="52"/>
      <c r="D57" s="31">
        <v>1</v>
      </c>
      <c r="E57" s="26">
        <v>0.15637860082304528</v>
      </c>
      <c r="F57" s="27">
        <v>0.15637860082304528</v>
      </c>
      <c r="G57" s="27">
        <v>0.16296296296296298</v>
      </c>
      <c r="H57" s="27">
        <v>5.0205761316872426E-2</v>
      </c>
      <c r="I57" s="27">
        <v>0.17530864197530865</v>
      </c>
      <c r="J57" s="27">
        <v>4.1152263374485597E-2</v>
      </c>
      <c r="K57" s="27">
        <v>0.26584362139917694</v>
      </c>
      <c r="L57" s="27">
        <v>1.9753086419753086E-2</v>
      </c>
      <c r="M57" s="27">
        <v>0.26090534979423868</v>
      </c>
      <c r="N57" s="27">
        <v>0.10123456790123457</v>
      </c>
      <c r="O57" s="27">
        <v>0.14979423868312758</v>
      </c>
    </row>
    <row r="58" spans="1:15" ht="15" customHeight="1">
      <c r="A58" s="49"/>
      <c r="B58" s="24"/>
      <c r="C58" s="51" t="s">
        <v>308</v>
      </c>
      <c r="D58" s="28">
        <v>2062</v>
      </c>
      <c r="E58" s="29">
        <v>336</v>
      </c>
      <c r="F58" s="30">
        <v>316</v>
      </c>
      <c r="G58" s="30">
        <v>324</v>
      </c>
      <c r="H58" s="30">
        <v>123</v>
      </c>
      <c r="I58" s="30">
        <v>354</v>
      </c>
      <c r="J58" s="30">
        <v>122</v>
      </c>
      <c r="K58" s="30">
        <v>460</v>
      </c>
      <c r="L58" s="30">
        <v>45</v>
      </c>
      <c r="M58" s="30">
        <v>475</v>
      </c>
      <c r="N58" s="30">
        <v>182</v>
      </c>
      <c r="O58" s="30">
        <v>429</v>
      </c>
    </row>
    <row r="59" spans="1:15" ht="15" customHeight="1">
      <c r="A59" s="49"/>
      <c r="B59" s="24"/>
      <c r="C59" s="52"/>
      <c r="D59" s="31">
        <v>1</v>
      </c>
      <c r="E59" s="26">
        <v>0.1629485935984481</v>
      </c>
      <c r="F59" s="27">
        <v>0.15324927255092144</v>
      </c>
      <c r="G59" s="27">
        <v>0.1571290009699321</v>
      </c>
      <c r="H59" s="27">
        <v>5.9650824442289037E-2</v>
      </c>
      <c r="I59" s="27">
        <v>0.1716779825412221</v>
      </c>
      <c r="J59" s="27">
        <v>5.9165858389912708E-2</v>
      </c>
      <c r="K59" s="27">
        <v>0.22308438409311349</v>
      </c>
      <c r="L59" s="27">
        <v>2.1823472356935016E-2</v>
      </c>
      <c r="M59" s="27">
        <v>0.23035887487875847</v>
      </c>
      <c r="N59" s="27">
        <v>8.8263821532492723E-2</v>
      </c>
      <c r="O59" s="27">
        <v>0.20805043646944713</v>
      </c>
    </row>
    <row r="60" spans="1:15" ht="15" customHeight="1">
      <c r="A60" s="49"/>
      <c r="B60" s="24"/>
      <c r="C60" s="51" t="s">
        <v>16</v>
      </c>
      <c r="D60" s="28">
        <v>1141</v>
      </c>
      <c r="E60" s="29">
        <v>174</v>
      </c>
      <c r="F60" s="30">
        <v>165</v>
      </c>
      <c r="G60" s="30">
        <v>190</v>
      </c>
      <c r="H60" s="30">
        <v>55</v>
      </c>
      <c r="I60" s="30">
        <v>144</v>
      </c>
      <c r="J60" s="30">
        <v>33</v>
      </c>
      <c r="K60" s="30">
        <v>192</v>
      </c>
      <c r="L60" s="30">
        <v>9</v>
      </c>
      <c r="M60" s="30">
        <v>416</v>
      </c>
      <c r="N60" s="30">
        <v>108</v>
      </c>
      <c r="O60" s="30">
        <v>120</v>
      </c>
    </row>
    <row r="61" spans="1:15" ht="15" customHeight="1">
      <c r="A61" s="49"/>
      <c r="B61" s="24"/>
      <c r="C61" s="52"/>
      <c r="D61" s="31">
        <v>1</v>
      </c>
      <c r="E61" s="26">
        <v>0.15249780893952672</v>
      </c>
      <c r="F61" s="27">
        <v>0.1446099912357581</v>
      </c>
      <c r="G61" s="27">
        <v>0.16652059596844873</v>
      </c>
      <c r="H61" s="27">
        <v>4.8203330411919369E-2</v>
      </c>
      <c r="I61" s="27">
        <v>0.12620508326029797</v>
      </c>
      <c r="J61" s="27">
        <v>2.8921998247151623E-2</v>
      </c>
      <c r="K61" s="27">
        <v>0.16827344434706398</v>
      </c>
      <c r="L61" s="27">
        <v>7.8878177037686233E-3</v>
      </c>
      <c r="M61" s="27">
        <v>0.36459246275197194</v>
      </c>
      <c r="N61" s="27">
        <v>9.4653812445223487E-2</v>
      </c>
      <c r="O61" s="27">
        <v>0.10517090271691498</v>
      </c>
    </row>
    <row r="62" spans="1:15" ht="15" customHeight="1">
      <c r="A62" s="49"/>
      <c r="B62" s="24"/>
      <c r="C62" s="51" t="s">
        <v>5</v>
      </c>
      <c r="D62" s="28">
        <v>2265</v>
      </c>
      <c r="E62" s="29">
        <v>333</v>
      </c>
      <c r="F62" s="30">
        <v>391</v>
      </c>
      <c r="G62" s="30">
        <v>437</v>
      </c>
      <c r="H62" s="30">
        <v>119</v>
      </c>
      <c r="I62" s="30">
        <v>422</v>
      </c>
      <c r="J62" s="30">
        <v>99</v>
      </c>
      <c r="K62" s="30">
        <v>534</v>
      </c>
      <c r="L62" s="30">
        <v>38</v>
      </c>
      <c r="M62" s="30">
        <v>625</v>
      </c>
      <c r="N62" s="30">
        <v>262</v>
      </c>
      <c r="O62" s="30">
        <v>268</v>
      </c>
    </row>
    <row r="63" spans="1:15" ht="15" customHeight="1">
      <c r="A63" s="49"/>
      <c r="B63" s="24"/>
      <c r="C63" s="52"/>
      <c r="D63" s="31">
        <v>1</v>
      </c>
      <c r="E63" s="26">
        <v>0.14701986754966886</v>
      </c>
      <c r="F63" s="27">
        <v>0.17262693156732892</v>
      </c>
      <c r="G63" s="27">
        <v>0.19293598233995585</v>
      </c>
      <c r="H63" s="27">
        <v>5.2538631346578366E-2</v>
      </c>
      <c r="I63" s="27">
        <v>0.18631346578366445</v>
      </c>
      <c r="J63" s="27">
        <v>4.3708609271523181E-2</v>
      </c>
      <c r="K63" s="27">
        <v>0.23576158940397351</v>
      </c>
      <c r="L63" s="27">
        <v>1.6777041942604858E-2</v>
      </c>
      <c r="M63" s="27">
        <v>0.27593818984547464</v>
      </c>
      <c r="N63" s="27">
        <v>0.11567328918322296</v>
      </c>
      <c r="O63" s="27">
        <v>0.11832229580573951</v>
      </c>
    </row>
    <row r="64" spans="1:15" ht="15" customHeight="1">
      <c r="A64" s="49"/>
      <c r="B64" s="24"/>
      <c r="C64" s="51" t="s">
        <v>14</v>
      </c>
      <c r="D64" s="28">
        <v>1187</v>
      </c>
      <c r="E64" s="29">
        <v>175</v>
      </c>
      <c r="F64" s="30">
        <v>172</v>
      </c>
      <c r="G64" s="30">
        <v>170</v>
      </c>
      <c r="H64" s="30">
        <v>47</v>
      </c>
      <c r="I64" s="30">
        <v>152</v>
      </c>
      <c r="J64" s="30">
        <v>47</v>
      </c>
      <c r="K64" s="30">
        <v>236</v>
      </c>
      <c r="L64" s="30">
        <v>18</v>
      </c>
      <c r="M64" s="30">
        <v>375</v>
      </c>
      <c r="N64" s="30">
        <v>163</v>
      </c>
      <c r="O64" s="30">
        <v>156</v>
      </c>
    </row>
    <row r="65" spans="1:15" ht="15" customHeight="1">
      <c r="A65" s="49"/>
      <c r="B65" s="24"/>
      <c r="C65" s="52"/>
      <c r="D65" s="31">
        <v>1</v>
      </c>
      <c r="E65" s="26">
        <v>0.14743049705139005</v>
      </c>
      <c r="F65" s="27">
        <v>0.14490311710193765</v>
      </c>
      <c r="G65" s="27">
        <v>0.14321819713563605</v>
      </c>
      <c r="H65" s="27">
        <v>3.9595619208087615E-2</v>
      </c>
      <c r="I65" s="27">
        <v>0.12805391743892164</v>
      </c>
      <c r="J65" s="27">
        <v>3.9595619208087615E-2</v>
      </c>
      <c r="K65" s="27">
        <v>0.19882055602358889</v>
      </c>
      <c r="L65" s="27">
        <v>1.5164279696714406E-2</v>
      </c>
      <c r="M65" s="27">
        <v>0.31592249368155012</v>
      </c>
      <c r="N65" s="27">
        <v>0.13732097725358045</v>
      </c>
      <c r="O65" s="27">
        <v>0.13142375737152484</v>
      </c>
    </row>
    <row r="66" spans="1:15" ht="15" customHeight="1">
      <c r="A66" s="49"/>
      <c r="B66" s="24"/>
      <c r="C66" s="51" t="s">
        <v>19</v>
      </c>
      <c r="D66" s="28">
        <v>2539</v>
      </c>
      <c r="E66" s="29">
        <v>469</v>
      </c>
      <c r="F66" s="30">
        <v>447</v>
      </c>
      <c r="G66" s="30">
        <v>451</v>
      </c>
      <c r="H66" s="30">
        <v>145</v>
      </c>
      <c r="I66" s="30">
        <v>461</v>
      </c>
      <c r="J66" s="30">
        <v>154</v>
      </c>
      <c r="K66" s="30">
        <v>606</v>
      </c>
      <c r="L66" s="30">
        <v>58</v>
      </c>
      <c r="M66" s="30">
        <v>734</v>
      </c>
      <c r="N66" s="30">
        <v>263</v>
      </c>
      <c r="O66" s="30">
        <v>255</v>
      </c>
    </row>
    <row r="67" spans="1:15" ht="15" customHeight="1">
      <c r="A67" s="49"/>
      <c r="B67" s="43"/>
      <c r="C67" s="60"/>
      <c r="D67" s="44">
        <v>1</v>
      </c>
      <c r="E67" s="45">
        <v>0.18471839306813706</v>
      </c>
      <c r="F67" s="46">
        <v>0.17605356439543127</v>
      </c>
      <c r="G67" s="46">
        <v>0.17762898779046868</v>
      </c>
      <c r="H67" s="46">
        <v>5.7109098070106341E-2</v>
      </c>
      <c r="I67" s="46">
        <v>0.18156754627806224</v>
      </c>
      <c r="J67" s="46">
        <v>6.0653800708940525E-2</v>
      </c>
      <c r="K67" s="46">
        <v>0.23867664434816857</v>
      </c>
      <c r="L67" s="46">
        <v>2.2843639228042535E-2</v>
      </c>
      <c r="M67" s="46">
        <v>0.28909019298936589</v>
      </c>
      <c r="N67" s="46">
        <v>0.10358408822371012</v>
      </c>
      <c r="O67" s="46">
        <v>0.10043324143363529</v>
      </c>
    </row>
    <row r="68" spans="1:15" ht="15" customHeight="1">
      <c r="A68" s="49"/>
      <c r="B68" s="24" t="s">
        <v>283</v>
      </c>
      <c r="C68" s="53" t="s">
        <v>309</v>
      </c>
      <c r="D68" s="21">
        <v>2952</v>
      </c>
      <c r="E68" s="22">
        <v>391</v>
      </c>
      <c r="F68" s="23">
        <v>550</v>
      </c>
      <c r="G68" s="23">
        <v>579</v>
      </c>
      <c r="H68" s="23">
        <v>172</v>
      </c>
      <c r="I68" s="23">
        <v>448</v>
      </c>
      <c r="J68" s="23">
        <v>132</v>
      </c>
      <c r="K68" s="23">
        <v>614</v>
      </c>
      <c r="L68" s="23">
        <v>39</v>
      </c>
      <c r="M68" s="23">
        <v>893</v>
      </c>
      <c r="N68" s="23">
        <v>214</v>
      </c>
      <c r="O68" s="23">
        <v>429</v>
      </c>
    </row>
    <row r="69" spans="1:15" ht="15" customHeight="1">
      <c r="A69" s="49"/>
      <c r="B69" s="24"/>
      <c r="C69" s="52"/>
      <c r="D69" s="31">
        <v>1</v>
      </c>
      <c r="E69" s="26">
        <v>0.13245257452574527</v>
      </c>
      <c r="F69" s="27">
        <v>0.18631436314363142</v>
      </c>
      <c r="G69" s="27">
        <v>0.19613821138211382</v>
      </c>
      <c r="H69" s="27">
        <v>5.8265582655826556E-2</v>
      </c>
      <c r="I69" s="27">
        <v>0.15176151761517614</v>
      </c>
      <c r="J69" s="27">
        <v>4.4715447154471545E-2</v>
      </c>
      <c r="K69" s="27">
        <v>0.20799457994579945</v>
      </c>
      <c r="L69" s="27">
        <v>1.3211382113821139E-2</v>
      </c>
      <c r="M69" s="27">
        <v>0.3025067750677507</v>
      </c>
      <c r="N69" s="27">
        <v>7.2493224932249328E-2</v>
      </c>
      <c r="O69" s="27">
        <v>0.14532520325203252</v>
      </c>
    </row>
    <row r="70" spans="1:15" ht="15" customHeight="1">
      <c r="A70" s="49"/>
      <c r="B70" s="24"/>
      <c r="C70" s="51" t="s">
        <v>310</v>
      </c>
      <c r="D70" s="28">
        <v>2912</v>
      </c>
      <c r="E70" s="29">
        <v>457</v>
      </c>
      <c r="F70" s="30">
        <v>607</v>
      </c>
      <c r="G70" s="30">
        <v>662</v>
      </c>
      <c r="H70" s="30">
        <v>160</v>
      </c>
      <c r="I70" s="30">
        <v>483</v>
      </c>
      <c r="J70" s="30">
        <v>139</v>
      </c>
      <c r="K70" s="30">
        <v>690</v>
      </c>
      <c r="L70" s="30">
        <v>51</v>
      </c>
      <c r="M70" s="30">
        <v>812</v>
      </c>
      <c r="N70" s="30">
        <v>208</v>
      </c>
      <c r="O70" s="30">
        <v>376</v>
      </c>
    </row>
    <row r="71" spans="1:15" ht="15" customHeight="1">
      <c r="A71" s="49"/>
      <c r="B71" s="24"/>
      <c r="C71" s="52"/>
      <c r="D71" s="31">
        <v>1</v>
      </c>
      <c r="E71" s="26">
        <v>0.15693681318681318</v>
      </c>
      <c r="F71" s="27">
        <v>0.20844780219780221</v>
      </c>
      <c r="G71" s="27">
        <v>0.22733516483516483</v>
      </c>
      <c r="H71" s="27">
        <v>5.4945054945054944E-2</v>
      </c>
      <c r="I71" s="27">
        <v>0.16586538461538461</v>
      </c>
      <c r="J71" s="27">
        <v>4.773351648351648E-2</v>
      </c>
      <c r="K71" s="27">
        <v>0.23695054945054944</v>
      </c>
      <c r="L71" s="27">
        <v>1.7513736263736264E-2</v>
      </c>
      <c r="M71" s="27">
        <v>0.27884615384615385</v>
      </c>
      <c r="N71" s="27">
        <v>7.1428571428571425E-2</v>
      </c>
      <c r="O71" s="27">
        <v>0.12912087912087913</v>
      </c>
    </row>
    <row r="72" spans="1:15" ht="15" customHeight="1">
      <c r="A72" s="49"/>
      <c r="B72" s="24"/>
      <c r="C72" s="51" t="s">
        <v>311</v>
      </c>
      <c r="D72" s="28">
        <v>3812</v>
      </c>
      <c r="E72" s="29">
        <v>677</v>
      </c>
      <c r="F72" s="30">
        <v>612</v>
      </c>
      <c r="G72" s="30">
        <v>647</v>
      </c>
      <c r="H72" s="30">
        <v>205</v>
      </c>
      <c r="I72" s="30">
        <v>649</v>
      </c>
      <c r="J72" s="30">
        <v>177</v>
      </c>
      <c r="K72" s="30">
        <v>836</v>
      </c>
      <c r="L72" s="30">
        <v>55</v>
      </c>
      <c r="M72" s="30">
        <v>1154</v>
      </c>
      <c r="N72" s="30">
        <v>439</v>
      </c>
      <c r="O72" s="30">
        <v>448</v>
      </c>
    </row>
    <row r="73" spans="1:15" ht="15" customHeight="1">
      <c r="A73" s="49"/>
      <c r="B73" s="24"/>
      <c r="C73" s="52"/>
      <c r="D73" s="31">
        <v>1</v>
      </c>
      <c r="E73" s="26">
        <v>0.17759706190975866</v>
      </c>
      <c r="F73" s="27">
        <v>0.16054564533053514</v>
      </c>
      <c r="G73" s="27">
        <v>0.16972717733473242</v>
      </c>
      <c r="H73" s="27">
        <v>5.377754459601259E-2</v>
      </c>
      <c r="I73" s="27">
        <v>0.17025183630640084</v>
      </c>
      <c r="J73" s="27">
        <v>4.6432318992654771E-2</v>
      </c>
      <c r="K73" s="27">
        <v>0.21930745015739769</v>
      </c>
      <c r="L73" s="27">
        <v>1.4428121720881428E-2</v>
      </c>
      <c r="M73" s="27">
        <v>0.30272822665267574</v>
      </c>
      <c r="N73" s="27">
        <v>0.11516264428121721</v>
      </c>
      <c r="O73" s="27">
        <v>0.11752360965372508</v>
      </c>
    </row>
    <row r="74" spans="1:15" ht="15" customHeight="1">
      <c r="A74" s="49"/>
      <c r="B74" s="24"/>
      <c r="C74" s="51" t="s">
        <v>312</v>
      </c>
      <c r="D74" s="28">
        <v>2750</v>
      </c>
      <c r="E74" s="29">
        <v>462</v>
      </c>
      <c r="F74" s="30">
        <v>387</v>
      </c>
      <c r="G74" s="30">
        <v>405</v>
      </c>
      <c r="H74" s="30">
        <v>163</v>
      </c>
      <c r="I74" s="30">
        <v>467</v>
      </c>
      <c r="J74" s="30">
        <v>151</v>
      </c>
      <c r="K74" s="30">
        <v>644</v>
      </c>
      <c r="L74" s="30">
        <v>56</v>
      </c>
      <c r="M74" s="30">
        <v>802</v>
      </c>
      <c r="N74" s="30">
        <v>323</v>
      </c>
      <c r="O74" s="30">
        <v>347</v>
      </c>
    </row>
    <row r="75" spans="1:15" ht="15" customHeight="1">
      <c r="A75" s="49"/>
      <c r="B75" s="24"/>
      <c r="C75" s="52"/>
      <c r="D75" s="31">
        <v>1</v>
      </c>
      <c r="E75" s="26">
        <v>0.16800000000000001</v>
      </c>
      <c r="F75" s="27">
        <v>0.14072727272727273</v>
      </c>
      <c r="G75" s="27">
        <v>0.14727272727272728</v>
      </c>
      <c r="H75" s="27">
        <v>5.9272727272727276E-2</v>
      </c>
      <c r="I75" s="27">
        <v>0.16981818181818181</v>
      </c>
      <c r="J75" s="27">
        <v>5.4909090909090907E-2</v>
      </c>
      <c r="K75" s="27">
        <v>0.23418181818181819</v>
      </c>
      <c r="L75" s="27">
        <v>2.0363636363636365E-2</v>
      </c>
      <c r="M75" s="27">
        <v>0.29163636363636364</v>
      </c>
      <c r="N75" s="27">
        <v>0.11745454545454545</v>
      </c>
      <c r="O75" s="27">
        <v>0.12618181818181817</v>
      </c>
    </row>
    <row r="76" spans="1:15" ht="15" customHeight="1">
      <c r="A76" s="49"/>
      <c r="B76" s="24"/>
      <c r="C76" s="51" t="s">
        <v>313</v>
      </c>
      <c r="D76" s="28">
        <v>1585</v>
      </c>
      <c r="E76" s="29">
        <v>244</v>
      </c>
      <c r="F76" s="30">
        <v>154</v>
      </c>
      <c r="G76" s="30">
        <v>188</v>
      </c>
      <c r="H76" s="30">
        <v>65</v>
      </c>
      <c r="I76" s="30">
        <v>278</v>
      </c>
      <c r="J76" s="30">
        <v>75</v>
      </c>
      <c r="K76" s="30">
        <v>382</v>
      </c>
      <c r="L76" s="30">
        <v>52</v>
      </c>
      <c r="M76" s="30">
        <v>423</v>
      </c>
      <c r="N76" s="30">
        <v>224</v>
      </c>
      <c r="O76" s="30">
        <v>228</v>
      </c>
    </row>
    <row r="77" spans="1:15" ht="15" customHeight="1">
      <c r="A77" s="49"/>
      <c r="B77" s="24"/>
      <c r="C77" s="52"/>
      <c r="D77" s="31">
        <v>1</v>
      </c>
      <c r="E77" s="26">
        <v>0.15394321766561514</v>
      </c>
      <c r="F77" s="27">
        <v>9.7160883280757102E-2</v>
      </c>
      <c r="G77" s="27">
        <v>0.11861198738170348</v>
      </c>
      <c r="H77" s="27">
        <v>4.1009463722397478E-2</v>
      </c>
      <c r="I77" s="27">
        <v>0.1753943217665615</v>
      </c>
      <c r="J77" s="27">
        <v>4.7318611987381701E-2</v>
      </c>
      <c r="K77" s="27">
        <v>0.24100946372239748</v>
      </c>
      <c r="L77" s="27">
        <v>3.2807570977917984E-2</v>
      </c>
      <c r="M77" s="27">
        <v>0.26687697160883278</v>
      </c>
      <c r="N77" s="27">
        <v>0.14132492113564668</v>
      </c>
      <c r="O77" s="27">
        <v>0.14384858044164037</v>
      </c>
    </row>
    <row r="78" spans="1:15" ht="15" customHeight="1">
      <c r="A78" s="49"/>
      <c r="B78" s="24"/>
      <c r="C78" s="51" t="s">
        <v>314</v>
      </c>
      <c r="D78" s="28">
        <v>1329</v>
      </c>
      <c r="E78" s="29">
        <v>155</v>
      </c>
      <c r="F78" s="30">
        <v>105</v>
      </c>
      <c r="G78" s="30">
        <v>164</v>
      </c>
      <c r="H78" s="30">
        <v>44</v>
      </c>
      <c r="I78" s="30">
        <v>216</v>
      </c>
      <c r="J78" s="30">
        <v>53</v>
      </c>
      <c r="K78" s="30">
        <v>325</v>
      </c>
      <c r="L78" s="30">
        <v>35</v>
      </c>
      <c r="M78" s="30">
        <v>356</v>
      </c>
      <c r="N78" s="30">
        <v>190</v>
      </c>
      <c r="O78" s="30">
        <v>226</v>
      </c>
    </row>
    <row r="79" spans="1:15" ht="15" customHeight="1">
      <c r="A79" s="49"/>
      <c r="B79" s="24"/>
      <c r="C79" s="52"/>
      <c r="D79" s="31">
        <v>1</v>
      </c>
      <c r="E79" s="26">
        <v>0.11662904439428141</v>
      </c>
      <c r="F79" s="27">
        <v>7.900677200902935E-2</v>
      </c>
      <c r="G79" s="27">
        <v>0.12340105342362678</v>
      </c>
      <c r="H79" s="27">
        <v>3.3107599699021821E-2</v>
      </c>
      <c r="I79" s="27">
        <v>0.16252821670428894</v>
      </c>
      <c r="J79" s="27">
        <v>3.9879608728367197E-2</v>
      </c>
      <c r="K79" s="27">
        <v>0.24454477050413845</v>
      </c>
      <c r="L79" s="27">
        <v>2.6335590669676449E-2</v>
      </c>
      <c r="M79" s="27">
        <v>0.26787057938299474</v>
      </c>
      <c r="N79" s="27">
        <v>0.14296463506395787</v>
      </c>
      <c r="O79" s="27">
        <v>0.17005267118133935</v>
      </c>
    </row>
    <row r="80" spans="1:15" ht="15" customHeight="1">
      <c r="A80" s="49"/>
      <c r="B80" s="24"/>
      <c r="C80" s="51" t="s">
        <v>315</v>
      </c>
      <c r="D80" s="28">
        <v>686</v>
      </c>
      <c r="E80" s="29">
        <v>93</v>
      </c>
      <c r="F80" s="30">
        <v>48</v>
      </c>
      <c r="G80" s="30">
        <v>77</v>
      </c>
      <c r="H80" s="30">
        <v>29</v>
      </c>
      <c r="I80" s="30">
        <v>103</v>
      </c>
      <c r="J80" s="30">
        <v>37</v>
      </c>
      <c r="K80" s="30">
        <v>193</v>
      </c>
      <c r="L80" s="30">
        <v>26</v>
      </c>
      <c r="M80" s="30">
        <v>140</v>
      </c>
      <c r="N80" s="30">
        <v>94</v>
      </c>
      <c r="O80" s="30">
        <v>140</v>
      </c>
    </row>
    <row r="81" spans="1:15" ht="15" customHeight="1">
      <c r="A81" s="49"/>
      <c r="B81" s="24"/>
      <c r="C81" s="52"/>
      <c r="D81" s="31">
        <v>1</v>
      </c>
      <c r="E81" s="26">
        <v>0.13556851311953352</v>
      </c>
      <c r="F81" s="27">
        <v>6.9970845481049565E-2</v>
      </c>
      <c r="G81" s="27">
        <v>0.11224489795918367</v>
      </c>
      <c r="H81" s="27">
        <v>4.2274052478134108E-2</v>
      </c>
      <c r="I81" s="27">
        <v>0.15014577259475217</v>
      </c>
      <c r="J81" s="27">
        <v>5.393586005830904E-2</v>
      </c>
      <c r="K81" s="27">
        <v>0.28134110787172012</v>
      </c>
      <c r="L81" s="27">
        <v>3.7900874635568516E-2</v>
      </c>
      <c r="M81" s="27">
        <v>0.20408163265306123</v>
      </c>
      <c r="N81" s="27">
        <v>0.13702623906705538</v>
      </c>
      <c r="O81" s="27">
        <v>0.20408163265306123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4187</v>
      </c>
      <c r="E84" s="22">
        <v>574</v>
      </c>
      <c r="F84" s="23">
        <v>768</v>
      </c>
      <c r="G84" s="23">
        <v>841</v>
      </c>
      <c r="H84" s="23">
        <v>213</v>
      </c>
      <c r="I84" s="23">
        <v>688</v>
      </c>
      <c r="J84" s="23">
        <v>183</v>
      </c>
      <c r="K84" s="23">
        <v>1074</v>
      </c>
      <c r="L84" s="23">
        <v>58</v>
      </c>
      <c r="M84" s="23">
        <v>1179</v>
      </c>
      <c r="N84" s="23">
        <v>265</v>
      </c>
      <c r="O84" s="23">
        <v>612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0.13709099593981372</v>
      </c>
      <c r="F85" s="27">
        <v>0.18342488655361835</v>
      </c>
      <c r="G85" s="27">
        <v>0.20085980415572008</v>
      </c>
      <c r="H85" s="27">
        <v>5.0871745880105089E-2</v>
      </c>
      <c r="I85" s="27">
        <v>0.16431812753761643</v>
      </c>
      <c r="J85" s="27">
        <v>4.3706711249104371E-2</v>
      </c>
      <c r="K85" s="27">
        <v>0.25650823978982568</v>
      </c>
      <c r="L85" s="27">
        <v>1.3852400286601386E-2</v>
      </c>
      <c r="M85" s="27">
        <v>0.28158586099832816</v>
      </c>
      <c r="N85" s="27">
        <v>6.3291139240506333E-2</v>
      </c>
      <c r="O85" s="27">
        <v>0.14616670647241461</v>
      </c>
    </row>
    <row r="86" spans="1:15" ht="15" customHeight="1">
      <c r="A86" s="49"/>
      <c r="B86" s="24" t="s">
        <v>319</v>
      </c>
      <c r="C86" s="51" t="s">
        <v>320</v>
      </c>
      <c r="D86" s="28">
        <v>3737</v>
      </c>
      <c r="E86" s="29">
        <v>564</v>
      </c>
      <c r="F86" s="30">
        <v>635</v>
      </c>
      <c r="G86" s="30">
        <v>736</v>
      </c>
      <c r="H86" s="30">
        <v>201</v>
      </c>
      <c r="I86" s="30">
        <v>615</v>
      </c>
      <c r="J86" s="30">
        <v>180</v>
      </c>
      <c r="K86" s="30">
        <v>844</v>
      </c>
      <c r="L86" s="30">
        <v>73</v>
      </c>
      <c r="M86" s="30">
        <v>1104</v>
      </c>
      <c r="N86" s="30">
        <v>324</v>
      </c>
      <c r="O86" s="30">
        <v>467</v>
      </c>
    </row>
    <row r="87" spans="1:15" ht="15" customHeight="1">
      <c r="A87" s="49"/>
      <c r="B87" s="24"/>
      <c r="C87" s="52"/>
      <c r="D87" s="31">
        <v>1</v>
      </c>
      <c r="E87" s="26">
        <v>0.15092320042815091</v>
      </c>
      <c r="F87" s="27">
        <v>0.16992239764516992</v>
      </c>
      <c r="G87" s="27">
        <v>0.19694942467219695</v>
      </c>
      <c r="H87" s="27">
        <v>5.3786459727053787E-2</v>
      </c>
      <c r="I87" s="27">
        <v>0.16457051110516457</v>
      </c>
      <c r="J87" s="27">
        <v>4.8166978860048164E-2</v>
      </c>
      <c r="K87" s="27">
        <v>0.22584961198822584</v>
      </c>
      <c r="L87" s="27">
        <v>1.9534385871019536E-2</v>
      </c>
      <c r="M87" s="27">
        <v>0.29542413700829545</v>
      </c>
      <c r="N87" s="27">
        <v>8.6700561948086702E-2</v>
      </c>
      <c r="O87" s="27">
        <v>0.12496655070912496</v>
      </c>
    </row>
    <row r="88" spans="1:15" ht="15" customHeight="1">
      <c r="A88" s="49"/>
      <c r="B88" s="24"/>
      <c r="C88" s="51" t="s">
        <v>321</v>
      </c>
      <c r="D88" s="28">
        <v>2220</v>
      </c>
      <c r="E88" s="29">
        <v>368</v>
      </c>
      <c r="F88" s="30">
        <v>330</v>
      </c>
      <c r="G88" s="30">
        <v>366</v>
      </c>
      <c r="H88" s="30">
        <v>129</v>
      </c>
      <c r="I88" s="30">
        <v>400</v>
      </c>
      <c r="J88" s="30">
        <v>103</v>
      </c>
      <c r="K88" s="30">
        <v>498</v>
      </c>
      <c r="L88" s="30">
        <v>45</v>
      </c>
      <c r="M88" s="30">
        <v>688</v>
      </c>
      <c r="N88" s="30">
        <v>239</v>
      </c>
      <c r="O88" s="30">
        <v>254</v>
      </c>
    </row>
    <row r="89" spans="1:15" ht="15" customHeight="1">
      <c r="A89" s="49"/>
      <c r="B89" s="24"/>
      <c r="C89" s="52"/>
      <c r="D89" s="31">
        <v>1</v>
      </c>
      <c r="E89" s="26">
        <v>0.16576576576576577</v>
      </c>
      <c r="F89" s="27">
        <v>0.14864864864864866</v>
      </c>
      <c r="G89" s="27">
        <v>0.16486486486486487</v>
      </c>
      <c r="H89" s="27">
        <v>5.8108108108108111E-2</v>
      </c>
      <c r="I89" s="27">
        <v>0.18018018018018017</v>
      </c>
      <c r="J89" s="27">
        <v>4.6396396396396394E-2</v>
      </c>
      <c r="K89" s="27">
        <v>0.22432432432432434</v>
      </c>
      <c r="L89" s="27">
        <v>2.0270270270270271E-2</v>
      </c>
      <c r="M89" s="27">
        <v>0.30990990990990991</v>
      </c>
      <c r="N89" s="27">
        <v>0.10765765765765765</v>
      </c>
      <c r="O89" s="27">
        <v>0.11441441441441441</v>
      </c>
    </row>
    <row r="90" spans="1:15" ht="15" customHeight="1">
      <c r="A90" s="49"/>
      <c r="B90" s="24"/>
      <c r="C90" s="51" t="s">
        <v>322</v>
      </c>
      <c r="D90" s="28">
        <v>3166</v>
      </c>
      <c r="E90" s="29">
        <v>573</v>
      </c>
      <c r="F90" s="30">
        <v>439</v>
      </c>
      <c r="G90" s="30">
        <v>463</v>
      </c>
      <c r="H90" s="30">
        <v>170</v>
      </c>
      <c r="I90" s="30">
        <v>537</v>
      </c>
      <c r="J90" s="30">
        <v>151</v>
      </c>
      <c r="K90" s="30">
        <v>693</v>
      </c>
      <c r="L90" s="30">
        <v>52</v>
      </c>
      <c r="M90" s="30">
        <v>920</v>
      </c>
      <c r="N90" s="30">
        <v>422</v>
      </c>
      <c r="O90" s="30">
        <v>400</v>
      </c>
    </row>
    <row r="91" spans="1:15" ht="15" customHeight="1">
      <c r="A91" s="49"/>
      <c r="B91" s="24"/>
      <c r="C91" s="52"/>
      <c r="D91" s="31">
        <v>1</v>
      </c>
      <c r="E91" s="26">
        <v>0.18098547062539483</v>
      </c>
      <c r="F91" s="27">
        <v>0.13866077068856603</v>
      </c>
      <c r="G91" s="27">
        <v>0.14624131396083387</v>
      </c>
      <c r="H91" s="27">
        <v>5.3695514845230573E-2</v>
      </c>
      <c r="I91" s="27">
        <v>0.16961465571699305</v>
      </c>
      <c r="J91" s="27">
        <v>4.7694251421351863E-2</v>
      </c>
      <c r="K91" s="27">
        <v>0.21888818698673404</v>
      </c>
      <c r="L91" s="27">
        <v>1.6424510423247E-2</v>
      </c>
      <c r="M91" s="27">
        <v>0.29058749210360074</v>
      </c>
      <c r="N91" s="27">
        <v>0.13329121920404297</v>
      </c>
      <c r="O91" s="27">
        <v>0.12634238787113075</v>
      </c>
    </row>
    <row r="92" spans="1:15" ht="15" customHeight="1">
      <c r="A92" s="49"/>
      <c r="B92" s="24"/>
      <c r="C92" s="51" t="s">
        <v>323</v>
      </c>
      <c r="D92" s="28">
        <v>1639</v>
      </c>
      <c r="E92" s="29">
        <v>241</v>
      </c>
      <c r="F92" s="30">
        <v>180</v>
      </c>
      <c r="G92" s="30">
        <v>194</v>
      </c>
      <c r="H92" s="30">
        <v>76</v>
      </c>
      <c r="I92" s="30">
        <v>242</v>
      </c>
      <c r="J92" s="30">
        <v>90</v>
      </c>
      <c r="K92" s="30">
        <v>354</v>
      </c>
      <c r="L92" s="30">
        <v>51</v>
      </c>
      <c r="M92" s="30">
        <v>428</v>
      </c>
      <c r="N92" s="30">
        <v>255</v>
      </c>
      <c r="O92" s="30">
        <v>265</v>
      </c>
    </row>
    <row r="93" spans="1:15" ht="15" customHeight="1">
      <c r="A93" s="49"/>
      <c r="B93" s="24"/>
      <c r="C93" s="52"/>
      <c r="D93" s="31">
        <v>1</v>
      </c>
      <c r="E93" s="26">
        <v>0.14704087858450274</v>
      </c>
      <c r="F93" s="27">
        <v>0.10982306284319707</v>
      </c>
      <c r="G93" s="27">
        <v>0.11836485661989017</v>
      </c>
      <c r="H93" s="27">
        <v>4.6369737644905429E-2</v>
      </c>
      <c r="I93" s="27">
        <v>0.1476510067114094</v>
      </c>
      <c r="J93" s="27">
        <v>5.4911531421598533E-2</v>
      </c>
      <c r="K93" s="27">
        <v>0.21598535692495424</v>
      </c>
      <c r="L93" s="27">
        <v>3.1116534472239169E-2</v>
      </c>
      <c r="M93" s="27">
        <v>0.26113483831604639</v>
      </c>
      <c r="N93" s="27">
        <v>0.15558267236119586</v>
      </c>
      <c r="O93" s="27">
        <v>0.16168395363026236</v>
      </c>
    </row>
    <row r="94" spans="1:15" ht="15" customHeight="1">
      <c r="A94" s="49"/>
      <c r="B94" s="24"/>
      <c r="C94" s="51" t="s">
        <v>324</v>
      </c>
      <c r="D94" s="28">
        <v>403</v>
      </c>
      <c r="E94" s="29">
        <v>71</v>
      </c>
      <c r="F94" s="30">
        <v>50</v>
      </c>
      <c r="G94" s="30">
        <v>48</v>
      </c>
      <c r="H94" s="30">
        <v>16</v>
      </c>
      <c r="I94" s="30">
        <v>67</v>
      </c>
      <c r="J94" s="30">
        <v>19</v>
      </c>
      <c r="K94" s="30">
        <v>69</v>
      </c>
      <c r="L94" s="30">
        <v>17</v>
      </c>
      <c r="M94" s="30">
        <v>103</v>
      </c>
      <c r="N94" s="30">
        <v>78</v>
      </c>
      <c r="O94" s="30">
        <v>57</v>
      </c>
    </row>
    <row r="95" spans="1:15" ht="15" customHeight="1">
      <c r="A95" s="49"/>
      <c r="B95" s="24"/>
      <c r="C95" s="52"/>
      <c r="D95" s="31">
        <v>1</v>
      </c>
      <c r="E95" s="26">
        <v>0.17617866004962779</v>
      </c>
      <c r="F95" s="27">
        <v>0.12406947890818859</v>
      </c>
      <c r="G95" s="27">
        <v>0.11910669975186104</v>
      </c>
      <c r="H95" s="27">
        <v>3.9702233250620347E-2</v>
      </c>
      <c r="I95" s="27">
        <v>0.16625310173697269</v>
      </c>
      <c r="J95" s="27">
        <v>4.7146401985111663E-2</v>
      </c>
      <c r="K95" s="27">
        <v>0.17121588089330025</v>
      </c>
      <c r="L95" s="27">
        <v>4.2183622828784122E-2</v>
      </c>
      <c r="M95" s="27">
        <v>0.25558312655086851</v>
      </c>
      <c r="N95" s="27">
        <v>0.19354838709677419</v>
      </c>
      <c r="O95" s="27">
        <v>0.14143920595533499</v>
      </c>
    </row>
    <row r="96" spans="1:15" ht="15" customHeight="1">
      <c r="A96" s="49"/>
      <c r="B96" s="24"/>
      <c r="C96" s="51" t="s">
        <v>325</v>
      </c>
      <c r="D96" s="28">
        <v>373</v>
      </c>
      <c r="E96" s="29">
        <v>38</v>
      </c>
      <c r="F96" s="30">
        <v>25</v>
      </c>
      <c r="G96" s="30">
        <v>27</v>
      </c>
      <c r="H96" s="30">
        <v>12</v>
      </c>
      <c r="I96" s="30">
        <v>45</v>
      </c>
      <c r="J96" s="30">
        <v>19</v>
      </c>
      <c r="K96" s="30">
        <v>80</v>
      </c>
      <c r="L96" s="30">
        <v>12</v>
      </c>
      <c r="M96" s="30">
        <v>86</v>
      </c>
      <c r="N96" s="30">
        <v>69</v>
      </c>
      <c r="O96" s="30">
        <v>82</v>
      </c>
    </row>
    <row r="97" spans="1:15" ht="15" customHeight="1">
      <c r="A97" s="49"/>
      <c r="B97" s="24"/>
      <c r="C97" s="52"/>
      <c r="D97" s="31">
        <v>1</v>
      </c>
      <c r="E97" s="26">
        <v>0.10187667560321716</v>
      </c>
      <c r="F97" s="27">
        <v>6.7024128686327081E-2</v>
      </c>
      <c r="G97" s="27">
        <v>7.2386058981233251E-2</v>
      </c>
      <c r="H97" s="27">
        <v>3.2171581769436998E-2</v>
      </c>
      <c r="I97" s="27">
        <v>0.12064343163538874</v>
      </c>
      <c r="J97" s="27">
        <v>5.0938337801608578E-2</v>
      </c>
      <c r="K97" s="27">
        <v>0.21447721179624665</v>
      </c>
      <c r="L97" s="27">
        <v>3.2171581769436998E-2</v>
      </c>
      <c r="M97" s="27">
        <v>0.23056300268096513</v>
      </c>
      <c r="N97" s="27">
        <v>0.18498659517426275</v>
      </c>
      <c r="O97" s="27">
        <v>0.21983914209115282</v>
      </c>
    </row>
    <row r="98" spans="1:15" ht="15" customHeight="1">
      <c r="A98" s="49"/>
      <c r="B98" s="24"/>
      <c r="C98" s="51" t="s">
        <v>326</v>
      </c>
      <c r="D98" s="28">
        <v>28</v>
      </c>
      <c r="E98" s="29">
        <v>4</v>
      </c>
      <c r="F98" s="30">
        <v>1</v>
      </c>
      <c r="G98" s="30">
        <v>2</v>
      </c>
      <c r="H98" s="30">
        <v>2</v>
      </c>
      <c r="I98" s="30">
        <v>4</v>
      </c>
      <c r="J98" s="30">
        <v>1</v>
      </c>
      <c r="K98" s="30">
        <v>6</v>
      </c>
      <c r="L98" s="30">
        <v>0</v>
      </c>
      <c r="M98" s="30">
        <v>8</v>
      </c>
      <c r="N98" s="30">
        <v>7</v>
      </c>
      <c r="O98" s="30">
        <v>3</v>
      </c>
    </row>
    <row r="99" spans="1:15" ht="15" customHeight="1">
      <c r="A99" s="49"/>
      <c r="B99" s="24"/>
      <c r="C99" s="52"/>
      <c r="D99" s="31">
        <v>1</v>
      </c>
      <c r="E99" s="26">
        <v>0.14285714285714285</v>
      </c>
      <c r="F99" s="27">
        <v>3.5714285714285712E-2</v>
      </c>
      <c r="G99" s="27">
        <v>7.1428571428571425E-2</v>
      </c>
      <c r="H99" s="27">
        <v>7.1428571428571425E-2</v>
      </c>
      <c r="I99" s="27">
        <v>0.14285714285714285</v>
      </c>
      <c r="J99" s="27">
        <v>3.5714285714285712E-2</v>
      </c>
      <c r="K99" s="27">
        <v>0.21428571428571427</v>
      </c>
      <c r="L99" s="27">
        <v>0</v>
      </c>
      <c r="M99" s="27">
        <v>0.2857142857142857</v>
      </c>
      <c r="N99" s="27">
        <v>0.25</v>
      </c>
      <c r="O99" s="27">
        <v>0.10714285714285714</v>
      </c>
    </row>
    <row r="100" spans="1:15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1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1103" priority="56" rank="1"/>
  </conditionalFormatting>
  <conditionalFormatting sqref="E67:O67">
    <cfRule type="top10" dxfId="1102" priority="49" rank="1"/>
  </conditionalFormatting>
  <conditionalFormatting sqref="E65:O65">
    <cfRule type="top10" dxfId="1101" priority="48" rank="1"/>
  </conditionalFormatting>
  <conditionalFormatting sqref="E63:O63">
    <cfRule type="top10" dxfId="1100" priority="47" rank="1"/>
  </conditionalFormatting>
  <conditionalFormatting sqref="E61:O61">
    <cfRule type="top10" dxfId="1099" priority="46" rank="1"/>
  </conditionalFormatting>
  <conditionalFormatting sqref="E59:O59">
    <cfRule type="top10" dxfId="1098" priority="45" rank="1"/>
  </conditionalFormatting>
  <conditionalFormatting sqref="E57:O57">
    <cfRule type="top10" dxfId="1097" priority="44" rank="1"/>
  </conditionalFormatting>
  <conditionalFormatting sqref="E55:O55">
    <cfRule type="top10" dxfId="1096" priority="43" rank="1"/>
  </conditionalFormatting>
  <conditionalFormatting sqref="E53:O53">
    <cfRule type="top10" dxfId="1095" priority="42" rank="1"/>
  </conditionalFormatting>
  <conditionalFormatting sqref="E51:O51">
    <cfRule type="top10" dxfId="1094" priority="41" rank="1"/>
  </conditionalFormatting>
  <conditionalFormatting sqref="E49:O49">
    <cfRule type="top10" dxfId="1093" priority="40" rank="1"/>
  </conditionalFormatting>
  <conditionalFormatting sqref="E47:O47">
    <cfRule type="top10" dxfId="1092" priority="39" rank="1"/>
  </conditionalFormatting>
  <conditionalFormatting sqref="E45:O45">
    <cfRule type="top10" dxfId="1091" priority="38" rank="1"/>
  </conditionalFormatting>
  <conditionalFormatting sqref="E43:O43">
    <cfRule type="top10" dxfId="1090" priority="37" rank="1"/>
  </conditionalFormatting>
  <conditionalFormatting sqref="E41:O41">
    <cfRule type="top10" dxfId="1089" priority="36" rank="1"/>
  </conditionalFormatting>
  <conditionalFormatting sqref="E39:O39">
    <cfRule type="top10" dxfId="1088" priority="35" rank="1"/>
  </conditionalFormatting>
  <conditionalFormatting sqref="E37:O37">
    <cfRule type="top10" dxfId="1087" priority="34" rank="1"/>
  </conditionalFormatting>
  <conditionalFormatting sqref="E35:O35">
    <cfRule type="top10" dxfId="1086" priority="32" rank="1"/>
  </conditionalFormatting>
  <conditionalFormatting sqref="E33:O33">
    <cfRule type="top10" dxfId="1085" priority="31" rank="1"/>
  </conditionalFormatting>
  <conditionalFormatting sqref="E31:O31">
    <cfRule type="top10" dxfId="1084" priority="30" rank="1"/>
  </conditionalFormatting>
  <conditionalFormatting sqref="E29:O29">
    <cfRule type="top10" dxfId="1083" priority="29" rank="1"/>
  </conditionalFormatting>
  <conditionalFormatting sqref="E27:O27">
    <cfRule type="top10" dxfId="1082" priority="28" rank="1"/>
  </conditionalFormatting>
  <conditionalFormatting sqref="E21:O21">
    <cfRule type="top10" dxfId="1081" priority="27" rank="1"/>
  </conditionalFormatting>
  <conditionalFormatting sqref="E19:O19">
    <cfRule type="top10" dxfId="1080" priority="26" rank="1"/>
  </conditionalFormatting>
  <conditionalFormatting sqref="E17:O17">
    <cfRule type="top10" dxfId="1079" priority="25" rank="1"/>
  </conditionalFormatting>
  <conditionalFormatting sqref="E15:O15">
    <cfRule type="top10" dxfId="1078" priority="24" rank="1"/>
  </conditionalFormatting>
  <conditionalFormatting sqref="E13:O13">
    <cfRule type="top10" dxfId="1077" priority="23" rank="1"/>
  </conditionalFormatting>
  <conditionalFormatting sqref="E11:O11">
    <cfRule type="top10" dxfId="1076" priority="22" rank="1"/>
  </conditionalFormatting>
  <conditionalFormatting sqref="E23:O23">
    <cfRule type="top10" dxfId="1075" priority="21" rank="1"/>
  </conditionalFormatting>
  <conditionalFormatting sqref="E25:O25">
    <cfRule type="top10" dxfId="1074" priority="20" rank="1"/>
  </conditionalFormatting>
  <conditionalFormatting sqref="E81:O81">
    <cfRule type="top10" dxfId="1073" priority="17" rank="1"/>
  </conditionalFormatting>
  <conditionalFormatting sqref="E79:O79">
    <cfRule type="top10" dxfId="1072" priority="16" rank="1"/>
  </conditionalFormatting>
  <conditionalFormatting sqref="E77:O77">
    <cfRule type="top10" dxfId="1071" priority="15" rank="1"/>
  </conditionalFormatting>
  <conditionalFormatting sqref="E75:O75">
    <cfRule type="top10" dxfId="1070" priority="14" rank="1"/>
  </conditionalFormatting>
  <conditionalFormatting sqref="E73:O73">
    <cfRule type="top10" dxfId="1069" priority="13" rank="1"/>
  </conditionalFormatting>
  <conditionalFormatting sqref="E71:O71">
    <cfRule type="top10" dxfId="1068" priority="12" rank="1"/>
  </conditionalFormatting>
  <conditionalFormatting sqref="E69:O69">
    <cfRule type="top10" dxfId="1067" priority="11" rank="1"/>
  </conditionalFormatting>
  <conditionalFormatting sqref="E101:O101">
    <cfRule type="top10" dxfId="1066" priority="9" rank="1"/>
  </conditionalFormatting>
  <conditionalFormatting sqref="E99:O99">
    <cfRule type="top10" dxfId="1065" priority="8" rank="1"/>
  </conditionalFormatting>
  <conditionalFormatting sqref="E97:O97">
    <cfRule type="top10" dxfId="1064" priority="7" rank="1"/>
  </conditionalFormatting>
  <conditionalFormatting sqref="E95:O95">
    <cfRule type="top10" dxfId="1063" priority="6" rank="1"/>
  </conditionalFormatting>
  <conditionalFormatting sqref="E93:O93">
    <cfRule type="top10" dxfId="1062" priority="5" rank="1"/>
  </conditionalFormatting>
  <conditionalFormatting sqref="E91:O91">
    <cfRule type="top10" dxfId="1061" priority="4" rank="1"/>
  </conditionalFormatting>
  <conditionalFormatting sqref="E89:O89">
    <cfRule type="top10" dxfId="1060" priority="3" rank="1"/>
  </conditionalFormatting>
  <conditionalFormatting sqref="E87:O87">
    <cfRule type="top10" dxfId="1059" priority="2" rank="1"/>
  </conditionalFormatting>
  <conditionalFormatting sqref="E85:O85">
    <cfRule type="top10" dxfId="105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8">
    <pageSetUpPr fitToPage="1"/>
  </sheetPr>
  <dimension ref="A1:XFD141"/>
  <sheetViews>
    <sheetView showGridLines="0" tabSelected="1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</row>
    <row r="2" spans="1:16384" ht="15" customHeight="1">
      <c r="B2" s="3" t="s">
        <v>29</v>
      </c>
    </row>
    <row r="3" spans="1:16384" ht="15" customHeight="1">
      <c r="B3" s="3" t="s">
        <v>327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</v>
      </c>
      <c r="F7" s="13" t="s">
        <v>70</v>
      </c>
      <c r="G7" s="13" t="s">
        <v>71</v>
      </c>
      <c r="H7" s="13" t="s">
        <v>72</v>
      </c>
      <c r="I7" s="13" t="s">
        <v>73</v>
      </c>
      <c r="J7" s="13" t="s">
        <v>27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3211</v>
      </c>
      <c r="F8" s="16">
        <v>1198</v>
      </c>
      <c r="G8" s="16">
        <v>1750</v>
      </c>
      <c r="H8" s="16">
        <v>1042</v>
      </c>
      <c r="I8" s="16">
        <v>7777</v>
      </c>
      <c r="J8" s="16">
        <v>1180</v>
      </c>
    </row>
    <row r="9" spans="1:16384" ht="15" customHeight="1">
      <c r="A9" s="49"/>
      <c r="B9" s="57"/>
      <c r="C9" s="58"/>
      <c r="D9" s="17">
        <v>1</v>
      </c>
      <c r="E9" s="18">
        <v>0.19872508973882907</v>
      </c>
      <c r="F9" s="19">
        <v>7.4142839460329249E-2</v>
      </c>
      <c r="G9" s="19">
        <v>0.10830548335189999</v>
      </c>
      <c r="H9" s="19">
        <v>6.4488179230102735E-2</v>
      </c>
      <c r="I9" s="19">
        <v>0.48130956801584357</v>
      </c>
      <c r="J9" s="19">
        <v>7.3028840202995424E-2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934</v>
      </c>
      <c r="F10" s="23">
        <v>301</v>
      </c>
      <c r="G10" s="23">
        <v>422</v>
      </c>
      <c r="H10" s="23">
        <v>266</v>
      </c>
      <c r="I10" s="23">
        <v>2687</v>
      </c>
      <c r="J10" s="23">
        <v>382</v>
      </c>
    </row>
    <row r="11" spans="1:16384" ht="15" customHeight="1">
      <c r="A11" s="49"/>
      <c r="B11" s="24"/>
      <c r="C11" s="52"/>
      <c r="D11" s="25">
        <v>1</v>
      </c>
      <c r="E11" s="26">
        <v>0.18709935897435898</v>
      </c>
      <c r="F11" s="27">
        <v>6.029647435897436E-2</v>
      </c>
      <c r="G11" s="27">
        <v>8.4535256410256415E-2</v>
      </c>
      <c r="H11" s="27">
        <v>5.3285256410256408E-2</v>
      </c>
      <c r="I11" s="27">
        <v>0.53826121794871795</v>
      </c>
      <c r="J11" s="27">
        <v>7.6522435897435903E-2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2224</v>
      </c>
      <c r="F12" s="30">
        <v>880</v>
      </c>
      <c r="G12" s="30">
        <v>1306</v>
      </c>
      <c r="H12" s="30">
        <v>760</v>
      </c>
      <c r="I12" s="30">
        <v>4958</v>
      </c>
      <c r="J12" s="30">
        <v>781</v>
      </c>
    </row>
    <row r="13" spans="1:16384" ht="15" customHeight="1">
      <c r="A13" s="49"/>
      <c r="B13" s="43"/>
      <c r="C13" s="60"/>
      <c r="D13" s="44">
        <v>1</v>
      </c>
      <c r="E13" s="45">
        <v>0.20386836556971308</v>
      </c>
      <c r="F13" s="46">
        <v>8.0667338894490792E-2</v>
      </c>
      <c r="G13" s="46">
        <v>0.11971766431386928</v>
      </c>
      <c r="H13" s="46">
        <v>6.9667247227060219E-2</v>
      </c>
      <c r="I13" s="46">
        <v>0.45448712072600606</v>
      </c>
      <c r="J13" s="46">
        <v>7.1592263268860576E-2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67</v>
      </c>
      <c r="F14" s="23">
        <v>28</v>
      </c>
      <c r="G14" s="23">
        <v>25</v>
      </c>
      <c r="H14" s="23">
        <v>26</v>
      </c>
      <c r="I14" s="23">
        <v>194</v>
      </c>
      <c r="J14" s="23">
        <v>21</v>
      </c>
    </row>
    <row r="15" spans="1:16384" ht="15" customHeight="1">
      <c r="A15" s="49"/>
      <c r="B15" s="24"/>
      <c r="C15" s="52"/>
      <c r="D15" s="31">
        <v>1</v>
      </c>
      <c r="E15" s="26">
        <v>0.18559556786703602</v>
      </c>
      <c r="F15" s="27">
        <v>7.7562326869806089E-2</v>
      </c>
      <c r="G15" s="27">
        <v>6.9252077562326875E-2</v>
      </c>
      <c r="H15" s="27">
        <v>7.2022160664819951E-2</v>
      </c>
      <c r="I15" s="27">
        <v>0.53739612188365649</v>
      </c>
      <c r="J15" s="27">
        <v>5.817174515235457E-2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166</v>
      </c>
      <c r="F16" s="30">
        <v>31</v>
      </c>
      <c r="G16" s="30">
        <v>50</v>
      </c>
      <c r="H16" s="30">
        <v>27</v>
      </c>
      <c r="I16" s="30">
        <v>368</v>
      </c>
      <c r="J16" s="30">
        <v>53</v>
      </c>
    </row>
    <row r="17" spans="1:10" ht="15" customHeight="1">
      <c r="A17" s="49"/>
      <c r="B17" s="24"/>
      <c r="C17" s="52"/>
      <c r="D17" s="31">
        <v>1</v>
      </c>
      <c r="E17" s="26">
        <v>0.23884892086330936</v>
      </c>
      <c r="F17" s="27">
        <v>4.4604316546762592E-2</v>
      </c>
      <c r="G17" s="27">
        <v>7.1942446043165464E-2</v>
      </c>
      <c r="H17" s="27">
        <v>3.884892086330935E-2</v>
      </c>
      <c r="I17" s="27">
        <v>0.52949640287769784</v>
      </c>
      <c r="J17" s="27">
        <v>7.6258992805755391E-2</v>
      </c>
    </row>
    <row r="18" spans="1:10" ht="15" customHeight="1">
      <c r="A18" s="49"/>
      <c r="B18" s="24"/>
      <c r="C18" s="51" t="s">
        <v>290</v>
      </c>
      <c r="D18" s="28">
        <v>867</v>
      </c>
      <c r="E18" s="29">
        <v>201</v>
      </c>
      <c r="F18" s="30">
        <v>55</v>
      </c>
      <c r="G18" s="30">
        <v>72</v>
      </c>
      <c r="H18" s="30">
        <v>40</v>
      </c>
      <c r="I18" s="30">
        <v>417</v>
      </c>
      <c r="J18" s="30">
        <v>82</v>
      </c>
    </row>
    <row r="19" spans="1:10" ht="15" customHeight="1">
      <c r="A19" s="49"/>
      <c r="B19" s="24"/>
      <c r="C19" s="52"/>
      <c r="D19" s="31">
        <v>1</v>
      </c>
      <c r="E19" s="26">
        <v>0.23183391003460208</v>
      </c>
      <c r="F19" s="27">
        <v>6.3437139561707032E-2</v>
      </c>
      <c r="G19" s="27">
        <v>8.3044982698961933E-2</v>
      </c>
      <c r="H19" s="27">
        <v>4.61361014994233E-2</v>
      </c>
      <c r="I19" s="27">
        <v>0.48096885813148788</v>
      </c>
      <c r="J19" s="27">
        <v>9.4579008073817764E-2</v>
      </c>
    </row>
    <row r="20" spans="1:10" ht="15" customHeight="1">
      <c r="A20" s="49"/>
      <c r="B20" s="24"/>
      <c r="C20" s="51" t="s">
        <v>291</v>
      </c>
      <c r="D20" s="28">
        <v>1749</v>
      </c>
      <c r="E20" s="29">
        <v>397</v>
      </c>
      <c r="F20" s="30">
        <v>114</v>
      </c>
      <c r="G20" s="30">
        <v>163</v>
      </c>
      <c r="H20" s="30">
        <v>102</v>
      </c>
      <c r="I20" s="30">
        <v>834</v>
      </c>
      <c r="J20" s="30">
        <v>139</v>
      </c>
    </row>
    <row r="21" spans="1:10" ht="15" customHeight="1">
      <c r="A21" s="49"/>
      <c r="B21" s="24"/>
      <c r="C21" s="52"/>
      <c r="D21" s="31">
        <v>1</v>
      </c>
      <c r="E21" s="26">
        <v>0.22698684962835905</v>
      </c>
      <c r="F21" s="27">
        <v>6.5180102915951971E-2</v>
      </c>
      <c r="G21" s="27">
        <v>9.3196112064036593E-2</v>
      </c>
      <c r="H21" s="27">
        <v>5.8319039451114926E-2</v>
      </c>
      <c r="I21" s="27">
        <v>0.47684391080617494</v>
      </c>
      <c r="J21" s="27">
        <v>7.947398513436249E-2</v>
      </c>
    </row>
    <row r="22" spans="1:10" ht="15" customHeight="1">
      <c r="A22" s="49"/>
      <c r="B22" s="24"/>
      <c r="C22" s="51" t="s">
        <v>292</v>
      </c>
      <c r="D22" s="28">
        <v>3564</v>
      </c>
      <c r="E22" s="29">
        <v>778</v>
      </c>
      <c r="F22" s="30">
        <v>325</v>
      </c>
      <c r="G22" s="30">
        <v>447</v>
      </c>
      <c r="H22" s="30">
        <v>231</v>
      </c>
      <c r="I22" s="30">
        <v>1530</v>
      </c>
      <c r="J22" s="30">
        <v>253</v>
      </c>
    </row>
    <row r="23" spans="1:10" ht="15" customHeight="1">
      <c r="A23" s="49"/>
      <c r="B23" s="24"/>
      <c r="C23" s="52"/>
      <c r="D23" s="25">
        <v>1</v>
      </c>
      <c r="E23" s="26">
        <v>0.21829405162738497</v>
      </c>
      <c r="F23" s="27">
        <v>9.1189674523007858E-2</v>
      </c>
      <c r="G23" s="27">
        <v>0.12542087542087543</v>
      </c>
      <c r="H23" s="27">
        <v>6.4814814814814811E-2</v>
      </c>
      <c r="I23" s="27">
        <v>0.42929292929292928</v>
      </c>
      <c r="J23" s="27">
        <v>7.098765432098765E-2</v>
      </c>
    </row>
    <row r="24" spans="1:10" ht="15" customHeight="1">
      <c r="A24" s="49"/>
      <c r="B24" s="24"/>
      <c r="C24" s="51" t="s">
        <v>293</v>
      </c>
      <c r="D24" s="28">
        <v>4716</v>
      </c>
      <c r="E24" s="29">
        <v>939</v>
      </c>
      <c r="F24" s="30">
        <v>376</v>
      </c>
      <c r="G24" s="30">
        <v>594</v>
      </c>
      <c r="H24" s="30">
        <v>326</v>
      </c>
      <c r="I24" s="30">
        <v>2148</v>
      </c>
      <c r="J24" s="30">
        <v>333</v>
      </c>
    </row>
    <row r="25" spans="1:10" ht="15" customHeight="1">
      <c r="A25" s="49"/>
      <c r="B25" s="24"/>
      <c r="C25" s="52"/>
      <c r="D25" s="25">
        <v>1</v>
      </c>
      <c r="E25" s="26">
        <v>0.19910941475826971</v>
      </c>
      <c r="F25" s="27">
        <v>7.9728583545377443E-2</v>
      </c>
      <c r="G25" s="27">
        <v>0.12595419847328243</v>
      </c>
      <c r="H25" s="27">
        <v>6.9126378286683623E-2</v>
      </c>
      <c r="I25" s="27">
        <v>0.45547073791348602</v>
      </c>
      <c r="J25" s="27">
        <v>7.061068702290077E-2</v>
      </c>
    </row>
    <row r="26" spans="1:10" ht="15" customHeight="1">
      <c r="A26" s="49"/>
      <c r="B26" s="24"/>
      <c r="C26" s="51" t="s">
        <v>294</v>
      </c>
      <c r="D26" s="28">
        <v>3882</v>
      </c>
      <c r="E26" s="29">
        <v>592</v>
      </c>
      <c r="F26" s="30">
        <v>251</v>
      </c>
      <c r="G26" s="30">
        <v>369</v>
      </c>
      <c r="H26" s="30">
        <v>270</v>
      </c>
      <c r="I26" s="30">
        <v>2128</v>
      </c>
      <c r="J26" s="30">
        <v>272</v>
      </c>
    </row>
    <row r="27" spans="1:10" ht="15" customHeight="1">
      <c r="A27" s="49"/>
      <c r="B27" s="43"/>
      <c r="C27" s="60"/>
      <c r="D27" s="44">
        <v>1</v>
      </c>
      <c r="E27" s="45">
        <v>0.1524987120041216</v>
      </c>
      <c r="F27" s="46">
        <v>6.4657393096342095E-2</v>
      </c>
      <c r="G27" s="46">
        <v>9.5054095826893351E-2</v>
      </c>
      <c r="H27" s="46">
        <v>6.9551777434312206E-2</v>
      </c>
      <c r="I27" s="46">
        <v>0.5481710458526533</v>
      </c>
      <c r="J27" s="46">
        <v>7.0066975785677485E-2</v>
      </c>
    </row>
    <row r="28" spans="1:10" ht="15" customHeight="1">
      <c r="A28" s="49"/>
      <c r="B28" s="24" t="s">
        <v>281</v>
      </c>
      <c r="C28" s="53" t="s">
        <v>295</v>
      </c>
      <c r="D28" s="21">
        <v>5554</v>
      </c>
      <c r="E28" s="22">
        <v>1683</v>
      </c>
      <c r="F28" s="23">
        <v>675</v>
      </c>
      <c r="G28" s="23">
        <v>994</v>
      </c>
      <c r="H28" s="23">
        <v>501</v>
      </c>
      <c r="I28" s="23">
        <v>1313</v>
      </c>
      <c r="J28" s="23">
        <v>388</v>
      </c>
    </row>
    <row r="29" spans="1:10" ht="15" customHeight="1">
      <c r="A29" s="49"/>
      <c r="B29" s="24"/>
      <c r="C29" s="52"/>
      <c r="D29" s="31">
        <v>1</v>
      </c>
      <c r="E29" s="26">
        <v>0.30302484695714799</v>
      </c>
      <c r="F29" s="27">
        <v>0.12153402952826792</v>
      </c>
      <c r="G29" s="27">
        <v>0.17897011163125676</v>
      </c>
      <c r="H29" s="27">
        <v>9.0205257472092182E-2</v>
      </c>
      <c r="I29" s="27">
        <v>0.2364061937342456</v>
      </c>
      <c r="J29" s="27">
        <v>6.9859560676989563E-2</v>
      </c>
    </row>
    <row r="30" spans="1:10" ht="15" customHeight="1">
      <c r="A30" s="49"/>
      <c r="B30" s="24"/>
      <c r="C30" s="51" t="s">
        <v>296</v>
      </c>
      <c r="D30" s="28">
        <v>4048</v>
      </c>
      <c r="E30" s="29">
        <v>638</v>
      </c>
      <c r="F30" s="30">
        <v>206</v>
      </c>
      <c r="G30" s="30">
        <v>348</v>
      </c>
      <c r="H30" s="30">
        <v>235</v>
      </c>
      <c r="I30" s="30">
        <v>2282</v>
      </c>
      <c r="J30" s="30">
        <v>339</v>
      </c>
    </row>
    <row r="31" spans="1:10" ht="15" customHeight="1">
      <c r="A31" s="49"/>
      <c r="B31" s="24"/>
      <c r="C31" s="52"/>
      <c r="D31" s="31">
        <v>1</v>
      </c>
      <c r="E31" s="26">
        <v>0.15760869565217392</v>
      </c>
      <c r="F31" s="27">
        <v>5.0889328063241104E-2</v>
      </c>
      <c r="G31" s="27">
        <v>8.5968379446640319E-2</v>
      </c>
      <c r="H31" s="27">
        <v>5.8053359683794464E-2</v>
      </c>
      <c r="I31" s="27">
        <v>0.56373517786561267</v>
      </c>
      <c r="J31" s="27">
        <v>8.3745059288537552E-2</v>
      </c>
    </row>
    <row r="32" spans="1:10" ht="15" customHeight="1">
      <c r="A32" s="49"/>
      <c r="B32" s="24"/>
      <c r="C32" s="51" t="s">
        <v>297</v>
      </c>
      <c r="D32" s="28">
        <v>378</v>
      </c>
      <c r="E32" s="29">
        <v>60</v>
      </c>
      <c r="F32" s="30">
        <v>20</v>
      </c>
      <c r="G32" s="30">
        <v>26</v>
      </c>
      <c r="H32" s="30">
        <v>20</v>
      </c>
      <c r="I32" s="30">
        <v>226</v>
      </c>
      <c r="J32" s="30">
        <v>26</v>
      </c>
    </row>
    <row r="33" spans="1:10" ht="15" customHeight="1">
      <c r="A33" s="49"/>
      <c r="B33" s="24"/>
      <c r="C33" s="52"/>
      <c r="D33" s="31">
        <v>1</v>
      </c>
      <c r="E33" s="26">
        <v>0.15873015873015872</v>
      </c>
      <c r="F33" s="27">
        <v>5.2910052910052907E-2</v>
      </c>
      <c r="G33" s="27">
        <v>6.8783068783068779E-2</v>
      </c>
      <c r="H33" s="27">
        <v>5.2910052910052907E-2</v>
      </c>
      <c r="I33" s="27">
        <v>0.59788359788359791</v>
      </c>
      <c r="J33" s="27">
        <v>6.8783068783068779E-2</v>
      </c>
    </row>
    <row r="34" spans="1:10" ht="15" customHeight="1">
      <c r="A34" s="49"/>
      <c r="B34" s="24"/>
      <c r="C34" s="51" t="s">
        <v>298</v>
      </c>
      <c r="D34" s="28">
        <v>3119</v>
      </c>
      <c r="E34" s="29">
        <v>294</v>
      </c>
      <c r="F34" s="30">
        <v>116</v>
      </c>
      <c r="G34" s="30">
        <v>168</v>
      </c>
      <c r="H34" s="30">
        <v>153</v>
      </c>
      <c r="I34" s="30">
        <v>2233</v>
      </c>
      <c r="J34" s="30">
        <v>155</v>
      </c>
    </row>
    <row r="35" spans="1:10" ht="15" customHeight="1">
      <c r="A35" s="49"/>
      <c r="B35" s="43"/>
      <c r="C35" s="60"/>
      <c r="D35" s="44">
        <v>1</v>
      </c>
      <c r="E35" s="45">
        <v>9.4260981083680667E-2</v>
      </c>
      <c r="F35" s="46">
        <v>3.7191407502404614E-2</v>
      </c>
      <c r="G35" s="46">
        <v>5.3863417762103238E-2</v>
      </c>
      <c r="H35" s="46">
        <v>4.9054184033344023E-2</v>
      </c>
      <c r="I35" s="46">
        <v>0.71593459442128893</v>
      </c>
      <c r="J35" s="46">
        <v>4.9695415197178586E-2</v>
      </c>
    </row>
    <row r="36" spans="1:10" ht="15" customHeight="1">
      <c r="A36" s="49"/>
      <c r="B36" s="24" t="s">
        <v>17</v>
      </c>
      <c r="C36" s="53" t="s">
        <v>299</v>
      </c>
      <c r="D36" s="21">
        <v>1205</v>
      </c>
      <c r="E36" s="22">
        <v>700</v>
      </c>
      <c r="F36" s="23">
        <v>78</v>
      </c>
      <c r="G36" s="23">
        <v>113</v>
      </c>
      <c r="H36" s="23">
        <v>25</v>
      </c>
      <c r="I36" s="23">
        <v>140</v>
      </c>
      <c r="J36" s="23">
        <v>149</v>
      </c>
    </row>
    <row r="37" spans="1:10" ht="15" customHeight="1">
      <c r="A37" s="49"/>
      <c r="B37" s="24"/>
      <c r="C37" s="52"/>
      <c r="D37" s="31">
        <v>1</v>
      </c>
      <c r="E37" s="26">
        <v>0.58091286307053946</v>
      </c>
      <c r="F37" s="27">
        <v>6.4730290456431541E-2</v>
      </c>
      <c r="G37" s="27">
        <v>9.3775933609958506E-2</v>
      </c>
      <c r="H37" s="27">
        <v>2.0746887966804978E-2</v>
      </c>
      <c r="I37" s="27">
        <v>0.11618257261410789</v>
      </c>
      <c r="J37" s="27">
        <v>0.12365145228215768</v>
      </c>
    </row>
    <row r="38" spans="1:10" ht="15" customHeight="1">
      <c r="A38" s="49"/>
      <c r="B38" s="24"/>
      <c r="C38" s="54" t="s">
        <v>300</v>
      </c>
      <c r="D38" s="28">
        <v>1546</v>
      </c>
      <c r="E38" s="29">
        <v>506</v>
      </c>
      <c r="F38" s="30">
        <v>170</v>
      </c>
      <c r="G38" s="30">
        <v>204</v>
      </c>
      <c r="H38" s="30">
        <v>90</v>
      </c>
      <c r="I38" s="30">
        <v>380</v>
      </c>
      <c r="J38" s="30">
        <v>196</v>
      </c>
    </row>
    <row r="39" spans="1:10" ht="15" customHeight="1">
      <c r="A39" s="49"/>
      <c r="B39" s="24"/>
      <c r="C39" s="52"/>
      <c r="D39" s="31">
        <v>1</v>
      </c>
      <c r="E39" s="26">
        <v>0.32729624838292365</v>
      </c>
      <c r="F39" s="27">
        <v>0.10996119016817593</v>
      </c>
      <c r="G39" s="27">
        <v>0.13195342820181113</v>
      </c>
      <c r="H39" s="27">
        <v>5.8214747736093142E-2</v>
      </c>
      <c r="I39" s="27">
        <v>0.24579560155239327</v>
      </c>
      <c r="J39" s="27">
        <v>0.12677878395860284</v>
      </c>
    </row>
    <row r="40" spans="1:10" ht="15" customHeight="1">
      <c r="A40" s="49"/>
      <c r="B40" s="24"/>
      <c r="C40" s="51" t="s">
        <v>301</v>
      </c>
      <c r="D40" s="28">
        <v>12779</v>
      </c>
      <c r="E40" s="29">
        <v>1855</v>
      </c>
      <c r="F40" s="30">
        <v>908</v>
      </c>
      <c r="G40" s="30">
        <v>1368</v>
      </c>
      <c r="H40" s="30">
        <v>896</v>
      </c>
      <c r="I40" s="30">
        <v>7077</v>
      </c>
      <c r="J40" s="30">
        <v>675</v>
      </c>
    </row>
    <row r="41" spans="1:10" ht="15" customHeight="1">
      <c r="A41" s="49"/>
      <c r="B41" s="43"/>
      <c r="C41" s="60"/>
      <c r="D41" s="44">
        <v>1</v>
      </c>
      <c r="E41" s="45">
        <v>0.1451600281712184</v>
      </c>
      <c r="F41" s="46">
        <v>7.1054073088661088E-2</v>
      </c>
      <c r="G41" s="46">
        <v>0.10705062993974489</v>
      </c>
      <c r="H41" s="46">
        <v>7.0115032475154548E-2</v>
      </c>
      <c r="I41" s="46">
        <v>0.55379920181547848</v>
      </c>
      <c r="J41" s="46">
        <v>5.282103450974255E-2</v>
      </c>
    </row>
    <row r="42" spans="1:10" ht="15" customHeight="1">
      <c r="A42" s="49"/>
      <c r="B42" s="24" t="s">
        <v>15</v>
      </c>
      <c r="C42" s="53" t="s">
        <v>302</v>
      </c>
      <c r="D42" s="21">
        <v>497</v>
      </c>
      <c r="E42" s="35">
        <v>134</v>
      </c>
      <c r="F42" s="36">
        <v>43</v>
      </c>
      <c r="G42" s="36">
        <v>40</v>
      </c>
      <c r="H42" s="36">
        <v>26</v>
      </c>
      <c r="I42" s="36">
        <v>225</v>
      </c>
      <c r="J42" s="36">
        <v>29</v>
      </c>
    </row>
    <row r="43" spans="1:10" ht="15" customHeight="1">
      <c r="A43" s="49"/>
      <c r="B43" s="24"/>
      <c r="C43" s="52"/>
      <c r="D43" s="31">
        <v>1</v>
      </c>
      <c r="E43" s="26">
        <v>0.26961770623742454</v>
      </c>
      <c r="F43" s="27">
        <v>8.651911468812877E-2</v>
      </c>
      <c r="G43" s="27">
        <v>8.0482897384305835E-2</v>
      </c>
      <c r="H43" s="27">
        <v>5.2313883299798795E-2</v>
      </c>
      <c r="I43" s="27">
        <v>0.45271629778672035</v>
      </c>
      <c r="J43" s="27">
        <v>5.8350100603621731E-2</v>
      </c>
    </row>
    <row r="44" spans="1:10" ht="15" customHeight="1">
      <c r="A44" s="49"/>
      <c r="B44" s="24"/>
      <c r="C44" s="51" t="s">
        <v>303</v>
      </c>
      <c r="D44" s="28">
        <v>8147</v>
      </c>
      <c r="E44" s="37">
        <v>1674</v>
      </c>
      <c r="F44" s="38">
        <v>631</v>
      </c>
      <c r="G44" s="38">
        <v>901</v>
      </c>
      <c r="H44" s="38">
        <v>519</v>
      </c>
      <c r="I44" s="38">
        <v>3970</v>
      </c>
      <c r="J44" s="38">
        <v>452</v>
      </c>
    </row>
    <row r="45" spans="1:10" ht="15" customHeight="1">
      <c r="A45" s="49"/>
      <c r="B45" s="24"/>
      <c r="C45" s="52"/>
      <c r="D45" s="31">
        <v>1</v>
      </c>
      <c r="E45" s="26">
        <v>0.20547440775745673</v>
      </c>
      <c r="F45" s="27">
        <v>7.7451822756843008E-2</v>
      </c>
      <c r="G45" s="27">
        <v>0.11059285626611022</v>
      </c>
      <c r="H45" s="27">
        <v>6.3704431078924761E-2</v>
      </c>
      <c r="I45" s="27">
        <v>0.48729593715478092</v>
      </c>
      <c r="J45" s="27">
        <v>5.5480544985884374E-2</v>
      </c>
    </row>
    <row r="46" spans="1:10" ht="15" customHeight="1">
      <c r="A46" s="49"/>
      <c r="B46" s="24"/>
      <c r="C46" s="51" t="s">
        <v>304</v>
      </c>
      <c r="D46" s="28">
        <v>5197</v>
      </c>
      <c r="E46" s="37">
        <v>1025</v>
      </c>
      <c r="F46" s="38">
        <v>411</v>
      </c>
      <c r="G46" s="38">
        <v>621</v>
      </c>
      <c r="H46" s="38">
        <v>362</v>
      </c>
      <c r="I46" s="38">
        <v>2408</v>
      </c>
      <c r="J46" s="38">
        <v>370</v>
      </c>
    </row>
    <row r="47" spans="1:10" ht="15" customHeight="1">
      <c r="A47" s="49"/>
      <c r="B47" s="24"/>
      <c r="C47" s="52"/>
      <c r="D47" s="31">
        <v>1</v>
      </c>
      <c r="E47" s="26">
        <v>0.19722917067538964</v>
      </c>
      <c r="F47" s="27">
        <v>7.9084086973253795E-2</v>
      </c>
      <c r="G47" s="27">
        <v>0.11949201462382143</v>
      </c>
      <c r="H47" s="27">
        <v>6.9655570521454685E-2</v>
      </c>
      <c r="I47" s="27">
        <v>0.46334423705984223</v>
      </c>
      <c r="J47" s="27">
        <v>7.1194920146238211E-2</v>
      </c>
    </row>
    <row r="48" spans="1:10" ht="15" customHeight="1">
      <c r="A48" s="49"/>
      <c r="B48" s="24"/>
      <c r="C48" s="51" t="s">
        <v>305</v>
      </c>
      <c r="D48" s="28">
        <v>1858</v>
      </c>
      <c r="E48" s="37">
        <v>316</v>
      </c>
      <c r="F48" s="38">
        <v>93</v>
      </c>
      <c r="G48" s="38">
        <v>165</v>
      </c>
      <c r="H48" s="38">
        <v>120</v>
      </c>
      <c r="I48" s="38">
        <v>1015</v>
      </c>
      <c r="J48" s="38">
        <v>149</v>
      </c>
    </row>
    <row r="49" spans="1:10" ht="15" customHeight="1">
      <c r="A49" s="49"/>
      <c r="B49" s="43"/>
      <c r="C49" s="60"/>
      <c r="D49" s="44">
        <v>1</v>
      </c>
      <c r="E49" s="45">
        <v>0.17007534983853606</v>
      </c>
      <c r="F49" s="46">
        <v>5.0053821313240043E-2</v>
      </c>
      <c r="G49" s="46">
        <v>8.8805166846071038E-2</v>
      </c>
      <c r="H49" s="46">
        <v>6.4585575888051666E-2</v>
      </c>
      <c r="I49" s="46">
        <v>0.54628632938643706</v>
      </c>
      <c r="J49" s="46">
        <v>8.0193756727664156E-2</v>
      </c>
    </row>
    <row r="50" spans="1:10" ht="15" customHeight="1">
      <c r="A50" s="49"/>
      <c r="B50" s="24" t="s">
        <v>282</v>
      </c>
      <c r="C50" s="53" t="s">
        <v>1</v>
      </c>
      <c r="D50" s="21">
        <v>2851</v>
      </c>
      <c r="E50" s="22">
        <v>674</v>
      </c>
      <c r="F50" s="23">
        <v>179</v>
      </c>
      <c r="G50" s="23">
        <v>336</v>
      </c>
      <c r="H50" s="23">
        <v>189</v>
      </c>
      <c r="I50" s="23">
        <v>1189</v>
      </c>
      <c r="J50" s="23">
        <v>284</v>
      </c>
    </row>
    <row r="51" spans="1:10" ht="15" customHeight="1">
      <c r="A51" s="49"/>
      <c r="B51" s="24"/>
      <c r="C51" s="52"/>
      <c r="D51" s="31">
        <v>1</v>
      </c>
      <c r="E51" s="26">
        <v>0.23640827779726412</v>
      </c>
      <c r="F51" s="27">
        <v>6.2784987723605759E-2</v>
      </c>
      <c r="G51" s="27">
        <v>0.11785338477727113</v>
      </c>
      <c r="H51" s="27">
        <v>6.6292528937215017E-2</v>
      </c>
      <c r="I51" s="27">
        <v>0.41704665029814103</v>
      </c>
      <c r="J51" s="27">
        <v>9.9614170466502977E-2</v>
      </c>
    </row>
    <row r="52" spans="1:10" ht="15" customHeight="1">
      <c r="A52" s="49"/>
      <c r="B52" s="24"/>
      <c r="C52" s="51" t="s">
        <v>306</v>
      </c>
      <c r="D52" s="28">
        <v>1975</v>
      </c>
      <c r="E52" s="29">
        <v>394</v>
      </c>
      <c r="F52" s="30">
        <v>151</v>
      </c>
      <c r="G52" s="30">
        <v>223</v>
      </c>
      <c r="H52" s="30">
        <v>116</v>
      </c>
      <c r="I52" s="30">
        <v>1013</v>
      </c>
      <c r="J52" s="30">
        <v>78</v>
      </c>
    </row>
    <row r="53" spans="1:10" ht="15" customHeight="1">
      <c r="A53" s="49"/>
      <c r="B53" s="24"/>
      <c r="C53" s="52"/>
      <c r="D53" s="31">
        <v>1</v>
      </c>
      <c r="E53" s="26">
        <v>0.19949367088607595</v>
      </c>
      <c r="F53" s="27">
        <v>7.6455696202531648E-2</v>
      </c>
      <c r="G53" s="27">
        <v>0.11291139240506329</v>
      </c>
      <c r="H53" s="27">
        <v>5.8734177215189871E-2</v>
      </c>
      <c r="I53" s="27">
        <v>0.51291139240506334</v>
      </c>
      <c r="J53" s="27">
        <v>3.949367088607595E-2</v>
      </c>
    </row>
    <row r="54" spans="1:10" ht="15" customHeight="1">
      <c r="A54" s="49"/>
      <c r="B54" s="24"/>
      <c r="C54" s="51" t="s">
        <v>307</v>
      </c>
      <c r="D54" s="28">
        <v>923</v>
      </c>
      <c r="E54" s="29">
        <v>163</v>
      </c>
      <c r="F54" s="30">
        <v>78</v>
      </c>
      <c r="G54" s="30">
        <v>99</v>
      </c>
      <c r="H54" s="30">
        <v>76</v>
      </c>
      <c r="I54" s="30">
        <v>449</v>
      </c>
      <c r="J54" s="30">
        <v>58</v>
      </c>
    </row>
    <row r="55" spans="1:10" ht="15" customHeight="1">
      <c r="A55" s="49"/>
      <c r="B55" s="24"/>
      <c r="C55" s="52"/>
      <c r="D55" s="31">
        <v>1</v>
      </c>
      <c r="E55" s="26">
        <v>0.17659804983748645</v>
      </c>
      <c r="F55" s="27">
        <v>8.4507042253521125E-2</v>
      </c>
      <c r="G55" s="27">
        <v>0.10725893824485373</v>
      </c>
      <c r="H55" s="27">
        <v>8.2340195016251352E-2</v>
      </c>
      <c r="I55" s="27">
        <v>0.48645720476706394</v>
      </c>
      <c r="J55" s="27">
        <v>6.2838569880823397E-2</v>
      </c>
    </row>
    <row r="56" spans="1:10" ht="15" customHeight="1">
      <c r="A56" s="49"/>
      <c r="B56" s="24"/>
      <c r="C56" s="51" t="s">
        <v>12</v>
      </c>
      <c r="D56" s="28">
        <v>1215</v>
      </c>
      <c r="E56" s="29">
        <v>199</v>
      </c>
      <c r="F56" s="30">
        <v>75</v>
      </c>
      <c r="G56" s="30">
        <v>144</v>
      </c>
      <c r="H56" s="30">
        <v>72</v>
      </c>
      <c r="I56" s="30">
        <v>621</v>
      </c>
      <c r="J56" s="30">
        <v>104</v>
      </c>
    </row>
    <row r="57" spans="1:10" ht="15" customHeight="1">
      <c r="A57" s="49"/>
      <c r="B57" s="24"/>
      <c r="C57" s="52"/>
      <c r="D57" s="31">
        <v>1</v>
      </c>
      <c r="E57" s="26">
        <v>0.16378600823045267</v>
      </c>
      <c r="F57" s="27">
        <v>6.1728395061728392E-2</v>
      </c>
      <c r="G57" s="27">
        <v>0.11851851851851852</v>
      </c>
      <c r="H57" s="27">
        <v>5.9259259259259262E-2</v>
      </c>
      <c r="I57" s="27">
        <v>0.51111111111111107</v>
      </c>
      <c r="J57" s="27">
        <v>8.5596707818930043E-2</v>
      </c>
    </row>
    <row r="58" spans="1:10" ht="15" customHeight="1">
      <c r="A58" s="49"/>
      <c r="B58" s="24"/>
      <c r="C58" s="51" t="s">
        <v>308</v>
      </c>
      <c r="D58" s="28">
        <v>2062</v>
      </c>
      <c r="E58" s="29">
        <v>415</v>
      </c>
      <c r="F58" s="30">
        <v>144</v>
      </c>
      <c r="G58" s="30">
        <v>245</v>
      </c>
      <c r="H58" s="30">
        <v>141</v>
      </c>
      <c r="I58" s="30">
        <v>867</v>
      </c>
      <c r="J58" s="30">
        <v>250</v>
      </c>
    </row>
    <row r="59" spans="1:10" ht="15" customHeight="1">
      <c r="A59" s="49"/>
      <c r="B59" s="24"/>
      <c r="C59" s="52"/>
      <c r="D59" s="31">
        <v>1</v>
      </c>
      <c r="E59" s="26">
        <v>0.20126091173617847</v>
      </c>
      <c r="F59" s="27">
        <v>6.9835111542192047E-2</v>
      </c>
      <c r="G59" s="27">
        <v>0.11881668283220174</v>
      </c>
      <c r="H59" s="27">
        <v>6.8380213385063046E-2</v>
      </c>
      <c r="I59" s="27">
        <v>0.42046556741028129</v>
      </c>
      <c r="J59" s="27">
        <v>0.12124151309408342</v>
      </c>
    </row>
    <row r="60" spans="1:10" ht="15" customHeight="1">
      <c r="A60" s="49"/>
      <c r="B60" s="24"/>
      <c r="C60" s="51" t="s">
        <v>16</v>
      </c>
      <c r="D60" s="28">
        <v>1141</v>
      </c>
      <c r="E60" s="29">
        <v>159</v>
      </c>
      <c r="F60" s="30">
        <v>88</v>
      </c>
      <c r="G60" s="30">
        <v>126</v>
      </c>
      <c r="H60" s="30">
        <v>70</v>
      </c>
      <c r="I60" s="30">
        <v>656</v>
      </c>
      <c r="J60" s="30">
        <v>42</v>
      </c>
    </row>
    <row r="61" spans="1:10" ht="15" customHeight="1">
      <c r="A61" s="49"/>
      <c r="B61" s="24"/>
      <c r="C61" s="52"/>
      <c r="D61" s="31">
        <v>1</v>
      </c>
      <c r="E61" s="26">
        <v>0.13935144609991235</v>
      </c>
      <c r="F61" s="27">
        <v>7.7125328659070985E-2</v>
      </c>
      <c r="G61" s="27">
        <v>0.11042944785276074</v>
      </c>
      <c r="H61" s="27">
        <v>6.1349693251533742E-2</v>
      </c>
      <c r="I61" s="27">
        <v>0.57493426818580196</v>
      </c>
      <c r="J61" s="27">
        <v>3.6809815950920248E-2</v>
      </c>
    </row>
    <row r="62" spans="1:10" ht="15" customHeight="1">
      <c r="A62" s="49"/>
      <c r="B62" s="24"/>
      <c r="C62" s="51" t="s">
        <v>5</v>
      </c>
      <c r="D62" s="28">
        <v>2265</v>
      </c>
      <c r="E62" s="29">
        <v>473</v>
      </c>
      <c r="F62" s="30">
        <v>193</v>
      </c>
      <c r="G62" s="30">
        <v>243</v>
      </c>
      <c r="H62" s="30">
        <v>151</v>
      </c>
      <c r="I62" s="30">
        <v>1088</v>
      </c>
      <c r="J62" s="30">
        <v>117</v>
      </c>
    </row>
    <row r="63" spans="1:10" ht="15" customHeight="1">
      <c r="A63" s="49"/>
      <c r="B63" s="24"/>
      <c r="C63" s="52"/>
      <c r="D63" s="31">
        <v>1</v>
      </c>
      <c r="E63" s="26">
        <v>0.20883002207505519</v>
      </c>
      <c r="F63" s="27">
        <v>8.5209713024282555E-2</v>
      </c>
      <c r="G63" s="27">
        <v>0.10728476821192053</v>
      </c>
      <c r="H63" s="27">
        <v>6.6666666666666666E-2</v>
      </c>
      <c r="I63" s="27">
        <v>0.48035320088300221</v>
      </c>
      <c r="J63" s="27">
        <v>5.1655629139072845E-2</v>
      </c>
    </row>
    <row r="64" spans="1:10" ht="15" customHeight="1">
      <c r="A64" s="49"/>
      <c r="B64" s="24"/>
      <c r="C64" s="51" t="s">
        <v>14</v>
      </c>
      <c r="D64" s="28">
        <v>1187</v>
      </c>
      <c r="E64" s="29">
        <v>239</v>
      </c>
      <c r="F64" s="30">
        <v>95</v>
      </c>
      <c r="G64" s="30">
        <v>98</v>
      </c>
      <c r="H64" s="30">
        <v>72</v>
      </c>
      <c r="I64" s="30">
        <v>569</v>
      </c>
      <c r="J64" s="30">
        <v>114</v>
      </c>
    </row>
    <row r="65" spans="1:10" ht="15" customHeight="1">
      <c r="A65" s="49"/>
      <c r="B65" s="24"/>
      <c r="C65" s="52"/>
      <c r="D65" s="31">
        <v>1</v>
      </c>
      <c r="E65" s="26">
        <v>0.20134793597304129</v>
      </c>
      <c r="F65" s="27">
        <v>8.0033698399326031E-2</v>
      </c>
      <c r="G65" s="27">
        <v>8.2561078348778433E-2</v>
      </c>
      <c r="H65" s="27">
        <v>6.0657118786857624E-2</v>
      </c>
      <c r="I65" s="27">
        <v>0.47935973041280538</v>
      </c>
      <c r="J65" s="27">
        <v>9.6040438079191243E-2</v>
      </c>
    </row>
    <row r="66" spans="1:10" ht="15" customHeight="1">
      <c r="A66" s="49"/>
      <c r="B66" s="24"/>
      <c r="C66" s="51" t="s">
        <v>19</v>
      </c>
      <c r="D66" s="28">
        <v>2539</v>
      </c>
      <c r="E66" s="29">
        <v>495</v>
      </c>
      <c r="F66" s="30">
        <v>195</v>
      </c>
      <c r="G66" s="30">
        <v>236</v>
      </c>
      <c r="H66" s="30">
        <v>155</v>
      </c>
      <c r="I66" s="30">
        <v>1325</v>
      </c>
      <c r="J66" s="30">
        <v>133</v>
      </c>
    </row>
    <row r="67" spans="1:10" ht="15" customHeight="1">
      <c r="A67" s="49"/>
      <c r="B67" s="43"/>
      <c r="C67" s="60"/>
      <c r="D67" s="44">
        <v>1</v>
      </c>
      <c r="E67" s="45">
        <v>0.19495864513588027</v>
      </c>
      <c r="F67" s="46">
        <v>7.6801890508074039E-2</v>
      </c>
      <c r="G67" s="46">
        <v>9.2949980307207566E-2</v>
      </c>
      <c r="H67" s="46">
        <v>6.1047656557699885E-2</v>
      </c>
      <c r="I67" s="46">
        <v>0.52185899960614412</v>
      </c>
      <c r="J67" s="46">
        <v>5.2382827884994092E-2</v>
      </c>
    </row>
    <row r="68" spans="1:10" ht="15" customHeight="1">
      <c r="A68" s="49"/>
      <c r="B68" s="24" t="s">
        <v>283</v>
      </c>
      <c r="C68" s="53" t="s">
        <v>309</v>
      </c>
      <c r="D68" s="21">
        <v>2952</v>
      </c>
      <c r="E68" s="22">
        <v>1078</v>
      </c>
      <c r="F68" s="23">
        <v>342</v>
      </c>
      <c r="G68" s="23">
        <v>434</v>
      </c>
      <c r="H68" s="23">
        <v>160</v>
      </c>
      <c r="I68" s="23">
        <v>656</v>
      </c>
      <c r="J68" s="23">
        <v>282</v>
      </c>
    </row>
    <row r="69" spans="1:10" ht="15" customHeight="1">
      <c r="A69" s="49"/>
      <c r="B69" s="24"/>
      <c r="C69" s="52"/>
      <c r="D69" s="31">
        <v>1</v>
      </c>
      <c r="E69" s="26">
        <v>0.36517615176151763</v>
      </c>
      <c r="F69" s="27">
        <v>0.11585365853658537</v>
      </c>
      <c r="G69" s="27">
        <v>0.14701897018970189</v>
      </c>
      <c r="H69" s="27">
        <v>5.4200542005420058E-2</v>
      </c>
      <c r="I69" s="27">
        <v>0.22222222222222221</v>
      </c>
      <c r="J69" s="27">
        <v>9.5528455284552852E-2</v>
      </c>
    </row>
    <row r="70" spans="1:10" ht="15" customHeight="1">
      <c r="A70" s="49"/>
      <c r="B70" s="24"/>
      <c r="C70" s="51" t="s">
        <v>310</v>
      </c>
      <c r="D70" s="28">
        <v>2912</v>
      </c>
      <c r="E70" s="29">
        <v>771</v>
      </c>
      <c r="F70" s="30">
        <v>290</v>
      </c>
      <c r="G70" s="30">
        <v>459</v>
      </c>
      <c r="H70" s="30">
        <v>207</v>
      </c>
      <c r="I70" s="30">
        <v>958</v>
      </c>
      <c r="J70" s="30">
        <v>227</v>
      </c>
    </row>
    <row r="71" spans="1:10" ht="15" customHeight="1">
      <c r="A71" s="49"/>
      <c r="B71" s="24"/>
      <c r="C71" s="52"/>
      <c r="D71" s="31">
        <v>1</v>
      </c>
      <c r="E71" s="26">
        <v>0.26476648351648352</v>
      </c>
      <c r="F71" s="27">
        <v>9.9587912087912081E-2</v>
      </c>
      <c r="G71" s="27">
        <v>0.15762362637362637</v>
      </c>
      <c r="H71" s="27">
        <v>7.1085164835164832E-2</v>
      </c>
      <c r="I71" s="27">
        <v>0.32898351648351648</v>
      </c>
      <c r="J71" s="27">
        <v>7.7953296703296704E-2</v>
      </c>
    </row>
    <row r="72" spans="1:10" ht="15" customHeight="1">
      <c r="A72" s="49"/>
      <c r="B72" s="24"/>
      <c r="C72" s="51" t="s">
        <v>311</v>
      </c>
      <c r="D72" s="28">
        <v>3812</v>
      </c>
      <c r="E72" s="29">
        <v>584</v>
      </c>
      <c r="F72" s="30">
        <v>246</v>
      </c>
      <c r="G72" s="30">
        <v>450</v>
      </c>
      <c r="H72" s="30">
        <v>306</v>
      </c>
      <c r="I72" s="30">
        <v>2015</v>
      </c>
      <c r="J72" s="30">
        <v>211</v>
      </c>
    </row>
    <row r="73" spans="1:10" ht="15" customHeight="1">
      <c r="A73" s="49"/>
      <c r="B73" s="24"/>
      <c r="C73" s="52"/>
      <c r="D73" s="31">
        <v>1</v>
      </c>
      <c r="E73" s="26">
        <v>0.15320041972717732</v>
      </c>
      <c r="F73" s="27">
        <v>6.4533053515215114E-2</v>
      </c>
      <c r="G73" s="27">
        <v>0.1180482686253935</v>
      </c>
      <c r="H73" s="27">
        <v>8.0272822665267571E-2</v>
      </c>
      <c r="I73" s="27">
        <v>0.5285939139559287</v>
      </c>
      <c r="J73" s="27">
        <v>5.535152151101784E-2</v>
      </c>
    </row>
    <row r="74" spans="1:10" ht="15" customHeight="1">
      <c r="A74" s="49"/>
      <c r="B74" s="24"/>
      <c r="C74" s="51" t="s">
        <v>312</v>
      </c>
      <c r="D74" s="28">
        <v>2750</v>
      </c>
      <c r="E74" s="29">
        <v>318</v>
      </c>
      <c r="F74" s="30">
        <v>153</v>
      </c>
      <c r="G74" s="30">
        <v>221</v>
      </c>
      <c r="H74" s="30">
        <v>195</v>
      </c>
      <c r="I74" s="30">
        <v>1714</v>
      </c>
      <c r="J74" s="30">
        <v>149</v>
      </c>
    </row>
    <row r="75" spans="1:10" ht="15" customHeight="1">
      <c r="A75" s="49"/>
      <c r="B75" s="24"/>
      <c r="C75" s="52"/>
      <c r="D75" s="31">
        <v>1</v>
      </c>
      <c r="E75" s="26">
        <v>0.11563636363636363</v>
      </c>
      <c r="F75" s="27">
        <v>5.5636363636363637E-2</v>
      </c>
      <c r="G75" s="27">
        <v>8.0363636363636359E-2</v>
      </c>
      <c r="H75" s="27">
        <v>7.0909090909090908E-2</v>
      </c>
      <c r="I75" s="27">
        <v>0.62327272727272731</v>
      </c>
      <c r="J75" s="27">
        <v>5.4181818181818185E-2</v>
      </c>
    </row>
    <row r="76" spans="1:10" ht="15" customHeight="1">
      <c r="A76" s="49"/>
      <c r="B76" s="24"/>
      <c r="C76" s="51" t="s">
        <v>313</v>
      </c>
      <c r="D76" s="28">
        <v>1585</v>
      </c>
      <c r="E76" s="29">
        <v>174</v>
      </c>
      <c r="F76" s="30">
        <v>67</v>
      </c>
      <c r="G76" s="30">
        <v>82</v>
      </c>
      <c r="H76" s="30">
        <v>81</v>
      </c>
      <c r="I76" s="30">
        <v>1069</v>
      </c>
      <c r="J76" s="30">
        <v>112</v>
      </c>
    </row>
    <row r="77" spans="1:10" ht="15" customHeight="1">
      <c r="A77" s="49"/>
      <c r="B77" s="24"/>
      <c r="C77" s="52"/>
      <c r="D77" s="31">
        <v>1</v>
      </c>
      <c r="E77" s="26">
        <v>0.10977917981072555</v>
      </c>
      <c r="F77" s="27">
        <v>4.2271293375394321E-2</v>
      </c>
      <c r="G77" s="27">
        <v>5.1735015772870666E-2</v>
      </c>
      <c r="H77" s="27">
        <v>5.1104100946372237E-2</v>
      </c>
      <c r="I77" s="27">
        <v>0.67444794952681386</v>
      </c>
      <c r="J77" s="27">
        <v>7.066246056782334E-2</v>
      </c>
    </row>
    <row r="78" spans="1:10" ht="15" customHeight="1">
      <c r="A78" s="49"/>
      <c r="B78" s="24"/>
      <c r="C78" s="51" t="s">
        <v>314</v>
      </c>
      <c r="D78" s="28">
        <v>1329</v>
      </c>
      <c r="E78" s="29">
        <v>179</v>
      </c>
      <c r="F78" s="30">
        <v>60</v>
      </c>
      <c r="G78" s="30">
        <v>65</v>
      </c>
      <c r="H78" s="30">
        <v>70</v>
      </c>
      <c r="I78" s="30">
        <v>846</v>
      </c>
      <c r="J78" s="30">
        <v>109</v>
      </c>
    </row>
    <row r="79" spans="1:10" ht="15" customHeight="1">
      <c r="A79" s="49"/>
      <c r="B79" s="24"/>
      <c r="C79" s="52"/>
      <c r="D79" s="31">
        <v>1</v>
      </c>
      <c r="E79" s="26">
        <v>0.1346877351392024</v>
      </c>
      <c r="F79" s="27">
        <v>4.5146726862302484E-2</v>
      </c>
      <c r="G79" s="27">
        <v>4.8908954100827691E-2</v>
      </c>
      <c r="H79" s="27">
        <v>5.2671181339352897E-2</v>
      </c>
      <c r="I79" s="27">
        <v>0.63656884875846498</v>
      </c>
      <c r="J79" s="27">
        <v>8.2016553799849512E-2</v>
      </c>
    </row>
    <row r="80" spans="1:10" ht="15" customHeight="1">
      <c r="A80" s="49"/>
      <c r="B80" s="24"/>
      <c r="C80" s="51" t="s">
        <v>315</v>
      </c>
      <c r="D80" s="28">
        <v>686</v>
      </c>
      <c r="E80" s="29">
        <v>74</v>
      </c>
      <c r="F80" s="30">
        <v>26</v>
      </c>
      <c r="G80" s="30">
        <v>30</v>
      </c>
      <c r="H80" s="30">
        <v>19</v>
      </c>
      <c r="I80" s="30">
        <v>459</v>
      </c>
      <c r="J80" s="30">
        <v>78</v>
      </c>
    </row>
    <row r="81" spans="1:10" ht="15" customHeight="1">
      <c r="A81" s="49"/>
      <c r="B81" s="24"/>
      <c r="C81" s="52"/>
      <c r="D81" s="31">
        <v>1</v>
      </c>
      <c r="E81" s="26">
        <v>0.10787172011661808</v>
      </c>
      <c r="F81" s="27">
        <v>3.7900874635568516E-2</v>
      </c>
      <c r="G81" s="27">
        <v>4.3731778425655975E-2</v>
      </c>
      <c r="H81" s="27">
        <v>2.7696793002915453E-2</v>
      </c>
      <c r="I81" s="27">
        <v>0.66909620991253649</v>
      </c>
      <c r="J81" s="27">
        <v>0.11370262390670553</v>
      </c>
    </row>
    <row r="82" spans="1:10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</row>
    <row r="83" spans="1:10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49"/>
      <c r="B84" s="24" t="s">
        <v>316</v>
      </c>
      <c r="C84" s="53" t="s">
        <v>317</v>
      </c>
      <c r="D84" s="21">
        <v>4187</v>
      </c>
      <c r="E84" s="22">
        <v>1212</v>
      </c>
      <c r="F84" s="23">
        <v>392</v>
      </c>
      <c r="G84" s="23">
        <v>575</v>
      </c>
      <c r="H84" s="23">
        <v>226</v>
      </c>
      <c r="I84" s="23">
        <v>1409</v>
      </c>
      <c r="J84" s="23">
        <v>373</v>
      </c>
    </row>
    <row r="85" spans="1:10" ht="15" customHeight="1">
      <c r="A85" s="49"/>
      <c r="B85" s="24" t="s">
        <v>318</v>
      </c>
      <c r="C85" s="52"/>
      <c r="D85" s="31">
        <v>1</v>
      </c>
      <c r="E85" s="26">
        <v>0.28946739909242897</v>
      </c>
      <c r="F85" s="27">
        <v>9.3623119178409361E-2</v>
      </c>
      <c r="G85" s="27">
        <v>0.13732983042751373</v>
      </c>
      <c r="H85" s="27">
        <v>5.3976594220205398E-2</v>
      </c>
      <c r="I85" s="27">
        <v>0.33651779316933367</v>
      </c>
      <c r="J85" s="27">
        <v>8.9085263912108914E-2</v>
      </c>
    </row>
    <row r="86" spans="1:10" ht="15" customHeight="1">
      <c r="A86" s="49"/>
      <c r="B86" s="24" t="s">
        <v>319</v>
      </c>
      <c r="C86" s="51" t="s">
        <v>320</v>
      </c>
      <c r="D86" s="28">
        <v>3737</v>
      </c>
      <c r="E86" s="29">
        <v>812</v>
      </c>
      <c r="F86" s="30">
        <v>311</v>
      </c>
      <c r="G86" s="30">
        <v>498</v>
      </c>
      <c r="H86" s="30">
        <v>286</v>
      </c>
      <c r="I86" s="30">
        <v>1574</v>
      </c>
      <c r="J86" s="30">
        <v>256</v>
      </c>
    </row>
    <row r="87" spans="1:10" ht="15" customHeight="1">
      <c r="A87" s="49"/>
      <c r="B87" s="24"/>
      <c r="C87" s="52"/>
      <c r="D87" s="31">
        <v>1</v>
      </c>
      <c r="E87" s="26">
        <v>0.21728659352421728</v>
      </c>
      <c r="F87" s="27">
        <v>8.3221835697083218E-2</v>
      </c>
      <c r="G87" s="27">
        <v>0.13326197484613325</v>
      </c>
      <c r="H87" s="27">
        <v>7.6531977522076536E-2</v>
      </c>
      <c r="I87" s="27">
        <v>0.42119347069842117</v>
      </c>
      <c r="J87" s="27">
        <v>6.8504147712068503E-2</v>
      </c>
    </row>
    <row r="88" spans="1:10" ht="15" customHeight="1">
      <c r="A88" s="49"/>
      <c r="B88" s="24"/>
      <c r="C88" s="51" t="s">
        <v>321</v>
      </c>
      <c r="D88" s="28">
        <v>2220</v>
      </c>
      <c r="E88" s="29">
        <v>365</v>
      </c>
      <c r="F88" s="30">
        <v>150</v>
      </c>
      <c r="G88" s="30">
        <v>247</v>
      </c>
      <c r="H88" s="30">
        <v>189</v>
      </c>
      <c r="I88" s="30">
        <v>1160</v>
      </c>
      <c r="J88" s="30">
        <v>109</v>
      </c>
    </row>
    <row r="89" spans="1:10" ht="15" customHeight="1">
      <c r="A89" s="49"/>
      <c r="B89" s="24"/>
      <c r="C89" s="52"/>
      <c r="D89" s="31">
        <v>1</v>
      </c>
      <c r="E89" s="26">
        <v>0.16441441441441443</v>
      </c>
      <c r="F89" s="27">
        <v>6.7567567567567571E-2</v>
      </c>
      <c r="G89" s="27">
        <v>0.11126126126126126</v>
      </c>
      <c r="H89" s="27">
        <v>8.513513513513514E-2</v>
      </c>
      <c r="I89" s="27">
        <v>0.52252252252252251</v>
      </c>
      <c r="J89" s="27">
        <v>4.9099099099099097E-2</v>
      </c>
    </row>
    <row r="90" spans="1:10" ht="15" customHeight="1">
      <c r="A90" s="49"/>
      <c r="B90" s="24"/>
      <c r="C90" s="51" t="s">
        <v>322</v>
      </c>
      <c r="D90" s="28">
        <v>3166</v>
      </c>
      <c r="E90" s="29">
        <v>438</v>
      </c>
      <c r="F90" s="30">
        <v>180</v>
      </c>
      <c r="G90" s="30">
        <v>266</v>
      </c>
      <c r="H90" s="30">
        <v>209</v>
      </c>
      <c r="I90" s="30">
        <v>1871</v>
      </c>
      <c r="J90" s="30">
        <v>202</v>
      </c>
    </row>
    <row r="91" spans="1:10" ht="15" customHeight="1">
      <c r="A91" s="49"/>
      <c r="B91" s="24"/>
      <c r="C91" s="52"/>
      <c r="D91" s="31">
        <v>1</v>
      </c>
      <c r="E91" s="26">
        <v>0.13834491471888818</v>
      </c>
      <c r="F91" s="27">
        <v>5.6854074542008845E-2</v>
      </c>
      <c r="G91" s="27">
        <v>8.4017687934301963E-2</v>
      </c>
      <c r="H91" s="27">
        <v>6.6013897662665827E-2</v>
      </c>
      <c r="I91" s="27">
        <v>0.59096651926721411</v>
      </c>
      <c r="J91" s="27">
        <v>6.3802905874921031E-2</v>
      </c>
    </row>
    <row r="92" spans="1:10" ht="15" customHeight="1">
      <c r="A92" s="49"/>
      <c r="B92" s="24"/>
      <c r="C92" s="51" t="s">
        <v>323</v>
      </c>
      <c r="D92" s="28">
        <v>1639</v>
      </c>
      <c r="E92" s="29">
        <v>213</v>
      </c>
      <c r="F92" s="30">
        <v>97</v>
      </c>
      <c r="G92" s="30">
        <v>88</v>
      </c>
      <c r="H92" s="30">
        <v>85</v>
      </c>
      <c r="I92" s="30">
        <v>1027</v>
      </c>
      <c r="J92" s="30">
        <v>129</v>
      </c>
    </row>
    <row r="93" spans="1:10" ht="15" customHeight="1">
      <c r="A93" s="49"/>
      <c r="B93" s="24"/>
      <c r="C93" s="52"/>
      <c r="D93" s="31">
        <v>1</v>
      </c>
      <c r="E93" s="26">
        <v>0.12995729103111653</v>
      </c>
      <c r="F93" s="27">
        <v>5.9182428309945086E-2</v>
      </c>
      <c r="G93" s="27">
        <v>5.3691275167785234E-2</v>
      </c>
      <c r="H93" s="27">
        <v>5.1860890787065281E-2</v>
      </c>
      <c r="I93" s="27">
        <v>0.62660158633313001</v>
      </c>
      <c r="J93" s="27">
        <v>7.8706528370957901E-2</v>
      </c>
    </row>
    <row r="94" spans="1:10" ht="15" customHeight="1">
      <c r="A94" s="49"/>
      <c r="B94" s="24"/>
      <c r="C94" s="51" t="s">
        <v>324</v>
      </c>
      <c r="D94" s="28">
        <v>403</v>
      </c>
      <c r="E94" s="29">
        <v>46</v>
      </c>
      <c r="F94" s="30">
        <v>20</v>
      </c>
      <c r="G94" s="30">
        <v>27</v>
      </c>
      <c r="H94" s="30">
        <v>16</v>
      </c>
      <c r="I94" s="30">
        <v>264</v>
      </c>
      <c r="J94" s="30">
        <v>30</v>
      </c>
    </row>
    <row r="95" spans="1:10" ht="15" customHeight="1">
      <c r="A95" s="49"/>
      <c r="B95" s="24"/>
      <c r="C95" s="52"/>
      <c r="D95" s="31">
        <v>1</v>
      </c>
      <c r="E95" s="26">
        <v>0.11414392059553349</v>
      </c>
      <c r="F95" s="27">
        <v>4.9627791563275438E-2</v>
      </c>
      <c r="G95" s="27">
        <v>6.699751861042183E-2</v>
      </c>
      <c r="H95" s="27">
        <v>3.9702233250620347E-2</v>
      </c>
      <c r="I95" s="27">
        <v>0.6550868486352357</v>
      </c>
      <c r="J95" s="27">
        <v>7.4441687344913146E-2</v>
      </c>
    </row>
    <row r="96" spans="1:10" ht="15" customHeight="1">
      <c r="A96" s="49"/>
      <c r="B96" s="24"/>
      <c r="C96" s="51" t="s">
        <v>325</v>
      </c>
      <c r="D96" s="28">
        <v>373</v>
      </c>
      <c r="E96" s="29">
        <v>44</v>
      </c>
      <c r="F96" s="30">
        <v>12</v>
      </c>
      <c r="G96" s="30">
        <v>12</v>
      </c>
      <c r="H96" s="30">
        <v>12</v>
      </c>
      <c r="I96" s="30">
        <v>251</v>
      </c>
      <c r="J96" s="30">
        <v>42</v>
      </c>
    </row>
    <row r="97" spans="1:10" ht="15" customHeight="1">
      <c r="A97" s="49"/>
      <c r="B97" s="24"/>
      <c r="C97" s="52"/>
      <c r="D97" s="31">
        <v>1</v>
      </c>
      <c r="E97" s="26">
        <v>0.11796246648793565</v>
      </c>
      <c r="F97" s="27">
        <v>3.2171581769436998E-2</v>
      </c>
      <c r="G97" s="27">
        <v>3.2171581769436998E-2</v>
      </c>
      <c r="H97" s="27">
        <v>3.2171581769436998E-2</v>
      </c>
      <c r="I97" s="27">
        <v>0.67292225201072386</v>
      </c>
      <c r="J97" s="27">
        <v>0.1126005361930295</v>
      </c>
    </row>
    <row r="98" spans="1:10" ht="15" customHeight="1">
      <c r="A98" s="49"/>
      <c r="B98" s="24"/>
      <c r="C98" s="51" t="s">
        <v>326</v>
      </c>
      <c r="D98" s="28">
        <v>28</v>
      </c>
      <c r="E98" s="29">
        <v>2</v>
      </c>
      <c r="F98" s="30">
        <v>1</v>
      </c>
      <c r="G98" s="30">
        <v>3</v>
      </c>
      <c r="H98" s="30">
        <v>0</v>
      </c>
      <c r="I98" s="30">
        <v>19</v>
      </c>
      <c r="J98" s="30">
        <v>3</v>
      </c>
    </row>
    <row r="99" spans="1:10" ht="15" customHeight="1">
      <c r="A99" s="49"/>
      <c r="B99" s="24"/>
      <c r="C99" s="52"/>
      <c r="D99" s="31">
        <v>1</v>
      </c>
      <c r="E99" s="26">
        <v>7.1428571428571425E-2</v>
      </c>
      <c r="F99" s="27">
        <v>3.5714285714285712E-2</v>
      </c>
      <c r="G99" s="27">
        <v>0.10714285714285714</v>
      </c>
      <c r="H99" s="27">
        <v>0</v>
      </c>
      <c r="I99" s="27">
        <v>0.6785714285714286</v>
      </c>
      <c r="J99" s="27">
        <v>0.10714285714285714</v>
      </c>
    </row>
    <row r="100" spans="1:10" ht="15" customHeight="1">
      <c r="A100" s="49"/>
      <c r="B100" s="24"/>
      <c r="C100" s="51" t="s">
        <v>20</v>
      </c>
      <c r="D100" s="28">
        <v>1</v>
      </c>
      <c r="E100" s="29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</row>
    <row r="101" spans="1:10" ht="15" customHeight="1">
      <c r="A101" s="49"/>
      <c r="B101" s="43"/>
      <c r="C101" s="60"/>
      <c r="D101" s="44">
        <v>1</v>
      </c>
      <c r="E101" s="45">
        <v>1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J9">
    <cfRule type="top10" dxfId="1885" priority="56" rank="1"/>
  </conditionalFormatting>
  <conditionalFormatting sqref="E67:J67">
    <cfRule type="top10" dxfId="1884" priority="49" rank="1"/>
  </conditionalFormatting>
  <conditionalFormatting sqref="E65:J65">
    <cfRule type="top10" dxfId="1883" priority="48" rank="1"/>
  </conditionalFormatting>
  <conditionalFormatting sqref="E63:J63">
    <cfRule type="top10" dxfId="1882" priority="47" rank="1"/>
  </conditionalFormatting>
  <conditionalFormatting sqref="E61:J61">
    <cfRule type="top10" dxfId="1881" priority="46" rank="1"/>
  </conditionalFormatting>
  <conditionalFormatting sqref="E59:J59">
    <cfRule type="top10" dxfId="1880" priority="45" rank="1"/>
  </conditionalFormatting>
  <conditionalFormatting sqref="E57:J57">
    <cfRule type="top10" dxfId="1879" priority="44" rank="1"/>
  </conditionalFormatting>
  <conditionalFormatting sqref="E55:J55">
    <cfRule type="top10" dxfId="1878" priority="43" rank="1"/>
  </conditionalFormatting>
  <conditionalFormatting sqref="E53:J53">
    <cfRule type="top10" dxfId="1877" priority="42" rank="1"/>
  </conditionalFormatting>
  <conditionalFormatting sqref="E51:J51">
    <cfRule type="top10" dxfId="1876" priority="41" rank="1"/>
  </conditionalFormatting>
  <conditionalFormatting sqref="E49:J49">
    <cfRule type="top10" dxfId="1875" priority="40" rank="1"/>
  </conditionalFormatting>
  <conditionalFormatting sqref="E47:J47">
    <cfRule type="top10" dxfId="1874" priority="39" rank="1"/>
  </conditionalFormatting>
  <conditionalFormatting sqref="E45:J45">
    <cfRule type="top10" dxfId="1873" priority="38" rank="1"/>
  </conditionalFormatting>
  <conditionalFormatting sqref="E43:J43">
    <cfRule type="top10" dxfId="1872" priority="37" rank="1"/>
  </conditionalFormatting>
  <conditionalFormatting sqref="E41:J41">
    <cfRule type="top10" dxfId="1871" priority="36" rank="1"/>
  </conditionalFormatting>
  <conditionalFormatting sqref="E39:J39">
    <cfRule type="top10" dxfId="1870" priority="35" rank="1"/>
  </conditionalFormatting>
  <conditionalFormatting sqref="E37:J37">
    <cfRule type="top10" dxfId="1869" priority="34" rank="1"/>
  </conditionalFormatting>
  <conditionalFormatting sqref="E35:J35">
    <cfRule type="top10" dxfId="1868" priority="32" rank="1"/>
  </conditionalFormatting>
  <conditionalFormatting sqref="E33:J33">
    <cfRule type="top10" dxfId="1867" priority="31" rank="1"/>
  </conditionalFormatting>
  <conditionalFormatting sqref="E31:J31">
    <cfRule type="top10" dxfId="1866" priority="30" rank="1"/>
  </conditionalFormatting>
  <conditionalFormatting sqref="E29:J29">
    <cfRule type="top10" dxfId="1865" priority="29" rank="1"/>
  </conditionalFormatting>
  <conditionalFormatting sqref="E27:J27">
    <cfRule type="top10" dxfId="1864" priority="28" rank="1"/>
  </conditionalFormatting>
  <conditionalFormatting sqref="E21:J21">
    <cfRule type="top10" dxfId="1863" priority="27" rank="1"/>
  </conditionalFormatting>
  <conditionalFormatting sqref="E19:J19">
    <cfRule type="top10" dxfId="1862" priority="26" rank="1"/>
  </conditionalFormatting>
  <conditionalFormatting sqref="E17:J17">
    <cfRule type="top10" dxfId="1861" priority="25" rank="1"/>
  </conditionalFormatting>
  <conditionalFormatting sqref="E15:J15">
    <cfRule type="top10" dxfId="1860" priority="24" rank="1"/>
  </conditionalFormatting>
  <conditionalFormatting sqref="E13:J13">
    <cfRule type="top10" dxfId="1859" priority="23" rank="1"/>
  </conditionalFormatting>
  <conditionalFormatting sqref="E11:J11">
    <cfRule type="top10" dxfId="1858" priority="22" rank="1"/>
  </conditionalFormatting>
  <conditionalFormatting sqref="E23:J23">
    <cfRule type="top10" dxfId="1857" priority="21" rank="1"/>
  </conditionalFormatting>
  <conditionalFormatting sqref="E25:J25">
    <cfRule type="top10" dxfId="1856" priority="20" rank="1"/>
  </conditionalFormatting>
  <conditionalFormatting sqref="E81:J81">
    <cfRule type="top10" dxfId="1855" priority="17" rank="1"/>
  </conditionalFormatting>
  <conditionalFormatting sqref="E79:J79">
    <cfRule type="top10" dxfId="1854" priority="16" rank="1"/>
  </conditionalFormatting>
  <conditionalFormatting sqref="E77:J77">
    <cfRule type="top10" dxfId="1853" priority="15" rank="1"/>
  </conditionalFormatting>
  <conditionalFormatting sqref="E75:J75">
    <cfRule type="top10" dxfId="1852" priority="14" rank="1"/>
  </conditionalFormatting>
  <conditionalFormatting sqref="E73:J73">
    <cfRule type="top10" dxfId="1851" priority="13" rank="1"/>
  </conditionalFormatting>
  <conditionalFormatting sqref="E71:J71">
    <cfRule type="top10" dxfId="1850" priority="12" rank="1"/>
  </conditionalFormatting>
  <conditionalFormatting sqref="E69:J69">
    <cfRule type="top10" dxfId="1849" priority="11" rank="1"/>
  </conditionalFormatting>
  <conditionalFormatting sqref="E101:J101">
    <cfRule type="top10" dxfId="1848" priority="9" rank="1"/>
  </conditionalFormatting>
  <conditionalFormatting sqref="E99:J99">
    <cfRule type="top10" dxfId="1847" priority="8" rank="1"/>
  </conditionalFormatting>
  <conditionalFormatting sqref="E97:J97">
    <cfRule type="top10" dxfId="1846" priority="7" rank="1"/>
  </conditionalFormatting>
  <conditionalFormatting sqref="E95:J95">
    <cfRule type="top10" dxfId="1845" priority="6" rank="1"/>
  </conditionalFormatting>
  <conditionalFormatting sqref="E93:J93">
    <cfRule type="top10" dxfId="1844" priority="5" rank="1"/>
  </conditionalFormatting>
  <conditionalFormatting sqref="E91:J91">
    <cfRule type="top10" dxfId="1843" priority="4" rank="1"/>
  </conditionalFormatting>
  <conditionalFormatting sqref="E89:J89">
    <cfRule type="top10" dxfId="1842" priority="3" rank="1"/>
  </conditionalFormatting>
  <conditionalFormatting sqref="E87:J87">
    <cfRule type="top10" dxfId="1841" priority="2" rank="1"/>
  </conditionalFormatting>
  <conditionalFormatting sqref="E85:J85">
    <cfRule type="top10" dxfId="1840" priority="1" rank="1"/>
  </conditionalFormatting>
  <pageMargins left="0.59055118110236227" right="0.59055118110236227" top="0.59055118110236227" bottom="0.59055118110236227" header="0.31496062992125984" footer="0.31496062992125984"/>
  <pageSetup paperSize="9" scale="51" orientation="portrait" r:id="rId1"/>
</worksheet>
</file>

<file path=xl/worksheets/sheet2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353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160</v>
      </c>
      <c r="F7" s="13" t="s">
        <v>161</v>
      </c>
      <c r="G7" s="13" t="s">
        <v>162</v>
      </c>
      <c r="H7" s="13" t="s">
        <v>163</v>
      </c>
      <c r="I7" s="13" t="s">
        <v>164</v>
      </c>
      <c r="J7" s="13" t="s">
        <v>165</v>
      </c>
      <c r="K7" s="13" t="s">
        <v>166</v>
      </c>
      <c r="L7" s="13" t="s">
        <v>167</v>
      </c>
      <c r="M7" s="13" t="s">
        <v>23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12243</v>
      </c>
      <c r="F8" s="16">
        <v>151</v>
      </c>
      <c r="G8" s="16">
        <v>20</v>
      </c>
      <c r="H8" s="16">
        <v>183</v>
      </c>
      <c r="I8" s="16">
        <v>94</v>
      </c>
      <c r="J8" s="16">
        <v>215</v>
      </c>
      <c r="K8" s="16">
        <v>373</v>
      </c>
      <c r="L8" s="16">
        <v>901</v>
      </c>
      <c r="M8" s="16">
        <v>459</v>
      </c>
      <c r="N8" s="16">
        <v>1519</v>
      </c>
    </row>
    <row r="9" spans="1:16384" ht="15" customHeight="1">
      <c r="A9" s="49"/>
      <c r="B9" s="57"/>
      <c r="C9" s="58"/>
      <c r="D9" s="17">
        <v>1</v>
      </c>
      <c r="E9" s="18">
        <v>0.75770516152989231</v>
      </c>
      <c r="F9" s="19">
        <v>9.3452159920782273E-3</v>
      </c>
      <c r="G9" s="19">
        <v>1.2377769525931427E-3</v>
      </c>
      <c r="H9" s="19">
        <v>1.1325659116227255E-2</v>
      </c>
      <c r="I9" s="19">
        <v>5.8175516771877709E-3</v>
      </c>
      <c r="J9" s="19">
        <v>1.3306102240376285E-2</v>
      </c>
      <c r="K9" s="19">
        <v>2.3084540165862113E-2</v>
      </c>
      <c r="L9" s="19">
        <v>5.5761851714321083E-2</v>
      </c>
      <c r="M9" s="19">
        <v>2.8406981062012625E-2</v>
      </c>
      <c r="N9" s="19">
        <v>9.4009159549449189E-2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3811</v>
      </c>
      <c r="F10" s="23">
        <v>53</v>
      </c>
      <c r="G10" s="23">
        <v>11</v>
      </c>
      <c r="H10" s="23">
        <v>49</v>
      </c>
      <c r="I10" s="23">
        <v>32</v>
      </c>
      <c r="J10" s="23">
        <v>47</v>
      </c>
      <c r="K10" s="23">
        <v>90</v>
      </c>
      <c r="L10" s="23">
        <v>262</v>
      </c>
      <c r="M10" s="23">
        <v>141</v>
      </c>
      <c r="N10" s="23">
        <v>496</v>
      </c>
    </row>
    <row r="11" spans="1:16384" ht="15" customHeight="1">
      <c r="A11" s="49"/>
      <c r="B11" s="24"/>
      <c r="C11" s="52"/>
      <c r="D11" s="25">
        <v>1</v>
      </c>
      <c r="E11" s="26">
        <v>0.76342147435897434</v>
      </c>
      <c r="F11" s="27">
        <v>1.061698717948718E-2</v>
      </c>
      <c r="G11" s="27">
        <v>2.203525641025641E-3</v>
      </c>
      <c r="H11" s="27">
        <v>9.815705128205128E-3</v>
      </c>
      <c r="I11" s="27">
        <v>6.41025641025641E-3</v>
      </c>
      <c r="J11" s="27">
        <v>9.4150641025641021E-3</v>
      </c>
      <c r="K11" s="27">
        <v>1.8028846153846152E-2</v>
      </c>
      <c r="L11" s="27">
        <v>5.248397435897436E-2</v>
      </c>
      <c r="M11" s="27">
        <v>2.8245192307692308E-2</v>
      </c>
      <c r="N11" s="27">
        <v>9.9358974358974353E-2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8224</v>
      </c>
      <c r="F12" s="30">
        <v>97</v>
      </c>
      <c r="G12" s="30">
        <v>9</v>
      </c>
      <c r="H12" s="30">
        <v>130</v>
      </c>
      <c r="I12" s="30">
        <v>59</v>
      </c>
      <c r="J12" s="30">
        <v>167</v>
      </c>
      <c r="K12" s="30">
        <v>281</v>
      </c>
      <c r="L12" s="30">
        <v>634</v>
      </c>
      <c r="M12" s="30">
        <v>307</v>
      </c>
      <c r="N12" s="30">
        <v>1001</v>
      </c>
    </row>
    <row r="13" spans="1:16384" ht="15" customHeight="1">
      <c r="A13" s="49"/>
      <c r="B13" s="43"/>
      <c r="C13" s="60"/>
      <c r="D13" s="44">
        <v>1</v>
      </c>
      <c r="E13" s="45">
        <v>0.75387294894124113</v>
      </c>
      <c r="F13" s="46">
        <v>8.8917407645063701E-3</v>
      </c>
      <c r="G13" s="46">
        <v>8.2500687505729212E-4</v>
      </c>
      <c r="H13" s="46">
        <v>1.1916765973049775E-2</v>
      </c>
      <c r="I13" s="46">
        <v>5.4083784031533598E-3</v>
      </c>
      <c r="J13" s="46">
        <v>1.5308460903840866E-2</v>
      </c>
      <c r="K13" s="46">
        <v>2.57585479878999E-2</v>
      </c>
      <c r="L13" s="46">
        <v>5.8117150976258136E-2</v>
      </c>
      <c r="M13" s="46">
        <v>2.8141901182509855E-2</v>
      </c>
      <c r="N13" s="46">
        <v>9.1759097992483274E-2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265</v>
      </c>
      <c r="F14" s="23">
        <v>14</v>
      </c>
      <c r="G14" s="23">
        <v>4</v>
      </c>
      <c r="H14" s="23">
        <v>7</v>
      </c>
      <c r="I14" s="23">
        <v>5</v>
      </c>
      <c r="J14" s="23">
        <v>4</v>
      </c>
      <c r="K14" s="23">
        <v>2</v>
      </c>
      <c r="L14" s="23">
        <v>14</v>
      </c>
      <c r="M14" s="23">
        <v>17</v>
      </c>
      <c r="N14" s="23">
        <v>29</v>
      </c>
    </row>
    <row r="15" spans="1:16384" ht="15" customHeight="1">
      <c r="A15" s="49"/>
      <c r="B15" s="24"/>
      <c r="C15" s="52"/>
      <c r="D15" s="31">
        <v>1</v>
      </c>
      <c r="E15" s="26">
        <v>0.73407202216066481</v>
      </c>
      <c r="F15" s="27">
        <v>3.8781163434903045E-2</v>
      </c>
      <c r="G15" s="27">
        <v>1.1080332409972299E-2</v>
      </c>
      <c r="H15" s="27">
        <v>1.9390581717451522E-2</v>
      </c>
      <c r="I15" s="27">
        <v>1.3850415512465374E-2</v>
      </c>
      <c r="J15" s="27">
        <v>1.1080332409972299E-2</v>
      </c>
      <c r="K15" s="27">
        <v>5.5401662049861496E-3</v>
      </c>
      <c r="L15" s="27">
        <v>3.8781163434903045E-2</v>
      </c>
      <c r="M15" s="27">
        <v>4.7091412742382273E-2</v>
      </c>
      <c r="N15" s="27">
        <v>8.0332409972299165E-2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529</v>
      </c>
      <c r="F16" s="30">
        <v>18</v>
      </c>
      <c r="G16" s="30">
        <v>1</v>
      </c>
      <c r="H16" s="30">
        <v>12</v>
      </c>
      <c r="I16" s="30">
        <v>4</v>
      </c>
      <c r="J16" s="30">
        <v>4</v>
      </c>
      <c r="K16" s="30">
        <v>11</v>
      </c>
      <c r="L16" s="30">
        <v>26</v>
      </c>
      <c r="M16" s="30">
        <v>20</v>
      </c>
      <c r="N16" s="30">
        <v>70</v>
      </c>
    </row>
    <row r="17" spans="1:14" ht="15" customHeight="1">
      <c r="A17" s="49"/>
      <c r="B17" s="24"/>
      <c r="C17" s="52"/>
      <c r="D17" s="31">
        <v>1</v>
      </c>
      <c r="E17" s="26">
        <v>0.76115107913669067</v>
      </c>
      <c r="F17" s="27">
        <v>2.5899280575539568E-2</v>
      </c>
      <c r="G17" s="27">
        <v>1.4388489208633094E-3</v>
      </c>
      <c r="H17" s="27">
        <v>1.7266187050359712E-2</v>
      </c>
      <c r="I17" s="27">
        <v>5.7553956834532375E-3</v>
      </c>
      <c r="J17" s="27">
        <v>5.7553956834532375E-3</v>
      </c>
      <c r="K17" s="27">
        <v>1.5827338129496403E-2</v>
      </c>
      <c r="L17" s="27">
        <v>3.7410071942446041E-2</v>
      </c>
      <c r="M17" s="27">
        <v>2.8776978417266189E-2</v>
      </c>
      <c r="N17" s="27">
        <v>0.10071942446043165</v>
      </c>
    </row>
    <row r="18" spans="1:14" ht="15" customHeight="1">
      <c r="A18" s="49"/>
      <c r="B18" s="24"/>
      <c r="C18" s="51" t="s">
        <v>290</v>
      </c>
      <c r="D18" s="28">
        <v>867</v>
      </c>
      <c r="E18" s="29">
        <v>660</v>
      </c>
      <c r="F18" s="30">
        <v>17</v>
      </c>
      <c r="G18" s="30">
        <v>1</v>
      </c>
      <c r="H18" s="30">
        <v>14</v>
      </c>
      <c r="I18" s="30">
        <v>9</v>
      </c>
      <c r="J18" s="30">
        <v>7</v>
      </c>
      <c r="K18" s="30">
        <v>21</v>
      </c>
      <c r="L18" s="30">
        <v>40</v>
      </c>
      <c r="M18" s="30">
        <v>21</v>
      </c>
      <c r="N18" s="30">
        <v>77</v>
      </c>
    </row>
    <row r="19" spans="1:14" ht="15" customHeight="1">
      <c r="A19" s="49"/>
      <c r="B19" s="24"/>
      <c r="C19" s="52"/>
      <c r="D19" s="31">
        <v>1</v>
      </c>
      <c r="E19" s="26">
        <v>0.76124567474048443</v>
      </c>
      <c r="F19" s="27">
        <v>1.9607843137254902E-2</v>
      </c>
      <c r="G19" s="27">
        <v>1.1534025374855825E-3</v>
      </c>
      <c r="H19" s="27">
        <v>1.6147635524798153E-2</v>
      </c>
      <c r="I19" s="27">
        <v>1.0380622837370242E-2</v>
      </c>
      <c r="J19" s="27">
        <v>8.0738177623990767E-3</v>
      </c>
      <c r="K19" s="27">
        <v>2.4221453287197232E-2</v>
      </c>
      <c r="L19" s="27">
        <v>4.61361014994233E-2</v>
      </c>
      <c r="M19" s="27">
        <v>2.4221453287197232E-2</v>
      </c>
      <c r="N19" s="27">
        <v>8.8811995386389855E-2</v>
      </c>
    </row>
    <row r="20" spans="1:14" ht="15" customHeight="1">
      <c r="A20" s="49"/>
      <c r="B20" s="24"/>
      <c r="C20" s="51" t="s">
        <v>291</v>
      </c>
      <c r="D20" s="28">
        <v>1749</v>
      </c>
      <c r="E20" s="29">
        <v>1321</v>
      </c>
      <c r="F20" s="30">
        <v>28</v>
      </c>
      <c r="G20" s="30">
        <v>3</v>
      </c>
      <c r="H20" s="30">
        <v>19</v>
      </c>
      <c r="I20" s="30">
        <v>15</v>
      </c>
      <c r="J20" s="30">
        <v>18</v>
      </c>
      <c r="K20" s="30">
        <v>32</v>
      </c>
      <c r="L20" s="30">
        <v>85</v>
      </c>
      <c r="M20" s="30">
        <v>45</v>
      </c>
      <c r="N20" s="30">
        <v>183</v>
      </c>
    </row>
    <row r="21" spans="1:14" ht="15" customHeight="1">
      <c r="A21" s="49"/>
      <c r="B21" s="24"/>
      <c r="C21" s="52"/>
      <c r="D21" s="31">
        <v>1</v>
      </c>
      <c r="E21" s="26">
        <v>0.75528873642081185</v>
      </c>
      <c r="F21" s="27">
        <v>1.6009148084619784E-2</v>
      </c>
      <c r="G21" s="27">
        <v>1.7152658662092624E-3</v>
      </c>
      <c r="H21" s="27">
        <v>1.0863350485991996E-2</v>
      </c>
      <c r="I21" s="27">
        <v>8.5763293310463125E-3</v>
      </c>
      <c r="J21" s="27">
        <v>1.0291595197255575E-2</v>
      </c>
      <c r="K21" s="27">
        <v>1.8296169239565466E-2</v>
      </c>
      <c r="L21" s="27">
        <v>4.859919954259577E-2</v>
      </c>
      <c r="M21" s="27">
        <v>2.5728987993138937E-2</v>
      </c>
      <c r="N21" s="27">
        <v>0.10463121783876501</v>
      </c>
    </row>
    <row r="22" spans="1:14" ht="15" customHeight="1">
      <c r="A22" s="49"/>
      <c r="B22" s="24"/>
      <c r="C22" s="51" t="s">
        <v>292</v>
      </c>
      <c r="D22" s="28">
        <v>3564</v>
      </c>
      <c r="E22" s="29">
        <v>2715</v>
      </c>
      <c r="F22" s="30">
        <v>34</v>
      </c>
      <c r="G22" s="30">
        <v>5</v>
      </c>
      <c r="H22" s="30">
        <v>44</v>
      </c>
      <c r="I22" s="30">
        <v>31</v>
      </c>
      <c r="J22" s="30">
        <v>42</v>
      </c>
      <c r="K22" s="30">
        <v>81</v>
      </c>
      <c r="L22" s="30">
        <v>218</v>
      </c>
      <c r="M22" s="30">
        <v>94</v>
      </c>
      <c r="N22" s="30">
        <v>300</v>
      </c>
    </row>
    <row r="23" spans="1:14" ht="15" customHeight="1">
      <c r="A23" s="49"/>
      <c r="B23" s="24"/>
      <c r="C23" s="52"/>
      <c r="D23" s="25">
        <v>1</v>
      </c>
      <c r="E23" s="26">
        <v>0.76178451178451179</v>
      </c>
      <c r="F23" s="27">
        <v>9.5398428731762065E-3</v>
      </c>
      <c r="G23" s="27">
        <v>1.4029180695847362E-3</v>
      </c>
      <c r="H23" s="27">
        <v>1.2345679012345678E-2</v>
      </c>
      <c r="I23" s="27">
        <v>8.6980920314253651E-3</v>
      </c>
      <c r="J23" s="27">
        <v>1.1784511784511785E-2</v>
      </c>
      <c r="K23" s="27">
        <v>2.2727272727272728E-2</v>
      </c>
      <c r="L23" s="27">
        <v>6.11672278338945E-2</v>
      </c>
      <c r="M23" s="27">
        <v>2.6374859708193043E-2</v>
      </c>
      <c r="N23" s="27">
        <v>8.4175084175084181E-2</v>
      </c>
    </row>
    <row r="24" spans="1:14" ht="15" customHeight="1">
      <c r="A24" s="49"/>
      <c r="B24" s="24"/>
      <c r="C24" s="51" t="s">
        <v>293</v>
      </c>
      <c r="D24" s="28">
        <v>4716</v>
      </c>
      <c r="E24" s="29">
        <v>3621</v>
      </c>
      <c r="F24" s="30">
        <v>24</v>
      </c>
      <c r="G24" s="30">
        <v>4</v>
      </c>
      <c r="H24" s="30">
        <v>50</v>
      </c>
      <c r="I24" s="30">
        <v>19</v>
      </c>
      <c r="J24" s="30">
        <v>71</v>
      </c>
      <c r="K24" s="30">
        <v>125</v>
      </c>
      <c r="L24" s="30">
        <v>250</v>
      </c>
      <c r="M24" s="30">
        <v>121</v>
      </c>
      <c r="N24" s="30">
        <v>431</v>
      </c>
    </row>
    <row r="25" spans="1:14" ht="15" customHeight="1">
      <c r="A25" s="49"/>
      <c r="B25" s="24"/>
      <c r="C25" s="52"/>
      <c r="D25" s="25">
        <v>1</v>
      </c>
      <c r="E25" s="26">
        <v>0.76781170483460559</v>
      </c>
      <c r="F25" s="27">
        <v>5.0890585241730284E-3</v>
      </c>
      <c r="G25" s="27">
        <v>8.4817642069550466E-4</v>
      </c>
      <c r="H25" s="27">
        <v>1.0602205258693808E-2</v>
      </c>
      <c r="I25" s="27">
        <v>4.0288379983036467E-3</v>
      </c>
      <c r="J25" s="27">
        <v>1.5055131467345207E-2</v>
      </c>
      <c r="K25" s="27">
        <v>2.6505513146734522E-2</v>
      </c>
      <c r="L25" s="27">
        <v>5.3011026293469043E-2</v>
      </c>
      <c r="M25" s="27">
        <v>2.5657336726039016E-2</v>
      </c>
      <c r="N25" s="27">
        <v>9.1391009329940626E-2</v>
      </c>
    </row>
    <row r="26" spans="1:14" ht="15" customHeight="1">
      <c r="A26" s="49"/>
      <c r="B26" s="24"/>
      <c r="C26" s="51" t="s">
        <v>294</v>
      </c>
      <c r="D26" s="28">
        <v>3882</v>
      </c>
      <c r="E26" s="29">
        <v>2883</v>
      </c>
      <c r="F26" s="30">
        <v>14</v>
      </c>
      <c r="G26" s="30">
        <v>1</v>
      </c>
      <c r="H26" s="30">
        <v>34</v>
      </c>
      <c r="I26" s="30">
        <v>7</v>
      </c>
      <c r="J26" s="30">
        <v>65</v>
      </c>
      <c r="K26" s="30">
        <v>97</v>
      </c>
      <c r="L26" s="30">
        <v>260</v>
      </c>
      <c r="M26" s="30">
        <v>128</v>
      </c>
      <c r="N26" s="30">
        <v>393</v>
      </c>
    </row>
    <row r="27" spans="1:14" ht="15" customHeight="1">
      <c r="A27" s="49"/>
      <c r="B27" s="43"/>
      <c r="C27" s="60"/>
      <c r="D27" s="44">
        <v>1</v>
      </c>
      <c r="E27" s="45">
        <v>0.74265842349304478</v>
      </c>
      <c r="F27" s="46">
        <v>3.6063884595569293E-3</v>
      </c>
      <c r="G27" s="46">
        <v>2.5759917568263783E-4</v>
      </c>
      <c r="H27" s="46">
        <v>8.7583719732096856E-3</v>
      </c>
      <c r="I27" s="46">
        <v>1.8031942297784646E-3</v>
      </c>
      <c r="J27" s="46">
        <v>1.6743946419371457E-2</v>
      </c>
      <c r="K27" s="46">
        <v>2.4987120041215869E-2</v>
      </c>
      <c r="L27" s="46">
        <v>6.6975785677485827E-2</v>
      </c>
      <c r="M27" s="46">
        <v>3.2972694487377642E-2</v>
      </c>
      <c r="N27" s="46">
        <v>0.10123647604327667</v>
      </c>
    </row>
    <row r="28" spans="1:14" ht="15" customHeight="1">
      <c r="A28" s="49"/>
      <c r="B28" s="24" t="s">
        <v>281</v>
      </c>
      <c r="C28" s="53" t="s">
        <v>295</v>
      </c>
      <c r="D28" s="21">
        <v>5554</v>
      </c>
      <c r="E28" s="22">
        <v>4158</v>
      </c>
      <c r="F28" s="23">
        <v>47</v>
      </c>
      <c r="G28" s="23">
        <v>5</v>
      </c>
      <c r="H28" s="23">
        <v>94</v>
      </c>
      <c r="I28" s="23">
        <v>38</v>
      </c>
      <c r="J28" s="23">
        <v>87</v>
      </c>
      <c r="K28" s="23">
        <v>170</v>
      </c>
      <c r="L28" s="23">
        <v>337</v>
      </c>
      <c r="M28" s="23">
        <v>153</v>
      </c>
      <c r="N28" s="23">
        <v>465</v>
      </c>
    </row>
    <row r="29" spans="1:14" ht="15" customHeight="1">
      <c r="A29" s="49"/>
      <c r="B29" s="24"/>
      <c r="C29" s="52"/>
      <c r="D29" s="31">
        <v>1</v>
      </c>
      <c r="E29" s="26">
        <v>0.74864962189413031</v>
      </c>
      <c r="F29" s="27">
        <v>8.4623694634497655E-3</v>
      </c>
      <c r="G29" s="27">
        <v>9.0025207057976234E-4</v>
      </c>
      <c r="H29" s="27">
        <v>1.6924738926899531E-2</v>
      </c>
      <c r="I29" s="27">
        <v>6.8419157364061935E-3</v>
      </c>
      <c r="J29" s="27">
        <v>1.5664386028087864E-2</v>
      </c>
      <c r="K29" s="27">
        <v>3.0608570399711918E-2</v>
      </c>
      <c r="L29" s="27">
        <v>6.0676989557075983E-2</v>
      </c>
      <c r="M29" s="27">
        <v>2.7547713359740728E-2</v>
      </c>
      <c r="N29" s="27">
        <v>8.3723442563917894E-2</v>
      </c>
    </row>
    <row r="30" spans="1:14" ht="15" customHeight="1">
      <c r="A30" s="49"/>
      <c r="B30" s="24"/>
      <c r="C30" s="51" t="s">
        <v>296</v>
      </c>
      <c r="D30" s="28">
        <v>4048</v>
      </c>
      <c r="E30" s="29">
        <v>3194</v>
      </c>
      <c r="F30" s="30">
        <v>44</v>
      </c>
      <c r="G30" s="30">
        <v>4</v>
      </c>
      <c r="H30" s="30">
        <v>25</v>
      </c>
      <c r="I30" s="30">
        <v>29</v>
      </c>
      <c r="J30" s="30">
        <v>32</v>
      </c>
      <c r="K30" s="30">
        <v>67</v>
      </c>
      <c r="L30" s="30">
        <v>198</v>
      </c>
      <c r="M30" s="30">
        <v>76</v>
      </c>
      <c r="N30" s="30">
        <v>379</v>
      </c>
    </row>
    <row r="31" spans="1:14" ht="15" customHeight="1">
      <c r="A31" s="49"/>
      <c r="B31" s="24"/>
      <c r="C31" s="52"/>
      <c r="D31" s="31">
        <v>1</v>
      </c>
      <c r="E31" s="26">
        <v>0.78903162055335974</v>
      </c>
      <c r="F31" s="27">
        <v>1.0869565217391304E-2</v>
      </c>
      <c r="G31" s="27">
        <v>9.8814229249011851E-4</v>
      </c>
      <c r="H31" s="27">
        <v>6.175889328063241E-3</v>
      </c>
      <c r="I31" s="27">
        <v>7.16403162055336E-3</v>
      </c>
      <c r="J31" s="27">
        <v>7.9051383399209481E-3</v>
      </c>
      <c r="K31" s="27">
        <v>1.6551383399209488E-2</v>
      </c>
      <c r="L31" s="27">
        <v>4.8913043478260872E-2</v>
      </c>
      <c r="M31" s="27">
        <v>1.8774703557312252E-2</v>
      </c>
      <c r="N31" s="27">
        <v>9.3626482213438736E-2</v>
      </c>
    </row>
    <row r="32" spans="1:14" ht="15" customHeight="1">
      <c r="A32" s="49"/>
      <c r="B32" s="24"/>
      <c r="C32" s="51" t="s">
        <v>297</v>
      </c>
      <c r="D32" s="28">
        <v>378</v>
      </c>
      <c r="E32" s="29">
        <v>295</v>
      </c>
      <c r="F32" s="30">
        <v>2</v>
      </c>
      <c r="G32" s="30">
        <v>1</v>
      </c>
      <c r="H32" s="30">
        <v>1</v>
      </c>
      <c r="I32" s="30">
        <v>4</v>
      </c>
      <c r="J32" s="30">
        <v>1</v>
      </c>
      <c r="K32" s="30">
        <v>6</v>
      </c>
      <c r="L32" s="30">
        <v>12</v>
      </c>
      <c r="M32" s="30">
        <v>7</v>
      </c>
      <c r="N32" s="30">
        <v>49</v>
      </c>
    </row>
    <row r="33" spans="1:14" ht="15" customHeight="1">
      <c r="A33" s="49"/>
      <c r="B33" s="24"/>
      <c r="C33" s="52"/>
      <c r="D33" s="31">
        <v>1</v>
      </c>
      <c r="E33" s="26">
        <v>0.78042328042328046</v>
      </c>
      <c r="F33" s="27">
        <v>5.2910052910052907E-3</v>
      </c>
      <c r="G33" s="27">
        <v>2.6455026455026454E-3</v>
      </c>
      <c r="H33" s="27">
        <v>2.6455026455026454E-3</v>
      </c>
      <c r="I33" s="27">
        <v>1.0582010582010581E-2</v>
      </c>
      <c r="J33" s="27">
        <v>2.6455026455026454E-3</v>
      </c>
      <c r="K33" s="27">
        <v>1.5873015873015872E-2</v>
      </c>
      <c r="L33" s="27">
        <v>3.1746031746031744E-2</v>
      </c>
      <c r="M33" s="27">
        <v>1.8518518518518517E-2</v>
      </c>
      <c r="N33" s="27">
        <v>0.12962962962962962</v>
      </c>
    </row>
    <row r="34" spans="1:14" ht="15" customHeight="1">
      <c r="A34" s="49"/>
      <c r="B34" s="24"/>
      <c r="C34" s="51" t="s">
        <v>298</v>
      </c>
      <c r="D34" s="28">
        <v>3119</v>
      </c>
      <c r="E34" s="29">
        <v>2510</v>
      </c>
      <c r="F34" s="30">
        <v>21</v>
      </c>
      <c r="G34" s="30">
        <v>5</v>
      </c>
      <c r="H34" s="30">
        <v>14</v>
      </c>
      <c r="I34" s="30">
        <v>6</v>
      </c>
      <c r="J34" s="30">
        <v>38</v>
      </c>
      <c r="K34" s="30">
        <v>57</v>
      </c>
      <c r="L34" s="30">
        <v>172</v>
      </c>
      <c r="M34" s="30">
        <v>78</v>
      </c>
      <c r="N34" s="30">
        <v>218</v>
      </c>
    </row>
    <row r="35" spans="1:14" ht="15" customHeight="1">
      <c r="A35" s="49"/>
      <c r="B35" s="43"/>
      <c r="C35" s="60"/>
      <c r="D35" s="44">
        <v>1</v>
      </c>
      <c r="E35" s="45">
        <v>0.80474511061237575</v>
      </c>
      <c r="F35" s="46">
        <v>6.7329272202629048E-3</v>
      </c>
      <c r="G35" s="46">
        <v>1.6030779095864058E-3</v>
      </c>
      <c r="H35" s="46">
        <v>4.4886181468419368E-3</v>
      </c>
      <c r="I35" s="46">
        <v>1.9236934915036871E-3</v>
      </c>
      <c r="J35" s="46">
        <v>1.2183392112856685E-2</v>
      </c>
      <c r="K35" s="46">
        <v>1.8275088169285029E-2</v>
      </c>
      <c r="L35" s="46">
        <v>5.5145880089772364E-2</v>
      </c>
      <c r="M35" s="46">
        <v>2.5008015389547934E-2</v>
      </c>
      <c r="N35" s="46">
        <v>6.98941968579673E-2</v>
      </c>
    </row>
    <row r="36" spans="1:14" ht="15" customHeight="1">
      <c r="A36" s="49"/>
      <c r="B36" s="24" t="s">
        <v>17</v>
      </c>
      <c r="C36" s="53" t="s">
        <v>299</v>
      </c>
      <c r="D36" s="21">
        <v>1205</v>
      </c>
      <c r="E36" s="22">
        <v>916</v>
      </c>
      <c r="F36" s="23">
        <v>14</v>
      </c>
      <c r="G36" s="23">
        <v>2</v>
      </c>
      <c r="H36" s="23">
        <v>14</v>
      </c>
      <c r="I36" s="23">
        <v>4</v>
      </c>
      <c r="J36" s="23">
        <v>10</v>
      </c>
      <c r="K36" s="23">
        <v>29</v>
      </c>
      <c r="L36" s="23">
        <v>48</v>
      </c>
      <c r="M36" s="23">
        <v>17</v>
      </c>
      <c r="N36" s="23">
        <v>151</v>
      </c>
    </row>
    <row r="37" spans="1:14" ht="15" customHeight="1">
      <c r="A37" s="49"/>
      <c r="B37" s="24"/>
      <c r="C37" s="52"/>
      <c r="D37" s="31">
        <v>1</v>
      </c>
      <c r="E37" s="26">
        <v>0.7601659751037344</v>
      </c>
      <c r="F37" s="27">
        <v>1.1618257261410789E-2</v>
      </c>
      <c r="G37" s="27">
        <v>1.6597510373443983E-3</v>
      </c>
      <c r="H37" s="27">
        <v>1.1618257261410789E-2</v>
      </c>
      <c r="I37" s="27">
        <v>3.3195020746887966E-3</v>
      </c>
      <c r="J37" s="27">
        <v>8.2987551867219917E-3</v>
      </c>
      <c r="K37" s="27">
        <v>2.4066390041493777E-2</v>
      </c>
      <c r="L37" s="27">
        <v>3.9834024896265557E-2</v>
      </c>
      <c r="M37" s="27">
        <v>1.4107883817427386E-2</v>
      </c>
      <c r="N37" s="27">
        <v>0.12531120331950207</v>
      </c>
    </row>
    <row r="38" spans="1:14" ht="15" customHeight="1">
      <c r="A38" s="49"/>
      <c r="B38" s="24"/>
      <c r="C38" s="54" t="s">
        <v>300</v>
      </c>
      <c r="D38" s="28">
        <v>1546</v>
      </c>
      <c r="E38" s="29">
        <v>1127</v>
      </c>
      <c r="F38" s="30">
        <v>25</v>
      </c>
      <c r="G38" s="30">
        <v>1</v>
      </c>
      <c r="H38" s="30">
        <v>14</v>
      </c>
      <c r="I38" s="30">
        <v>14</v>
      </c>
      <c r="J38" s="30">
        <v>14</v>
      </c>
      <c r="K38" s="30">
        <v>61</v>
      </c>
      <c r="L38" s="30">
        <v>79</v>
      </c>
      <c r="M38" s="30">
        <v>35</v>
      </c>
      <c r="N38" s="30">
        <v>176</v>
      </c>
    </row>
    <row r="39" spans="1:14" ht="15" customHeight="1">
      <c r="A39" s="49"/>
      <c r="B39" s="24"/>
      <c r="C39" s="52"/>
      <c r="D39" s="31">
        <v>1</v>
      </c>
      <c r="E39" s="26">
        <v>0.72897800776196642</v>
      </c>
      <c r="F39" s="27">
        <v>1.6170763260025874E-2</v>
      </c>
      <c r="G39" s="27">
        <v>6.4683053040103498E-4</v>
      </c>
      <c r="H39" s="27">
        <v>9.0556274256144882E-3</v>
      </c>
      <c r="I39" s="27">
        <v>9.0556274256144882E-3</v>
      </c>
      <c r="J39" s="27">
        <v>9.0556274256144882E-3</v>
      </c>
      <c r="K39" s="27">
        <v>3.9456662354463129E-2</v>
      </c>
      <c r="L39" s="27">
        <v>5.109961190168176E-2</v>
      </c>
      <c r="M39" s="27">
        <v>2.2639068564036222E-2</v>
      </c>
      <c r="N39" s="27">
        <v>0.11384217335058215</v>
      </c>
    </row>
    <row r="40" spans="1:14" ht="15" customHeight="1">
      <c r="A40" s="49"/>
      <c r="B40" s="24"/>
      <c r="C40" s="51" t="s">
        <v>301</v>
      </c>
      <c r="D40" s="28">
        <v>12779</v>
      </c>
      <c r="E40" s="29">
        <v>9842</v>
      </c>
      <c r="F40" s="30">
        <v>101</v>
      </c>
      <c r="G40" s="30">
        <v>16</v>
      </c>
      <c r="H40" s="30">
        <v>147</v>
      </c>
      <c r="I40" s="30">
        <v>71</v>
      </c>
      <c r="J40" s="30">
        <v>183</v>
      </c>
      <c r="K40" s="30">
        <v>269</v>
      </c>
      <c r="L40" s="30">
        <v>753</v>
      </c>
      <c r="M40" s="30">
        <v>392</v>
      </c>
      <c r="N40" s="30">
        <v>1005</v>
      </c>
    </row>
    <row r="41" spans="1:14" ht="15" customHeight="1">
      <c r="A41" s="49"/>
      <c r="B41" s="43"/>
      <c r="C41" s="60"/>
      <c r="D41" s="44">
        <v>1</v>
      </c>
      <c r="E41" s="45">
        <v>0.77016980984427574</v>
      </c>
      <c r="F41" s="46">
        <v>7.9035918303466627E-3</v>
      </c>
      <c r="G41" s="46">
        <v>1.2520541513420455E-3</v>
      </c>
      <c r="H41" s="46">
        <v>1.1503247515455043E-2</v>
      </c>
      <c r="I41" s="46">
        <v>5.5559902965803274E-3</v>
      </c>
      <c r="J41" s="46">
        <v>1.4320369355974645E-2</v>
      </c>
      <c r="K41" s="46">
        <v>2.1050160419438142E-2</v>
      </c>
      <c r="L41" s="46">
        <v>5.8924798497535021E-2</v>
      </c>
      <c r="M41" s="46">
        <v>3.0675326707880115E-2</v>
      </c>
      <c r="N41" s="46">
        <v>7.8644651381172243E-2</v>
      </c>
    </row>
    <row r="42" spans="1:14" ht="15" customHeight="1">
      <c r="A42" s="49"/>
      <c r="B42" s="24" t="s">
        <v>15</v>
      </c>
      <c r="C42" s="53" t="s">
        <v>302</v>
      </c>
      <c r="D42" s="21">
        <v>497</v>
      </c>
      <c r="E42" s="35">
        <v>390</v>
      </c>
      <c r="F42" s="36">
        <v>5</v>
      </c>
      <c r="G42" s="36">
        <v>0</v>
      </c>
      <c r="H42" s="36">
        <v>9</v>
      </c>
      <c r="I42" s="36">
        <v>1</v>
      </c>
      <c r="J42" s="36">
        <v>4</v>
      </c>
      <c r="K42" s="36">
        <v>13</v>
      </c>
      <c r="L42" s="36">
        <v>22</v>
      </c>
      <c r="M42" s="36">
        <v>10</v>
      </c>
      <c r="N42" s="36">
        <v>43</v>
      </c>
    </row>
    <row r="43" spans="1:14" ht="15" customHeight="1">
      <c r="A43" s="49"/>
      <c r="B43" s="24"/>
      <c r="C43" s="52"/>
      <c r="D43" s="31">
        <v>1</v>
      </c>
      <c r="E43" s="26">
        <v>0.78470824949698192</v>
      </c>
      <c r="F43" s="27">
        <v>1.0060362173038229E-2</v>
      </c>
      <c r="G43" s="27">
        <v>0</v>
      </c>
      <c r="H43" s="27">
        <v>1.8108651911468814E-2</v>
      </c>
      <c r="I43" s="27">
        <v>2.012072434607646E-3</v>
      </c>
      <c r="J43" s="27">
        <v>8.0482897384305842E-3</v>
      </c>
      <c r="K43" s="27">
        <v>2.6156941649899398E-2</v>
      </c>
      <c r="L43" s="27">
        <v>4.4265593561368208E-2</v>
      </c>
      <c r="M43" s="27">
        <v>2.0120724346076459E-2</v>
      </c>
      <c r="N43" s="27">
        <v>8.651911468812877E-2</v>
      </c>
    </row>
    <row r="44" spans="1:14" ht="15" customHeight="1">
      <c r="A44" s="49"/>
      <c r="B44" s="24"/>
      <c r="C44" s="51" t="s">
        <v>303</v>
      </c>
      <c r="D44" s="28">
        <v>8147</v>
      </c>
      <c r="E44" s="37">
        <v>6502</v>
      </c>
      <c r="F44" s="38">
        <v>68</v>
      </c>
      <c r="G44" s="38">
        <v>8</v>
      </c>
      <c r="H44" s="38">
        <v>88</v>
      </c>
      <c r="I44" s="38">
        <v>28</v>
      </c>
      <c r="J44" s="38">
        <v>97</v>
      </c>
      <c r="K44" s="38">
        <v>155</v>
      </c>
      <c r="L44" s="38">
        <v>357</v>
      </c>
      <c r="M44" s="38">
        <v>228</v>
      </c>
      <c r="N44" s="38">
        <v>616</v>
      </c>
    </row>
    <row r="45" spans="1:14" ht="15" customHeight="1">
      <c r="A45" s="49"/>
      <c r="B45" s="24"/>
      <c r="C45" s="52"/>
      <c r="D45" s="31">
        <v>1</v>
      </c>
      <c r="E45" s="26">
        <v>0.79808518473057566</v>
      </c>
      <c r="F45" s="27">
        <v>8.3466306615932254E-3</v>
      </c>
      <c r="G45" s="27">
        <v>9.8195654842273233E-4</v>
      </c>
      <c r="H45" s="27">
        <v>1.0801522032650055E-2</v>
      </c>
      <c r="I45" s="27">
        <v>3.4368479194795631E-3</v>
      </c>
      <c r="J45" s="27">
        <v>1.1906223149625628E-2</v>
      </c>
      <c r="K45" s="27">
        <v>1.9025408125690438E-2</v>
      </c>
      <c r="L45" s="27">
        <v>4.3819810973364431E-2</v>
      </c>
      <c r="M45" s="27">
        <v>2.7985761630047869E-2</v>
      </c>
      <c r="N45" s="27">
        <v>7.5610654228550386E-2</v>
      </c>
    </row>
    <row r="46" spans="1:14" ht="15" customHeight="1">
      <c r="A46" s="49"/>
      <c r="B46" s="24"/>
      <c r="C46" s="51" t="s">
        <v>304</v>
      </c>
      <c r="D46" s="28">
        <v>5197</v>
      </c>
      <c r="E46" s="37">
        <v>3914</v>
      </c>
      <c r="F46" s="38">
        <v>58</v>
      </c>
      <c r="G46" s="38">
        <v>7</v>
      </c>
      <c r="H46" s="38">
        <v>63</v>
      </c>
      <c r="I46" s="38">
        <v>47</v>
      </c>
      <c r="J46" s="38">
        <v>82</v>
      </c>
      <c r="K46" s="38">
        <v>143</v>
      </c>
      <c r="L46" s="38">
        <v>331</v>
      </c>
      <c r="M46" s="38">
        <v>128</v>
      </c>
      <c r="N46" s="38">
        <v>424</v>
      </c>
    </row>
    <row r="47" spans="1:14" ht="15" customHeight="1">
      <c r="A47" s="49"/>
      <c r="B47" s="24"/>
      <c r="C47" s="52"/>
      <c r="D47" s="31">
        <v>1</v>
      </c>
      <c r="E47" s="26">
        <v>0.75312680392534159</v>
      </c>
      <c r="F47" s="27">
        <v>1.1160284779680585E-2</v>
      </c>
      <c r="G47" s="27">
        <v>1.3469309216855877E-3</v>
      </c>
      <c r="H47" s="27">
        <v>1.2122378295170291E-2</v>
      </c>
      <c r="I47" s="27">
        <v>9.0436790456032319E-3</v>
      </c>
      <c r="J47" s="27">
        <v>1.5778333654031172E-2</v>
      </c>
      <c r="K47" s="27">
        <v>2.7515874543005581E-2</v>
      </c>
      <c r="L47" s="27">
        <v>6.3690590725418508E-2</v>
      </c>
      <c r="M47" s="27">
        <v>2.4629593996536463E-2</v>
      </c>
      <c r="N47" s="27">
        <v>8.1585530113527038E-2</v>
      </c>
    </row>
    <row r="48" spans="1:14" ht="15" customHeight="1">
      <c r="A48" s="49"/>
      <c r="B48" s="24"/>
      <c r="C48" s="51" t="s">
        <v>305</v>
      </c>
      <c r="D48" s="28">
        <v>1858</v>
      </c>
      <c r="E48" s="37">
        <v>1234</v>
      </c>
      <c r="F48" s="38">
        <v>16</v>
      </c>
      <c r="G48" s="38">
        <v>5</v>
      </c>
      <c r="H48" s="38">
        <v>23</v>
      </c>
      <c r="I48" s="38">
        <v>16</v>
      </c>
      <c r="J48" s="38">
        <v>28</v>
      </c>
      <c r="K48" s="38">
        <v>53</v>
      </c>
      <c r="L48" s="38">
        <v>182</v>
      </c>
      <c r="M48" s="38">
        <v>86</v>
      </c>
      <c r="N48" s="38">
        <v>215</v>
      </c>
    </row>
    <row r="49" spans="1:14" ht="15" customHeight="1">
      <c r="A49" s="49"/>
      <c r="B49" s="43"/>
      <c r="C49" s="60"/>
      <c r="D49" s="44">
        <v>1</v>
      </c>
      <c r="E49" s="45">
        <v>0.66415500538213135</v>
      </c>
      <c r="F49" s="46">
        <v>8.6114101184068884E-3</v>
      </c>
      <c r="G49" s="46">
        <v>2.691065662002153E-3</v>
      </c>
      <c r="H49" s="46">
        <v>1.2378902045209902E-2</v>
      </c>
      <c r="I49" s="46">
        <v>8.6114101184068884E-3</v>
      </c>
      <c r="J49" s="46">
        <v>1.5069967707212056E-2</v>
      </c>
      <c r="K49" s="46">
        <v>2.8525296017222819E-2</v>
      </c>
      <c r="L49" s="46">
        <v>9.7954790096878366E-2</v>
      </c>
      <c r="M49" s="46">
        <v>4.6286329386437029E-2</v>
      </c>
      <c r="N49" s="46">
        <v>0.11571582346609258</v>
      </c>
    </row>
    <row r="50" spans="1:14" ht="15" customHeight="1">
      <c r="A50" s="49"/>
      <c r="B50" s="24" t="s">
        <v>282</v>
      </c>
      <c r="C50" s="53" t="s">
        <v>1</v>
      </c>
      <c r="D50" s="21">
        <v>2851</v>
      </c>
      <c r="E50" s="22">
        <v>1996</v>
      </c>
      <c r="F50" s="23">
        <v>52</v>
      </c>
      <c r="G50" s="23">
        <v>7</v>
      </c>
      <c r="H50" s="23">
        <v>30</v>
      </c>
      <c r="I50" s="23">
        <v>31</v>
      </c>
      <c r="J50" s="23">
        <v>40</v>
      </c>
      <c r="K50" s="23">
        <v>80</v>
      </c>
      <c r="L50" s="23">
        <v>110</v>
      </c>
      <c r="M50" s="23">
        <v>107</v>
      </c>
      <c r="N50" s="23">
        <v>398</v>
      </c>
    </row>
    <row r="51" spans="1:14" ht="15" customHeight="1">
      <c r="A51" s="49"/>
      <c r="B51" s="24"/>
      <c r="C51" s="52"/>
      <c r="D51" s="31">
        <v>1</v>
      </c>
      <c r="E51" s="26">
        <v>0.70010522623640825</v>
      </c>
      <c r="F51" s="27">
        <v>1.8239214310768151E-2</v>
      </c>
      <c r="G51" s="27">
        <v>2.4552788495264821E-3</v>
      </c>
      <c r="H51" s="27">
        <v>1.052262364082778E-2</v>
      </c>
      <c r="I51" s="27">
        <v>1.0873377762188706E-2</v>
      </c>
      <c r="J51" s="27">
        <v>1.403016485443704E-2</v>
      </c>
      <c r="K51" s="27">
        <v>2.8060329708874079E-2</v>
      </c>
      <c r="L51" s="27">
        <v>3.8582953349701861E-2</v>
      </c>
      <c r="M51" s="27">
        <v>3.7530690985619078E-2</v>
      </c>
      <c r="N51" s="27">
        <v>0.13960014030164855</v>
      </c>
    </row>
    <row r="52" spans="1:14" ht="15" customHeight="1">
      <c r="A52" s="49"/>
      <c r="B52" s="24"/>
      <c r="C52" s="51" t="s">
        <v>306</v>
      </c>
      <c r="D52" s="28">
        <v>1975</v>
      </c>
      <c r="E52" s="29">
        <v>1630</v>
      </c>
      <c r="F52" s="30">
        <v>10</v>
      </c>
      <c r="G52" s="30">
        <v>0</v>
      </c>
      <c r="H52" s="30">
        <v>16</v>
      </c>
      <c r="I52" s="30">
        <v>11</v>
      </c>
      <c r="J52" s="30">
        <v>14</v>
      </c>
      <c r="K52" s="30">
        <v>44</v>
      </c>
      <c r="L52" s="30">
        <v>106</v>
      </c>
      <c r="M52" s="30">
        <v>40</v>
      </c>
      <c r="N52" s="30">
        <v>104</v>
      </c>
    </row>
    <row r="53" spans="1:14" ht="15" customHeight="1">
      <c r="A53" s="49"/>
      <c r="B53" s="24"/>
      <c r="C53" s="52"/>
      <c r="D53" s="31">
        <v>1</v>
      </c>
      <c r="E53" s="26">
        <v>0.82531645569620249</v>
      </c>
      <c r="F53" s="27">
        <v>5.0632911392405064E-3</v>
      </c>
      <c r="G53" s="27">
        <v>0</v>
      </c>
      <c r="H53" s="27">
        <v>8.1012658227848106E-3</v>
      </c>
      <c r="I53" s="27">
        <v>5.569620253164557E-3</v>
      </c>
      <c r="J53" s="27">
        <v>7.0886075949367086E-3</v>
      </c>
      <c r="K53" s="27">
        <v>2.2278481012658228E-2</v>
      </c>
      <c r="L53" s="27">
        <v>5.3670886075949366E-2</v>
      </c>
      <c r="M53" s="27">
        <v>2.0253164556962026E-2</v>
      </c>
      <c r="N53" s="27">
        <v>5.2658227848101265E-2</v>
      </c>
    </row>
    <row r="54" spans="1:14" ht="15" customHeight="1">
      <c r="A54" s="49"/>
      <c r="B54" s="24"/>
      <c r="C54" s="51" t="s">
        <v>307</v>
      </c>
      <c r="D54" s="28">
        <v>923</v>
      </c>
      <c r="E54" s="29">
        <v>690</v>
      </c>
      <c r="F54" s="30">
        <v>8</v>
      </c>
      <c r="G54" s="30">
        <v>1</v>
      </c>
      <c r="H54" s="30">
        <v>12</v>
      </c>
      <c r="I54" s="30">
        <v>4</v>
      </c>
      <c r="J54" s="30">
        <v>10</v>
      </c>
      <c r="K54" s="30">
        <v>27</v>
      </c>
      <c r="L54" s="30">
        <v>78</v>
      </c>
      <c r="M54" s="30">
        <v>20</v>
      </c>
      <c r="N54" s="30">
        <v>73</v>
      </c>
    </row>
    <row r="55" spans="1:14" ht="15" customHeight="1">
      <c r="A55" s="49"/>
      <c r="B55" s="24"/>
      <c r="C55" s="52"/>
      <c r="D55" s="31">
        <v>1</v>
      </c>
      <c r="E55" s="26">
        <v>0.74756229685807152</v>
      </c>
      <c r="F55" s="27">
        <v>8.6673889490790895E-3</v>
      </c>
      <c r="G55" s="27">
        <v>1.0834236186348862E-3</v>
      </c>
      <c r="H55" s="27">
        <v>1.3001083423618635E-2</v>
      </c>
      <c r="I55" s="27">
        <v>4.3336944745395447E-3</v>
      </c>
      <c r="J55" s="27">
        <v>1.0834236186348862E-2</v>
      </c>
      <c r="K55" s="27">
        <v>2.9252437703141929E-2</v>
      </c>
      <c r="L55" s="27">
        <v>8.4507042253521125E-2</v>
      </c>
      <c r="M55" s="27">
        <v>2.1668472372697724E-2</v>
      </c>
      <c r="N55" s="27">
        <v>7.90899241603467E-2</v>
      </c>
    </row>
    <row r="56" spans="1:14" ht="15" customHeight="1">
      <c r="A56" s="49"/>
      <c r="B56" s="24"/>
      <c r="C56" s="51" t="s">
        <v>12</v>
      </c>
      <c r="D56" s="28">
        <v>1215</v>
      </c>
      <c r="E56" s="29">
        <v>948</v>
      </c>
      <c r="F56" s="30">
        <v>9</v>
      </c>
      <c r="G56" s="30">
        <v>1</v>
      </c>
      <c r="H56" s="30">
        <v>10</v>
      </c>
      <c r="I56" s="30">
        <v>4</v>
      </c>
      <c r="J56" s="30">
        <v>12</v>
      </c>
      <c r="K56" s="30">
        <v>23</v>
      </c>
      <c r="L56" s="30">
        <v>70</v>
      </c>
      <c r="M56" s="30">
        <v>24</v>
      </c>
      <c r="N56" s="30">
        <v>114</v>
      </c>
    </row>
    <row r="57" spans="1:14" ht="15" customHeight="1">
      <c r="A57" s="49"/>
      <c r="B57" s="24"/>
      <c r="C57" s="52"/>
      <c r="D57" s="31">
        <v>1</v>
      </c>
      <c r="E57" s="26">
        <v>0.78024691358024689</v>
      </c>
      <c r="F57" s="27">
        <v>7.4074074074074077E-3</v>
      </c>
      <c r="G57" s="27">
        <v>8.2304526748971192E-4</v>
      </c>
      <c r="H57" s="27">
        <v>8.23045267489712E-3</v>
      </c>
      <c r="I57" s="27">
        <v>3.2921810699588477E-3</v>
      </c>
      <c r="J57" s="27">
        <v>9.876543209876543E-3</v>
      </c>
      <c r="K57" s="27">
        <v>1.8930041152263374E-2</v>
      </c>
      <c r="L57" s="27">
        <v>5.7613168724279837E-2</v>
      </c>
      <c r="M57" s="27">
        <v>1.9753086419753086E-2</v>
      </c>
      <c r="N57" s="27">
        <v>9.3827160493827166E-2</v>
      </c>
    </row>
    <row r="58" spans="1:14" ht="15" customHeight="1">
      <c r="A58" s="49"/>
      <c r="B58" s="24"/>
      <c r="C58" s="51" t="s">
        <v>308</v>
      </c>
      <c r="D58" s="28">
        <v>2062</v>
      </c>
      <c r="E58" s="29">
        <v>1424</v>
      </c>
      <c r="F58" s="30">
        <v>21</v>
      </c>
      <c r="G58" s="30">
        <v>2</v>
      </c>
      <c r="H58" s="30">
        <v>25</v>
      </c>
      <c r="I58" s="30">
        <v>11</v>
      </c>
      <c r="J58" s="30">
        <v>44</v>
      </c>
      <c r="K58" s="30">
        <v>44</v>
      </c>
      <c r="L58" s="30">
        <v>130</v>
      </c>
      <c r="M58" s="30">
        <v>70</v>
      </c>
      <c r="N58" s="30">
        <v>291</v>
      </c>
    </row>
    <row r="59" spans="1:14" ht="15" customHeight="1">
      <c r="A59" s="49"/>
      <c r="B59" s="24"/>
      <c r="C59" s="52"/>
      <c r="D59" s="31">
        <v>1</v>
      </c>
      <c r="E59" s="26">
        <v>0.69059165858389915</v>
      </c>
      <c r="F59" s="27">
        <v>1.0184287099903006E-2</v>
      </c>
      <c r="G59" s="27">
        <v>9.6993210475266732E-4</v>
      </c>
      <c r="H59" s="27">
        <v>1.2124151309408341E-2</v>
      </c>
      <c r="I59" s="27">
        <v>5.3346265761396701E-3</v>
      </c>
      <c r="J59" s="27">
        <v>2.133850630455868E-2</v>
      </c>
      <c r="K59" s="27">
        <v>2.133850630455868E-2</v>
      </c>
      <c r="L59" s="27">
        <v>6.3045586808923373E-2</v>
      </c>
      <c r="M59" s="27">
        <v>3.3947623666343359E-2</v>
      </c>
      <c r="N59" s="27">
        <v>0.14112512124151311</v>
      </c>
    </row>
    <row r="60" spans="1:14" ht="15" customHeight="1">
      <c r="A60" s="49"/>
      <c r="B60" s="24"/>
      <c r="C60" s="51" t="s">
        <v>16</v>
      </c>
      <c r="D60" s="28">
        <v>1141</v>
      </c>
      <c r="E60" s="29">
        <v>960</v>
      </c>
      <c r="F60" s="30">
        <v>11</v>
      </c>
      <c r="G60" s="30">
        <v>0</v>
      </c>
      <c r="H60" s="30">
        <v>13</v>
      </c>
      <c r="I60" s="30">
        <v>4</v>
      </c>
      <c r="J60" s="30">
        <v>11</v>
      </c>
      <c r="K60" s="30">
        <v>26</v>
      </c>
      <c r="L60" s="30">
        <v>43</v>
      </c>
      <c r="M60" s="30">
        <v>30</v>
      </c>
      <c r="N60" s="30">
        <v>43</v>
      </c>
    </row>
    <row r="61" spans="1:14" ht="15" customHeight="1">
      <c r="A61" s="49"/>
      <c r="B61" s="24"/>
      <c r="C61" s="52"/>
      <c r="D61" s="31">
        <v>1</v>
      </c>
      <c r="E61" s="26">
        <v>0.84136722173531986</v>
      </c>
      <c r="F61" s="27">
        <v>9.6406660823838732E-3</v>
      </c>
      <c r="G61" s="27">
        <v>0</v>
      </c>
      <c r="H61" s="27">
        <v>1.1393514460999123E-2</v>
      </c>
      <c r="I61" s="27">
        <v>3.5056967572304996E-3</v>
      </c>
      <c r="J61" s="27">
        <v>9.6406660823838732E-3</v>
      </c>
      <c r="K61" s="27">
        <v>2.2787028921998246E-2</v>
      </c>
      <c r="L61" s="27">
        <v>3.7686240140227867E-2</v>
      </c>
      <c r="M61" s="27">
        <v>2.6292725679228746E-2</v>
      </c>
      <c r="N61" s="27">
        <v>3.7686240140227867E-2</v>
      </c>
    </row>
    <row r="62" spans="1:14" ht="15" customHeight="1">
      <c r="A62" s="49"/>
      <c r="B62" s="24"/>
      <c r="C62" s="51" t="s">
        <v>5</v>
      </c>
      <c r="D62" s="28">
        <v>2265</v>
      </c>
      <c r="E62" s="29">
        <v>1713</v>
      </c>
      <c r="F62" s="30">
        <v>17</v>
      </c>
      <c r="G62" s="30">
        <v>3</v>
      </c>
      <c r="H62" s="30">
        <v>22</v>
      </c>
      <c r="I62" s="30">
        <v>10</v>
      </c>
      <c r="J62" s="30">
        <v>46</v>
      </c>
      <c r="K62" s="30">
        <v>50</v>
      </c>
      <c r="L62" s="30">
        <v>139</v>
      </c>
      <c r="M62" s="30">
        <v>75</v>
      </c>
      <c r="N62" s="30">
        <v>190</v>
      </c>
    </row>
    <row r="63" spans="1:14" ht="15" customHeight="1">
      <c r="A63" s="49"/>
      <c r="B63" s="24"/>
      <c r="C63" s="52"/>
      <c r="D63" s="31">
        <v>1</v>
      </c>
      <c r="E63" s="26">
        <v>0.75629139072847684</v>
      </c>
      <c r="F63" s="27">
        <v>7.5055187637969095E-3</v>
      </c>
      <c r="G63" s="27">
        <v>1.3245033112582781E-3</v>
      </c>
      <c r="H63" s="27">
        <v>9.7130242825607064E-3</v>
      </c>
      <c r="I63" s="27">
        <v>4.4150110375275938E-3</v>
      </c>
      <c r="J63" s="27">
        <v>2.0309050772626933E-2</v>
      </c>
      <c r="K63" s="27">
        <v>2.2075055187637971E-2</v>
      </c>
      <c r="L63" s="27">
        <v>6.1368653421633557E-2</v>
      </c>
      <c r="M63" s="27">
        <v>3.3112582781456956E-2</v>
      </c>
      <c r="N63" s="27">
        <v>8.3885209713024281E-2</v>
      </c>
    </row>
    <row r="64" spans="1:14" ht="15" customHeight="1">
      <c r="A64" s="49"/>
      <c r="B64" s="24"/>
      <c r="C64" s="51" t="s">
        <v>14</v>
      </c>
      <c r="D64" s="28">
        <v>1187</v>
      </c>
      <c r="E64" s="29">
        <v>892</v>
      </c>
      <c r="F64" s="30">
        <v>7</v>
      </c>
      <c r="G64" s="30">
        <v>1</v>
      </c>
      <c r="H64" s="30">
        <v>11</v>
      </c>
      <c r="I64" s="30">
        <v>4</v>
      </c>
      <c r="J64" s="30">
        <v>10</v>
      </c>
      <c r="K64" s="30">
        <v>15</v>
      </c>
      <c r="L64" s="30">
        <v>85</v>
      </c>
      <c r="M64" s="30">
        <v>33</v>
      </c>
      <c r="N64" s="30">
        <v>129</v>
      </c>
    </row>
    <row r="65" spans="1:14" ht="15" customHeight="1">
      <c r="A65" s="49"/>
      <c r="B65" s="24"/>
      <c r="C65" s="52"/>
      <c r="D65" s="31">
        <v>1</v>
      </c>
      <c r="E65" s="26">
        <v>0.75147430497051393</v>
      </c>
      <c r="F65" s="27">
        <v>5.8972198820556026E-3</v>
      </c>
      <c r="G65" s="27">
        <v>8.4245998315080029E-4</v>
      </c>
      <c r="H65" s="27">
        <v>9.2670598146588033E-3</v>
      </c>
      <c r="I65" s="27">
        <v>3.3698399326032012E-3</v>
      </c>
      <c r="J65" s="27">
        <v>8.4245998315080027E-3</v>
      </c>
      <c r="K65" s="27">
        <v>1.2636899747262006E-2</v>
      </c>
      <c r="L65" s="27">
        <v>7.1609098567818025E-2</v>
      </c>
      <c r="M65" s="27">
        <v>2.780117944397641E-2</v>
      </c>
      <c r="N65" s="27">
        <v>0.10867733782645324</v>
      </c>
    </row>
    <row r="66" spans="1:14" ht="15" customHeight="1">
      <c r="A66" s="49"/>
      <c r="B66" s="24"/>
      <c r="C66" s="51" t="s">
        <v>19</v>
      </c>
      <c r="D66" s="28">
        <v>2539</v>
      </c>
      <c r="E66" s="29">
        <v>1990</v>
      </c>
      <c r="F66" s="30">
        <v>16</v>
      </c>
      <c r="G66" s="30">
        <v>5</v>
      </c>
      <c r="H66" s="30">
        <v>44</v>
      </c>
      <c r="I66" s="30">
        <v>15</v>
      </c>
      <c r="J66" s="30">
        <v>28</v>
      </c>
      <c r="K66" s="30">
        <v>64</v>
      </c>
      <c r="L66" s="30">
        <v>140</v>
      </c>
      <c r="M66" s="30">
        <v>60</v>
      </c>
      <c r="N66" s="30">
        <v>177</v>
      </c>
    </row>
    <row r="67" spans="1:14" ht="15" customHeight="1">
      <c r="A67" s="49"/>
      <c r="B67" s="43"/>
      <c r="C67" s="60"/>
      <c r="D67" s="44">
        <v>1</v>
      </c>
      <c r="E67" s="45">
        <v>0.78377313903111456</v>
      </c>
      <c r="F67" s="46">
        <v>6.301693580149665E-3</v>
      </c>
      <c r="G67" s="46">
        <v>1.9692792437967705E-3</v>
      </c>
      <c r="H67" s="46">
        <v>1.732965734541158E-2</v>
      </c>
      <c r="I67" s="46">
        <v>5.9078377313903111E-3</v>
      </c>
      <c r="J67" s="46">
        <v>1.1027963765261915E-2</v>
      </c>
      <c r="K67" s="46">
        <v>2.520677432059866E-2</v>
      </c>
      <c r="L67" s="46">
        <v>5.513981882630957E-2</v>
      </c>
      <c r="M67" s="46">
        <v>2.3631350925561245E-2</v>
      </c>
      <c r="N67" s="46">
        <v>6.9712485230405671E-2</v>
      </c>
    </row>
    <row r="68" spans="1:14" ht="15" customHeight="1">
      <c r="A68" s="49"/>
      <c r="B68" s="24" t="s">
        <v>283</v>
      </c>
      <c r="C68" s="53" t="s">
        <v>309</v>
      </c>
      <c r="D68" s="21">
        <v>2952</v>
      </c>
      <c r="E68" s="22">
        <v>2294</v>
      </c>
      <c r="F68" s="23">
        <v>44</v>
      </c>
      <c r="G68" s="23">
        <v>6</v>
      </c>
      <c r="H68" s="23">
        <v>40</v>
      </c>
      <c r="I68" s="23">
        <v>22</v>
      </c>
      <c r="J68" s="23">
        <v>20</v>
      </c>
      <c r="K68" s="23">
        <v>91</v>
      </c>
      <c r="L68" s="23">
        <v>117</v>
      </c>
      <c r="M68" s="23">
        <v>43</v>
      </c>
      <c r="N68" s="23">
        <v>275</v>
      </c>
    </row>
    <row r="69" spans="1:14" ht="15" customHeight="1">
      <c r="A69" s="49"/>
      <c r="B69" s="24"/>
      <c r="C69" s="52"/>
      <c r="D69" s="31">
        <v>1</v>
      </c>
      <c r="E69" s="26">
        <v>0.77710027100271006</v>
      </c>
      <c r="F69" s="27">
        <v>1.4905149051490514E-2</v>
      </c>
      <c r="G69" s="27">
        <v>2.0325203252032522E-3</v>
      </c>
      <c r="H69" s="27">
        <v>1.3550135501355014E-2</v>
      </c>
      <c r="I69" s="27">
        <v>7.4525745257452572E-3</v>
      </c>
      <c r="J69" s="27">
        <v>6.7750677506775072E-3</v>
      </c>
      <c r="K69" s="27">
        <v>3.0826558265582657E-2</v>
      </c>
      <c r="L69" s="27">
        <v>3.9634146341463415E-2</v>
      </c>
      <c r="M69" s="27">
        <v>1.4566395663956639E-2</v>
      </c>
      <c r="N69" s="27">
        <v>9.3157181571815711E-2</v>
      </c>
    </row>
    <row r="70" spans="1:14" ht="15" customHeight="1">
      <c r="A70" s="49"/>
      <c r="B70" s="24"/>
      <c r="C70" s="51" t="s">
        <v>310</v>
      </c>
      <c r="D70" s="28">
        <v>2912</v>
      </c>
      <c r="E70" s="29">
        <v>2317</v>
      </c>
      <c r="F70" s="30">
        <v>44</v>
      </c>
      <c r="G70" s="30">
        <v>2</v>
      </c>
      <c r="H70" s="30">
        <v>33</v>
      </c>
      <c r="I70" s="30">
        <v>25</v>
      </c>
      <c r="J70" s="30">
        <v>27</v>
      </c>
      <c r="K70" s="30">
        <v>69</v>
      </c>
      <c r="L70" s="30">
        <v>127</v>
      </c>
      <c r="M70" s="30">
        <v>37</v>
      </c>
      <c r="N70" s="30">
        <v>231</v>
      </c>
    </row>
    <row r="71" spans="1:14" ht="15" customHeight="1">
      <c r="A71" s="49"/>
      <c r="B71" s="24"/>
      <c r="C71" s="52"/>
      <c r="D71" s="31">
        <v>1</v>
      </c>
      <c r="E71" s="26">
        <v>0.79567307692307687</v>
      </c>
      <c r="F71" s="27">
        <v>1.510989010989011E-2</v>
      </c>
      <c r="G71" s="27">
        <v>6.8681318681318687E-4</v>
      </c>
      <c r="H71" s="27">
        <v>1.1332417582417582E-2</v>
      </c>
      <c r="I71" s="27">
        <v>8.5851648351648359E-3</v>
      </c>
      <c r="J71" s="27">
        <v>9.271978021978022E-3</v>
      </c>
      <c r="K71" s="27">
        <v>2.3695054945054944E-2</v>
      </c>
      <c r="L71" s="27">
        <v>4.361263736263736E-2</v>
      </c>
      <c r="M71" s="27">
        <v>1.2706043956043956E-2</v>
      </c>
      <c r="N71" s="27">
        <v>7.9326923076923073E-2</v>
      </c>
    </row>
    <row r="72" spans="1:14" ht="15" customHeight="1">
      <c r="A72" s="49"/>
      <c r="B72" s="24"/>
      <c r="C72" s="51" t="s">
        <v>311</v>
      </c>
      <c r="D72" s="28">
        <v>3812</v>
      </c>
      <c r="E72" s="29">
        <v>3005</v>
      </c>
      <c r="F72" s="30">
        <v>23</v>
      </c>
      <c r="G72" s="30">
        <v>7</v>
      </c>
      <c r="H72" s="30">
        <v>44</v>
      </c>
      <c r="I72" s="30">
        <v>21</v>
      </c>
      <c r="J72" s="30">
        <v>61</v>
      </c>
      <c r="K72" s="30">
        <v>85</v>
      </c>
      <c r="L72" s="30">
        <v>184</v>
      </c>
      <c r="M72" s="30">
        <v>112</v>
      </c>
      <c r="N72" s="30">
        <v>270</v>
      </c>
    </row>
    <row r="73" spans="1:14" ht="15" customHeight="1">
      <c r="A73" s="49"/>
      <c r="B73" s="24"/>
      <c r="C73" s="52"/>
      <c r="D73" s="31">
        <v>1</v>
      </c>
      <c r="E73" s="26">
        <v>0.78830010493179437</v>
      </c>
      <c r="F73" s="27">
        <v>6.0335781741867782E-3</v>
      </c>
      <c r="G73" s="27">
        <v>1.8363064008394543E-3</v>
      </c>
      <c r="H73" s="27">
        <v>1.1542497376705142E-2</v>
      </c>
      <c r="I73" s="27">
        <v>5.5089192025183633E-3</v>
      </c>
      <c r="J73" s="27">
        <v>1.6002098635886673E-2</v>
      </c>
      <c r="K73" s="27">
        <v>2.2298006295907662E-2</v>
      </c>
      <c r="L73" s="27">
        <v>4.8268625393494226E-2</v>
      </c>
      <c r="M73" s="27">
        <v>2.9380902413431269E-2</v>
      </c>
      <c r="N73" s="27">
        <v>7.0828961175236099E-2</v>
      </c>
    </row>
    <row r="74" spans="1:14" ht="15" customHeight="1">
      <c r="A74" s="49"/>
      <c r="B74" s="24"/>
      <c r="C74" s="51" t="s">
        <v>312</v>
      </c>
      <c r="D74" s="28">
        <v>2750</v>
      </c>
      <c r="E74" s="29">
        <v>2108</v>
      </c>
      <c r="F74" s="30">
        <v>19</v>
      </c>
      <c r="G74" s="30">
        <v>3</v>
      </c>
      <c r="H74" s="30">
        <v>27</v>
      </c>
      <c r="I74" s="30">
        <v>13</v>
      </c>
      <c r="J74" s="30">
        <v>45</v>
      </c>
      <c r="K74" s="30">
        <v>55</v>
      </c>
      <c r="L74" s="30">
        <v>176</v>
      </c>
      <c r="M74" s="30">
        <v>81</v>
      </c>
      <c r="N74" s="30">
        <v>223</v>
      </c>
    </row>
    <row r="75" spans="1:14" ht="15" customHeight="1">
      <c r="A75" s="49"/>
      <c r="B75" s="24"/>
      <c r="C75" s="52"/>
      <c r="D75" s="31">
        <v>1</v>
      </c>
      <c r="E75" s="26">
        <v>0.76654545454545453</v>
      </c>
      <c r="F75" s="27">
        <v>6.909090909090909E-3</v>
      </c>
      <c r="G75" s="27">
        <v>1.090909090909091E-3</v>
      </c>
      <c r="H75" s="27">
        <v>9.8181818181818179E-3</v>
      </c>
      <c r="I75" s="27">
        <v>4.7272727272727275E-3</v>
      </c>
      <c r="J75" s="27">
        <v>1.6363636363636365E-2</v>
      </c>
      <c r="K75" s="27">
        <v>0.02</v>
      </c>
      <c r="L75" s="27">
        <v>6.4000000000000001E-2</v>
      </c>
      <c r="M75" s="27">
        <v>2.9454545454545455E-2</v>
      </c>
      <c r="N75" s="27">
        <v>8.1090909090909088E-2</v>
      </c>
    </row>
    <row r="76" spans="1:14" ht="15" customHeight="1">
      <c r="A76" s="49"/>
      <c r="B76" s="24"/>
      <c r="C76" s="51" t="s">
        <v>313</v>
      </c>
      <c r="D76" s="28">
        <v>1585</v>
      </c>
      <c r="E76" s="29">
        <v>1092</v>
      </c>
      <c r="F76" s="30">
        <v>7</v>
      </c>
      <c r="G76" s="30">
        <v>1</v>
      </c>
      <c r="H76" s="30">
        <v>17</v>
      </c>
      <c r="I76" s="30">
        <v>8</v>
      </c>
      <c r="J76" s="30">
        <v>28</v>
      </c>
      <c r="K76" s="30">
        <v>38</v>
      </c>
      <c r="L76" s="30">
        <v>141</v>
      </c>
      <c r="M76" s="30">
        <v>79</v>
      </c>
      <c r="N76" s="30">
        <v>174</v>
      </c>
    </row>
    <row r="77" spans="1:14" ht="15" customHeight="1">
      <c r="A77" s="49"/>
      <c r="B77" s="24"/>
      <c r="C77" s="52"/>
      <c r="D77" s="31">
        <v>1</v>
      </c>
      <c r="E77" s="26">
        <v>0.68895899053627763</v>
      </c>
      <c r="F77" s="27">
        <v>4.4164037854889588E-3</v>
      </c>
      <c r="G77" s="27">
        <v>6.3091482649842276E-4</v>
      </c>
      <c r="H77" s="27">
        <v>1.0725552050473186E-2</v>
      </c>
      <c r="I77" s="27">
        <v>5.0473186119873821E-3</v>
      </c>
      <c r="J77" s="27">
        <v>1.7665615141955835E-2</v>
      </c>
      <c r="K77" s="27">
        <v>2.3974763406940065E-2</v>
      </c>
      <c r="L77" s="27">
        <v>8.8958990536277607E-2</v>
      </c>
      <c r="M77" s="27">
        <v>4.9842271293375394E-2</v>
      </c>
      <c r="N77" s="27">
        <v>0.10977917981072555</v>
      </c>
    </row>
    <row r="78" spans="1:14" ht="15" customHeight="1">
      <c r="A78" s="49"/>
      <c r="B78" s="24"/>
      <c r="C78" s="51" t="s">
        <v>314</v>
      </c>
      <c r="D78" s="28">
        <v>1329</v>
      </c>
      <c r="E78" s="29">
        <v>906</v>
      </c>
      <c r="F78" s="30">
        <v>8</v>
      </c>
      <c r="G78" s="30">
        <v>0</v>
      </c>
      <c r="H78" s="30">
        <v>8</v>
      </c>
      <c r="I78" s="30">
        <v>4</v>
      </c>
      <c r="J78" s="30">
        <v>28</v>
      </c>
      <c r="K78" s="30">
        <v>19</v>
      </c>
      <c r="L78" s="30">
        <v>110</v>
      </c>
      <c r="M78" s="30">
        <v>60</v>
      </c>
      <c r="N78" s="30">
        <v>186</v>
      </c>
    </row>
    <row r="79" spans="1:14" ht="15" customHeight="1">
      <c r="A79" s="49"/>
      <c r="B79" s="24"/>
      <c r="C79" s="52"/>
      <c r="D79" s="31">
        <v>1</v>
      </c>
      <c r="E79" s="26">
        <v>0.68171557562076746</v>
      </c>
      <c r="F79" s="27">
        <v>6.0195635816403309E-3</v>
      </c>
      <c r="G79" s="27">
        <v>0</v>
      </c>
      <c r="H79" s="27">
        <v>6.0195635816403309E-3</v>
      </c>
      <c r="I79" s="27">
        <v>3.0097817908201654E-3</v>
      </c>
      <c r="J79" s="27">
        <v>2.1068472535741158E-2</v>
      </c>
      <c r="K79" s="27">
        <v>1.4296463506395787E-2</v>
      </c>
      <c r="L79" s="27">
        <v>8.2768999247554556E-2</v>
      </c>
      <c r="M79" s="27">
        <v>4.5146726862302484E-2</v>
      </c>
      <c r="N79" s="27">
        <v>0.1399548532731377</v>
      </c>
    </row>
    <row r="80" spans="1:14" ht="15" customHeight="1">
      <c r="A80" s="49"/>
      <c r="B80" s="24"/>
      <c r="C80" s="51" t="s">
        <v>315</v>
      </c>
      <c r="D80" s="28">
        <v>686</v>
      </c>
      <c r="E80" s="29">
        <v>431</v>
      </c>
      <c r="F80" s="30">
        <v>4</v>
      </c>
      <c r="G80" s="30">
        <v>1</v>
      </c>
      <c r="H80" s="30">
        <v>5</v>
      </c>
      <c r="I80" s="30">
        <v>1</v>
      </c>
      <c r="J80" s="30">
        <v>6</v>
      </c>
      <c r="K80" s="30">
        <v>15</v>
      </c>
      <c r="L80" s="30">
        <v>41</v>
      </c>
      <c r="M80" s="30">
        <v>42</v>
      </c>
      <c r="N80" s="30">
        <v>140</v>
      </c>
    </row>
    <row r="81" spans="1:14" ht="15" customHeight="1">
      <c r="A81" s="49"/>
      <c r="B81" s="24"/>
      <c r="C81" s="52"/>
      <c r="D81" s="31">
        <v>1</v>
      </c>
      <c r="E81" s="26">
        <v>0.6282798833819242</v>
      </c>
      <c r="F81" s="27">
        <v>5.8309037900874635E-3</v>
      </c>
      <c r="G81" s="27">
        <v>1.4577259475218659E-3</v>
      </c>
      <c r="H81" s="27">
        <v>7.2886297376093291E-3</v>
      </c>
      <c r="I81" s="27">
        <v>1.4577259475218659E-3</v>
      </c>
      <c r="J81" s="27">
        <v>8.7463556851311956E-3</v>
      </c>
      <c r="K81" s="27">
        <v>2.1865889212827987E-2</v>
      </c>
      <c r="L81" s="27">
        <v>5.9766763848396499E-2</v>
      </c>
      <c r="M81" s="27">
        <v>6.1224489795918366E-2</v>
      </c>
      <c r="N81" s="27">
        <v>0.20408163265306123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4187</v>
      </c>
      <c r="E84" s="22">
        <v>3325</v>
      </c>
      <c r="F84" s="23">
        <v>66</v>
      </c>
      <c r="G84" s="23">
        <v>4</v>
      </c>
      <c r="H84" s="23">
        <v>44</v>
      </c>
      <c r="I84" s="23">
        <v>31</v>
      </c>
      <c r="J84" s="23">
        <v>23</v>
      </c>
      <c r="K84" s="23">
        <v>107</v>
      </c>
      <c r="L84" s="23">
        <v>164</v>
      </c>
      <c r="M84" s="23">
        <v>60</v>
      </c>
      <c r="N84" s="23">
        <v>363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0.79412467160257938</v>
      </c>
      <c r="F85" s="27">
        <v>1.5763076188201577E-2</v>
      </c>
      <c r="G85" s="27">
        <v>9.5533795080009556E-4</v>
      </c>
      <c r="H85" s="27">
        <v>1.0508717458801052E-2</v>
      </c>
      <c r="I85" s="27">
        <v>7.4038691187007406E-3</v>
      </c>
      <c r="J85" s="27">
        <v>5.4931932171005497E-3</v>
      </c>
      <c r="K85" s="27">
        <v>2.5555290183902554E-2</v>
      </c>
      <c r="L85" s="27">
        <v>3.9168855982803917E-2</v>
      </c>
      <c r="M85" s="27">
        <v>1.4330069262001434E-2</v>
      </c>
      <c r="N85" s="27">
        <v>8.6696919035108663E-2</v>
      </c>
    </row>
    <row r="86" spans="1:14" ht="15" customHeight="1">
      <c r="A86" s="49"/>
      <c r="B86" s="24" t="s">
        <v>319</v>
      </c>
      <c r="C86" s="51" t="s">
        <v>320</v>
      </c>
      <c r="D86" s="28">
        <v>3737</v>
      </c>
      <c r="E86" s="29">
        <v>2967</v>
      </c>
      <c r="F86" s="30">
        <v>43</v>
      </c>
      <c r="G86" s="30">
        <v>7</v>
      </c>
      <c r="H86" s="30">
        <v>38</v>
      </c>
      <c r="I86" s="30">
        <v>25</v>
      </c>
      <c r="J86" s="30">
        <v>31</v>
      </c>
      <c r="K86" s="30">
        <v>87</v>
      </c>
      <c r="L86" s="30">
        <v>185</v>
      </c>
      <c r="M86" s="30">
        <v>78</v>
      </c>
      <c r="N86" s="30">
        <v>276</v>
      </c>
    </row>
    <row r="87" spans="1:14" ht="15" customHeight="1">
      <c r="A87" s="49"/>
      <c r="B87" s="24"/>
      <c r="C87" s="52"/>
      <c r="D87" s="31">
        <v>1</v>
      </c>
      <c r="E87" s="26">
        <v>0.79395236820979398</v>
      </c>
      <c r="F87" s="27">
        <v>1.1506556061011506E-2</v>
      </c>
      <c r="G87" s="27">
        <v>1.8731602890018732E-3</v>
      </c>
      <c r="H87" s="27">
        <v>1.0168584426010168E-2</v>
      </c>
      <c r="I87" s="27">
        <v>6.6898581750066896E-3</v>
      </c>
      <c r="J87" s="27">
        <v>8.2954241370082962E-3</v>
      </c>
      <c r="K87" s="27">
        <v>2.3280706449023282E-2</v>
      </c>
      <c r="L87" s="27">
        <v>4.9504950495049507E-2</v>
      </c>
      <c r="M87" s="27">
        <v>2.0872357506020872E-2</v>
      </c>
      <c r="N87" s="27">
        <v>7.3856034252073863E-2</v>
      </c>
    </row>
    <row r="88" spans="1:14" ht="15" customHeight="1">
      <c r="A88" s="49"/>
      <c r="B88" s="24"/>
      <c r="C88" s="51" t="s">
        <v>321</v>
      </c>
      <c r="D88" s="28">
        <v>2220</v>
      </c>
      <c r="E88" s="29">
        <v>1733</v>
      </c>
      <c r="F88" s="30">
        <v>19</v>
      </c>
      <c r="G88" s="30">
        <v>1</v>
      </c>
      <c r="H88" s="30">
        <v>25</v>
      </c>
      <c r="I88" s="30">
        <v>15</v>
      </c>
      <c r="J88" s="30">
        <v>30</v>
      </c>
      <c r="K88" s="30">
        <v>46</v>
      </c>
      <c r="L88" s="30">
        <v>139</v>
      </c>
      <c r="M88" s="30">
        <v>51</v>
      </c>
      <c r="N88" s="30">
        <v>161</v>
      </c>
    </row>
    <row r="89" spans="1:14" ht="15" customHeight="1">
      <c r="A89" s="49"/>
      <c r="B89" s="24"/>
      <c r="C89" s="52"/>
      <c r="D89" s="31">
        <v>1</v>
      </c>
      <c r="E89" s="26">
        <v>0.78063063063063065</v>
      </c>
      <c r="F89" s="27">
        <v>8.5585585585585579E-3</v>
      </c>
      <c r="G89" s="27">
        <v>4.5045045045045046E-4</v>
      </c>
      <c r="H89" s="27">
        <v>1.1261261261261261E-2</v>
      </c>
      <c r="I89" s="27">
        <v>6.7567567567567571E-3</v>
      </c>
      <c r="J89" s="27">
        <v>1.3513513513513514E-2</v>
      </c>
      <c r="K89" s="27">
        <v>2.0720720720720721E-2</v>
      </c>
      <c r="L89" s="27">
        <v>6.2612612612612611E-2</v>
      </c>
      <c r="M89" s="27">
        <v>2.2972972972972974E-2</v>
      </c>
      <c r="N89" s="27">
        <v>7.2522522522522517E-2</v>
      </c>
    </row>
    <row r="90" spans="1:14" ht="15" customHeight="1">
      <c r="A90" s="49"/>
      <c r="B90" s="24"/>
      <c r="C90" s="51" t="s">
        <v>322</v>
      </c>
      <c r="D90" s="28">
        <v>3166</v>
      </c>
      <c r="E90" s="29">
        <v>2378</v>
      </c>
      <c r="F90" s="30">
        <v>13</v>
      </c>
      <c r="G90" s="30">
        <v>7</v>
      </c>
      <c r="H90" s="30">
        <v>38</v>
      </c>
      <c r="I90" s="30">
        <v>12</v>
      </c>
      <c r="J90" s="30">
        <v>60</v>
      </c>
      <c r="K90" s="30">
        <v>69</v>
      </c>
      <c r="L90" s="30">
        <v>198</v>
      </c>
      <c r="M90" s="30">
        <v>112</v>
      </c>
      <c r="N90" s="30">
        <v>279</v>
      </c>
    </row>
    <row r="91" spans="1:14" ht="15" customHeight="1">
      <c r="A91" s="49"/>
      <c r="B91" s="24"/>
      <c r="C91" s="52"/>
      <c r="D91" s="31">
        <v>1</v>
      </c>
      <c r="E91" s="26">
        <v>0.75110549589387243</v>
      </c>
      <c r="F91" s="27">
        <v>4.1061276058117499E-3</v>
      </c>
      <c r="G91" s="27">
        <v>2.2109917877447885E-3</v>
      </c>
      <c r="H91" s="27">
        <v>1.2002526847757423E-2</v>
      </c>
      <c r="I91" s="27">
        <v>3.7902716361339229E-3</v>
      </c>
      <c r="J91" s="27">
        <v>1.8951358180669616E-2</v>
      </c>
      <c r="K91" s="27">
        <v>2.1794061907770057E-2</v>
      </c>
      <c r="L91" s="27">
        <v>6.2539481996209734E-2</v>
      </c>
      <c r="M91" s="27">
        <v>3.5375868603916616E-2</v>
      </c>
      <c r="N91" s="27">
        <v>8.8123815540113712E-2</v>
      </c>
    </row>
    <row r="92" spans="1:14" ht="15" customHeight="1">
      <c r="A92" s="49"/>
      <c r="B92" s="24"/>
      <c r="C92" s="51" t="s">
        <v>323</v>
      </c>
      <c r="D92" s="28">
        <v>1639</v>
      </c>
      <c r="E92" s="29">
        <v>1076</v>
      </c>
      <c r="F92" s="30">
        <v>7</v>
      </c>
      <c r="G92" s="30">
        <v>0</v>
      </c>
      <c r="H92" s="30">
        <v>15</v>
      </c>
      <c r="I92" s="30">
        <v>8</v>
      </c>
      <c r="J92" s="30">
        <v>44</v>
      </c>
      <c r="K92" s="30">
        <v>42</v>
      </c>
      <c r="L92" s="30">
        <v>126</v>
      </c>
      <c r="M92" s="30">
        <v>93</v>
      </c>
      <c r="N92" s="30">
        <v>228</v>
      </c>
    </row>
    <row r="93" spans="1:14" ht="15" customHeight="1">
      <c r="A93" s="49"/>
      <c r="B93" s="24"/>
      <c r="C93" s="52"/>
      <c r="D93" s="31">
        <v>1</v>
      </c>
      <c r="E93" s="26">
        <v>0.65649786455155579</v>
      </c>
      <c r="F93" s="27">
        <v>4.2708968883465532E-3</v>
      </c>
      <c r="G93" s="27">
        <v>0</v>
      </c>
      <c r="H93" s="27">
        <v>9.1519219035997561E-3</v>
      </c>
      <c r="I93" s="27">
        <v>4.881025015253203E-3</v>
      </c>
      <c r="J93" s="27">
        <v>2.6845637583892617E-2</v>
      </c>
      <c r="K93" s="27">
        <v>2.5625381330079317E-2</v>
      </c>
      <c r="L93" s="27">
        <v>7.6876143990237955E-2</v>
      </c>
      <c r="M93" s="27">
        <v>5.6741915802318486E-2</v>
      </c>
      <c r="N93" s="27">
        <v>0.13910921293471629</v>
      </c>
    </row>
    <row r="94" spans="1:14" ht="15" customHeight="1">
      <c r="A94" s="49"/>
      <c r="B94" s="24"/>
      <c r="C94" s="51" t="s">
        <v>324</v>
      </c>
      <c r="D94" s="28">
        <v>403</v>
      </c>
      <c r="E94" s="29">
        <v>257</v>
      </c>
      <c r="F94" s="30">
        <v>0</v>
      </c>
      <c r="G94" s="30">
        <v>0</v>
      </c>
      <c r="H94" s="30">
        <v>5</v>
      </c>
      <c r="I94" s="30">
        <v>1</v>
      </c>
      <c r="J94" s="30">
        <v>15</v>
      </c>
      <c r="K94" s="30">
        <v>13</v>
      </c>
      <c r="L94" s="30">
        <v>33</v>
      </c>
      <c r="M94" s="30">
        <v>22</v>
      </c>
      <c r="N94" s="30">
        <v>57</v>
      </c>
    </row>
    <row r="95" spans="1:14" ht="15" customHeight="1">
      <c r="A95" s="49"/>
      <c r="B95" s="24"/>
      <c r="C95" s="52"/>
      <c r="D95" s="31">
        <v>1</v>
      </c>
      <c r="E95" s="26">
        <v>0.63771712158808935</v>
      </c>
      <c r="F95" s="27">
        <v>0</v>
      </c>
      <c r="G95" s="27">
        <v>0</v>
      </c>
      <c r="H95" s="27">
        <v>1.2406947890818859E-2</v>
      </c>
      <c r="I95" s="27">
        <v>2.4813895781637717E-3</v>
      </c>
      <c r="J95" s="27">
        <v>3.7220843672456573E-2</v>
      </c>
      <c r="K95" s="27">
        <v>3.2258064516129031E-2</v>
      </c>
      <c r="L95" s="27">
        <v>8.1885856079404462E-2</v>
      </c>
      <c r="M95" s="27">
        <v>5.4590570719602979E-2</v>
      </c>
      <c r="N95" s="27">
        <v>0.14143920595533499</v>
      </c>
    </row>
    <row r="96" spans="1:14" ht="15" customHeight="1">
      <c r="A96" s="49"/>
      <c r="B96" s="24"/>
      <c r="C96" s="51" t="s">
        <v>325</v>
      </c>
      <c r="D96" s="28">
        <v>373</v>
      </c>
      <c r="E96" s="29">
        <v>221</v>
      </c>
      <c r="F96" s="30">
        <v>0</v>
      </c>
      <c r="G96" s="30">
        <v>0</v>
      </c>
      <c r="H96" s="30">
        <v>2</v>
      </c>
      <c r="I96" s="30">
        <v>0</v>
      </c>
      <c r="J96" s="30">
        <v>8</v>
      </c>
      <c r="K96" s="30">
        <v>2</v>
      </c>
      <c r="L96" s="30">
        <v>29</v>
      </c>
      <c r="M96" s="30">
        <v>25</v>
      </c>
      <c r="N96" s="30">
        <v>86</v>
      </c>
    </row>
    <row r="97" spans="1:14" ht="15" customHeight="1">
      <c r="A97" s="49"/>
      <c r="B97" s="24"/>
      <c r="C97" s="52"/>
      <c r="D97" s="31">
        <v>1</v>
      </c>
      <c r="E97" s="26">
        <v>0.59249329758713132</v>
      </c>
      <c r="F97" s="27">
        <v>0</v>
      </c>
      <c r="G97" s="27">
        <v>0</v>
      </c>
      <c r="H97" s="27">
        <v>5.3619302949061663E-3</v>
      </c>
      <c r="I97" s="27">
        <v>0</v>
      </c>
      <c r="J97" s="27">
        <v>2.1447721179624665E-2</v>
      </c>
      <c r="K97" s="27">
        <v>5.3619302949061663E-3</v>
      </c>
      <c r="L97" s="27">
        <v>7.7747989276139406E-2</v>
      </c>
      <c r="M97" s="27">
        <v>6.7024128686327081E-2</v>
      </c>
      <c r="N97" s="27">
        <v>0.23056300268096513</v>
      </c>
    </row>
    <row r="98" spans="1:14" ht="15" customHeight="1">
      <c r="A98" s="49"/>
      <c r="B98" s="24"/>
      <c r="C98" s="51" t="s">
        <v>326</v>
      </c>
      <c r="D98" s="28">
        <v>28</v>
      </c>
      <c r="E98" s="29">
        <v>18</v>
      </c>
      <c r="F98" s="30">
        <v>0</v>
      </c>
      <c r="G98" s="30">
        <v>0</v>
      </c>
      <c r="H98" s="30">
        <v>1</v>
      </c>
      <c r="I98" s="30">
        <v>0</v>
      </c>
      <c r="J98" s="30">
        <v>0</v>
      </c>
      <c r="K98" s="30">
        <v>0</v>
      </c>
      <c r="L98" s="30">
        <v>5</v>
      </c>
      <c r="M98" s="30">
        <v>2</v>
      </c>
      <c r="N98" s="30">
        <v>2</v>
      </c>
    </row>
    <row r="99" spans="1:14" ht="15" customHeight="1">
      <c r="A99" s="49"/>
      <c r="B99" s="24"/>
      <c r="C99" s="52"/>
      <c r="D99" s="31">
        <v>1</v>
      </c>
      <c r="E99" s="26">
        <v>0.6428571428571429</v>
      </c>
      <c r="F99" s="27">
        <v>0</v>
      </c>
      <c r="G99" s="27">
        <v>0</v>
      </c>
      <c r="H99" s="27">
        <v>3.5714285714285712E-2</v>
      </c>
      <c r="I99" s="27">
        <v>0</v>
      </c>
      <c r="J99" s="27">
        <v>0</v>
      </c>
      <c r="K99" s="27">
        <v>0</v>
      </c>
      <c r="L99" s="27">
        <v>0.17857142857142858</v>
      </c>
      <c r="M99" s="27">
        <v>7.1428571428571425E-2</v>
      </c>
      <c r="N99" s="27">
        <v>7.1428571428571425E-2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1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15" customHeight="1">
      <c r="A101" s="49"/>
      <c r="B101" s="43"/>
      <c r="C101" s="60"/>
      <c r="D101" s="44">
        <v>1</v>
      </c>
      <c r="E101" s="45">
        <v>1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1057" priority="56" rank="1"/>
  </conditionalFormatting>
  <conditionalFormatting sqref="E67:N67">
    <cfRule type="top10" dxfId="1056" priority="49" rank="1"/>
  </conditionalFormatting>
  <conditionalFormatting sqref="E65:N65">
    <cfRule type="top10" dxfId="1055" priority="48" rank="1"/>
  </conditionalFormatting>
  <conditionalFormatting sqref="E63:N63">
    <cfRule type="top10" dxfId="1054" priority="47" rank="1"/>
  </conditionalFormatting>
  <conditionalFormatting sqref="E61:N61">
    <cfRule type="top10" dxfId="1053" priority="46" rank="1"/>
  </conditionalFormatting>
  <conditionalFormatting sqref="E59:N59">
    <cfRule type="top10" dxfId="1052" priority="45" rank="1"/>
  </conditionalFormatting>
  <conditionalFormatting sqref="E57:N57">
    <cfRule type="top10" dxfId="1051" priority="44" rank="1"/>
  </conditionalFormatting>
  <conditionalFormatting sqref="E55:N55">
    <cfRule type="top10" dxfId="1050" priority="43" rank="1"/>
  </conditionalFormatting>
  <conditionalFormatting sqref="E53:N53">
    <cfRule type="top10" dxfId="1049" priority="42" rank="1"/>
  </conditionalFormatting>
  <conditionalFormatting sqref="E51:N51">
    <cfRule type="top10" dxfId="1048" priority="41" rank="1"/>
  </conditionalFormatting>
  <conditionalFormatting sqref="E49:N49">
    <cfRule type="top10" dxfId="1047" priority="40" rank="1"/>
  </conditionalFormatting>
  <conditionalFormatting sqref="E47:N47">
    <cfRule type="top10" dxfId="1046" priority="39" rank="1"/>
  </conditionalFormatting>
  <conditionalFormatting sqref="E45:N45">
    <cfRule type="top10" dxfId="1045" priority="38" rank="1"/>
  </conditionalFormatting>
  <conditionalFormatting sqref="E43:N43">
    <cfRule type="top10" dxfId="1044" priority="37" rank="1"/>
  </conditionalFormatting>
  <conditionalFormatting sqref="E41:N41">
    <cfRule type="top10" dxfId="1043" priority="36" rank="1"/>
  </conditionalFormatting>
  <conditionalFormatting sqref="E39:N39">
    <cfRule type="top10" dxfId="1042" priority="35" rank="1"/>
  </conditionalFormatting>
  <conditionalFormatting sqref="E37:N37">
    <cfRule type="top10" dxfId="1041" priority="34" rank="1"/>
  </conditionalFormatting>
  <conditionalFormatting sqref="E35:N35">
    <cfRule type="top10" dxfId="1040" priority="32" rank="1"/>
  </conditionalFormatting>
  <conditionalFormatting sqref="E33:N33">
    <cfRule type="top10" dxfId="1039" priority="31" rank="1"/>
  </conditionalFormatting>
  <conditionalFormatting sqref="E31:N31">
    <cfRule type="top10" dxfId="1038" priority="30" rank="1"/>
  </conditionalFormatting>
  <conditionalFormatting sqref="E29:N29">
    <cfRule type="top10" dxfId="1037" priority="29" rank="1"/>
  </conditionalFormatting>
  <conditionalFormatting sqref="E27:N27">
    <cfRule type="top10" dxfId="1036" priority="28" rank="1"/>
  </conditionalFormatting>
  <conditionalFormatting sqref="E21:N21">
    <cfRule type="top10" dxfId="1035" priority="27" rank="1"/>
  </conditionalFormatting>
  <conditionalFormatting sqref="E19:N19">
    <cfRule type="top10" dxfId="1034" priority="26" rank="1"/>
  </conditionalFormatting>
  <conditionalFormatting sqref="E17:N17">
    <cfRule type="top10" dxfId="1033" priority="25" rank="1"/>
  </conditionalFormatting>
  <conditionalFormatting sqref="E15:N15">
    <cfRule type="top10" dxfId="1032" priority="24" rank="1"/>
  </conditionalFormatting>
  <conditionalFormatting sqref="E13:N13">
    <cfRule type="top10" dxfId="1031" priority="23" rank="1"/>
  </conditionalFormatting>
  <conditionalFormatting sqref="E11:N11">
    <cfRule type="top10" dxfId="1030" priority="22" rank="1"/>
  </conditionalFormatting>
  <conditionalFormatting sqref="E23:N23">
    <cfRule type="top10" dxfId="1029" priority="21" rank="1"/>
  </conditionalFormatting>
  <conditionalFormatting sqref="E25:N25">
    <cfRule type="top10" dxfId="1028" priority="20" rank="1"/>
  </conditionalFormatting>
  <conditionalFormatting sqref="E81:N81">
    <cfRule type="top10" dxfId="1027" priority="17" rank="1"/>
  </conditionalFormatting>
  <conditionalFormatting sqref="E79:N79">
    <cfRule type="top10" dxfId="1026" priority="16" rank="1"/>
  </conditionalFormatting>
  <conditionalFormatting sqref="E77:N77">
    <cfRule type="top10" dxfId="1025" priority="15" rank="1"/>
  </conditionalFormatting>
  <conditionalFormatting sqref="E75:N75">
    <cfRule type="top10" dxfId="1024" priority="14" rank="1"/>
  </conditionalFormatting>
  <conditionalFormatting sqref="E73:N73">
    <cfRule type="top10" dxfId="1023" priority="13" rank="1"/>
  </conditionalFormatting>
  <conditionalFormatting sqref="E71:N71">
    <cfRule type="top10" dxfId="1022" priority="12" rank="1"/>
  </conditionalFormatting>
  <conditionalFormatting sqref="E69:N69">
    <cfRule type="top10" dxfId="1021" priority="11" rank="1"/>
  </conditionalFormatting>
  <conditionalFormatting sqref="E101:N101">
    <cfRule type="top10" dxfId="1020" priority="9" rank="1"/>
  </conditionalFormatting>
  <conditionalFormatting sqref="E99:N99">
    <cfRule type="top10" dxfId="1019" priority="8" rank="1"/>
  </conditionalFormatting>
  <conditionalFormatting sqref="E97:N97">
    <cfRule type="top10" dxfId="1018" priority="7" rank="1"/>
  </conditionalFormatting>
  <conditionalFormatting sqref="E95:N95">
    <cfRule type="top10" dxfId="1017" priority="6" rank="1"/>
  </conditionalFormatting>
  <conditionalFormatting sqref="E93:N93">
    <cfRule type="top10" dxfId="1016" priority="5" rank="1"/>
  </conditionalFormatting>
  <conditionalFormatting sqref="E91:N91">
    <cfRule type="top10" dxfId="1015" priority="4" rank="1"/>
  </conditionalFormatting>
  <conditionalFormatting sqref="E89:N89">
    <cfRule type="top10" dxfId="1014" priority="3" rank="1"/>
  </conditionalFormatting>
  <conditionalFormatting sqref="E87:N87">
    <cfRule type="top10" dxfId="1013" priority="2" rank="1"/>
  </conditionalFormatting>
  <conditionalFormatting sqref="E85:N85">
    <cfRule type="top10" dxfId="101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" width="8.625" style="3"/>
    <col min="17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384" ht="15" customHeight="1">
      <c r="B2" s="3" t="s">
        <v>29</v>
      </c>
    </row>
    <row r="3" spans="1:16384" ht="15" customHeight="1">
      <c r="B3" s="3" t="s">
        <v>354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168</v>
      </c>
      <c r="F7" s="13" t="s">
        <v>169</v>
      </c>
      <c r="G7" s="13" t="s">
        <v>170</v>
      </c>
      <c r="H7" s="13" t="s">
        <v>171</v>
      </c>
      <c r="I7" s="13" t="s">
        <v>172</v>
      </c>
      <c r="J7" s="13" t="s">
        <v>173</v>
      </c>
      <c r="K7" s="13" t="s">
        <v>174</v>
      </c>
      <c r="L7" s="13" t="s">
        <v>175</v>
      </c>
      <c r="M7" s="13" t="s">
        <v>176</v>
      </c>
      <c r="N7" s="13" t="s">
        <v>177</v>
      </c>
      <c r="O7" s="13" t="s">
        <v>178</v>
      </c>
      <c r="P7" s="13" t="s">
        <v>27</v>
      </c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1262</v>
      </c>
      <c r="F8" s="16">
        <v>810</v>
      </c>
      <c r="G8" s="16">
        <v>756</v>
      </c>
      <c r="H8" s="16">
        <v>176</v>
      </c>
      <c r="I8" s="16">
        <v>327</v>
      </c>
      <c r="J8" s="16">
        <v>240</v>
      </c>
      <c r="K8" s="16">
        <v>340</v>
      </c>
      <c r="L8" s="16">
        <v>122</v>
      </c>
      <c r="M8" s="16">
        <v>254</v>
      </c>
      <c r="N8" s="16">
        <v>577</v>
      </c>
      <c r="O8" s="16">
        <v>11334</v>
      </c>
      <c r="P8" s="16">
        <v>2858</v>
      </c>
    </row>
    <row r="9" spans="1:16384" ht="15" customHeight="1">
      <c r="A9" s="49"/>
      <c r="B9" s="57"/>
      <c r="C9" s="58"/>
      <c r="D9" s="17">
        <v>1</v>
      </c>
      <c r="E9" s="18">
        <v>7.8103725708627308E-2</v>
      </c>
      <c r="F9" s="19">
        <v>5.0129966580022278E-2</v>
      </c>
      <c r="G9" s="19">
        <v>4.6787968808020795E-2</v>
      </c>
      <c r="H9" s="19">
        <v>1.0892437182819657E-2</v>
      </c>
      <c r="I9" s="19">
        <v>2.0237653174897882E-2</v>
      </c>
      <c r="J9" s="19">
        <v>1.4853323431117713E-2</v>
      </c>
      <c r="K9" s="19">
        <v>2.1042208194083426E-2</v>
      </c>
      <c r="L9" s="19">
        <v>7.5504394108181702E-3</v>
      </c>
      <c r="M9" s="19">
        <v>1.5719767297932914E-2</v>
      </c>
      <c r="N9" s="19">
        <v>3.5709865082312164E-2</v>
      </c>
      <c r="O9" s="19">
        <v>0.70144819903453393</v>
      </c>
      <c r="P9" s="19">
        <v>0.1768783265255601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444</v>
      </c>
      <c r="F10" s="23">
        <v>244</v>
      </c>
      <c r="G10" s="23">
        <v>240</v>
      </c>
      <c r="H10" s="23">
        <v>57</v>
      </c>
      <c r="I10" s="23">
        <v>169</v>
      </c>
      <c r="J10" s="23">
        <v>86</v>
      </c>
      <c r="K10" s="23">
        <v>92</v>
      </c>
      <c r="L10" s="23">
        <v>50</v>
      </c>
      <c r="M10" s="23">
        <v>81</v>
      </c>
      <c r="N10" s="23">
        <v>192</v>
      </c>
      <c r="O10" s="23">
        <v>3418</v>
      </c>
      <c r="P10" s="23">
        <v>907</v>
      </c>
    </row>
    <row r="11" spans="1:16384" ht="15" customHeight="1">
      <c r="A11" s="49"/>
      <c r="B11" s="24"/>
      <c r="C11" s="52"/>
      <c r="D11" s="25">
        <v>1</v>
      </c>
      <c r="E11" s="26">
        <v>8.8942307692307696E-2</v>
      </c>
      <c r="F11" s="27">
        <v>4.8878205128205128E-2</v>
      </c>
      <c r="G11" s="27">
        <v>4.807692307692308E-2</v>
      </c>
      <c r="H11" s="27">
        <v>1.141826923076923E-2</v>
      </c>
      <c r="I11" s="27">
        <v>3.3854166666666664E-2</v>
      </c>
      <c r="J11" s="27">
        <v>1.7227564102564104E-2</v>
      </c>
      <c r="K11" s="27">
        <v>1.842948717948718E-2</v>
      </c>
      <c r="L11" s="27">
        <v>1.0016025641025642E-2</v>
      </c>
      <c r="M11" s="27">
        <v>1.622596153846154E-2</v>
      </c>
      <c r="N11" s="27">
        <v>3.8461538461538464E-2</v>
      </c>
      <c r="O11" s="27">
        <v>0.68469551282051277</v>
      </c>
      <c r="P11" s="27">
        <v>0.18169070512820512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809</v>
      </c>
      <c r="F12" s="30">
        <v>559</v>
      </c>
      <c r="G12" s="30">
        <v>509</v>
      </c>
      <c r="H12" s="30">
        <v>118</v>
      </c>
      <c r="I12" s="30">
        <v>154</v>
      </c>
      <c r="J12" s="30">
        <v>151</v>
      </c>
      <c r="K12" s="30">
        <v>243</v>
      </c>
      <c r="L12" s="30">
        <v>72</v>
      </c>
      <c r="M12" s="30">
        <v>172</v>
      </c>
      <c r="N12" s="30">
        <v>380</v>
      </c>
      <c r="O12" s="30">
        <v>7704</v>
      </c>
      <c r="P12" s="30">
        <v>1923</v>
      </c>
    </row>
    <row r="13" spans="1:16384" ht="15" customHeight="1">
      <c r="A13" s="49"/>
      <c r="B13" s="43"/>
      <c r="C13" s="60"/>
      <c r="D13" s="44">
        <v>1</v>
      </c>
      <c r="E13" s="45">
        <v>7.4158951324594366E-2</v>
      </c>
      <c r="F13" s="46">
        <v>5.1242093684114032E-2</v>
      </c>
      <c r="G13" s="46">
        <v>4.6658722156017969E-2</v>
      </c>
      <c r="H13" s="46">
        <v>1.081675680630672E-2</v>
      </c>
      <c r="I13" s="46">
        <v>1.4116784306535887E-2</v>
      </c>
      <c r="J13" s="46">
        <v>1.3841782014850123E-2</v>
      </c>
      <c r="K13" s="46">
        <v>2.2275185626546887E-2</v>
      </c>
      <c r="L13" s="46">
        <v>6.600055000458337E-3</v>
      </c>
      <c r="M13" s="46">
        <v>1.5766798056650471E-2</v>
      </c>
      <c r="N13" s="46">
        <v>3.483362361353011E-2</v>
      </c>
      <c r="O13" s="46">
        <v>0.70620588504904203</v>
      </c>
      <c r="P13" s="46">
        <v>0.17627646897057475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20</v>
      </c>
      <c r="F14" s="23">
        <v>10</v>
      </c>
      <c r="G14" s="23">
        <v>13</v>
      </c>
      <c r="H14" s="23">
        <v>1</v>
      </c>
      <c r="I14" s="23">
        <v>7</v>
      </c>
      <c r="J14" s="23">
        <v>2</v>
      </c>
      <c r="K14" s="23">
        <v>5</v>
      </c>
      <c r="L14" s="23">
        <v>4</v>
      </c>
      <c r="M14" s="23">
        <v>2</v>
      </c>
      <c r="N14" s="23">
        <v>7</v>
      </c>
      <c r="O14" s="23">
        <v>265</v>
      </c>
      <c r="P14" s="23">
        <v>67</v>
      </c>
    </row>
    <row r="15" spans="1:16384" ht="15" customHeight="1">
      <c r="A15" s="49"/>
      <c r="B15" s="24"/>
      <c r="C15" s="52"/>
      <c r="D15" s="31">
        <v>1</v>
      </c>
      <c r="E15" s="26">
        <v>5.5401662049861494E-2</v>
      </c>
      <c r="F15" s="27">
        <v>2.7700831024930747E-2</v>
      </c>
      <c r="G15" s="27">
        <v>3.6011080332409975E-2</v>
      </c>
      <c r="H15" s="27">
        <v>2.7700831024930748E-3</v>
      </c>
      <c r="I15" s="27">
        <v>1.9390581717451522E-2</v>
      </c>
      <c r="J15" s="27">
        <v>5.5401662049861496E-3</v>
      </c>
      <c r="K15" s="27">
        <v>1.3850415512465374E-2</v>
      </c>
      <c r="L15" s="27">
        <v>1.1080332409972299E-2</v>
      </c>
      <c r="M15" s="27">
        <v>5.5401662049861496E-3</v>
      </c>
      <c r="N15" s="27">
        <v>1.9390581717451522E-2</v>
      </c>
      <c r="O15" s="27">
        <v>0.73407202216066481</v>
      </c>
      <c r="P15" s="27">
        <v>0.18559556786703602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60</v>
      </c>
      <c r="F16" s="30">
        <v>25</v>
      </c>
      <c r="G16" s="30">
        <v>27</v>
      </c>
      <c r="H16" s="30">
        <v>9</v>
      </c>
      <c r="I16" s="30">
        <v>12</v>
      </c>
      <c r="J16" s="30">
        <v>11</v>
      </c>
      <c r="K16" s="30">
        <v>16</v>
      </c>
      <c r="L16" s="30">
        <v>3</v>
      </c>
      <c r="M16" s="30">
        <v>13</v>
      </c>
      <c r="N16" s="30">
        <v>16</v>
      </c>
      <c r="O16" s="30">
        <v>477</v>
      </c>
      <c r="P16" s="30">
        <v>141</v>
      </c>
    </row>
    <row r="17" spans="1:16" ht="15" customHeight="1">
      <c r="A17" s="49"/>
      <c r="B17" s="24"/>
      <c r="C17" s="52"/>
      <c r="D17" s="31">
        <v>1</v>
      </c>
      <c r="E17" s="26">
        <v>8.6330935251798566E-2</v>
      </c>
      <c r="F17" s="27">
        <v>3.5971223021582732E-2</v>
      </c>
      <c r="G17" s="27">
        <v>3.884892086330935E-2</v>
      </c>
      <c r="H17" s="27">
        <v>1.2949640287769784E-2</v>
      </c>
      <c r="I17" s="27">
        <v>1.7266187050359712E-2</v>
      </c>
      <c r="J17" s="27">
        <v>1.5827338129496403E-2</v>
      </c>
      <c r="K17" s="27">
        <v>2.302158273381295E-2</v>
      </c>
      <c r="L17" s="27">
        <v>4.3165467625899279E-3</v>
      </c>
      <c r="M17" s="27">
        <v>1.870503597122302E-2</v>
      </c>
      <c r="N17" s="27">
        <v>2.302158273381295E-2</v>
      </c>
      <c r="O17" s="27">
        <v>0.68633093525179856</v>
      </c>
      <c r="P17" s="27">
        <v>0.20287769784172663</v>
      </c>
    </row>
    <row r="18" spans="1:16" ht="15" customHeight="1">
      <c r="A18" s="49"/>
      <c r="B18" s="24"/>
      <c r="C18" s="51" t="s">
        <v>290</v>
      </c>
      <c r="D18" s="28">
        <v>867</v>
      </c>
      <c r="E18" s="29">
        <v>56</v>
      </c>
      <c r="F18" s="30">
        <v>25</v>
      </c>
      <c r="G18" s="30">
        <v>38</v>
      </c>
      <c r="H18" s="30">
        <v>10</v>
      </c>
      <c r="I18" s="30">
        <v>12</v>
      </c>
      <c r="J18" s="30">
        <v>10</v>
      </c>
      <c r="K18" s="30">
        <v>13</v>
      </c>
      <c r="L18" s="30">
        <v>7</v>
      </c>
      <c r="M18" s="30">
        <v>10</v>
      </c>
      <c r="N18" s="30">
        <v>13</v>
      </c>
      <c r="O18" s="30">
        <v>624</v>
      </c>
      <c r="P18" s="30">
        <v>164</v>
      </c>
    </row>
    <row r="19" spans="1:16" ht="15" customHeight="1">
      <c r="A19" s="49"/>
      <c r="B19" s="24"/>
      <c r="C19" s="52"/>
      <c r="D19" s="31">
        <v>1</v>
      </c>
      <c r="E19" s="26">
        <v>6.4590542099192613E-2</v>
      </c>
      <c r="F19" s="27">
        <v>2.8835063437139562E-2</v>
      </c>
      <c r="G19" s="27">
        <v>4.3829296424452137E-2</v>
      </c>
      <c r="H19" s="27">
        <v>1.1534025374855825E-2</v>
      </c>
      <c r="I19" s="27">
        <v>1.384083044982699E-2</v>
      </c>
      <c r="J19" s="27">
        <v>1.1534025374855825E-2</v>
      </c>
      <c r="K19" s="27">
        <v>1.4994232987312572E-2</v>
      </c>
      <c r="L19" s="27">
        <v>8.0738177623990767E-3</v>
      </c>
      <c r="M19" s="27">
        <v>1.1534025374855825E-2</v>
      </c>
      <c r="N19" s="27">
        <v>1.4994232987312572E-2</v>
      </c>
      <c r="O19" s="27">
        <v>0.7197231833910035</v>
      </c>
      <c r="P19" s="27">
        <v>0.18915801614763553</v>
      </c>
    </row>
    <row r="20" spans="1:16" ht="15" customHeight="1">
      <c r="A20" s="49"/>
      <c r="B20" s="24"/>
      <c r="C20" s="51" t="s">
        <v>291</v>
      </c>
      <c r="D20" s="28">
        <v>1749</v>
      </c>
      <c r="E20" s="29">
        <v>126</v>
      </c>
      <c r="F20" s="30">
        <v>65</v>
      </c>
      <c r="G20" s="30">
        <v>70</v>
      </c>
      <c r="H20" s="30">
        <v>19</v>
      </c>
      <c r="I20" s="30">
        <v>39</v>
      </c>
      <c r="J20" s="30">
        <v>24</v>
      </c>
      <c r="K20" s="30">
        <v>19</v>
      </c>
      <c r="L20" s="30">
        <v>15</v>
      </c>
      <c r="M20" s="30">
        <v>27</v>
      </c>
      <c r="N20" s="30">
        <v>49</v>
      </c>
      <c r="O20" s="30">
        <v>1214</v>
      </c>
      <c r="P20" s="30">
        <v>343</v>
      </c>
    </row>
    <row r="21" spans="1:16" ht="15" customHeight="1">
      <c r="A21" s="49"/>
      <c r="B21" s="24"/>
      <c r="C21" s="52"/>
      <c r="D21" s="31">
        <v>1</v>
      </c>
      <c r="E21" s="26">
        <v>7.2041166380789029E-2</v>
      </c>
      <c r="F21" s="27">
        <v>3.7164093767867355E-2</v>
      </c>
      <c r="G21" s="27">
        <v>4.0022870211549454E-2</v>
      </c>
      <c r="H21" s="27">
        <v>1.0863350485991996E-2</v>
      </c>
      <c r="I21" s="27">
        <v>2.2298456260720412E-2</v>
      </c>
      <c r="J21" s="27">
        <v>1.3722126929674099E-2</v>
      </c>
      <c r="K21" s="27">
        <v>1.0863350485991996E-2</v>
      </c>
      <c r="L21" s="27">
        <v>8.5763293310463125E-3</v>
      </c>
      <c r="M21" s="27">
        <v>1.5437392795883362E-2</v>
      </c>
      <c r="N21" s="27">
        <v>2.8016009148084619E-2</v>
      </c>
      <c r="O21" s="27">
        <v>0.69411092052601486</v>
      </c>
      <c r="P21" s="27">
        <v>0.19611206403659234</v>
      </c>
    </row>
    <row r="22" spans="1:16" ht="15" customHeight="1">
      <c r="A22" s="49"/>
      <c r="B22" s="24"/>
      <c r="C22" s="51" t="s">
        <v>292</v>
      </c>
      <c r="D22" s="28">
        <v>3564</v>
      </c>
      <c r="E22" s="29">
        <v>259</v>
      </c>
      <c r="F22" s="30">
        <v>175</v>
      </c>
      <c r="G22" s="30">
        <v>157</v>
      </c>
      <c r="H22" s="30">
        <v>48</v>
      </c>
      <c r="I22" s="30">
        <v>82</v>
      </c>
      <c r="J22" s="30">
        <v>52</v>
      </c>
      <c r="K22" s="30">
        <v>78</v>
      </c>
      <c r="L22" s="30">
        <v>28</v>
      </c>
      <c r="M22" s="30">
        <v>58</v>
      </c>
      <c r="N22" s="30">
        <v>117</v>
      </c>
      <c r="O22" s="30">
        <v>2551</v>
      </c>
      <c r="P22" s="30">
        <v>597</v>
      </c>
    </row>
    <row r="23" spans="1:16" ht="15" customHeight="1">
      <c r="A23" s="49"/>
      <c r="B23" s="24"/>
      <c r="C23" s="52"/>
      <c r="D23" s="25">
        <v>1</v>
      </c>
      <c r="E23" s="26">
        <v>7.267115600448934E-2</v>
      </c>
      <c r="F23" s="27">
        <v>4.9102132435465767E-2</v>
      </c>
      <c r="G23" s="27">
        <v>4.4051627384960719E-2</v>
      </c>
      <c r="H23" s="27">
        <v>1.3468013468013467E-2</v>
      </c>
      <c r="I23" s="27">
        <v>2.3007856341189674E-2</v>
      </c>
      <c r="J23" s="27">
        <v>1.4590347923681257E-2</v>
      </c>
      <c r="K23" s="27">
        <v>2.1885521885521887E-2</v>
      </c>
      <c r="L23" s="27">
        <v>7.8563411896745237E-3</v>
      </c>
      <c r="M23" s="27">
        <v>1.6273849607182939E-2</v>
      </c>
      <c r="N23" s="27">
        <v>3.2828282828282832E-2</v>
      </c>
      <c r="O23" s="27">
        <v>0.71576879910213242</v>
      </c>
      <c r="P23" s="27">
        <v>0.1675084175084175</v>
      </c>
    </row>
    <row r="24" spans="1:16" ht="15" customHeight="1">
      <c r="A24" s="49"/>
      <c r="B24" s="24"/>
      <c r="C24" s="51" t="s">
        <v>293</v>
      </c>
      <c r="D24" s="28">
        <v>4716</v>
      </c>
      <c r="E24" s="29">
        <v>363</v>
      </c>
      <c r="F24" s="30">
        <v>255</v>
      </c>
      <c r="G24" s="30">
        <v>219</v>
      </c>
      <c r="H24" s="30">
        <v>41</v>
      </c>
      <c r="I24" s="30">
        <v>86</v>
      </c>
      <c r="J24" s="30">
        <v>60</v>
      </c>
      <c r="K24" s="30">
        <v>115</v>
      </c>
      <c r="L24" s="30">
        <v>32</v>
      </c>
      <c r="M24" s="30">
        <v>61</v>
      </c>
      <c r="N24" s="30">
        <v>179</v>
      </c>
      <c r="O24" s="30">
        <v>3331</v>
      </c>
      <c r="P24" s="30">
        <v>802</v>
      </c>
    </row>
    <row r="25" spans="1:16" ht="15" customHeight="1">
      <c r="A25" s="49"/>
      <c r="B25" s="24"/>
      <c r="C25" s="52"/>
      <c r="D25" s="25">
        <v>1</v>
      </c>
      <c r="E25" s="26">
        <v>7.6972010178117042E-2</v>
      </c>
      <c r="F25" s="27">
        <v>5.407124681933842E-2</v>
      </c>
      <c r="G25" s="27">
        <v>4.6437659033078879E-2</v>
      </c>
      <c r="H25" s="27">
        <v>8.6938083121289225E-3</v>
      </c>
      <c r="I25" s="27">
        <v>1.823579304495335E-2</v>
      </c>
      <c r="J25" s="27">
        <v>1.2722646310432569E-2</v>
      </c>
      <c r="K25" s="27">
        <v>2.4385072094995758E-2</v>
      </c>
      <c r="L25" s="27">
        <v>6.7854113655640372E-3</v>
      </c>
      <c r="M25" s="27">
        <v>1.2934690415606446E-2</v>
      </c>
      <c r="N25" s="27">
        <v>3.7955894826123833E-2</v>
      </c>
      <c r="O25" s="27">
        <v>0.70631891433418148</v>
      </c>
      <c r="P25" s="27">
        <v>0.17005937234944868</v>
      </c>
    </row>
    <row r="26" spans="1:16" ht="15" customHeight="1">
      <c r="A26" s="49"/>
      <c r="B26" s="24"/>
      <c r="C26" s="51" t="s">
        <v>294</v>
      </c>
      <c r="D26" s="28">
        <v>3882</v>
      </c>
      <c r="E26" s="29">
        <v>360</v>
      </c>
      <c r="F26" s="30">
        <v>241</v>
      </c>
      <c r="G26" s="30">
        <v>219</v>
      </c>
      <c r="H26" s="30">
        <v>47</v>
      </c>
      <c r="I26" s="30">
        <v>83</v>
      </c>
      <c r="J26" s="30">
        <v>76</v>
      </c>
      <c r="K26" s="30">
        <v>87</v>
      </c>
      <c r="L26" s="30">
        <v>31</v>
      </c>
      <c r="M26" s="30">
        <v>80</v>
      </c>
      <c r="N26" s="30">
        <v>187</v>
      </c>
      <c r="O26" s="30">
        <v>2623</v>
      </c>
      <c r="P26" s="30">
        <v>696</v>
      </c>
    </row>
    <row r="27" spans="1:16" ht="15" customHeight="1">
      <c r="A27" s="49"/>
      <c r="B27" s="43"/>
      <c r="C27" s="60"/>
      <c r="D27" s="44">
        <v>1</v>
      </c>
      <c r="E27" s="45">
        <v>9.2735703245749618E-2</v>
      </c>
      <c r="F27" s="46">
        <v>6.2081401339515715E-2</v>
      </c>
      <c r="G27" s="46">
        <v>5.6414219474497679E-2</v>
      </c>
      <c r="H27" s="46">
        <v>1.2107161257083977E-2</v>
      </c>
      <c r="I27" s="46">
        <v>2.138073158165894E-2</v>
      </c>
      <c r="J27" s="46">
        <v>1.9577537351880475E-2</v>
      </c>
      <c r="K27" s="46">
        <v>2.241112828438949E-2</v>
      </c>
      <c r="L27" s="46">
        <v>7.9855744461617729E-3</v>
      </c>
      <c r="M27" s="46">
        <v>2.0607934054611025E-2</v>
      </c>
      <c r="N27" s="46">
        <v>4.817104585265327E-2</v>
      </c>
      <c r="O27" s="46">
        <v>0.67568263781555904</v>
      </c>
      <c r="P27" s="46">
        <v>0.17928902627511592</v>
      </c>
    </row>
    <row r="28" spans="1:16" ht="15" customHeight="1">
      <c r="A28" s="49"/>
      <c r="B28" s="24" t="s">
        <v>281</v>
      </c>
      <c r="C28" s="53" t="s">
        <v>295</v>
      </c>
      <c r="D28" s="21">
        <v>5554</v>
      </c>
      <c r="E28" s="22">
        <v>441</v>
      </c>
      <c r="F28" s="23">
        <v>265</v>
      </c>
      <c r="G28" s="23">
        <v>253</v>
      </c>
      <c r="H28" s="23">
        <v>121</v>
      </c>
      <c r="I28" s="23">
        <v>36</v>
      </c>
      <c r="J28" s="23">
        <v>58</v>
      </c>
      <c r="K28" s="23">
        <v>136</v>
      </c>
      <c r="L28" s="23">
        <v>48</v>
      </c>
      <c r="M28" s="23">
        <v>95</v>
      </c>
      <c r="N28" s="23">
        <v>206</v>
      </c>
      <c r="O28" s="23">
        <v>3971</v>
      </c>
      <c r="P28" s="23">
        <v>900</v>
      </c>
    </row>
    <row r="29" spans="1:16" ht="15" customHeight="1">
      <c r="A29" s="49"/>
      <c r="B29" s="24"/>
      <c r="C29" s="52"/>
      <c r="D29" s="31">
        <v>1</v>
      </c>
      <c r="E29" s="26">
        <v>7.9402232625135044E-2</v>
      </c>
      <c r="F29" s="27">
        <v>4.7713359740727407E-2</v>
      </c>
      <c r="G29" s="27">
        <v>4.5552754771335975E-2</v>
      </c>
      <c r="H29" s="27">
        <v>2.1786100108030247E-2</v>
      </c>
      <c r="I29" s="27">
        <v>6.481814908174289E-3</v>
      </c>
      <c r="J29" s="27">
        <v>1.0442924018725243E-2</v>
      </c>
      <c r="K29" s="27">
        <v>2.4486856319769535E-2</v>
      </c>
      <c r="L29" s="27">
        <v>8.6424198775657182E-3</v>
      </c>
      <c r="M29" s="27">
        <v>1.7104789341015485E-2</v>
      </c>
      <c r="N29" s="27">
        <v>3.7090385307886206E-2</v>
      </c>
      <c r="O29" s="27">
        <v>0.71498019445444727</v>
      </c>
      <c r="P29" s="27">
        <v>0.16204537270435723</v>
      </c>
    </row>
    <row r="30" spans="1:16" ht="15" customHeight="1">
      <c r="A30" s="49"/>
      <c r="B30" s="24"/>
      <c r="C30" s="51" t="s">
        <v>296</v>
      </c>
      <c r="D30" s="28">
        <v>4048</v>
      </c>
      <c r="E30" s="29">
        <v>339</v>
      </c>
      <c r="F30" s="30">
        <v>209</v>
      </c>
      <c r="G30" s="30">
        <v>204</v>
      </c>
      <c r="H30" s="30">
        <v>21</v>
      </c>
      <c r="I30" s="30">
        <v>184</v>
      </c>
      <c r="J30" s="30">
        <v>78</v>
      </c>
      <c r="K30" s="30">
        <v>49</v>
      </c>
      <c r="L30" s="30">
        <v>22</v>
      </c>
      <c r="M30" s="30">
        <v>58</v>
      </c>
      <c r="N30" s="30">
        <v>112</v>
      </c>
      <c r="O30" s="30">
        <v>2780</v>
      </c>
      <c r="P30" s="30">
        <v>781</v>
      </c>
    </row>
    <row r="31" spans="1:16" ht="15" customHeight="1">
      <c r="A31" s="49"/>
      <c r="B31" s="24"/>
      <c r="C31" s="52"/>
      <c r="D31" s="31">
        <v>1</v>
      </c>
      <c r="E31" s="26">
        <v>8.3745059288537552E-2</v>
      </c>
      <c r="F31" s="27">
        <v>5.1630434782608696E-2</v>
      </c>
      <c r="G31" s="27">
        <v>5.0395256916996048E-2</v>
      </c>
      <c r="H31" s="27">
        <v>5.1877470355731229E-3</v>
      </c>
      <c r="I31" s="27">
        <v>4.5454545454545456E-2</v>
      </c>
      <c r="J31" s="27">
        <v>1.9268774703557312E-2</v>
      </c>
      <c r="K31" s="27">
        <v>1.2104743083003952E-2</v>
      </c>
      <c r="L31" s="27">
        <v>5.434782608695652E-3</v>
      </c>
      <c r="M31" s="27">
        <v>1.432806324110672E-2</v>
      </c>
      <c r="N31" s="27">
        <v>2.766798418972332E-2</v>
      </c>
      <c r="O31" s="27">
        <v>0.68675889328063244</v>
      </c>
      <c r="P31" s="27">
        <v>0.19293478260869565</v>
      </c>
    </row>
    <row r="32" spans="1:16" ht="15" customHeight="1">
      <c r="A32" s="49"/>
      <c r="B32" s="24"/>
      <c r="C32" s="51" t="s">
        <v>297</v>
      </c>
      <c r="D32" s="28">
        <v>378</v>
      </c>
      <c r="E32" s="29">
        <v>25</v>
      </c>
      <c r="F32" s="30">
        <v>15</v>
      </c>
      <c r="G32" s="30">
        <v>16</v>
      </c>
      <c r="H32" s="30">
        <v>4</v>
      </c>
      <c r="I32" s="30">
        <v>12</v>
      </c>
      <c r="J32" s="30">
        <v>7</v>
      </c>
      <c r="K32" s="30">
        <v>6</v>
      </c>
      <c r="L32" s="30">
        <v>3</v>
      </c>
      <c r="M32" s="30">
        <v>7</v>
      </c>
      <c r="N32" s="30">
        <v>9</v>
      </c>
      <c r="O32" s="30">
        <v>260</v>
      </c>
      <c r="P32" s="30">
        <v>76</v>
      </c>
    </row>
    <row r="33" spans="1:16" ht="15" customHeight="1">
      <c r="A33" s="49"/>
      <c r="B33" s="24"/>
      <c r="C33" s="52"/>
      <c r="D33" s="31">
        <v>1</v>
      </c>
      <c r="E33" s="26">
        <v>6.6137566137566134E-2</v>
      </c>
      <c r="F33" s="27">
        <v>3.968253968253968E-2</v>
      </c>
      <c r="G33" s="27">
        <v>4.2328042328042326E-2</v>
      </c>
      <c r="H33" s="27">
        <v>1.0582010582010581E-2</v>
      </c>
      <c r="I33" s="27">
        <v>3.1746031746031744E-2</v>
      </c>
      <c r="J33" s="27">
        <v>1.8518518518518517E-2</v>
      </c>
      <c r="K33" s="27">
        <v>1.5873015873015872E-2</v>
      </c>
      <c r="L33" s="27">
        <v>7.9365079365079361E-3</v>
      </c>
      <c r="M33" s="27">
        <v>1.8518518518518517E-2</v>
      </c>
      <c r="N33" s="27">
        <v>2.3809523809523808E-2</v>
      </c>
      <c r="O33" s="27">
        <v>0.68783068783068779</v>
      </c>
      <c r="P33" s="27">
        <v>0.20105820105820105</v>
      </c>
    </row>
    <row r="34" spans="1:16" ht="15" customHeight="1">
      <c r="A34" s="49"/>
      <c r="B34" s="24"/>
      <c r="C34" s="51" t="s">
        <v>298</v>
      </c>
      <c r="D34" s="28">
        <v>3119</v>
      </c>
      <c r="E34" s="29">
        <v>213</v>
      </c>
      <c r="F34" s="30">
        <v>157</v>
      </c>
      <c r="G34" s="30">
        <v>139</v>
      </c>
      <c r="H34" s="30">
        <v>8</v>
      </c>
      <c r="I34" s="30">
        <v>41</v>
      </c>
      <c r="J34" s="30">
        <v>46</v>
      </c>
      <c r="K34" s="30">
        <v>81</v>
      </c>
      <c r="L34" s="30">
        <v>17</v>
      </c>
      <c r="M34" s="30">
        <v>39</v>
      </c>
      <c r="N34" s="30">
        <v>113</v>
      </c>
      <c r="O34" s="30">
        <v>2354</v>
      </c>
      <c r="P34" s="30">
        <v>432</v>
      </c>
    </row>
    <row r="35" spans="1:16" ht="15" customHeight="1">
      <c r="A35" s="49"/>
      <c r="B35" s="43"/>
      <c r="C35" s="60"/>
      <c r="D35" s="44">
        <v>1</v>
      </c>
      <c r="E35" s="45">
        <v>6.8291118948380886E-2</v>
      </c>
      <c r="F35" s="46">
        <v>5.0336646361013149E-2</v>
      </c>
      <c r="G35" s="46">
        <v>4.4565565886502082E-2</v>
      </c>
      <c r="H35" s="46">
        <v>2.5649246553382495E-3</v>
      </c>
      <c r="I35" s="46">
        <v>1.3145238858608528E-2</v>
      </c>
      <c r="J35" s="46">
        <v>1.4748316768194934E-2</v>
      </c>
      <c r="K35" s="46">
        <v>2.5969862135299775E-2</v>
      </c>
      <c r="L35" s="46">
        <v>5.4504648925937805E-3</v>
      </c>
      <c r="M35" s="46">
        <v>1.2504007694773967E-2</v>
      </c>
      <c r="N35" s="46">
        <v>3.6229560756652776E-2</v>
      </c>
      <c r="O35" s="46">
        <v>0.75472907983327986</v>
      </c>
      <c r="P35" s="46">
        <v>0.13850593138826547</v>
      </c>
    </row>
    <row r="36" spans="1:16" ht="15" customHeight="1">
      <c r="A36" s="49"/>
      <c r="B36" s="24" t="s">
        <v>17</v>
      </c>
      <c r="C36" s="53" t="s">
        <v>299</v>
      </c>
      <c r="D36" s="21">
        <v>1205</v>
      </c>
      <c r="E36" s="22">
        <v>59</v>
      </c>
      <c r="F36" s="23">
        <v>26</v>
      </c>
      <c r="G36" s="23">
        <v>41</v>
      </c>
      <c r="H36" s="23">
        <v>11</v>
      </c>
      <c r="I36" s="23">
        <v>13</v>
      </c>
      <c r="J36" s="23">
        <v>2</v>
      </c>
      <c r="K36" s="23">
        <v>8</v>
      </c>
      <c r="L36" s="23">
        <v>3</v>
      </c>
      <c r="M36" s="23">
        <v>5</v>
      </c>
      <c r="N36" s="23">
        <v>16</v>
      </c>
      <c r="O36" s="23">
        <v>843</v>
      </c>
      <c r="P36" s="23">
        <v>274</v>
      </c>
    </row>
    <row r="37" spans="1:16" ht="15" customHeight="1">
      <c r="A37" s="49"/>
      <c r="B37" s="24"/>
      <c r="C37" s="52"/>
      <c r="D37" s="31">
        <v>1</v>
      </c>
      <c r="E37" s="26">
        <v>4.8962655601659751E-2</v>
      </c>
      <c r="F37" s="27">
        <v>2.1576763485477178E-2</v>
      </c>
      <c r="G37" s="27">
        <v>3.4024896265560163E-2</v>
      </c>
      <c r="H37" s="27">
        <v>9.1286307053941914E-3</v>
      </c>
      <c r="I37" s="27">
        <v>1.0788381742738589E-2</v>
      </c>
      <c r="J37" s="27">
        <v>1.6597510373443983E-3</v>
      </c>
      <c r="K37" s="27">
        <v>6.6390041493775932E-3</v>
      </c>
      <c r="L37" s="27">
        <v>2.4896265560165973E-3</v>
      </c>
      <c r="M37" s="27">
        <v>4.1493775933609959E-3</v>
      </c>
      <c r="N37" s="27">
        <v>1.3278008298755186E-2</v>
      </c>
      <c r="O37" s="27">
        <v>0.69958506224066386</v>
      </c>
      <c r="P37" s="27">
        <v>0.22738589211618257</v>
      </c>
    </row>
    <row r="38" spans="1:16" ht="15" customHeight="1">
      <c r="A38" s="49"/>
      <c r="B38" s="24"/>
      <c r="C38" s="54" t="s">
        <v>300</v>
      </c>
      <c r="D38" s="28">
        <v>1546</v>
      </c>
      <c r="E38" s="29">
        <v>133</v>
      </c>
      <c r="F38" s="30">
        <v>60</v>
      </c>
      <c r="G38" s="30">
        <v>77</v>
      </c>
      <c r="H38" s="30">
        <v>22</v>
      </c>
      <c r="I38" s="30">
        <v>26</v>
      </c>
      <c r="J38" s="30">
        <v>22</v>
      </c>
      <c r="K38" s="30">
        <v>24</v>
      </c>
      <c r="L38" s="30">
        <v>10</v>
      </c>
      <c r="M38" s="30">
        <v>16</v>
      </c>
      <c r="N38" s="30">
        <v>44</v>
      </c>
      <c r="O38" s="30">
        <v>975</v>
      </c>
      <c r="P38" s="30">
        <v>380</v>
      </c>
    </row>
    <row r="39" spans="1:16" ht="15" customHeight="1">
      <c r="A39" s="49"/>
      <c r="B39" s="24"/>
      <c r="C39" s="52"/>
      <c r="D39" s="31">
        <v>1</v>
      </c>
      <c r="E39" s="26">
        <v>8.602846054333764E-2</v>
      </c>
      <c r="F39" s="27">
        <v>3.8809831824062092E-2</v>
      </c>
      <c r="G39" s="27">
        <v>4.9805950840879687E-2</v>
      </c>
      <c r="H39" s="27">
        <v>1.4230271668822769E-2</v>
      </c>
      <c r="I39" s="27">
        <v>1.6817593790426907E-2</v>
      </c>
      <c r="J39" s="27">
        <v>1.4230271668822769E-2</v>
      </c>
      <c r="K39" s="27">
        <v>1.5523932729624839E-2</v>
      </c>
      <c r="L39" s="27">
        <v>6.4683053040103496E-3</v>
      </c>
      <c r="M39" s="27">
        <v>1.034928848641656E-2</v>
      </c>
      <c r="N39" s="27">
        <v>2.8460543337645538E-2</v>
      </c>
      <c r="O39" s="27">
        <v>0.63065976714100902</v>
      </c>
      <c r="P39" s="27">
        <v>0.24579560155239327</v>
      </c>
    </row>
    <row r="40" spans="1:16" ht="15" customHeight="1">
      <c r="A40" s="49"/>
      <c r="B40" s="24"/>
      <c r="C40" s="51" t="s">
        <v>301</v>
      </c>
      <c r="D40" s="28">
        <v>12779</v>
      </c>
      <c r="E40" s="29">
        <v>1021</v>
      </c>
      <c r="F40" s="30">
        <v>692</v>
      </c>
      <c r="G40" s="30">
        <v>597</v>
      </c>
      <c r="H40" s="30">
        <v>138</v>
      </c>
      <c r="I40" s="30">
        <v>277</v>
      </c>
      <c r="J40" s="30">
        <v>207</v>
      </c>
      <c r="K40" s="30">
        <v>294</v>
      </c>
      <c r="L40" s="30">
        <v>103</v>
      </c>
      <c r="M40" s="30">
        <v>229</v>
      </c>
      <c r="N40" s="30">
        <v>504</v>
      </c>
      <c r="O40" s="30">
        <v>9231</v>
      </c>
      <c r="P40" s="30">
        <v>1937</v>
      </c>
    </row>
    <row r="41" spans="1:16" ht="15" customHeight="1">
      <c r="A41" s="49"/>
      <c r="B41" s="43"/>
      <c r="C41" s="60"/>
      <c r="D41" s="44">
        <v>1</v>
      </c>
      <c r="E41" s="45">
        <v>7.9896705532514281E-2</v>
      </c>
      <c r="F41" s="46">
        <v>5.415134204554347E-2</v>
      </c>
      <c r="G41" s="46">
        <v>4.6717270521950072E-2</v>
      </c>
      <c r="H41" s="46">
        <v>1.0798967055325143E-2</v>
      </c>
      <c r="I41" s="46">
        <v>2.1676187495109165E-2</v>
      </c>
      <c r="J41" s="46">
        <v>1.6198450582987713E-2</v>
      </c>
      <c r="K41" s="46">
        <v>2.3006495030910085E-2</v>
      </c>
      <c r="L41" s="46">
        <v>8.0600985992644175E-3</v>
      </c>
      <c r="M41" s="46">
        <v>1.7920025041083028E-2</v>
      </c>
      <c r="N41" s="46">
        <v>3.9439705767274437E-2</v>
      </c>
      <c r="O41" s="46">
        <v>0.72235699193990144</v>
      </c>
      <c r="P41" s="46">
        <v>0.1515768056968464</v>
      </c>
    </row>
    <row r="42" spans="1:16" ht="15" customHeight="1">
      <c r="A42" s="49"/>
      <c r="B42" s="24" t="s">
        <v>15</v>
      </c>
      <c r="C42" s="53" t="s">
        <v>302</v>
      </c>
      <c r="D42" s="21">
        <v>497</v>
      </c>
      <c r="E42" s="35">
        <v>22</v>
      </c>
      <c r="F42" s="36">
        <v>23</v>
      </c>
      <c r="G42" s="36">
        <v>20</v>
      </c>
      <c r="H42" s="36">
        <v>4</v>
      </c>
      <c r="I42" s="36">
        <v>5</v>
      </c>
      <c r="J42" s="36">
        <v>5</v>
      </c>
      <c r="K42" s="36">
        <v>4</v>
      </c>
      <c r="L42" s="36">
        <v>0</v>
      </c>
      <c r="M42" s="36">
        <v>4</v>
      </c>
      <c r="N42" s="36">
        <v>24</v>
      </c>
      <c r="O42" s="36">
        <v>362</v>
      </c>
      <c r="P42" s="36">
        <v>80</v>
      </c>
    </row>
    <row r="43" spans="1:16" ht="15" customHeight="1">
      <c r="A43" s="49"/>
      <c r="B43" s="24"/>
      <c r="C43" s="52"/>
      <c r="D43" s="31">
        <v>1</v>
      </c>
      <c r="E43" s="26">
        <v>4.4265593561368208E-2</v>
      </c>
      <c r="F43" s="27">
        <v>4.6277665995975853E-2</v>
      </c>
      <c r="G43" s="27">
        <v>4.0241448692152917E-2</v>
      </c>
      <c r="H43" s="27">
        <v>8.0482897384305842E-3</v>
      </c>
      <c r="I43" s="27">
        <v>1.0060362173038229E-2</v>
      </c>
      <c r="J43" s="27">
        <v>1.0060362173038229E-2</v>
      </c>
      <c r="K43" s="27">
        <v>8.0482897384305842E-3</v>
      </c>
      <c r="L43" s="27">
        <v>0</v>
      </c>
      <c r="M43" s="27">
        <v>8.0482897384305842E-3</v>
      </c>
      <c r="N43" s="27">
        <v>4.8289738430583498E-2</v>
      </c>
      <c r="O43" s="27">
        <v>0.7283702213279678</v>
      </c>
      <c r="P43" s="27">
        <v>0.16096579476861167</v>
      </c>
    </row>
    <row r="44" spans="1:16" ht="15" customHeight="1">
      <c r="A44" s="49"/>
      <c r="B44" s="24"/>
      <c r="C44" s="51" t="s">
        <v>303</v>
      </c>
      <c r="D44" s="28">
        <v>8147</v>
      </c>
      <c r="E44" s="37">
        <v>499</v>
      </c>
      <c r="F44" s="38">
        <v>362</v>
      </c>
      <c r="G44" s="38">
        <v>295</v>
      </c>
      <c r="H44" s="38">
        <v>64</v>
      </c>
      <c r="I44" s="38">
        <v>105</v>
      </c>
      <c r="J44" s="38">
        <v>83</v>
      </c>
      <c r="K44" s="38">
        <v>134</v>
      </c>
      <c r="L44" s="38">
        <v>41</v>
      </c>
      <c r="M44" s="38">
        <v>79</v>
      </c>
      <c r="N44" s="38">
        <v>264</v>
      </c>
      <c r="O44" s="38">
        <v>6052</v>
      </c>
      <c r="P44" s="38">
        <v>1260</v>
      </c>
    </row>
    <row r="45" spans="1:16" ht="15" customHeight="1">
      <c r="A45" s="49"/>
      <c r="B45" s="24"/>
      <c r="C45" s="52"/>
      <c r="D45" s="31">
        <v>1</v>
      </c>
      <c r="E45" s="26">
        <v>6.124953970786793E-2</v>
      </c>
      <c r="F45" s="27">
        <v>4.4433533816128634E-2</v>
      </c>
      <c r="G45" s="27">
        <v>3.6209647723088254E-2</v>
      </c>
      <c r="H45" s="27">
        <v>7.8556523873818587E-3</v>
      </c>
      <c r="I45" s="27">
        <v>1.2888179698048362E-2</v>
      </c>
      <c r="J45" s="27">
        <v>1.0187799189885847E-2</v>
      </c>
      <c r="K45" s="27">
        <v>1.6447772186080765E-2</v>
      </c>
      <c r="L45" s="27">
        <v>5.0325273106665031E-3</v>
      </c>
      <c r="M45" s="27">
        <v>9.6968209156744808E-3</v>
      </c>
      <c r="N45" s="27">
        <v>3.2404566097950165E-2</v>
      </c>
      <c r="O45" s="27">
        <v>0.74285012888179702</v>
      </c>
      <c r="P45" s="27">
        <v>0.15465815637658034</v>
      </c>
    </row>
    <row r="46" spans="1:16" ht="15" customHeight="1">
      <c r="A46" s="49"/>
      <c r="B46" s="24"/>
      <c r="C46" s="51" t="s">
        <v>304</v>
      </c>
      <c r="D46" s="28">
        <v>5197</v>
      </c>
      <c r="E46" s="37">
        <v>474</v>
      </c>
      <c r="F46" s="38">
        <v>268</v>
      </c>
      <c r="G46" s="38">
        <v>264</v>
      </c>
      <c r="H46" s="38">
        <v>64</v>
      </c>
      <c r="I46" s="38">
        <v>125</v>
      </c>
      <c r="J46" s="38">
        <v>79</v>
      </c>
      <c r="K46" s="38">
        <v>117</v>
      </c>
      <c r="L46" s="38">
        <v>49</v>
      </c>
      <c r="M46" s="38">
        <v>85</v>
      </c>
      <c r="N46" s="38">
        <v>193</v>
      </c>
      <c r="O46" s="38">
        <v>3647</v>
      </c>
      <c r="P46" s="38">
        <v>867</v>
      </c>
    </row>
    <row r="47" spans="1:16" ht="15" customHeight="1">
      <c r="A47" s="49"/>
      <c r="B47" s="24"/>
      <c r="C47" s="52"/>
      <c r="D47" s="31">
        <v>1</v>
      </c>
      <c r="E47" s="26">
        <v>9.1206465268424089E-2</v>
      </c>
      <c r="F47" s="27">
        <v>5.1568212430248221E-2</v>
      </c>
      <c r="G47" s="27">
        <v>5.0798537617856458E-2</v>
      </c>
      <c r="H47" s="27">
        <v>1.2314796998268231E-2</v>
      </c>
      <c r="I47" s="27">
        <v>2.405233788724264E-2</v>
      </c>
      <c r="J47" s="27">
        <v>1.5201077544737349E-2</v>
      </c>
      <c r="K47" s="27">
        <v>2.2512988262459111E-2</v>
      </c>
      <c r="L47" s="27">
        <v>9.4285164517991151E-3</v>
      </c>
      <c r="M47" s="27">
        <v>1.6355589763324994E-2</v>
      </c>
      <c r="N47" s="27">
        <v>3.7136809697902638E-2</v>
      </c>
      <c r="O47" s="27">
        <v>0.70175101019819131</v>
      </c>
      <c r="P47" s="27">
        <v>0.16682701558591495</v>
      </c>
    </row>
    <row r="48" spans="1:16" ht="15" customHeight="1">
      <c r="A48" s="49"/>
      <c r="B48" s="24"/>
      <c r="C48" s="51" t="s">
        <v>305</v>
      </c>
      <c r="D48" s="28">
        <v>1858</v>
      </c>
      <c r="E48" s="37">
        <v>238</v>
      </c>
      <c r="F48" s="38">
        <v>135</v>
      </c>
      <c r="G48" s="38">
        <v>154</v>
      </c>
      <c r="H48" s="38">
        <v>41</v>
      </c>
      <c r="I48" s="38">
        <v>79</v>
      </c>
      <c r="J48" s="38">
        <v>64</v>
      </c>
      <c r="K48" s="38">
        <v>75</v>
      </c>
      <c r="L48" s="38">
        <v>31</v>
      </c>
      <c r="M48" s="38">
        <v>78</v>
      </c>
      <c r="N48" s="38">
        <v>85</v>
      </c>
      <c r="O48" s="38">
        <v>1135</v>
      </c>
      <c r="P48" s="38">
        <v>385</v>
      </c>
    </row>
    <row r="49" spans="1:16" ht="15" customHeight="1">
      <c r="A49" s="49"/>
      <c r="B49" s="43"/>
      <c r="C49" s="60"/>
      <c r="D49" s="44">
        <v>1</v>
      </c>
      <c r="E49" s="45">
        <v>0.12809472551130247</v>
      </c>
      <c r="F49" s="46">
        <v>7.2658772874058128E-2</v>
      </c>
      <c r="G49" s="46">
        <v>8.288482238966631E-2</v>
      </c>
      <c r="H49" s="46">
        <v>2.2066738428417654E-2</v>
      </c>
      <c r="I49" s="46">
        <v>4.2518837459634015E-2</v>
      </c>
      <c r="J49" s="46">
        <v>3.4445640473627553E-2</v>
      </c>
      <c r="K49" s="46">
        <v>4.0365984930032295E-2</v>
      </c>
      <c r="L49" s="46">
        <v>1.6684607104413347E-2</v>
      </c>
      <c r="M49" s="46">
        <v>4.1980624327233582E-2</v>
      </c>
      <c r="N49" s="46">
        <v>4.5748116254036596E-2</v>
      </c>
      <c r="O49" s="46">
        <v>0.61087190527448865</v>
      </c>
      <c r="P49" s="46">
        <v>0.20721205597416578</v>
      </c>
    </row>
    <row r="50" spans="1:16" ht="15" customHeight="1">
      <c r="A50" s="49"/>
      <c r="B50" s="24" t="s">
        <v>282</v>
      </c>
      <c r="C50" s="53" t="s">
        <v>1</v>
      </c>
      <c r="D50" s="21">
        <v>2851</v>
      </c>
      <c r="E50" s="22">
        <v>199</v>
      </c>
      <c r="F50" s="23">
        <v>122</v>
      </c>
      <c r="G50" s="23">
        <v>116</v>
      </c>
      <c r="H50" s="23">
        <v>23</v>
      </c>
      <c r="I50" s="23">
        <v>42</v>
      </c>
      <c r="J50" s="23">
        <v>28</v>
      </c>
      <c r="K50" s="23">
        <v>45</v>
      </c>
      <c r="L50" s="23">
        <v>21</v>
      </c>
      <c r="M50" s="23">
        <v>27</v>
      </c>
      <c r="N50" s="23">
        <v>72</v>
      </c>
      <c r="O50" s="23">
        <v>1911</v>
      </c>
      <c r="P50" s="23">
        <v>648</v>
      </c>
    </row>
    <row r="51" spans="1:16" ht="15" customHeight="1">
      <c r="A51" s="49"/>
      <c r="B51" s="24"/>
      <c r="C51" s="52"/>
      <c r="D51" s="31">
        <v>1</v>
      </c>
      <c r="E51" s="26">
        <v>6.9800070150824275E-2</v>
      </c>
      <c r="F51" s="27">
        <v>4.2792002806032972E-2</v>
      </c>
      <c r="G51" s="27">
        <v>4.0687478077867413E-2</v>
      </c>
      <c r="H51" s="27">
        <v>8.0673447913012977E-3</v>
      </c>
      <c r="I51" s="27">
        <v>1.4731673097158891E-2</v>
      </c>
      <c r="J51" s="27">
        <v>9.8211153981059285E-3</v>
      </c>
      <c r="K51" s="27">
        <v>1.5783935461241669E-2</v>
      </c>
      <c r="L51" s="27">
        <v>7.3658365485794455E-3</v>
      </c>
      <c r="M51" s="27">
        <v>9.470361276745002E-3</v>
      </c>
      <c r="N51" s="27">
        <v>2.5254296737986671E-2</v>
      </c>
      <c r="O51" s="27">
        <v>0.67029112592072959</v>
      </c>
      <c r="P51" s="27">
        <v>0.22728867064188005</v>
      </c>
    </row>
    <row r="52" spans="1:16" ht="15" customHeight="1">
      <c r="A52" s="49"/>
      <c r="B52" s="24"/>
      <c r="C52" s="51" t="s">
        <v>306</v>
      </c>
      <c r="D52" s="28">
        <v>1975</v>
      </c>
      <c r="E52" s="29">
        <v>130</v>
      </c>
      <c r="F52" s="30">
        <v>93</v>
      </c>
      <c r="G52" s="30">
        <v>68</v>
      </c>
      <c r="H52" s="30">
        <v>16</v>
      </c>
      <c r="I52" s="30">
        <v>28</v>
      </c>
      <c r="J52" s="30">
        <v>20</v>
      </c>
      <c r="K52" s="30">
        <v>30</v>
      </c>
      <c r="L52" s="30">
        <v>9</v>
      </c>
      <c r="M52" s="30">
        <v>21</v>
      </c>
      <c r="N52" s="30">
        <v>43</v>
      </c>
      <c r="O52" s="30">
        <v>1565</v>
      </c>
      <c r="P52" s="30">
        <v>221</v>
      </c>
    </row>
    <row r="53" spans="1:16" ht="15" customHeight="1">
      <c r="A53" s="49"/>
      <c r="B53" s="24"/>
      <c r="C53" s="52"/>
      <c r="D53" s="31">
        <v>1</v>
      </c>
      <c r="E53" s="26">
        <v>6.5822784810126586E-2</v>
      </c>
      <c r="F53" s="27">
        <v>4.7088607594936709E-2</v>
      </c>
      <c r="G53" s="27">
        <v>3.4430379746835445E-2</v>
      </c>
      <c r="H53" s="27">
        <v>8.1012658227848106E-3</v>
      </c>
      <c r="I53" s="27">
        <v>1.4177215189873417E-2</v>
      </c>
      <c r="J53" s="27">
        <v>1.0126582278481013E-2</v>
      </c>
      <c r="K53" s="27">
        <v>1.5189873417721518E-2</v>
      </c>
      <c r="L53" s="27">
        <v>4.5569620253164559E-3</v>
      </c>
      <c r="M53" s="27">
        <v>1.0632911392405063E-2</v>
      </c>
      <c r="N53" s="27">
        <v>2.1772151898734177E-2</v>
      </c>
      <c r="O53" s="27">
        <v>0.79240506329113924</v>
      </c>
      <c r="P53" s="27">
        <v>0.11189873417721519</v>
      </c>
    </row>
    <row r="54" spans="1:16" ht="15" customHeight="1">
      <c r="A54" s="49"/>
      <c r="B54" s="24"/>
      <c r="C54" s="51" t="s">
        <v>307</v>
      </c>
      <c r="D54" s="28">
        <v>923</v>
      </c>
      <c r="E54" s="29">
        <v>116</v>
      </c>
      <c r="F54" s="30">
        <v>64</v>
      </c>
      <c r="G54" s="30">
        <v>70</v>
      </c>
      <c r="H54" s="30">
        <v>18</v>
      </c>
      <c r="I54" s="30">
        <v>37</v>
      </c>
      <c r="J54" s="30">
        <v>21</v>
      </c>
      <c r="K54" s="30">
        <v>34</v>
      </c>
      <c r="L54" s="30">
        <v>17</v>
      </c>
      <c r="M54" s="30">
        <v>29</v>
      </c>
      <c r="N54" s="30">
        <v>37</v>
      </c>
      <c r="O54" s="30">
        <v>599</v>
      </c>
      <c r="P54" s="30">
        <v>187</v>
      </c>
    </row>
    <row r="55" spans="1:16" ht="15" customHeight="1">
      <c r="A55" s="49"/>
      <c r="B55" s="24"/>
      <c r="C55" s="52"/>
      <c r="D55" s="31">
        <v>1</v>
      </c>
      <c r="E55" s="26">
        <v>0.12567713976164679</v>
      </c>
      <c r="F55" s="27">
        <v>6.9339111592632716E-2</v>
      </c>
      <c r="G55" s="27">
        <v>7.5839653304442034E-2</v>
      </c>
      <c r="H55" s="27">
        <v>1.9501625135427952E-2</v>
      </c>
      <c r="I55" s="27">
        <v>4.008667388949079E-2</v>
      </c>
      <c r="J55" s="27">
        <v>2.2751895991332611E-2</v>
      </c>
      <c r="K55" s="27">
        <v>3.6836403033586131E-2</v>
      </c>
      <c r="L55" s="27">
        <v>1.8418201516793065E-2</v>
      </c>
      <c r="M55" s="27">
        <v>3.1419284940411699E-2</v>
      </c>
      <c r="N55" s="27">
        <v>4.008667388949079E-2</v>
      </c>
      <c r="O55" s="27">
        <v>0.64897074756229689</v>
      </c>
      <c r="P55" s="27">
        <v>0.20260021668472372</v>
      </c>
    </row>
    <row r="56" spans="1:16" ht="15" customHeight="1">
      <c r="A56" s="49"/>
      <c r="B56" s="24"/>
      <c r="C56" s="51" t="s">
        <v>12</v>
      </c>
      <c r="D56" s="28">
        <v>1215</v>
      </c>
      <c r="E56" s="29">
        <v>89</v>
      </c>
      <c r="F56" s="30">
        <v>54</v>
      </c>
      <c r="G56" s="30">
        <v>59</v>
      </c>
      <c r="H56" s="30">
        <v>8</v>
      </c>
      <c r="I56" s="30">
        <v>21</v>
      </c>
      <c r="J56" s="30">
        <v>17</v>
      </c>
      <c r="K56" s="30">
        <v>25</v>
      </c>
      <c r="L56" s="30">
        <v>5</v>
      </c>
      <c r="M56" s="30">
        <v>19</v>
      </c>
      <c r="N56" s="30">
        <v>29</v>
      </c>
      <c r="O56" s="30">
        <v>814</v>
      </c>
      <c r="P56" s="30">
        <v>263</v>
      </c>
    </row>
    <row r="57" spans="1:16" ht="15" customHeight="1">
      <c r="A57" s="49"/>
      <c r="B57" s="24"/>
      <c r="C57" s="52"/>
      <c r="D57" s="31">
        <v>1</v>
      </c>
      <c r="E57" s="26">
        <v>7.3251028806584365E-2</v>
      </c>
      <c r="F57" s="27">
        <v>4.4444444444444446E-2</v>
      </c>
      <c r="G57" s="27">
        <v>4.8559670781893001E-2</v>
      </c>
      <c r="H57" s="27">
        <v>6.5843621399176953E-3</v>
      </c>
      <c r="I57" s="27">
        <v>1.7283950617283949E-2</v>
      </c>
      <c r="J57" s="27">
        <v>1.3991769547325103E-2</v>
      </c>
      <c r="K57" s="27">
        <v>2.0576131687242798E-2</v>
      </c>
      <c r="L57" s="27">
        <v>4.11522633744856E-3</v>
      </c>
      <c r="M57" s="27">
        <v>1.5637860082304528E-2</v>
      </c>
      <c r="N57" s="27">
        <v>2.3868312757201648E-2</v>
      </c>
      <c r="O57" s="27">
        <v>0.66995884773662551</v>
      </c>
      <c r="P57" s="27">
        <v>0.21646090534979423</v>
      </c>
    </row>
    <row r="58" spans="1:16" ht="15" customHeight="1">
      <c r="A58" s="49"/>
      <c r="B58" s="24"/>
      <c r="C58" s="51" t="s">
        <v>308</v>
      </c>
      <c r="D58" s="28">
        <v>2062</v>
      </c>
      <c r="E58" s="29">
        <v>186</v>
      </c>
      <c r="F58" s="30">
        <v>111</v>
      </c>
      <c r="G58" s="30">
        <v>109</v>
      </c>
      <c r="H58" s="30">
        <v>23</v>
      </c>
      <c r="I58" s="30">
        <v>54</v>
      </c>
      <c r="J58" s="30">
        <v>31</v>
      </c>
      <c r="K58" s="30">
        <v>42</v>
      </c>
      <c r="L58" s="30">
        <v>19</v>
      </c>
      <c r="M58" s="30">
        <v>41</v>
      </c>
      <c r="N58" s="30">
        <v>79</v>
      </c>
      <c r="O58" s="30">
        <v>1183</v>
      </c>
      <c r="P58" s="30">
        <v>598</v>
      </c>
    </row>
    <row r="59" spans="1:16" ht="15" customHeight="1">
      <c r="A59" s="49"/>
      <c r="B59" s="24"/>
      <c r="C59" s="52"/>
      <c r="D59" s="31">
        <v>1</v>
      </c>
      <c r="E59" s="26">
        <v>9.0203685741998066E-2</v>
      </c>
      <c r="F59" s="27">
        <v>5.3831231813773035E-2</v>
      </c>
      <c r="G59" s="27">
        <v>5.2861299709020371E-2</v>
      </c>
      <c r="H59" s="27">
        <v>1.1154219204655674E-2</v>
      </c>
      <c r="I59" s="27">
        <v>2.6188166828322017E-2</v>
      </c>
      <c r="J59" s="27">
        <v>1.5033947623666343E-2</v>
      </c>
      <c r="K59" s="27">
        <v>2.0368574199806012E-2</v>
      </c>
      <c r="L59" s="27">
        <v>9.2143549951503399E-3</v>
      </c>
      <c r="M59" s="27">
        <v>1.988360814742968E-2</v>
      </c>
      <c r="N59" s="27">
        <v>3.831231813773036E-2</v>
      </c>
      <c r="O59" s="27">
        <v>0.57371483996120276</v>
      </c>
      <c r="P59" s="27">
        <v>0.29000969932104753</v>
      </c>
    </row>
    <row r="60" spans="1:16" ht="15" customHeight="1">
      <c r="A60" s="49"/>
      <c r="B60" s="24"/>
      <c r="C60" s="51" t="s">
        <v>16</v>
      </c>
      <c r="D60" s="28">
        <v>1141</v>
      </c>
      <c r="E60" s="29">
        <v>76</v>
      </c>
      <c r="F60" s="30">
        <v>51</v>
      </c>
      <c r="G60" s="30">
        <v>39</v>
      </c>
      <c r="H60" s="30">
        <v>10</v>
      </c>
      <c r="I60" s="30">
        <v>16</v>
      </c>
      <c r="J60" s="30">
        <v>10</v>
      </c>
      <c r="K60" s="30">
        <v>14</v>
      </c>
      <c r="L60" s="30">
        <v>4</v>
      </c>
      <c r="M60" s="30">
        <v>11</v>
      </c>
      <c r="N60" s="30">
        <v>40</v>
      </c>
      <c r="O60" s="30">
        <v>898</v>
      </c>
      <c r="P60" s="30">
        <v>122</v>
      </c>
    </row>
    <row r="61" spans="1:16" ht="15" customHeight="1">
      <c r="A61" s="49"/>
      <c r="B61" s="24"/>
      <c r="C61" s="52"/>
      <c r="D61" s="31">
        <v>1</v>
      </c>
      <c r="E61" s="26">
        <v>6.660823838737949E-2</v>
      </c>
      <c r="F61" s="27">
        <v>4.4697633654688866E-2</v>
      </c>
      <c r="G61" s="27">
        <v>3.4180543382997371E-2</v>
      </c>
      <c r="H61" s="27">
        <v>8.7642418930762491E-3</v>
      </c>
      <c r="I61" s="27">
        <v>1.4022787028921999E-2</v>
      </c>
      <c r="J61" s="27">
        <v>8.7642418930762491E-3</v>
      </c>
      <c r="K61" s="27">
        <v>1.2269938650306749E-2</v>
      </c>
      <c r="L61" s="27">
        <v>3.5056967572304996E-3</v>
      </c>
      <c r="M61" s="27">
        <v>9.6406660823838732E-3</v>
      </c>
      <c r="N61" s="27">
        <v>3.5056967572304996E-2</v>
      </c>
      <c r="O61" s="27">
        <v>0.78702892199824714</v>
      </c>
      <c r="P61" s="27">
        <v>0.10692375109553023</v>
      </c>
    </row>
    <row r="62" spans="1:16" ht="15" customHeight="1">
      <c r="A62" s="49"/>
      <c r="B62" s="24"/>
      <c r="C62" s="51" t="s">
        <v>5</v>
      </c>
      <c r="D62" s="28">
        <v>2265</v>
      </c>
      <c r="E62" s="29">
        <v>185</v>
      </c>
      <c r="F62" s="30">
        <v>132</v>
      </c>
      <c r="G62" s="30">
        <v>114</v>
      </c>
      <c r="H62" s="30">
        <v>35</v>
      </c>
      <c r="I62" s="30">
        <v>55</v>
      </c>
      <c r="J62" s="30">
        <v>42</v>
      </c>
      <c r="K62" s="30">
        <v>52</v>
      </c>
      <c r="L62" s="30">
        <v>17</v>
      </c>
      <c r="M62" s="30">
        <v>53</v>
      </c>
      <c r="N62" s="30">
        <v>103</v>
      </c>
      <c r="O62" s="30">
        <v>1632</v>
      </c>
      <c r="P62" s="30">
        <v>305</v>
      </c>
    </row>
    <row r="63" spans="1:16" ht="15" customHeight="1">
      <c r="A63" s="49"/>
      <c r="B63" s="24"/>
      <c r="C63" s="52"/>
      <c r="D63" s="31">
        <v>1</v>
      </c>
      <c r="E63" s="26">
        <v>8.1677704194260486E-2</v>
      </c>
      <c r="F63" s="27">
        <v>5.8278145695364242E-2</v>
      </c>
      <c r="G63" s="27">
        <v>5.0331125827814571E-2</v>
      </c>
      <c r="H63" s="27">
        <v>1.5452538631346579E-2</v>
      </c>
      <c r="I63" s="27">
        <v>2.4282560706401765E-2</v>
      </c>
      <c r="J63" s="27">
        <v>1.8543046357615896E-2</v>
      </c>
      <c r="K63" s="27">
        <v>2.2958057395143488E-2</v>
      </c>
      <c r="L63" s="27">
        <v>7.5055187637969095E-3</v>
      </c>
      <c r="M63" s="27">
        <v>2.3399558498896248E-2</v>
      </c>
      <c r="N63" s="27">
        <v>4.5474613686534215E-2</v>
      </c>
      <c r="O63" s="27">
        <v>0.72052980132450328</v>
      </c>
      <c r="P63" s="27">
        <v>0.13465783664459161</v>
      </c>
    </row>
    <row r="64" spans="1:16" ht="15" customHeight="1">
      <c r="A64" s="49"/>
      <c r="B64" s="24"/>
      <c r="C64" s="51" t="s">
        <v>14</v>
      </c>
      <c r="D64" s="28">
        <v>1187</v>
      </c>
      <c r="E64" s="29">
        <v>109</v>
      </c>
      <c r="F64" s="30">
        <v>68</v>
      </c>
      <c r="G64" s="30">
        <v>73</v>
      </c>
      <c r="H64" s="30">
        <v>19</v>
      </c>
      <c r="I64" s="30">
        <v>21</v>
      </c>
      <c r="J64" s="30">
        <v>29</v>
      </c>
      <c r="K64" s="30">
        <v>39</v>
      </c>
      <c r="L64" s="30">
        <v>14</v>
      </c>
      <c r="M64" s="30">
        <v>18</v>
      </c>
      <c r="N64" s="30">
        <v>61</v>
      </c>
      <c r="O64" s="30">
        <v>819</v>
      </c>
      <c r="P64" s="30">
        <v>186</v>
      </c>
    </row>
    <row r="65" spans="1:16" ht="15" customHeight="1">
      <c r="A65" s="49"/>
      <c r="B65" s="24"/>
      <c r="C65" s="52"/>
      <c r="D65" s="31">
        <v>1</v>
      </c>
      <c r="E65" s="26">
        <v>9.182813816343724E-2</v>
      </c>
      <c r="F65" s="27">
        <v>5.7287278854254421E-2</v>
      </c>
      <c r="G65" s="27">
        <v>6.1499578770008424E-2</v>
      </c>
      <c r="H65" s="27">
        <v>1.6006739679865205E-2</v>
      </c>
      <c r="I65" s="27">
        <v>1.7691659646166806E-2</v>
      </c>
      <c r="J65" s="27">
        <v>2.4431339511373211E-2</v>
      </c>
      <c r="K65" s="27">
        <v>3.285593934288121E-2</v>
      </c>
      <c r="L65" s="27">
        <v>1.1794439764111205E-2</v>
      </c>
      <c r="M65" s="27">
        <v>1.5164279696714406E-2</v>
      </c>
      <c r="N65" s="27">
        <v>5.1390058972198824E-2</v>
      </c>
      <c r="O65" s="27">
        <v>0.68997472620050548</v>
      </c>
      <c r="P65" s="27">
        <v>0.15669755686604886</v>
      </c>
    </row>
    <row r="66" spans="1:16" ht="15" customHeight="1">
      <c r="A66" s="49"/>
      <c r="B66" s="24"/>
      <c r="C66" s="51" t="s">
        <v>19</v>
      </c>
      <c r="D66" s="28">
        <v>2539</v>
      </c>
      <c r="E66" s="29">
        <v>172</v>
      </c>
      <c r="F66" s="30">
        <v>115</v>
      </c>
      <c r="G66" s="30">
        <v>108</v>
      </c>
      <c r="H66" s="30">
        <v>24</v>
      </c>
      <c r="I66" s="30">
        <v>53</v>
      </c>
      <c r="J66" s="30">
        <v>42</v>
      </c>
      <c r="K66" s="30">
        <v>59</v>
      </c>
      <c r="L66" s="30">
        <v>16</v>
      </c>
      <c r="M66" s="30">
        <v>35</v>
      </c>
      <c r="N66" s="30">
        <v>113</v>
      </c>
      <c r="O66" s="30">
        <v>1913</v>
      </c>
      <c r="P66" s="30">
        <v>328</v>
      </c>
    </row>
    <row r="67" spans="1:16" ht="15" customHeight="1">
      <c r="A67" s="49"/>
      <c r="B67" s="43"/>
      <c r="C67" s="60"/>
      <c r="D67" s="44">
        <v>1</v>
      </c>
      <c r="E67" s="45">
        <v>6.7743205986608906E-2</v>
      </c>
      <c r="F67" s="46">
        <v>4.5293422607325717E-2</v>
      </c>
      <c r="G67" s="46">
        <v>4.253643166601024E-2</v>
      </c>
      <c r="H67" s="46">
        <v>9.4525403702244975E-3</v>
      </c>
      <c r="I67" s="46">
        <v>2.0874359984245767E-2</v>
      </c>
      <c r="J67" s="46">
        <v>1.654194564789287E-2</v>
      </c>
      <c r="K67" s="46">
        <v>2.3237495076801892E-2</v>
      </c>
      <c r="L67" s="46">
        <v>6.301693580149665E-3</v>
      </c>
      <c r="M67" s="46">
        <v>1.3784954706577392E-2</v>
      </c>
      <c r="N67" s="46">
        <v>4.4505710909807011E-2</v>
      </c>
      <c r="O67" s="46">
        <v>0.7534462386766444</v>
      </c>
      <c r="P67" s="46">
        <v>0.12918471839306814</v>
      </c>
    </row>
    <row r="68" spans="1:16" ht="15" customHeight="1">
      <c r="A68" s="49"/>
      <c r="B68" s="24" t="s">
        <v>283</v>
      </c>
      <c r="C68" s="53" t="s">
        <v>309</v>
      </c>
      <c r="D68" s="21">
        <v>2952</v>
      </c>
      <c r="E68" s="22">
        <v>162</v>
      </c>
      <c r="F68" s="23">
        <v>57</v>
      </c>
      <c r="G68" s="23">
        <v>112</v>
      </c>
      <c r="H68" s="23">
        <v>25</v>
      </c>
      <c r="I68" s="23">
        <v>28</v>
      </c>
      <c r="J68" s="23">
        <v>18</v>
      </c>
      <c r="K68" s="23">
        <v>32</v>
      </c>
      <c r="L68" s="23">
        <v>13</v>
      </c>
      <c r="M68" s="23">
        <v>17</v>
      </c>
      <c r="N68" s="23">
        <v>39</v>
      </c>
      <c r="O68" s="23">
        <v>2110</v>
      </c>
      <c r="P68" s="23">
        <v>621</v>
      </c>
    </row>
    <row r="69" spans="1:16" ht="15" customHeight="1">
      <c r="A69" s="49"/>
      <c r="B69" s="24"/>
      <c r="C69" s="52"/>
      <c r="D69" s="31">
        <v>1</v>
      </c>
      <c r="E69" s="26">
        <v>5.4878048780487805E-2</v>
      </c>
      <c r="F69" s="27">
        <v>1.9308943089430895E-2</v>
      </c>
      <c r="G69" s="27">
        <v>3.7940379403794036E-2</v>
      </c>
      <c r="H69" s="27">
        <v>8.4688346883468827E-3</v>
      </c>
      <c r="I69" s="27">
        <v>9.485094850948509E-3</v>
      </c>
      <c r="J69" s="27">
        <v>6.0975609756097563E-3</v>
      </c>
      <c r="K69" s="27">
        <v>1.0840108401084011E-2</v>
      </c>
      <c r="L69" s="27">
        <v>4.4037940379403791E-3</v>
      </c>
      <c r="M69" s="27">
        <v>5.7588075880758809E-3</v>
      </c>
      <c r="N69" s="27">
        <v>1.3211382113821139E-2</v>
      </c>
      <c r="O69" s="27">
        <v>0.714769647696477</v>
      </c>
      <c r="P69" s="27">
        <v>0.21036585365853658</v>
      </c>
    </row>
    <row r="70" spans="1:16" ht="15" customHeight="1">
      <c r="A70" s="49"/>
      <c r="B70" s="24"/>
      <c r="C70" s="51" t="s">
        <v>310</v>
      </c>
      <c r="D70" s="28">
        <v>2912</v>
      </c>
      <c r="E70" s="29">
        <v>186</v>
      </c>
      <c r="F70" s="30">
        <v>56</v>
      </c>
      <c r="G70" s="30">
        <v>124</v>
      </c>
      <c r="H70" s="30">
        <v>34</v>
      </c>
      <c r="I70" s="30">
        <v>25</v>
      </c>
      <c r="J70" s="30">
        <v>24</v>
      </c>
      <c r="K70" s="30">
        <v>34</v>
      </c>
      <c r="L70" s="30">
        <v>15</v>
      </c>
      <c r="M70" s="30">
        <v>16</v>
      </c>
      <c r="N70" s="30">
        <v>58</v>
      </c>
      <c r="O70" s="30">
        <v>2173</v>
      </c>
      <c r="P70" s="30">
        <v>506</v>
      </c>
    </row>
    <row r="71" spans="1:16" ht="15" customHeight="1">
      <c r="A71" s="49"/>
      <c r="B71" s="24"/>
      <c r="C71" s="52"/>
      <c r="D71" s="31">
        <v>1</v>
      </c>
      <c r="E71" s="26">
        <v>6.3873626373626369E-2</v>
      </c>
      <c r="F71" s="27">
        <v>1.9230769230769232E-2</v>
      </c>
      <c r="G71" s="27">
        <v>4.2582417582417584E-2</v>
      </c>
      <c r="H71" s="27">
        <v>1.1675824175824176E-2</v>
      </c>
      <c r="I71" s="27">
        <v>8.5851648351648359E-3</v>
      </c>
      <c r="J71" s="27">
        <v>8.241758241758242E-3</v>
      </c>
      <c r="K71" s="27">
        <v>1.1675824175824176E-2</v>
      </c>
      <c r="L71" s="27">
        <v>5.151098901098901E-3</v>
      </c>
      <c r="M71" s="27">
        <v>5.4945054945054949E-3</v>
      </c>
      <c r="N71" s="27">
        <v>1.9917582417582416E-2</v>
      </c>
      <c r="O71" s="27">
        <v>0.74622252747252749</v>
      </c>
      <c r="P71" s="27">
        <v>0.17376373626373626</v>
      </c>
    </row>
    <row r="72" spans="1:16" ht="15" customHeight="1">
      <c r="A72" s="49"/>
      <c r="B72" s="24"/>
      <c r="C72" s="51" t="s">
        <v>311</v>
      </c>
      <c r="D72" s="28">
        <v>3812</v>
      </c>
      <c r="E72" s="29">
        <v>225</v>
      </c>
      <c r="F72" s="30">
        <v>193</v>
      </c>
      <c r="G72" s="30">
        <v>129</v>
      </c>
      <c r="H72" s="30">
        <v>42</v>
      </c>
      <c r="I72" s="30">
        <v>53</v>
      </c>
      <c r="J72" s="30">
        <v>35</v>
      </c>
      <c r="K72" s="30">
        <v>59</v>
      </c>
      <c r="L72" s="30">
        <v>15</v>
      </c>
      <c r="M72" s="30">
        <v>55</v>
      </c>
      <c r="N72" s="30">
        <v>119</v>
      </c>
      <c r="O72" s="30">
        <v>2812</v>
      </c>
      <c r="P72" s="30">
        <v>615</v>
      </c>
    </row>
    <row r="73" spans="1:16" ht="15" customHeight="1">
      <c r="A73" s="49"/>
      <c r="B73" s="24"/>
      <c r="C73" s="52"/>
      <c r="D73" s="31">
        <v>1</v>
      </c>
      <c r="E73" s="26">
        <v>5.9024134312696749E-2</v>
      </c>
      <c r="F73" s="27">
        <v>5.0629590766002097E-2</v>
      </c>
      <c r="G73" s="27">
        <v>3.38405036726128E-2</v>
      </c>
      <c r="H73" s="27">
        <v>1.1017838405036727E-2</v>
      </c>
      <c r="I73" s="27">
        <v>1.3903462749213011E-2</v>
      </c>
      <c r="J73" s="27">
        <v>9.1815320041972719E-3</v>
      </c>
      <c r="K73" s="27">
        <v>1.5477439664218258E-2</v>
      </c>
      <c r="L73" s="27">
        <v>3.934942287513116E-3</v>
      </c>
      <c r="M73" s="27">
        <v>1.4428121720881428E-2</v>
      </c>
      <c r="N73" s="27">
        <v>3.1217208814270724E-2</v>
      </c>
      <c r="O73" s="27">
        <v>0.73767051416579221</v>
      </c>
      <c r="P73" s="27">
        <v>0.16133263378803778</v>
      </c>
    </row>
    <row r="74" spans="1:16" ht="15" customHeight="1">
      <c r="A74" s="49"/>
      <c r="B74" s="24"/>
      <c r="C74" s="51" t="s">
        <v>312</v>
      </c>
      <c r="D74" s="28">
        <v>2750</v>
      </c>
      <c r="E74" s="29">
        <v>232</v>
      </c>
      <c r="F74" s="30">
        <v>157</v>
      </c>
      <c r="G74" s="30">
        <v>118</v>
      </c>
      <c r="H74" s="30">
        <v>28</v>
      </c>
      <c r="I74" s="30">
        <v>68</v>
      </c>
      <c r="J74" s="30">
        <v>52</v>
      </c>
      <c r="K74" s="30">
        <v>66</v>
      </c>
      <c r="L74" s="30">
        <v>20</v>
      </c>
      <c r="M74" s="30">
        <v>45</v>
      </c>
      <c r="N74" s="30">
        <v>114</v>
      </c>
      <c r="O74" s="30">
        <v>1957</v>
      </c>
      <c r="P74" s="30">
        <v>435</v>
      </c>
    </row>
    <row r="75" spans="1:16" ht="15" customHeight="1">
      <c r="A75" s="49"/>
      <c r="B75" s="24"/>
      <c r="C75" s="52"/>
      <c r="D75" s="31">
        <v>1</v>
      </c>
      <c r="E75" s="26">
        <v>8.4363636363636363E-2</v>
      </c>
      <c r="F75" s="27">
        <v>5.7090909090909088E-2</v>
      </c>
      <c r="G75" s="27">
        <v>4.2909090909090911E-2</v>
      </c>
      <c r="H75" s="27">
        <v>1.0181818181818183E-2</v>
      </c>
      <c r="I75" s="27">
        <v>2.4727272727272726E-2</v>
      </c>
      <c r="J75" s="27">
        <v>1.890909090909091E-2</v>
      </c>
      <c r="K75" s="27">
        <v>2.4E-2</v>
      </c>
      <c r="L75" s="27">
        <v>7.2727272727272727E-3</v>
      </c>
      <c r="M75" s="27">
        <v>1.6363636363636365E-2</v>
      </c>
      <c r="N75" s="27">
        <v>4.1454545454545452E-2</v>
      </c>
      <c r="O75" s="27">
        <v>0.71163636363636362</v>
      </c>
      <c r="P75" s="27">
        <v>0.15818181818181817</v>
      </c>
    </row>
    <row r="76" spans="1:16" ht="15" customHeight="1">
      <c r="A76" s="49"/>
      <c r="B76" s="24"/>
      <c r="C76" s="51" t="s">
        <v>313</v>
      </c>
      <c r="D76" s="28">
        <v>1585</v>
      </c>
      <c r="E76" s="29">
        <v>209</v>
      </c>
      <c r="F76" s="30">
        <v>173</v>
      </c>
      <c r="G76" s="30">
        <v>123</v>
      </c>
      <c r="H76" s="30">
        <v>21</v>
      </c>
      <c r="I76" s="30">
        <v>61</v>
      </c>
      <c r="J76" s="30">
        <v>49</v>
      </c>
      <c r="K76" s="30">
        <v>61</v>
      </c>
      <c r="L76" s="30">
        <v>29</v>
      </c>
      <c r="M76" s="30">
        <v>47</v>
      </c>
      <c r="N76" s="30">
        <v>111</v>
      </c>
      <c r="O76" s="30">
        <v>1003</v>
      </c>
      <c r="P76" s="30">
        <v>252</v>
      </c>
    </row>
    <row r="77" spans="1:16" ht="15" customHeight="1">
      <c r="A77" s="49"/>
      <c r="B77" s="24"/>
      <c r="C77" s="52"/>
      <c r="D77" s="31">
        <v>1</v>
      </c>
      <c r="E77" s="26">
        <v>0.13186119873817034</v>
      </c>
      <c r="F77" s="27">
        <v>0.10914826498422713</v>
      </c>
      <c r="G77" s="27">
        <v>7.7602523659305991E-2</v>
      </c>
      <c r="H77" s="27">
        <v>1.3249211356466877E-2</v>
      </c>
      <c r="I77" s="27">
        <v>3.8485804416403785E-2</v>
      </c>
      <c r="J77" s="27">
        <v>3.0914826498422712E-2</v>
      </c>
      <c r="K77" s="27">
        <v>3.8485804416403785E-2</v>
      </c>
      <c r="L77" s="27">
        <v>1.829652996845426E-2</v>
      </c>
      <c r="M77" s="27">
        <v>2.9652996845425869E-2</v>
      </c>
      <c r="N77" s="27">
        <v>7.0031545741324919E-2</v>
      </c>
      <c r="O77" s="27">
        <v>0.63280757097791795</v>
      </c>
      <c r="P77" s="27">
        <v>0.15899053627760251</v>
      </c>
    </row>
    <row r="78" spans="1:16" ht="15" customHeight="1">
      <c r="A78" s="49"/>
      <c r="B78" s="24"/>
      <c r="C78" s="51" t="s">
        <v>314</v>
      </c>
      <c r="D78" s="28">
        <v>1329</v>
      </c>
      <c r="E78" s="29">
        <v>166</v>
      </c>
      <c r="F78" s="30">
        <v>124</v>
      </c>
      <c r="G78" s="30">
        <v>103</v>
      </c>
      <c r="H78" s="30">
        <v>14</v>
      </c>
      <c r="I78" s="30">
        <v>61</v>
      </c>
      <c r="J78" s="30">
        <v>44</v>
      </c>
      <c r="K78" s="30">
        <v>67</v>
      </c>
      <c r="L78" s="30">
        <v>16</v>
      </c>
      <c r="M78" s="30">
        <v>46</v>
      </c>
      <c r="N78" s="30">
        <v>101</v>
      </c>
      <c r="O78" s="30">
        <v>788</v>
      </c>
      <c r="P78" s="30">
        <v>240</v>
      </c>
    </row>
    <row r="79" spans="1:16" ht="15" customHeight="1">
      <c r="A79" s="49"/>
      <c r="B79" s="24"/>
      <c r="C79" s="52"/>
      <c r="D79" s="31">
        <v>1</v>
      </c>
      <c r="E79" s="26">
        <v>0.12490594431903687</v>
      </c>
      <c r="F79" s="27">
        <v>9.3303235515425131E-2</v>
      </c>
      <c r="G79" s="27">
        <v>7.7501881113619261E-2</v>
      </c>
      <c r="H79" s="27">
        <v>1.0534236267870579E-2</v>
      </c>
      <c r="I79" s="27">
        <v>4.5899172310007522E-2</v>
      </c>
      <c r="J79" s="27">
        <v>3.3107599699021821E-2</v>
      </c>
      <c r="K79" s="27">
        <v>5.0413844996237772E-2</v>
      </c>
      <c r="L79" s="27">
        <v>1.2039127163280662E-2</v>
      </c>
      <c r="M79" s="27">
        <v>3.4612490594431902E-2</v>
      </c>
      <c r="N79" s="27">
        <v>7.5996990218209173E-2</v>
      </c>
      <c r="O79" s="27">
        <v>0.59292701279157256</v>
      </c>
      <c r="P79" s="27">
        <v>0.18058690744920994</v>
      </c>
    </row>
    <row r="80" spans="1:16" ht="15" customHeight="1">
      <c r="A80" s="49"/>
      <c r="B80" s="24"/>
      <c r="C80" s="51" t="s">
        <v>315</v>
      </c>
      <c r="D80" s="28">
        <v>686</v>
      </c>
      <c r="E80" s="29">
        <v>78</v>
      </c>
      <c r="F80" s="30">
        <v>49</v>
      </c>
      <c r="G80" s="30">
        <v>43</v>
      </c>
      <c r="H80" s="30">
        <v>12</v>
      </c>
      <c r="I80" s="30">
        <v>30</v>
      </c>
      <c r="J80" s="30">
        <v>17</v>
      </c>
      <c r="K80" s="30">
        <v>20</v>
      </c>
      <c r="L80" s="30">
        <v>14</v>
      </c>
      <c r="M80" s="30">
        <v>27</v>
      </c>
      <c r="N80" s="30">
        <v>30</v>
      </c>
      <c r="O80" s="30">
        <v>403</v>
      </c>
      <c r="P80" s="30">
        <v>159</v>
      </c>
    </row>
    <row r="81" spans="1:16" ht="15" customHeight="1">
      <c r="A81" s="49"/>
      <c r="B81" s="24"/>
      <c r="C81" s="52"/>
      <c r="D81" s="31">
        <v>1</v>
      </c>
      <c r="E81" s="26">
        <v>0.11370262390670553</v>
      </c>
      <c r="F81" s="27">
        <v>7.1428571428571425E-2</v>
      </c>
      <c r="G81" s="27">
        <v>6.2682215743440239E-2</v>
      </c>
      <c r="H81" s="27">
        <v>1.7492711370262391E-2</v>
      </c>
      <c r="I81" s="27">
        <v>4.3731778425655975E-2</v>
      </c>
      <c r="J81" s="27">
        <v>2.478134110787172E-2</v>
      </c>
      <c r="K81" s="27">
        <v>2.9154518950437316E-2</v>
      </c>
      <c r="L81" s="27">
        <v>2.0408163265306121E-2</v>
      </c>
      <c r="M81" s="27">
        <v>3.9358600583090382E-2</v>
      </c>
      <c r="N81" s="27">
        <v>4.3731778425655975E-2</v>
      </c>
      <c r="O81" s="27">
        <v>0.58746355685131191</v>
      </c>
      <c r="P81" s="27">
        <v>0.23177842565597667</v>
      </c>
    </row>
    <row r="82" spans="1:16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</row>
    <row r="83" spans="1:16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</row>
    <row r="84" spans="1:16" ht="15" customHeight="1">
      <c r="A84" s="49"/>
      <c r="B84" s="24" t="s">
        <v>316</v>
      </c>
      <c r="C84" s="53" t="s">
        <v>317</v>
      </c>
      <c r="D84" s="21">
        <v>4187</v>
      </c>
      <c r="E84" s="22">
        <v>263</v>
      </c>
      <c r="F84" s="23">
        <v>55</v>
      </c>
      <c r="G84" s="23">
        <v>178</v>
      </c>
      <c r="H84" s="23">
        <v>43</v>
      </c>
      <c r="I84" s="23">
        <v>47</v>
      </c>
      <c r="J84" s="23">
        <v>27</v>
      </c>
      <c r="K84" s="23">
        <v>39</v>
      </c>
      <c r="L84" s="23">
        <v>21</v>
      </c>
      <c r="M84" s="23">
        <v>23</v>
      </c>
      <c r="N84" s="23">
        <v>61</v>
      </c>
      <c r="O84" s="23">
        <v>3029</v>
      </c>
      <c r="P84" s="23">
        <v>816</v>
      </c>
    </row>
    <row r="85" spans="1:16" ht="15" customHeight="1">
      <c r="A85" s="49"/>
      <c r="B85" s="24" t="s">
        <v>318</v>
      </c>
      <c r="C85" s="52"/>
      <c r="D85" s="31">
        <v>1</v>
      </c>
      <c r="E85" s="26">
        <v>6.281347026510628E-2</v>
      </c>
      <c r="F85" s="27">
        <v>1.3135896823501313E-2</v>
      </c>
      <c r="G85" s="27">
        <v>4.2512538810604253E-2</v>
      </c>
      <c r="H85" s="27">
        <v>1.0269882971101027E-2</v>
      </c>
      <c r="I85" s="27">
        <v>1.1225220921901122E-2</v>
      </c>
      <c r="J85" s="27">
        <v>6.4485311679006452E-3</v>
      </c>
      <c r="K85" s="27">
        <v>9.3145450203009315E-3</v>
      </c>
      <c r="L85" s="27">
        <v>5.0155242417005011E-3</v>
      </c>
      <c r="M85" s="27">
        <v>5.4931932171005497E-3</v>
      </c>
      <c r="N85" s="27">
        <v>1.4568903749701457E-2</v>
      </c>
      <c r="O85" s="27">
        <v>0.72342966324337232</v>
      </c>
      <c r="P85" s="27">
        <v>0.19488894196321949</v>
      </c>
    </row>
    <row r="86" spans="1:16" ht="15" customHeight="1">
      <c r="A86" s="49"/>
      <c r="B86" s="24" t="s">
        <v>319</v>
      </c>
      <c r="C86" s="51" t="s">
        <v>320</v>
      </c>
      <c r="D86" s="28">
        <v>3737</v>
      </c>
      <c r="E86" s="29">
        <v>247</v>
      </c>
      <c r="F86" s="30">
        <v>93</v>
      </c>
      <c r="G86" s="30">
        <v>150</v>
      </c>
      <c r="H86" s="30">
        <v>43</v>
      </c>
      <c r="I86" s="30">
        <v>42</v>
      </c>
      <c r="J86" s="30">
        <v>41</v>
      </c>
      <c r="K86" s="30">
        <v>72</v>
      </c>
      <c r="L86" s="30">
        <v>26</v>
      </c>
      <c r="M86" s="30">
        <v>39</v>
      </c>
      <c r="N86" s="30">
        <v>89</v>
      </c>
      <c r="O86" s="30">
        <v>2763</v>
      </c>
      <c r="P86" s="30">
        <v>633</v>
      </c>
    </row>
    <row r="87" spans="1:16" ht="15" customHeight="1">
      <c r="A87" s="49"/>
      <c r="B87" s="24"/>
      <c r="C87" s="52"/>
      <c r="D87" s="31">
        <v>1</v>
      </c>
      <c r="E87" s="26">
        <v>6.60957987690661E-2</v>
      </c>
      <c r="F87" s="27">
        <v>2.4886272411024885E-2</v>
      </c>
      <c r="G87" s="27">
        <v>4.0139149050040138E-2</v>
      </c>
      <c r="H87" s="27">
        <v>1.1506556061011506E-2</v>
      </c>
      <c r="I87" s="27">
        <v>1.1238961734011239E-2</v>
      </c>
      <c r="J87" s="27">
        <v>1.0971367407010971E-2</v>
      </c>
      <c r="K87" s="27">
        <v>1.9266791544019266E-2</v>
      </c>
      <c r="L87" s="27">
        <v>6.9574525020069571E-3</v>
      </c>
      <c r="M87" s="27">
        <v>1.0436178753010436E-2</v>
      </c>
      <c r="N87" s="27">
        <v>2.3815895103023815E-2</v>
      </c>
      <c r="O87" s="27">
        <v>0.73936312550173933</v>
      </c>
      <c r="P87" s="27">
        <v>0.16938720899116938</v>
      </c>
    </row>
    <row r="88" spans="1:16" ht="15" customHeight="1">
      <c r="A88" s="49"/>
      <c r="B88" s="24"/>
      <c r="C88" s="51" t="s">
        <v>321</v>
      </c>
      <c r="D88" s="28">
        <v>2220</v>
      </c>
      <c r="E88" s="29">
        <v>186</v>
      </c>
      <c r="F88" s="30">
        <v>119</v>
      </c>
      <c r="G88" s="30">
        <v>96</v>
      </c>
      <c r="H88" s="30">
        <v>28</v>
      </c>
      <c r="I88" s="30">
        <v>41</v>
      </c>
      <c r="J88" s="30">
        <v>31</v>
      </c>
      <c r="K88" s="30">
        <v>44</v>
      </c>
      <c r="L88" s="30">
        <v>21</v>
      </c>
      <c r="M88" s="30">
        <v>32</v>
      </c>
      <c r="N88" s="30">
        <v>84</v>
      </c>
      <c r="O88" s="30">
        <v>1625</v>
      </c>
      <c r="P88" s="30">
        <v>320</v>
      </c>
    </row>
    <row r="89" spans="1:16" ht="15" customHeight="1">
      <c r="A89" s="49"/>
      <c r="B89" s="24"/>
      <c r="C89" s="52"/>
      <c r="D89" s="31">
        <v>1</v>
      </c>
      <c r="E89" s="26">
        <v>8.3783783783783788E-2</v>
      </c>
      <c r="F89" s="27">
        <v>5.3603603603603604E-2</v>
      </c>
      <c r="G89" s="27">
        <v>4.3243243243243246E-2</v>
      </c>
      <c r="H89" s="27">
        <v>1.2612612612612612E-2</v>
      </c>
      <c r="I89" s="27">
        <v>1.8468468468468467E-2</v>
      </c>
      <c r="J89" s="27">
        <v>1.3963963963963964E-2</v>
      </c>
      <c r="K89" s="27">
        <v>1.9819819819819819E-2</v>
      </c>
      <c r="L89" s="27">
        <v>9.45945945945946E-3</v>
      </c>
      <c r="M89" s="27">
        <v>1.4414414414414415E-2</v>
      </c>
      <c r="N89" s="27">
        <v>3.783783783783784E-2</v>
      </c>
      <c r="O89" s="27">
        <v>0.73198198198198194</v>
      </c>
      <c r="P89" s="27">
        <v>0.14414414414414414</v>
      </c>
    </row>
    <row r="90" spans="1:16" ht="15" customHeight="1">
      <c r="A90" s="49"/>
      <c r="B90" s="24"/>
      <c r="C90" s="51" t="s">
        <v>322</v>
      </c>
      <c r="D90" s="28">
        <v>3166</v>
      </c>
      <c r="E90" s="29">
        <v>255</v>
      </c>
      <c r="F90" s="30">
        <v>239</v>
      </c>
      <c r="G90" s="30">
        <v>149</v>
      </c>
      <c r="H90" s="30">
        <v>32</v>
      </c>
      <c r="I90" s="30">
        <v>84</v>
      </c>
      <c r="J90" s="30">
        <v>63</v>
      </c>
      <c r="K90" s="30">
        <v>60</v>
      </c>
      <c r="L90" s="30">
        <v>18</v>
      </c>
      <c r="M90" s="30">
        <v>66</v>
      </c>
      <c r="N90" s="30">
        <v>140</v>
      </c>
      <c r="O90" s="30">
        <v>2186</v>
      </c>
      <c r="P90" s="30">
        <v>548</v>
      </c>
    </row>
    <row r="91" spans="1:16" ht="15" customHeight="1">
      <c r="A91" s="49"/>
      <c r="B91" s="24"/>
      <c r="C91" s="52"/>
      <c r="D91" s="31">
        <v>1</v>
      </c>
      <c r="E91" s="26">
        <v>8.0543272267845856E-2</v>
      </c>
      <c r="F91" s="27">
        <v>7.5489576753000637E-2</v>
      </c>
      <c r="G91" s="27">
        <v>4.7062539481996207E-2</v>
      </c>
      <c r="H91" s="27">
        <v>1.010739102969046E-2</v>
      </c>
      <c r="I91" s="27">
        <v>2.6531901452937462E-2</v>
      </c>
      <c r="J91" s="27">
        <v>1.9898926089703096E-2</v>
      </c>
      <c r="K91" s="27">
        <v>1.8951358180669616E-2</v>
      </c>
      <c r="L91" s="27">
        <v>5.6854074542008843E-3</v>
      </c>
      <c r="M91" s="27">
        <v>2.0846493998736577E-2</v>
      </c>
      <c r="N91" s="27">
        <v>4.421983575489577E-2</v>
      </c>
      <c r="O91" s="27">
        <v>0.69046114971572958</v>
      </c>
      <c r="P91" s="27">
        <v>0.17308907138344914</v>
      </c>
    </row>
    <row r="92" spans="1:16" ht="15" customHeight="1">
      <c r="A92" s="49"/>
      <c r="B92" s="24"/>
      <c r="C92" s="51" t="s">
        <v>323</v>
      </c>
      <c r="D92" s="28">
        <v>1639</v>
      </c>
      <c r="E92" s="29">
        <v>185</v>
      </c>
      <c r="F92" s="30">
        <v>189</v>
      </c>
      <c r="G92" s="30">
        <v>109</v>
      </c>
      <c r="H92" s="30">
        <v>15</v>
      </c>
      <c r="I92" s="30">
        <v>61</v>
      </c>
      <c r="J92" s="30">
        <v>32</v>
      </c>
      <c r="K92" s="30">
        <v>79</v>
      </c>
      <c r="L92" s="30">
        <v>16</v>
      </c>
      <c r="M92" s="30">
        <v>52</v>
      </c>
      <c r="N92" s="30">
        <v>115</v>
      </c>
      <c r="O92" s="30">
        <v>1009</v>
      </c>
      <c r="P92" s="30">
        <v>290</v>
      </c>
    </row>
    <row r="93" spans="1:16" ht="15" customHeight="1">
      <c r="A93" s="49"/>
      <c r="B93" s="24"/>
      <c r="C93" s="52"/>
      <c r="D93" s="31">
        <v>1</v>
      </c>
      <c r="E93" s="26">
        <v>0.11287370347773032</v>
      </c>
      <c r="F93" s="27">
        <v>0.11531421598535692</v>
      </c>
      <c r="G93" s="27">
        <v>6.6503965832824891E-2</v>
      </c>
      <c r="H93" s="27">
        <v>9.1519219035997561E-3</v>
      </c>
      <c r="I93" s="27">
        <v>3.7217815741305671E-2</v>
      </c>
      <c r="J93" s="27">
        <v>1.9524100061012812E-2</v>
      </c>
      <c r="K93" s="27">
        <v>4.8200122025625382E-2</v>
      </c>
      <c r="L93" s="27">
        <v>9.762050030506406E-3</v>
      </c>
      <c r="M93" s="27">
        <v>3.1726662599145819E-2</v>
      </c>
      <c r="N93" s="27">
        <v>7.0164734594264797E-2</v>
      </c>
      <c r="O93" s="27">
        <v>0.61561928004881028</v>
      </c>
      <c r="P93" s="27">
        <v>0.17693715680292862</v>
      </c>
    </row>
    <row r="94" spans="1:16" ht="15" customHeight="1">
      <c r="A94" s="49"/>
      <c r="B94" s="24"/>
      <c r="C94" s="51" t="s">
        <v>324</v>
      </c>
      <c r="D94" s="28">
        <v>403</v>
      </c>
      <c r="E94" s="29">
        <v>51</v>
      </c>
      <c r="F94" s="30">
        <v>53</v>
      </c>
      <c r="G94" s="30">
        <v>27</v>
      </c>
      <c r="H94" s="30">
        <v>6</v>
      </c>
      <c r="I94" s="30">
        <v>20</v>
      </c>
      <c r="J94" s="30">
        <v>18</v>
      </c>
      <c r="K94" s="30">
        <v>21</v>
      </c>
      <c r="L94" s="30">
        <v>10</v>
      </c>
      <c r="M94" s="30">
        <v>16</v>
      </c>
      <c r="N94" s="30">
        <v>37</v>
      </c>
      <c r="O94" s="30">
        <v>249</v>
      </c>
      <c r="P94" s="30">
        <v>63</v>
      </c>
    </row>
    <row r="95" spans="1:16" ht="15" customHeight="1">
      <c r="A95" s="49"/>
      <c r="B95" s="24"/>
      <c r="C95" s="52"/>
      <c r="D95" s="31">
        <v>1</v>
      </c>
      <c r="E95" s="26">
        <v>0.12655086848635236</v>
      </c>
      <c r="F95" s="27">
        <v>0.13151364764267989</v>
      </c>
      <c r="G95" s="27">
        <v>6.699751861042183E-2</v>
      </c>
      <c r="H95" s="27">
        <v>1.488833746898263E-2</v>
      </c>
      <c r="I95" s="27">
        <v>4.9627791563275438E-2</v>
      </c>
      <c r="J95" s="27">
        <v>4.4665012406947889E-2</v>
      </c>
      <c r="K95" s="27">
        <v>5.2109181141439205E-2</v>
      </c>
      <c r="L95" s="27">
        <v>2.4813895781637719E-2</v>
      </c>
      <c r="M95" s="27">
        <v>3.9702233250620347E-2</v>
      </c>
      <c r="N95" s="27">
        <v>9.1811414392059559E-2</v>
      </c>
      <c r="O95" s="27">
        <v>0.6178660049627791</v>
      </c>
      <c r="P95" s="27">
        <v>0.15632754342431762</v>
      </c>
    </row>
    <row r="96" spans="1:16" ht="15" customHeight="1">
      <c r="A96" s="49"/>
      <c r="B96" s="24"/>
      <c r="C96" s="51" t="s">
        <v>325</v>
      </c>
      <c r="D96" s="28">
        <v>373</v>
      </c>
      <c r="E96" s="29">
        <v>45</v>
      </c>
      <c r="F96" s="30">
        <v>45</v>
      </c>
      <c r="G96" s="30">
        <v>26</v>
      </c>
      <c r="H96" s="30">
        <v>6</v>
      </c>
      <c r="I96" s="30">
        <v>20</v>
      </c>
      <c r="J96" s="30">
        <v>18</v>
      </c>
      <c r="K96" s="30">
        <v>13</v>
      </c>
      <c r="L96" s="30">
        <v>4</v>
      </c>
      <c r="M96" s="30">
        <v>20</v>
      </c>
      <c r="N96" s="30">
        <v>32</v>
      </c>
      <c r="O96" s="30">
        <v>200</v>
      </c>
      <c r="P96" s="30">
        <v>80</v>
      </c>
    </row>
    <row r="97" spans="1:16" ht="15" customHeight="1">
      <c r="A97" s="49"/>
      <c r="B97" s="24"/>
      <c r="C97" s="52"/>
      <c r="D97" s="31">
        <v>1</v>
      </c>
      <c r="E97" s="26">
        <v>0.12064343163538874</v>
      </c>
      <c r="F97" s="27">
        <v>0.12064343163538874</v>
      </c>
      <c r="G97" s="27">
        <v>6.9705093833780166E-2</v>
      </c>
      <c r="H97" s="27">
        <v>1.6085790884718499E-2</v>
      </c>
      <c r="I97" s="27">
        <v>5.3619302949061663E-2</v>
      </c>
      <c r="J97" s="27">
        <v>4.8257372654155493E-2</v>
      </c>
      <c r="K97" s="27">
        <v>3.4852546916890083E-2</v>
      </c>
      <c r="L97" s="27">
        <v>1.0723860589812333E-2</v>
      </c>
      <c r="M97" s="27">
        <v>5.3619302949061663E-2</v>
      </c>
      <c r="N97" s="27">
        <v>8.5790884718498661E-2</v>
      </c>
      <c r="O97" s="27">
        <v>0.53619302949061665</v>
      </c>
      <c r="P97" s="27">
        <v>0.21447721179624665</v>
      </c>
    </row>
    <row r="98" spans="1:16" ht="15" customHeight="1">
      <c r="A98" s="49"/>
      <c r="B98" s="24"/>
      <c r="C98" s="51" t="s">
        <v>326</v>
      </c>
      <c r="D98" s="28">
        <v>28</v>
      </c>
      <c r="E98" s="29">
        <v>4</v>
      </c>
      <c r="F98" s="30">
        <v>5</v>
      </c>
      <c r="G98" s="30">
        <v>4</v>
      </c>
      <c r="H98" s="30">
        <v>2</v>
      </c>
      <c r="I98" s="30">
        <v>4</v>
      </c>
      <c r="J98" s="30">
        <v>5</v>
      </c>
      <c r="K98" s="30">
        <v>2</v>
      </c>
      <c r="L98" s="30">
        <v>3</v>
      </c>
      <c r="M98" s="30">
        <v>3</v>
      </c>
      <c r="N98" s="30">
        <v>4</v>
      </c>
      <c r="O98" s="30">
        <v>13</v>
      </c>
      <c r="P98" s="30">
        <v>6</v>
      </c>
    </row>
    <row r="99" spans="1:16" ht="15" customHeight="1">
      <c r="A99" s="49"/>
      <c r="B99" s="24"/>
      <c r="C99" s="52"/>
      <c r="D99" s="31">
        <v>1</v>
      </c>
      <c r="E99" s="26">
        <v>0.14285714285714285</v>
      </c>
      <c r="F99" s="27">
        <v>0.17857142857142858</v>
      </c>
      <c r="G99" s="27">
        <v>0.14285714285714285</v>
      </c>
      <c r="H99" s="27">
        <v>7.1428571428571425E-2</v>
      </c>
      <c r="I99" s="27">
        <v>0.14285714285714285</v>
      </c>
      <c r="J99" s="27">
        <v>0.17857142857142858</v>
      </c>
      <c r="K99" s="27">
        <v>7.1428571428571425E-2</v>
      </c>
      <c r="L99" s="27">
        <v>0.10714285714285714</v>
      </c>
      <c r="M99" s="27">
        <v>0.10714285714285714</v>
      </c>
      <c r="N99" s="27">
        <v>0.14285714285714285</v>
      </c>
      <c r="O99" s="27">
        <v>0.4642857142857143</v>
      </c>
      <c r="P99" s="27">
        <v>0.21428571428571427</v>
      </c>
    </row>
    <row r="100" spans="1:16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</row>
    <row r="101" spans="1:16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1</v>
      </c>
      <c r="P101" s="46">
        <v>0</v>
      </c>
    </row>
    <row r="102" spans="1:16" ht="15" customHeight="1">
      <c r="C102"/>
    </row>
    <row r="103" spans="1:16" ht="12" hidden="1" customHeight="1">
      <c r="C103"/>
    </row>
    <row r="104" spans="1:16" ht="12" hidden="1" customHeight="1">
      <c r="C104"/>
    </row>
    <row r="105" spans="1:16" ht="12" hidden="1" customHeight="1">
      <c r="C105"/>
    </row>
    <row r="106" spans="1:16" ht="12" hidden="1" customHeight="1">
      <c r="C106"/>
    </row>
    <row r="107" spans="1:16" ht="12" hidden="1" customHeight="1">
      <c r="C107"/>
    </row>
    <row r="108" spans="1:16" ht="12" hidden="1" customHeight="1">
      <c r="C108"/>
    </row>
    <row r="109" spans="1:16" ht="12" hidden="1" customHeight="1">
      <c r="C109"/>
    </row>
    <row r="110" spans="1:16" ht="12" hidden="1" customHeight="1">
      <c r="C110"/>
    </row>
    <row r="111" spans="1:16" ht="12" hidden="1" customHeight="1">
      <c r="C111"/>
    </row>
    <row r="112" spans="1:16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P9">
    <cfRule type="top10" dxfId="1011" priority="56" rank="1"/>
  </conditionalFormatting>
  <conditionalFormatting sqref="E67:P67">
    <cfRule type="top10" dxfId="1010" priority="49" rank="1"/>
  </conditionalFormatting>
  <conditionalFormatting sqref="E65:P65">
    <cfRule type="top10" dxfId="1009" priority="48" rank="1"/>
  </conditionalFormatting>
  <conditionalFormatting sqref="E63:P63">
    <cfRule type="top10" dxfId="1008" priority="47" rank="1"/>
  </conditionalFormatting>
  <conditionalFormatting sqref="E61:P61">
    <cfRule type="top10" dxfId="1007" priority="46" rank="1"/>
  </conditionalFormatting>
  <conditionalFormatting sqref="E59:P59">
    <cfRule type="top10" dxfId="1006" priority="45" rank="1"/>
  </conditionalFormatting>
  <conditionalFormatting sqref="E57:P57">
    <cfRule type="top10" dxfId="1005" priority="44" rank="1"/>
  </conditionalFormatting>
  <conditionalFormatting sqref="E55:P55">
    <cfRule type="top10" dxfId="1004" priority="43" rank="1"/>
  </conditionalFormatting>
  <conditionalFormatting sqref="E53:P53">
    <cfRule type="top10" dxfId="1003" priority="42" rank="1"/>
  </conditionalFormatting>
  <conditionalFormatting sqref="E51:P51">
    <cfRule type="top10" dxfId="1002" priority="41" rank="1"/>
  </conditionalFormatting>
  <conditionalFormatting sqref="E49:P49">
    <cfRule type="top10" dxfId="1001" priority="40" rank="1"/>
  </conditionalFormatting>
  <conditionalFormatting sqref="E47:P47">
    <cfRule type="top10" dxfId="1000" priority="39" rank="1"/>
  </conditionalFormatting>
  <conditionalFormatting sqref="E45:P45">
    <cfRule type="top10" dxfId="999" priority="38" rank="1"/>
  </conditionalFormatting>
  <conditionalFormatting sqref="E43:P43">
    <cfRule type="top10" dxfId="998" priority="37" rank="1"/>
  </conditionalFormatting>
  <conditionalFormatting sqref="E41:P41">
    <cfRule type="top10" dxfId="997" priority="36" rank="1"/>
  </conditionalFormatting>
  <conditionalFormatting sqref="E39:P39">
    <cfRule type="top10" dxfId="996" priority="35" rank="1"/>
  </conditionalFormatting>
  <conditionalFormatting sqref="E37:P37">
    <cfRule type="top10" dxfId="995" priority="34" rank="1"/>
  </conditionalFormatting>
  <conditionalFormatting sqref="E35:P35">
    <cfRule type="top10" dxfId="994" priority="32" rank="1"/>
  </conditionalFormatting>
  <conditionalFormatting sqref="E33:P33">
    <cfRule type="top10" dxfId="993" priority="31" rank="1"/>
  </conditionalFormatting>
  <conditionalFormatting sqref="E31:P31">
    <cfRule type="top10" dxfId="992" priority="30" rank="1"/>
  </conditionalFormatting>
  <conditionalFormatting sqref="E29:P29">
    <cfRule type="top10" dxfId="991" priority="29" rank="1"/>
  </conditionalFormatting>
  <conditionalFormatting sqref="E27:P27">
    <cfRule type="top10" dxfId="990" priority="28" rank="1"/>
  </conditionalFormatting>
  <conditionalFormatting sqref="E21:P21">
    <cfRule type="top10" dxfId="989" priority="27" rank="1"/>
  </conditionalFormatting>
  <conditionalFormatting sqref="E19:P19">
    <cfRule type="top10" dxfId="988" priority="26" rank="1"/>
  </conditionalFormatting>
  <conditionalFormatting sqref="E17:P17">
    <cfRule type="top10" dxfId="987" priority="25" rank="1"/>
  </conditionalFormatting>
  <conditionalFormatting sqref="E15:P15">
    <cfRule type="top10" dxfId="986" priority="24" rank="1"/>
  </conditionalFormatting>
  <conditionalFormatting sqref="E13:P13">
    <cfRule type="top10" dxfId="985" priority="23" rank="1"/>
  </conditionalFormatting>
  <conditionalFormatting sqref="E11:P11">
    <cfRule type="top10" dxfId="984" priority="22" rank="1"/>
  </conditionalFormatting>
  <conditionalFormatting sqref="E23:P23">
    <cfRule type="top10" dxfId="983" priority="21" rank="1"/>
  </conditionalFormatting>
  <conditionalFormatting sqref="E25:P25">
    <cfRule type="top10" dxfId="982" priority="20" rank="1"/>
  </conditionalFormatting>
  <conditionalFormatting sqref="E81:P81">
    <cfRule type="top10" dxfId="981" priority="17" rank="1"/>
  </conditionalFormatting>
  <conditionalFormatting sqref="E79:P79">
    <cfRule type="top10" dxfId="980" priority="16" rank="1"/>
  </conditionalFormatting>
  <conditionalFormatting sqref="E77:P77">
    <cfRule type="top10" dxfId="979" priority="15" rank="1"/>
  </conditionalFormatting>
  <conditionalFormatting sqref="E75:P75">
    <cfRule type="top10" dxfId="978" priority="14" rank="1"/>
  </conditionalFormatting>
  <conditionalFormatting sqref="E73:P73">
    <cfRule type="top10" dxfId="977" priority="13" rank="1"/>
  </conditionalFormatting>
  <conditionalFormatting sqref="E71:P71">
    <cfRule type="top10" dxfId="976" priority="12" rank="1"/>
  </conditionalFormatting>
  <conditionalFormatting sqref="E69:P69">
    <cfRule type="top10" dxfId="975" priority="11" rank="1"/>
  </conditionalFormatting>
  <conditionalFormatting sqref="E101:P101">
    <cfRule type="top10" dxfId="974" priority="9" rank="1"/>
  </conditionalFormatting>
  <conditionalFormatting sqref="E99:P99">
    <cfRule type="top10" dxfId="973" priority="8" rank="1"/>
  </conditionalFormatting>
  <conditionalFormatting sqref="E97:P97">
    <cfRule type="top10" dxfId="972" priority="7" rank="1"/>
  </conditionalFormatting>
  <conditionalFormatting sqref="E95:P95">
    <cfRule type="top10" dxfId="971" priority="6" rank="1"/>
  </conditionalFormatting>
  <conditionalFormatting sqref="E93:P93">
    <cfRule type="top10" dxfId="970" priority="5" rank="1"/>
  </conditionalFormatting>
  <conditionalFormatting sqref="E91:P91">
    <cfRule type="top10" dxfId="969" priority="4" rank="1"/>
  </conditionalFormatting>
  <conditionalFormatting sqref="E89:P89">
    <cfRule type="top10" dxfId="968" priority="3" rank="1"/>
  </conditionalFormatting>
  <conditionalFormatting sqref="E87:P87">
    <cfRule type="top10" dxfId="967" priority="2" rank="1"/>
  </conditionalFormatting>
  <conditionalFormatting sqref="E85:P85">
    <cfRule type="top10" dxfId="96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6384" ht="15" customHeight="1">
      <c r="B2" s="3" t="s">
        <v>29</v>
      </c>
    </row>
    <row r="3" spans="1:16384" ht="15" customHeight="1">
      <c r="B3" s="3" t="s">
        <v>355</v>
      </c>
    </row>
    <row r="4" spans="1:16384" ht="15" customHeight="1">
      <c r="B4" s="3" t="s">
        <v>338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179</v>
      </c>
      <c r="F7" s="13" t="s">
        <v>180</v>
      </c>
      <c r="G7" s="13" t="s">
        <v>181</v>
      </c>
      <c r="H7" s="13" t="s">
        <v>182</v>
      </c>
      <c r="I7" s="13" t="s">
        <v>183</v>
      </c>
      <c r="J7" s="13" t="s">
        <v>184</v>
      </c>
      <c r="K7" s="13" t="s">
        <v>27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10600</v>
      </c>
      <c r="F8" s="16">
        <v>3750</v>
      </c>
      <c r="G8" s="16">
        <v>2200</v>
      </c>
      <c r="H8" s="16">
        <v>4578</v>
      </c>
      <c r="I8" s="16">
        <v>4559</v>
      </c>
      <c r="J8" s="16">
        <v>4857</v>
      </c>
      <c r="K8" s="16">
        <v>1950</v>
      </c>
    </row>
    <row r="9" spans="1:16384" ht="15" customHeight="1">
      <c r="A9" s="49"/>
      <c r="B9" s="57"/>
      <c r="C9" s="58"/>
      <c r="D9" s="17">
        <v>1</v>
      </c>
      <c r="E9" s="18">
        <v>0.65602178487436569</v>
      </c>
      <c r="F9" s="19">
        <v>0.23208317861121425</v>
      </c>
      <c r="G9" s="19">
        <v>0.13615546478524571</v>
      </c>
      <c r="H9" s="19">
        <v>0.28332714444857038</v>
      </c>
      <c r="I9" s="19">
        <v>0.28215125634360688</v>
      </c>
      <c r="J9" s="19">
        <v>0.30059413293724468</v>
      </c>
      <c r="K9" s="19">
        <v>0.12068325287783141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3237</v>
      </c>
      <c r="F10" s="23">
        <v>903</v>
      </c>
      <c r="G10" s="23">
        <v>587</v>
      </c>
      <c r="H10" s="23">
        <v>1487</v>
      </c>
      <c r="I10" s="23">
        <v>1465</v>
      </c>
      <c r="J10" s="23">
        <v>1608</v>
      </c>
      <c r="K10" s="23">
        <v>602</v>
      </c>
    </row>
    <row r="11" spans="1:16384" ht="15" customHeight="1">
      <c r="A11" s="49"/>
      <c r="B11" s="24"/>
      <c r="C11" s="52"/>
      <c r="D11" s="25">
        <v>1</v>
      </c>
      <c r="E11" s="26">
        <v>0.6484375</v>
      </c>
      <c r="F11" s="27">
        <v>0.18088942307692307</v>
      </c>
      <c r="G11" s="27">
        <v>0.11758814102564102</v>
      </c>
      <c r="H11" s="27">
        <v>0.29787660256410259</v>
      </c>
      <c r="I11" s="27">
        <v>0.29346955128205127</v>
      </c>
      <c r="J11" s="27">
        <v>0.32211538461538464</v>
      </c>
      <c r="K11" s="27">
        <v>0.12059294871794872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7176</v>
      </c>
      <c r="F12" s="30">
        <v>2815</v>
      </c>
      <c r="G12" s="30">
        <v>1586</v>
      </c>
      <c r="H12" s="30">
        <v>3057</v>
      </c>
      <c r="I12" s="30">
        <v>3060</v>
      </c>
      <c r="J12" s="30">
        <v>3224</v>
      </c>
      <c r="K12" s="30">
        <v>1309</v>
      </c>
    </row>
    <row r="13" spans="1:16384" ht="15" customHeight="1">
      <c r="A13" s="49"/>
      <c r="B13" s="43"/>
      <c r="C13" s="60"/>
      <c r="D13" s="44">
        <v>1</v>
      </c>
      <c r="E13" s="45">
        <v>0.65780548171234765</v>
      </c>
      <c r="F13" s="46">
        <v>0.25804381703180862</v>
      </c>
      <c r="G13" s="46">
        <v>0.14538454487120725</v>
      </c>
      <c r="H13" s="46">
        <v>0.28022733522779358</v>
      </c>
      <c r="I13" s="46">
        <v>0.28050233751947934</v>
      </c>
      <c r="J13" s="46">
        <v>0.29553579613163444</v>
      </c>
      <c r="K13" s="46">
        <v>0.11999266660555505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234</v>
      </c>
      <c r="F14" s="23">
        <v>46</v>
      </c>
      <c r="G14" s="23">
        <v>44</v>
      </c>
      <c r="H14" s="23">
        <v>104</v>
      </c>
      <c r="I14" s="23">
        <v>89</v>
      </c>
      <c r="J14" s="23">
        <v>117</v>
      </c>
      <c r="K14" s="23">
        <v>44</v>
      </c>
    </row>
    <row r="15" spans="1:16384" ht="15" customHeight="1">
      <c r="A15" s="49"/>
      <c r="B15" s="24"/>
      <c r="C15" s="52"/>
      <c r="D15" s="31">
        <v>1</v>
      </c>
      <c r="E15" s="26">
        <v>0.64819944598337953</v>
      </c>
      <c r="F15" s="27">
        <v>0.12742382271468145</v>
      </c>
      <c r="G15" s="27">
        <v>0.12188365650969529</v>
      </c>
      <c r="H15" s="27">
        <v>0.2880886426592798</v>
      </c>
      <c r="I15" s="27">
        <v>0.24653739612188366</v>
      </c>
      <c r="J15" s="27">
        <v>0.32409972299168976</v>
      </c>
      <c r="K15" s="27">
        <v>0.12188365650969529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470</v>
      </c>
      <c r="F16" s="30">
        <v>121</v>
      </c>
      <c r="G16" s="30">
        <v>85</v>
      </c>
      <c r="H16" s="30">
        <v>218</v>
      </c>
      <c r="I16" s="30">
        <v>207</v>
      </c>
      <c r="J16" s="30">
        <v>199</v>
      </c>
      <c r="K16" s="30">
        <v>90</v>
      </c>
    </row>
    <row r="17" spans="1:11" ht="15" customHeight="1">
      <c r="A17" s="49"/>
      <c r="B17" s="24"/>
      <c r="C17" s="52"/>
      <c r="D17" s="31">
        <v>1</v>
      </c>
      <c r="E17" s="26">
        <v>0.67625899280575541</v>
      </c>
      <c r="F17" s="27">
        <v>0.17410071942446043</v>
      </c>
      <c r="G17" s="27">
        <v>0.1223021582733813</v>
      </c>
      <c r="H17" s="27">
        <v>0.31366906474820144</v>
      </c>
      <c r="I17" s="27">
        <v>0.29784172661870506</v>
      </c>
      <c r="J17" s="27">
        <v>0.28633093525179854</v>
      </c>
      <c r="K17" s="27">
        <v>0.12949640287769784</v>
      </c>
    </row>
    <row r="18" spans="1:11" ht="15" customHeight="1">
      <c r="A18" s="49"/>
      <c r="B18" s="24"/>
      <c r="C18" s="51" t="s">
        <v>290</v>
      </c>
      <c r="D18" s="28">
        <v>867</v>
      </c>
      <c r="E18" s="29">
        <v>599</v>
      </c>
      <c r="F18" s="30">
        <v>155</v>
      </c>
      <c r="G18" s="30">
        <v>114</v>
      </c>
      <c r="H18" s="30">
        <v>249</v>
      </c>
      <c r="I18" s="30">
        <v>253</v>
      </c>
      <c r="J18" s="30">
        <v>236</v>
      </c>
      <c r="K18" s="30">
        <v>89</v>
      </c>
    </row>
    <row r="19" spans="1:11" ht="15" customHeight="1">
      <c r="A19" s="49"/>
      <c r="B19" s="24"/>
      <c r="C19" s="52"/>
      <c r="D19" s="31">
        <v>1</v>
      </c>
      <c r="E19" s="26">
        <v>0.6908881199538639</v>
      </c>
      <c r="F19" s="27">
        <v>0.17877739331026529</v>
      </c>
      <c r="G19" s="27">
        <v>0.13148788927335639</v>
      </c>
      <c r="H19" s="27">
        <v>0.28719723183391005</v>
      </c>
      <c r="I19" s="27">
        <v>0.29181084198385238</v>
      </c>
      <c r="J19" s="27">
        <v>0.27220299884659749</v>
      </c>
      <c r="K19" s="27">
        <v>0.10265282583621683</v>
      </c>
    </row>
    <row r="20" spans="1:11" ht="15" customHeight="1">
      <c r="A20" s="49"/>
      <c r="B20" s="24"/>
      <c r="C20" s="51" t="s">
        <v>291</v>
      </c>
      <c r="D20" s="28">
        <v>1749</v>
      </c>
      <c r="E20" s="29">
        <v>1182</v>
      </c>
      <c r="F20" s="30">
        <v>386</v>
      </c>
      <c r="G20" s="30">
        <v>250</v>
      </c>
      <c r="H20" s="30">
        <v>512</v>
      </c>
      <c r="I20" s="30">
        <v>474</v>
      </c>
      <c r="J20" s="30">
        <v>493</v>
      </c>
      <c r="K20" s="30">
        <v>214</v>
      </c>
    </row>
    <row r="21" spans="1:11" ht="15" customHeight="1">
      <c r="A21" s="49"/>
      <c r="B21" s="24"/>
      <c r="C21" s="52"/>
      <c r="D21" s="31">
        <v>1</v>
      </c>
      <c r="E21" s="26">
        <v>0.67581475128644941</v>
      </c>
      <c r="F21" s="27">
        <v>0.22069754145225842</v>
      </c>
      <c r="G21" s="27">
        <v>0.1429388221841052</v>
      </c>
      <c r="H21" s="27">
        <v>0.29273870783304745</v>
      </c>
      <c r="I21" s="27">
        <v>0.27101200686106347</v>
      </c>
      <c r="J21" s="27">
        <v>0.28187535734705543</v>
      </c>
      <c r="K21" s="27">
        <v>0.12235563178959405</v>
      </c>
    </row>
    <row r="22" spans="1:11" ht="15" customHeight="1">
      <c r="A22" s="49"/>
      <c r="B22" s="24"/>
      <c r="C22" s="51" t="s">
        <v>292</v>
      </c>
      <c r="D22" s="28">
        <v>3564</v>
      </c>
      <c r="E22" s="29">
        <v>2486</v>
      </c>
      <c r="F22" s="30">
        <v>935</v>
      </c>
      <c r="G22" s="30">
        <v>600</v>
      </c>
      <c r="H22" s="30">
        <v>1036</v>
      </c>
      <c r="I22" s="30">
        <v>1027</v>
      </c>
      <c r="J22" s="30">
        <v>1011</v>
      </c>
      <c r="K22" s="30">
        <v>382</v>
      </c>
    </row>
    <row r="23" spans="1:11" ht="15" customHeight="1">
      <c r="A23" s="49"/>
      <c r="B23" s="24"/>
      <c r="C23" s="52"/>
      <c r="D23" s="25">
        <v>1</v>
      </c>
      <c r="E23" s="26">
        <v>0.69753086419753085</v>
      </c>
      <c r="F23" s="27">
        <v>0.26234567901234568</v>
      </c>
      <c r="G23" s="27">
        <v>0.16835016835016836</v>
      </c>
      <c r="H23" s="27">
        <v>0.29068462401795736</v>
      </c>
      <c r="I23" s="27">
        <v>0.28815937149270482</v>
      </c>
      <c r="J23" s="27">
        <v>0.28367003367003368</v>
      </c>
      <c r="K23" s="27">
        <v>0.10718294051627385</v>
      </c>
    </row>
    <row r="24" spans="1:11" ht="15" customHeight="1">
      <c r="A24" s="49"/>
      <c r="B24" s="24"/>
      <c r="C24" s="51" t="s">
        <v>293</v>
      </c>
      <c r="D24" s="28">
        <v>4716</v>
      </c>
      <c r="E24" s="29">
        <v>3150</v>
      </c>
      <c r="F24" s="30">
        <v>1255</v>
      </c>
      <c r="G24" s="30">
        <v>679</v>
      </c>
      <c r="H24" s="30">
        <v>1332</v>
      </c>
      <c r="I24" s="30">
        <v>1325</v>
      </c>
      <c r="J24" s="30">
        <v>1397</v>
      </c>
      <c r="K24" s="30">
        <v>528</v>
      </c>
    </row>
    <row r="25" spans="1:11" ht="15" customHeight="1">
      <c r="A25" s="49"/>
      <c r="B25" s="24"/>
      <c r="C25" s="52"/>
      <c r="D25" s="25">
        <v>1</v>
      </c>
      <c r="E25" s="26">
        <v>0.66793893129770987</v>
      </c>
      <c r="F25" s="27">
        <v>0.26611535199321457</v>
      </c>
      <c r="G25" s="27">
        <v>0.14397794741306191</v>
      </c>
      <c r="H25" s="27">
        <v>0.28244274809160308</v>
      </c>
      <c r="I25" s="27">
        <v>0.28095843935538595</v>
      </c>
      <c r="J25" s="27">
        <v>0.296225614927905</v>
      </c>
      <c r="K25" s="27">
        <v>0.11195928753180662</v>
      </c>
    </row>
    <row r="26" spans="1:11" ht="15" customHeight="1">
      <c r="A26" s="49"/>
      <c r="B26" s="24"/>
      <c r="C26" s="51" t="s">
        <v>294</v>
      </c>
      <c r="D26" s="28">
        <v>3882</v>
      </c>
      <c r="E26" s="29">
        <v>2258</v>
      </c>
      <c r="F26" s="30">
        <v>814</v>
      </c>
      <c r="G26" s="30">
        <v>393</v>
      </c>
      <c r="H26" s="30">
        <v>1084</v>
      </c>
      <c r="I26" s="30">
        <v>1141</v>
      </c>
      <c r="J26" s="30">
        <v>1365</v>
      </c>
      <c r="K26" s="30">
        <v>544</v>
      </c>
    </row>
    <row r="27" spans="1:11" ht="15" customHeight="1">
      <c r="A27" s="49"/>
      <c r="B27" s="43"/>
      <c r="C27" s="60"/>
      <c r="D27" s="44">
        <v>1</v>
      </c>
      <c r="E27" s="45">
        <v>0.58165893869139618</v>
      </c>
      <c r="F27" s="46">
        <v>0.20968572900566718</v>
      </c>
      <c r="G27" s="46">
        <v>0.10123647604327667</v>
      </c>
      <c r="H27" s="46">
        <v>0.27923750643997941</v>
      </c>
      <c r="I27" s="46">
        <v>0.29392065945388973</v>
      </c>
      <c r="J27" s="46">
        <v>0.3516228748068006</v>
      </c>
      <c r="K27" s="46">
        <v>0.14013395157135497</v>
      </c>
    </row>
    <row r="28" spans="1:11" ht="15" customHeight="1">
      <c r="A28" s="49"/>
      <c r="B28" s="24" t="s">
        <v>281</v>
      </c>
      <c r="C28" s="53" t="s">
        <v>295</v>
      </c>
      <c r="D28" s="21">
        <v>5554</v>
      </c>
      <c r="E28" s="22">
        <v>3878</v>
      </c>
      <c r="F28" s="23">
        <v>1611</v>
      </c>
      <c r="G28" s="23">
        <v>1080</v>
      </c>
      <c r="H28" s="23">
        <v>1350</v>
      </c>
      <c r="I28" s="23">
        <v>1577</v>
      </c>
      <c r="J28" s="23">
        <v>1142</v>
      </c>
      <c r="K28" s="23">
        <v>610</v>
      </c>
    </row>
    <row r="29" spans="1:11" ht="15" customHeight="1">
      <c r="A29" s="49"/>
      <c r="B29" s="24"/>
      <c r="C29" s="52"/>
      <c r="D29" s="31">
        <v>1</v>
      </c>
      <c r="E29" s="26">
        <v>0.69823550594166361</v>
      </c>
      <c r="F29" s="27">
        <v>0.29006121714079941</v>
      </c>
      <c r="G29" s="27">
        <v>0.19445444724522867</v>
      </c>
      <c r="H29" s="27">
        <v>0.24306805905653583</v>
      </c>
      <c r="I29" s="27">
        <v>0.28393950306085702</v>
      </c>
      <c r="J29" s="27">
        <v>0.20561757292041771</v>
      </c>
      <c r="K29" s="27">
        <v>0.10983075261073101</v>
      </c>
    </row>
    <row r="30" spans="1:11" ht="15" customHeight="1">
      <c r="A30" s="49"/>
      <c r="B30" s="24"/>
      <c r="C30" s="51" t="s">
        <v>296</v>
      </c>
      <c r="D30" s="28">
        <v>4048</v>
      </c>
      <c r="E30" s="29">
        <v>2757</v>
      </c>
      <c r="F30" s="30">
        <v>868</v>
      </c>
      <c r="G30" s="30">
        <v>516</v>
      </c>
      <c r="H30" s="30">
        <v>1263</v>
      </c>
      <c r="I30" s="30">
        <v>1152</v>
      </c>
      <c r="J30" s="30">
        <v>1276</v>
      </c>
      <c r="K30" s="30">
        <v>459</v>
      </c>
    </row>
    <row r="31" spans="1:11" ht="15" customHeight="1">
      <c r="A31" s="49"/>
      <c r="B31" s="24"/>
      <c r="C31" s="52"/>
      <c r="D31" s="31">
        <v>1</v>
      </c>
      <c r="E31" s="26">
        <v>0.68107707509881421</v>
      </c>
      <c r="F31" s="27">
        <v>0.21442687747035574</v>
      </c>
      <c r="G31" s="27">
        <v>0.12747035573122531</v>
      </c>
      <c r="H31" s="27">
        <v>0.31200592885375494</v>
      </c>
      <c r="I31" s="27">
        <v>0.28458498023715417</v>
      </c>
      <c r="J31" s="27">
        <v>0.31521739130434784</v>
      </c>
      <c r="K31" s="27">
        <v>0.1133893280632411</v>
      </c>
    </row>
    <row r="32" spans="1:11" ht="15" customHeight="1">
      <c r="A32" s="49"/>
      <c r="B32" s="24"/>
      <c r="C32" s="51" t="s">
        <v>297</v>
      </c>
      <c r="D32" s="28">
        <v>378</v>
      </c>
      <c r="E32" s="29">
        <v>253</v>
      </c>
      <c r="F32" s="30">
        <v>69</v>
      </c>
      <c r="G32" s="30">
        <v>38</v>
      </c>
      <c r="H32" s="30">
        <v>108</v>
      </c>
      <c r="I32" s="30">
        <v>89</v>
      </c>
      <c r="J32" s="30">
        <v>120</v>
      </c>
      <c r="K32" s="30">
        <v>53</v>
      </c>
    </row>
    <row r="33" spans="1:11" ht="15" customHeight="1">
      <c r="A33" s="49"/>
      <c r="B33" s="24"/>
      <c r="C33" s="52"/>
      <c r="D33" s="31">
        <v>1</v>
      </c>
      <c r="E33" s="26">
        <v>0.6693121693121693</v>
      </c>
      <c r="F33" s="27">
        <v>0.18253968253968253</v>
      </c>
      <c r="G33" s="27">
        <v>0.10052910052910052</v>
      </c>
      <c r="H33" s="27">
        <v>0.2857142857142857</v>
      </c>
      <c r="I33" s="27">
        <v>0.23544973544973544</v>
      </c>
      <c r="J33" s="27">
        <v>0.31746031746031744</v>
      </c>
      <c r="K33" s="27">
        <v>0.1402116402116402</v>
      </c>
    </row>
    <row r="34" spans="1:11" ht="15" customHeight="1">
      <c r="A34" s="49"/>
      <c r="B34" s="24"/>
      <c r="C34" s="51" t="s">
        <v>298</v>
      </c>
      <c r="D34" s="28">
        <v>3119</v>
      </c>
      <c r="E34" s="29">
        <v>1955</v>
      </c>
      <c r="F34" s="30">
        <v>650</v>
      </c>
      <c r="G34" s="30">
        <v>269</v>
      </c>
      <c r="H34" s="30">
        <v>1007</v>
      </c>
      <c r="I34" s="30">
        <v>937</v>
      </c>
      <c r="J34" s="30">
        <v>1288</v>
      </c>
      <c r="K34" s="30">
        <v>302</v>
      </c>
    </row>
    <row r="35" spans="1:11" ht="15" customHeight="1">
      <c r="A35" s="49"/>
      <c r="B35" s="43"/>
      <c r="C35" s="60"/>
      <c r="D35" s="44">
        <v>1</v>
      </c>
      <c r="E35" s="45">
        <v>0.62680346264828468</v>
      </c>
      <c r="F35" s="46">
        <v>0.20840012824623277</v>
      </c>
      <c r="G35" s="46">
        <v>8.6245591535748636E-2</v>
      </c>
      <c r="H35" s="46">
        <v>0.32285989099070217</v>
      </c>
      <c r="I35" s="46">
        <v>0.30041680025649248</v>
      </c>
      <c r="J35" s="46">
        <v>0.41295286950945814</v>
      </c>
      <c r="K35" s="46">
        <v>9.6825905739018919E-2</v>
      </c>
    </row>
    <row r="36" spans="1:11" ht="15" customHeight="1">
      <c r="A36" s="49"/>
      <c r="B36" s="24" t="s">
        <v>17</v>
      </c>
      <c r="C36" s="53" t="s">
        <v>299</v>
      </c>
      <c r="D36" s="21">
        <v>1205</v>
      </c>
      <c r="E36" s="22">
        <v>887</v>
      </c>
      <c r="F36" s="23">
        <v>357</v>
      </c>
      <c r="G36" s="23">
        <v>179</v>
      </c>
      <c r="H36" s="23">
        <v>235</v>
      </c>
      <c r="I36" s="23">
        <v>222</v>
      </c>
      <c r="J36" s="23">
        <v>145</v>
      </c>
      <c r="K36" s="23">
        <v>181</v>
      </c>
    </row>
    <row r="37" spans="1:11" ht="15" customHeight="1">
      <c r="A37" s="49"/>
      <c r="B37" s="24"/>
      <c r="C37" s="52"/>
      <c r="D37" s="31">
        <v>1</v>
      </c>
      <c r="E37" s="26">
        <v>0.73609958506224071</v>
      </c>
      <c r="F37" s="27">
        <v>0.29626556016597511</v>
      </c>
      <c r="G37" s="27">
        <v>0.14854771784232365</v>
      </c>
      <c r="H37" s="27">
        <v>0.19502074688796681</v>
      </c>
      <c r="I37" s="27">
        <v>0.18423236514522823</v>
      </c>
      <c r="J37" s="27">
        <v>0.12033195020746888</v>
      </c>
      <c r="K37" s="27">
        <v>0.15020746887966804</v>
      </c>
    </row>
    <row r="38" spans="1:11" ht="15" customHeight="1">
      <c r="A38" s="49"/>
      <c r="B38" s="24"/>
      <c r="C38" s="54" t="s">
        <v>300</v>
      </c>
      <c r="D38" s="28">
        <v>1546</v>
      </c>
      <c r="E38" s="29">
        <v>1095</v>
      </c>
      <c r="F38" s="30">
        <v>416</v>
      </c>
      <c r="G38" s="30">
        <v>217</v>
      </c>
      <c r="H38" s="30">
        <v>366</v>
      </c>
      <c r="I38" s="30">
        <v>363</v>
      </c>
      <c r="J38" s="30">
        <v>278</v>
      </c>
      <c r="K38" s="30">
        <v>209</v>
      </c>
    </row>
    <row r="39" spans="1:11" ht="15" customHeight="1">
      <c r="A39" s="49"/>
      <c r="B39" s="24"/>
      <c r="C39" s="52"/>
      <c r="D39" s="31">
        <v>1</v>
      </c>
      <c r="E39" s="26">
        <v>0.70827943078913325</v>
      </c>
      <c r="F39" s="27">
        <v>0.26908150064683051</v>
      </c>
      <c r="G39" s="27">
        <v>0.14036222509702459</v>
      </c>
      <c r="H39" s="27">
        <v>0.23673997412677877</v>
      </c>
      <c r="I39" s="27">
        <v>0.23479948253557567</v>
      </c>
      <c r="J39" s="27">
        <v>0.17981888745148772</v>
      </c>
      <c r="K39" s="27">
        <v>0.1351875808538163</v>
      </c>
    </row>
    <row r="40" spans="1:11" ht="15" customHeight="1">
      <c r="A40" s="49"/>
      <c r="B40" s="24"/>
      <c r="C40" s="51" t="s">
        <v>301</v>
      </c>
      <c r="D40" s="28">
        <v>12779</v>
      </c>
      <c r="E40" s="29">
        <v>8283</v>
      </c>
      <c r="F40" s="30">
        <v>2840</v>
      </c>
      <c r="G40" s="30">
        <v>1736</v>
      </c>
      <c r="H40" s="30">
        <v>3867</v>
      </c>
      <c r="I40" s="30">
        <v>3874</v>
      </c>
      <c r="J40" s="30">
        <v>4334</v>
      </c>
      <c r="K40" s="30">
        <v>1356</v>
      </c>
    </row>
    <row r="41" spans="1:11" ht="15" customHeight="1">
      <c r="A41" s="49"/>
      <c r="B41" s="43"/>
      <c r="C41" s="60"/>
      <c r="D41" s="44">
        <v>1</v>
      </c>
      <c r="E41" s="45">
        <v>0.64817278347288521</v>
      </c>
      <c r="F41" s="46">
        <v>0.22223961186321309</v>
      </c>
      <c r="G41" s="46">
        <v>0.13584787542061194</v>
      </c>
      <c r="H41" s="46">
        <v>0.30260583770248062</v>
      </c>
      <c r="I41" s="46">
        <v>0.30315361139369279</v>
      </c>
      <c r="J41" s="46">
        <v>0.33915016824477656</v>
      </c>
      <c r="K41" s="46">
        <v>0.10611158932623836</v>
      </c>
    </row>
    <row r="42" spans="1:11" ht="15" customHeight="1">
      <c r="A42" s="49"/>
      <c r="B42" s="24" t="s">
        <v>15</v>
      </c>
      <c r="C42" s="53" t="s">
        <v>302</v>
      </c>
      <c r="D42" s="21">
        <v>497</v>
      </c>
      <c r="E42" s="35">
        <v>346</v>
      </c>
      <c r="F42" s="36">
        <v>154</v>
      </c>
      <c r="G42" s="36">
        <v>56</v>
      </c>
      <c r="H42" s="36">
        <v>114</v>
      </c>
      <c r="I42" s="36">
        <v>108</v>
      </c>
      <c r="J42" s="36">
        <v>124</v>
      </c>
      <c r="K42" s="36">
        <v>56</v>
      </c>
    </row>
    <row r="43" spans="1:11" ht="15" customHeight="1">
      <c r="A43" s="49"/>
      <c r="B43" s="24"/>
      <c r="C43" s="52"/>
      <c r="D43" s="31">
        <v>1</v>
      </c>
      <c r="E43" s="26">
        <v>0.69617706237424548</v>
      </c>
      <c r="F43" s="27">
        <v>0.30985915492957744</v>
      </c>
      <c r="G43" s="27">
        <v>0.11267605633802817</v>
      </c>
      <c r="H43" s="27">
        <v>0.22937625754527163</v>
      </c>
      <c r="I43" s="27">
        <v>0.21730382293762576</v>
      </c>
      <c r="J43" s="27">
        <v>0.24949698189134809</v>
      </c>
      <c r="K43" s="27">
        <v>0.11267605633802817</v>
      </c>
    </row>
    <row r="44" spans="1:11" ht="15" customHeight="1">
      <c r="A44" s="49"/>
      <c r="B44" s="24"/>
      <c r="C44" s="51" t="s">
        <v>303</v>
      </c>
      <c r="D44" s="28">
        <v>8147</v>
      </c>
      <c r="E44" s="37">
        <v>5534</v>
      </c>
      <c r="F44" s="38">
        <v>2031</v>
      </c>
      <c r="G44" s="38">
        <v>1105</v>
      </c>
      <c r="H44" s="38">
        <v>2298</v>
      </c>
      <c r="I44" s="38">
        <v>2205</v>
      </c>
      <c r="J44" s="38">
        <v>2528</v>
      </c>
      <c r="K44" s="38">
        <v>795</v>
      </c>
    </row>
    <row r="45" spans="1:11" ht="15" customHeight="1">
      <c r="A45" s="49"/>
      <c r="B45" s="24"/>
      <c r="C45" s="52"/>
      <c r="D45" s="31">
        <v>1</v>
      </c>
      <c r="E45" s="26">
        <v>0.67926844237142503</v>
      </c>
      <c r="F45" s="27">
        <v>0.24929421873082117</v>
      </c>
      <c r="G45" s="27">
        <v>0.13563274825088989</v>
      </c>
      <c r="H45" s="27">
        <v>0.28206701853442984</v>
      </c>
      <c r="I45" s="27">
        <v>0.2706517736590156</v>
      </c>
      <c r="J45" s="27">
        <v>0.31029826930158338</v>
      </c>
      <c r="K45" s="27">
        <v>9.7581931999509028E-2</v>
      </c>
    </row>
    <row r="46" spans="1:11" ht="15" customHeight="1">
      <c r="A46" s="49"/>
      <c r="B46" s="24"/>
      <c r="C46" s="51" t="s">
        <v>304</v>
      </c>
      <c r="D46" s="28">
        <v>5197</v>
      </c>
      <c r="E46" s="37">
        <v>3527</v>
      </c>
      <c r="F46" s="38">
        <v>1183</v>
      </c>
      <c r="G46" s="38">
        <v>767</v>
      </c>
      <c r="H46" s="38">
        <v>1517</v>
      </c>
      <c r="I46" s="38">
        <v>1560</v>
      </c>
      <c r="J46" s="38">
        <v>1494</v>
      </c>
      <c r="K46" s="38">
        <v>554</v>
      </c>
    </row>
    <row r="47" spans="1:11" ht="15" customHeight="1">
      <c r="A47" s="49"/>
      <c r="B47" s="24"/>
      <c r="C47" s="52"/>
      <c r="D47" s="31">
        <v>1</v>
      </c>
      <c r="E47" s="26">
        <v>0.67866076582643831</v>
      </c>
      <c r="F47" s="27">
        <v>0.22763132576486433</v>
      </c>
      <c r="G47" s="27">
        <v>0.14758514527612085</v>
      </c>
      <c r="H47" s="27">
        <v>0.29189917259957671</v>
      </c>
      <c r="I47" s="27">
        <v>0.30017317683278816</v>
      </c>
      <c r="J47" s="27">
        <v>0.28747354242832401</v>
      </c>
      <c r="K47" s="27">
        <v>0.10659996151625938</v>
      </c>
    </row>
    <row r="48" spans="1:11" ht="15" customHeight="1">
      <c r="A48" s="49"/>
      <c r="B48" s="24"/>
      <c r="C48" s="51" t="s">
        <v>305</v>
      </c>
      <c r="D48" s="28">
        <v>1858</v>
      </c>
      <c r="E48" s="37">
        <v>1042</v>
      </c>
      <c r="F48" s="38">
        <v>332</v>
      </c>
      <c r="G48" s="38">
        <v>246</v>
      </c>
      <c r="H48" s="38">
        <v>584</v>
      </c>
      <c r="I48" s="38">
        <v>614</v>
      </c>
      <c r="J48" s="38">
        <v>630</v>
      </c>
      <c r="K48" s="38">
        <v>297</v>
      </c>
    </row>
    <row r="49" spans="1:11" ht="15" customHeight="1">
      <c r="A49" s="49"/>
      <c r="B49" s="43"/>
      <c r="C49" s="60"/>
      <c r="D49" s="44">
        <v>1</v>
      </c>
      <c r="E49" s="45">
        <v>0.56081808396124866</v>
      </c>
      <c r="F49" s="46">
        <v>0.17868675995694294</v>
      </c>
      <c r="G49" s="46">
        <v>0.13240043057050593</v>
      </c>
      <c r="H49" s="46">
        <v>0.31431646932185148</v>
      </c>
      <c r="I49" s="46">
        <v>0.33046286329386437</v>
      </c>
      <c r="J49" s="46">
        <v>0.33907427341227125</v>
      </c>
      <c r="K49" s="46">
        <v>0.15984930032292788</v>
      </c>
    </row>
    <row r="50" spans="1:11" ht="15" customHeight="1">
      <c r="A50" s="49"/>
      <c r="B50" s="24" t="s">
        <v>282</v>
      </c>
      <c r="C50" s="53" t="s">
        <v>1</v>
      </c>
      <c r="D50" s="21">
        <v>2851</v>
      </c>
      <c r="E50" s="22">
        <v>1826</v>
      </c>
      <c r="F50" s="23">
        <v>548</v>
      </c>
      <c r="G50" s="23">
        <v>334</v>
      </c>
      <c r="H50" s="23">
        <v>761</v>
      </c>
      <c r="I50" s="23">
        <v>778</v>
      </c>
      <c r="J50" s="23">
        <v>746</v>
      </c>
      <c r="K50" s="23">
        <v>454</v>
      </c>
    </row>
    <row r="51" spans="1:11" ht="15" customHeight="1">
      <c r="A51" s="49"/>
      <c r="B51" s="24"/>
      <c r="C51" s="52"/>
      <c r="D51" s="31">
        <v>1</v>
      </c>
      <c r="E51" s="26">
        <v>0.64047702560505082</v>
      </c>
      <c r="F51" s="27">
        <v>0.19221325850578744</v>
      </c>
      <c r="G51" s="27">
        <v>0.11715187653454928</v>
      </c>
      <c r="H51" s="27">
        <v>0.26692388635566466</v>
      </c>
      <c r="I51" s="27">
        <v>0.27288670641880042</v>
      </c>
      <c r="J51" s="27">
        <v>0.26166257453525077</v>
      </c>
      <c r="K51" s="27">
        <v>0.15924237109786041</v>
      </c>
    </row>
    <row r="52" spans="1:11" ht="15" customHeight="1">
      <c r="A52" s="49"/>
      <c r="B52" s="24"/>
      <c r="C52" s="51" t="s">
        <v>306</v>
      </c>
      <c r="D52" s="28">
        <v>1975</v>
      </c>
      <c r="E52" s="29">
        <v>1432</v>
      </c>
      <c r="F52" s="30">
        <v>554</v>
      </c>
      <c r="G52" s="30">
        <v>275</v>
      </c>
      <c r="H52" s="30">
        <v>627</v>
      </c>
      <c r="I52" s="30">
        <v>570</v>
      </c>
      <c r="J52" s="30">
        <v>620</v>
      </c>
      <c r="K52" s="30">
        <v>132</v>
      </c>
    </row>
    <row r="53" spans="1:11" ht="15" customHeight="1">
      <c r="A53" s="49"/>
      <c r="B53" s="24"/>
      <c r="C53" s="52"/>
      <c r="D53" s="31">
        <v>1</v>
      </c>
      <c r="E53" s="26">
        <v>0.72506329113924051</v>
      </c>
      <c r="F53" s="27">
        <v>0.28050632911392404</v>
      </c>
      <c r="G53" s="27">
        <v>0.13924050632911392</v>
      </c>
      <c r="H53" s="27">
        <v>0.31746835443037974</v>
      </c>
      <c r="I53" s="27">
        <v>0.28860759493670884</v>
      </c>
      <c r="J53" s="27">
        <v>0.3139240506329114</v>
      </c>
      <c r="K53" s="27">
        <v>6.6835443037974687E-2</v>
      </c>
    </row>
    <row r="54" spans="1:11" ht="15" customHeight="1">
      <c r="A54" s="49"/>
      <c r="B54" s="24"/>
      <c r="C54" s="51" t="s">
        <v>307</v>
      </c>
      <c r="D54" s="28">
        <v>923</v>
      </c>
      <c r="E54" s="29">
        <v>594</v>
      </c>
      <c r="F54" s="30">
        <v>195</v>
      </c>
      <c r="G54" s="30">
        <v>120</v>
      </c>
      <c r="H54" s="30">
        <v>300</v>
      </c>
      <c r="I54" s="30">
        <v>290</v>
      </c>
      <c r="J54" s="30">
        <v>327</v>
      </c>
      <c r="K54" s="30">
        <v>93</v>
      </c>
    </row>
    <row r="55" spans="1:11" ht="15" customHeight="1">
      <c r="A55" s="49"/>
      <c r="B55" s="24"/>
      <c r="C55" s="52"/>
      <c r="D55" s="31">
        <v>1</v>
      </c>
      <c r="E55" s="26">
        <v>0.64355362946912242</v>
      </c>
      <c r="F55" s="27">
        <v>0.21126760563380281</v>
      </c>
      <c r="G55" s="27">
        <v>0.13001083423618634</v>
      </c>
      <c r="H55" s="27">
        <v>0.32502708559046589</v>
      </c>
      <c r="I55" s="27">
        <v>0.31419284940411701</v>
      </c>
      <c r="J55" s="27">
        <v>0.35427952329360779</v>
      </c>
      <c r="K55" s="27">
        <v>0.10075839653304441</v>
      </c>
    </row>
    <row r="56" spans="1:11" ht="15" customHeight="1">
      <c r="A56" s="49"/>
      <c r="B56" s="24"/>
      <c r="C56" s="51" t="s">
        <v>12</v>
      </c>
      <c r="D56" s="28">
        <v>1215</v>
      </c>
      <c r="E56" s="29">
        <v>788</v>
      </c>
      <c r="F56" s="30">
        <v>280</v>
      </c>
      <c r="G56" s="30">
        <v>166</v>
      </c>
      <c r="H56" s="30">
        <v>368</v>
      </c>
      <c r="I56" s="30">
        <v>343</v>
      </c>
      <c r="J56" s="30">
        <v>370</v>
      </c>
      <c r="K56" s="30">
        <v>152</v>
      </c>
    </row>
    <row r="57" spans="1:11" ht="15" customHeight="1">
      <c r="A57" s="49"/>
      <c r="B57" s="24"/>
      <c r="C57" s="52"/>
      <c r="D57" s="31">
        <v>1</v>
      </c>
      <c r="E57" s="26">
        <v>0.64855967078189303</v>
      </c>
      <c r="F57" s="27">
        <v>0.23045267489711935</v>
      </c>
      <c r="G57" s="27">
        <v>0.13662551440329218</v>
      </c>
      <c r="H57" s="27">
        <v>0.30288065843621398</v>
      </c>
      <c r="I57" s="27">
        <v>0.28230452674897122</v>
      </c>
      <c r="J57" s="27">
        <v>0.30452674897119342</v>
      </c>
      <c r="K57" s="27">
        <v>0.12510288065843622</v>
      </c>
    </row>
    <row r="58" spans="1:11" ht="15" customHeight="1">
      <c r="A58" s="49"/>
      <c r="B58" s="24"/>
      <c r="C58" s="51" t="s">
        <v>308</v>
      </c>
      <c r="D58" s="28">
        <v>2062</v>
      </c>
      <c r="E58" s="29">
        <v>1254</v>
      </c>
      <c r="F58" s="30">
        <v>398</v>
      </c>
      <c r="G58" s="30">
        <v>264</v>
      </c>
      <c r="H58" s="30">
        <v>561</v>
      </c>
      <c r="I58" s="30">
        <v>617</v>
      </c>
      <c r="J58" s="30">
        <v>561</v>
      </c>
      <c r="K58" s="30">
        <v>373</v>
      </c>
    </row>
    <row r="59" spans="1:11" ht="15" customHeight="1">
      <c r="A59" s="49"/>
      <c r="B59" s="24"/>
      <c r="C59" s="52"/>
      <c r="D59" s="31">
        <v>1</v>
      </c>
      <c r="E59" s="26">
        <v>0.60814742967992241</v>
      </c>
      <c r="F59" s="27">
        <v>0.19301648884578079</v>
      </c>
      <c r="G59" s="27">
        <v>0.12803103782735209</v>
      </c>
      <c r="H59" s="27">
        <v>0.27206595538312317</v>
      </c>
      <c r="I59" s="27">
        <v>0.29922405431619786</v>
      </c>
      <c r="J59" s="27">
        <v>0.27206595538312317</v>
      </c>
      <c r="K59" s="27">
        <v>0.18089233753637246</v>
      </c>
    </row>
    <row r="60" spans="1:11" ht="15" customHeight="1">
      <c r="A60" s="49"/>
      <c r="B60" s="24"/>
      <c r="C60" s="51" t="s">
        <v>16</v>
      </c>
      <c r="D60" s="28">
        <v>1141</v>
      </c>
      <c r="E60" s="29">
        <v>843</v>
      </c>
      <c r="F60" s="30">
        <v>290</v>
      </c>
      <c r="G60" s="30">
        <v>153</v>
      </c>
      <c r="H60" s="30">
        <v>323</v>
      </c>
      <c r="I60" s="30">
        <v>314</v>
      </c>
      <c r="J60" s="30">
        <v>361</v>
      </c>
      <c r="K60" s="30">
        <v>77</v>
      </c>
    </row>
    <row r="61" spans="1:11" ht="15" customHeight="1">
      <c r="A61" s="49"/>
      <c r="B61" s="24"/>
      <c r="C61" s="52"/>
      <c r="D61" s="31">
        <v>1</v>
      </c>
      <c r="E61" s="26">
        <v>0.73882559158632777</v>
      </c>
      <c r="F61" s="27">
        <v>0.25416301489921123</v>
      </c>
      <c r="G61" s="27">
        <v>0.13409290096406662</v>
      </c>
      <c r="H61" s="27">
        <v>0.28308501314636286</v>
      </c>
      <c r="I61" s="27">
        <v>0.27519719544259419</v>
      </c>
      <c r="J61" s="27">
        <v>0.31638913234005256</v>
      </c>
      <c r="K61" s="27">
        <v>6.7484662576687116E-2</v>
      </c>
    </row>
    <row r="62" spans="1:11" ht="15" customHeight="1">
      <c r="A62" s="49"/>
      <c r="B62" s="24"/>
      <c r="C62" s="51" t="s">
        <v>5</v>
      </c>
      <c r="D62" s="28">
        <v>2265</v>
      </c>
      <c r="E62" s="29">
        <v>1519</v>
      </c>
      <c r="F62" s="30">
        <v>543</v>
      </c>
      <c r="G62" s="30">
        <v>313</v>
      </c>
      <c r="H62" s="30">
        <v>584</v>
      </c>
      <c r="I62" s="30">
        <v>656</v>
      </c>
      <c r="J62" s="30">
        <v>631</v>
      </c>
      <c r="K62" s="30">
        <v>237</v>
      </c>
    </row>
    <row r="63" spans="1:11" ht="15" customHeight="1">
      <c r="A63" s="49"/>
      <c r="B63" s="24"/>
      <c r="C63" s="52"/>
      <c r="D63" s="31">
        <v>1</v>
      </c>
      <c r="E63" s="26">
        <v>0.67064017660044151</v>
      </c>
      <c r="F63" s="27">
        <v>0.23973509933774834</v>
      </c>
      <c r="G63" s="27">
        <v>0.13818984547461369</v>
      </c>
      <c r="H63" s="27">
        <v>0.25783664459161149</v>
      </c>
      <c r="I63" s="27">
        <v>0.28962472406181017</v>
      </c>
      <c r="J63" s="27">
        <v>0.27858719646799118</v>
      </c>
      <c r="K63" s="27">
        <v>0.10463576158940398</v>
      </c>
    </row>
    <row r="64" spans="1:11" ht="15" customHeight="1">
      <c r="A64" s="49"/>
      <c r="B64" s="24"/>
      <c r="C64" s="51" t="s">
        <v>14</v>
      </c>
      <c r="D64" s="28">
        <v>1187</v>
      </c>
      <c r="E64" s="29">
        <v>703</v>
      </c>
      <c r="F64" s="30">
        <v>250</v>
      </c>
      <c r="G64" s="30">
        <v>162</v>
      </c>
      <c r="H64" s="30">
        <v>289</v>
      </c>
      <c r="I64" s="30">
        <v>273</v>
      </c>
      <c r="J64" s="30">
        <v>383</v>
      </c>
      <c r="K64" s="30">
        <v>147</v>
      </c>
    </row>
    <row r="65" spans="1:11" ht="15" customHeight="1">
      <c r="A65" s="49"/>
      <c r="B65" s="24"/>
      <c r="C65" s="52"/>
      <c r="D65" s="31">
        <v>1</v>
      </c>
      <c r="E65" s="26">
        <v>0.59224936815501261</v>
      </c>
      <c r="F65" s="27">
        <v>0.21061499578770007</v>
      </c>
      <c r="G65" s="27">
        <v>0.13647851727042964</v>
      </c>
      <c r="H65" s="27">
        <v>0.2434709351305813</v>
      </c>
      <c r="I65" s="27">
        <v>0.22999157540016849</v>
      </c>
      <c r="J65" s="27">
        <v>0.32266217354675653</v>
      </c>
      <c r="K65" s="27">
        <v>0.12384161752316765</v>
      </c>
    </row>
    <row r="66" spans="1:11" ht="15" customHeight="1">
      <c r="A66" s="49"/>
      <c r="B66" s="24"/>
      <c r="C66" s="51" t="s">
        <v>19</v>
      </c>
      <c r="D66" s="28">
        <v>2539</v>
      </c>
      <c r="E66" s="29">
        <v>1641</v>
      </c>
      <c r="F66" s="30">
        <v>692</v>
      </c>
      <c r="G66" s="30">
        <v>413</v>
      </c>
      <c r="H66" s="30">
        <v>765</v>
      </c>
      <c r="I66" s="30">
        <v>718</v>
      </c>
      <c r="J66" s="30">
        <v>858</v>
      </c>
      <c r="K66" s="30">
        <v>285</v>
      </c>
    </row>
    <row r="67" spans="1:11" ht="15" customHeight="1">
      <c r="A67" s="49"/>
      <c r="B67" s="43"/>
      <c r="C67" s="60"/>
      <c r="D67" s="44">
        <v>1</v>
      </c>
      <c r="E67" s="45">
        <v>0.64631744781410005</v>
      </c>
      <c r="F67" s="46">
        <v>0.27254824734147304</v>
      </c>
      <c r="G67" s="46">
        <v>0.16266246553761324</v>
      </c>
      <c r="H67" s="46">
        <v>0.30129972430090585</v>
      </c>
      <c r="I67" s="46">
        <v>0.28278849940921624</v>
      </c>
      <c r="J67" s="46">
        <v>0.33792831823552577</v>
      </c>
      <c r="K67" s="46">
        <v>0.11224891689641592</v>
      </c>
    </row>
    <row r="68" spans="1:11" ht="15" customHeight="1">
      <c r="A68" s="49"/>
      <c r="B68" s="24" t="s">
        <v>283</v>
      </c>
      <c r="C68" s="53" t="s">
        <v>309</v>
      </c>
      <c r="D68" s="21">
        <v>2952</v>
      </c>
      <c r="E68" s="22">
        <v>2263</v>
      </c>
      <c r="F68" s="23">
        <v>925</v>
      </c>
      <c r="G68" s="23">
        <v>560</v>
      </c>
      <c r="H68" s="23">
        <v>757</v>
      </c>
      <c r="I68" s="23">
        <v>753</v>
      </c>
      <c r="J68" s="23">
        <v>487</v>
      </c>
      <c r="K68" s="23">
        <v>329</v>
      </c>
    </row>
    <row r="69" spans="1:11" ht="15" customHeight="1">
      <c r="A69" s="49"/>
      <c r="B69" s="24"/>
      <c r="C69" s="52"/>
      <c r="D69" s="31">
        <v>1</v>
      </c>
      <c r="E69" s="26">
        <v>0.76659891598915986</v>
      </c>
      <c r="F69" s="27">
        <v>0.31334688346883471</v>
      </c>
      <c r="G69" s="27">
        <v>0.18970189701897019</v>
      </c>
      <c r="H69" s="27">
        <v>0.25643631436314362</v>
      </c>
      <c r="I69" s="27">
        <v>0.25508130081300812</v>
      </c>
      <c r="J69" s="27">
        <v>0.16497289972899729</v>
      </c>
      <c r="K69" s="27">
        <v>0.11144986449864498</v>
      </c>
    </row>
    <row r="70" spans="1:11" ht="15" customHeight="1">
      <c r="A70" s="49"/>
      <c r="B70" s="24"/>
      <c r="C70" s="51" t="s">
        <v>310</v>
      </c>
      <c r="D70" s="28">
        <v>2912</v>
      </c>
      <c r="E70" s="29">
        <v>2250</v>
      </c>
      <c r="F70" s="30">
        <v>885</v>
      </c>
      <c r="G70" s="30">
        <v>534</v>
      </c>
      <c r="H70" s="30">
        <v>781</v>
      </c>
      <c r="I70" s="30">
        <v>794</v>
      </c>
      <c r="J70" s="30">
        <v>587</v>
      </c>
      <c r="K70" s="30">
        <v>253</v>
      </c>
    </row>
    <row r="71" spans="1:11" ht="15" customHeight="1">
      <c r="A71" s="49"/>
      <c r="B71" s="24"/>
      <c r="C71" s="52"/>
      <c r="D71" s="31">
        <v>1</v>
      </c>
      <c r="E71" s="26">
        <v>0.7726648351648352</v>
      </c>
      <c r="F71" s="27">
        <v>0.30391483516483514</v>
      </c>
      <c r="G71" s="27">
        <v>0.18337912087912087</v>
      </c>
      <c r="H71" s="27">
        <v>0.26820054945054944</v>
      </c>
      <c r="I71" s="27">
        <v>0.27266483516483514</v>
      </c>
      <c r="J71" s="27">
        <v>0.20157967032967034</v>
      </c>
      <c r="K71" s="27">
        <v>8.6881868131868129E-2</v>
      </c>
    </row>
    <row r="72" spans="1:11" ht="15" customHeight="1">
      <c r="A72" s="49"/>
      <c r="B72" s="24"/>
      <c r="C72" s="51" t="s">
        <v>311</v>
      </c>
      <c r="D72" s="28">
        <v>3812</v>
      </c>
      <c r="E72" s="29">
        <v>2530</v>
      </c>
      <c r="F72" s="30">
        <v>856</v>
      </c>
      <c r="G72" s="30">
        <v>476</v>
      </c>
      <c r="H72" s="30">
        <v>1100</v>
      </c>
      <c r="I72" s="30">
        <v>1029</v>
      </c>
      <c r="J72" s="30">
        <v>1193</v>
      </c>
      <c r="K72" s="30">
        <v>382</v>
      </c>
    </row>
    <row r="73" spans="1:11" ht="15" customHeight="1">
      <c r="A73" s="49"/>
      <c r="B73" s="24"/>
      <c r="C73" s="52"/>
      <c r="D73" s="31">
        <v>1</v>
      </c>
      <c r="E73" s="26">
        <v>0.6636935991605456</v>
      </c>
      <c r="F73" s="27">
        <v>0.22455403987408185</v>
      </c>
      <c r="G73" s="27">
        <v>0.12486883525708289</v>
      </c>
      <c r="H73" s="27">
        <v>0.28856243441762852</v>
      </c>
      <c r="I73" s="27">
        <v>0.26993704092339976</v>
      </c>
      <c r="J73" s="27">
        <v>0.31295907660020988</v>
      </c>
      <c r="K73" s="27">
        <v>0.10020986358866736</v>
      </c>
    </row>
    <row r="74" spans="1:11" ht="15" customHeight="1">
      <c r="A74" s="49"/>
      <c r="B74" s="24"/>
      <c r="C74" s="51" t="s">
        <v>312</v>
      </c>
      <c r="D74" s="28">
        <v>2750</v>
      </c>
      <c r="E74" s="29">
        <v>1696</v>
      </c>
      <c r="F74" s="30">
        <v>521</v>
      </c>
      <c r="G74" s="30">
        <v>292</v>
      </c>
      <c r="H74" s="30">
        <v>822</v>
      </c>
      <c r="I74" s="30">
        <v>782</v>
      </c>
      <c r="J74" s="30">
        <v>1055</v>
      </c>
      <c r="K74" s="30">
        <v>303</v>
      </c>
    </row>
    <row r="75" spans="1:11" ht="15" customHeight="1">
      <c r="A75" s="49"/>
      <c r="B75" s="24"/>
      <c r="C75" s="52"/>
      <c r="D75" s="31">
        <v>1</v>
      </c>
      <c r="E75" s="26">
        <v>0.61672727272727268</v>
      </c>
      <c r="F75" s="27">
        <v>0.18945454545454546</v>
      </c>
      <c r="G75" s="27">
        <v>0.10618181818181818</v>
      </c>
      <c r="H75" s="27">
        <v>0.2989090909090909</v>
      </c>
      <c r="I75" s="27">
        <v>0.28436363636363637</v>
      </c>
      <c r="J75" s="27">
        <v>0.38363636363636361</v>
      </c>
      <c r="K75" s="27">
        <v>0.11018181818181819</v>
      </c>
    </row>
    <row r="76" spans="1:11" ht="15" customHeight="1">
      <c r="A76" s="49"/>
      <c r="B76" s="24"/>
      <c r="C76" s="51" t="s">
        <v>313</v>
      </c>
      <c r="D76" s="28">
        <v>1585</v>
      </c>
      <c r="E76" s="29">
        <v>891</v>
      </c>
      <c r="F76" s="30">
        <v>238</v>
      </c>
      <c r="G76" s="30">
        <v>144</v>
      </c>
      <c r="H76" s="30">
        <v>487</v>
      </c>
      <c r="I76" s="30">
        <v>502</v>
      </c>
      <c r="J76" s="30">
        <v>684</v>
      </c>
      <c r="K76" s="30">
        <v>220</v>
      </c>
    </row>
    <row r="77" spans="1:11" ht="15" customHeight="1">
      <c r="A77" s="49"/>
      <c r="B77" s="24"/>
      <c r="C77" s="52"/>
      <c r="D77" s="31">
        <v>1</v>
      </c>
      <c r="E77" s="26">
        <v>0.56214511041009463</v>
      </c>
      <c r="F77" s="27">
        <v>0.15015772870662461</v>
      </c>
      <c r="G77" s="27">
        <v>9.0851735015772872E-2</v>
      </c>
      <c r="H77" s="27">
        <v>0.30725552050473187</v>
      </c>
      <c r="I77" s="27">
        <v>0.31671924290220821</v>
      </c>
      <c r="J77" s="27">
        <v>0.43154574132492113</v>
      </c>
      <c r="K77" s="27">
        <v>0.13880126182965299</v>
      </c>
    </row>
    <row r="78" spans="1:11" ht="15" customHeight="1">
      <c r="A78" s="49"/>
      <c r="B78" s="24"/>
      <c r="C78" s="51" t="s">
        <v>314</v>
      </c>
      <c r="D78" s="28">
        <v>1329</v>
      </c>
      <c r="E78" s="29">
        <v>662</v>
      </c>
      <c r="F78" s="30">
        <v>225</v>
      </c>
      <c r="G78" s="30">
        <v>131</v>
      </c>
      <c r="H78" s="30">
        <v>395</v>
      </c>
      <c r="I78" s="30">
        <v>419</v>
      </c>
      <c r="J78" s="30">
        <v>529</v>
      </c>
      <c r="K78" s="30">
        <v>254</v>
      </c>
    </row>
    <row r="79" spans="1:11" ht="15" customHeight="1">
      <c r="A79" s="49"/>
      <c r="B79" s="24"/>
      <c r="C79" s="52"/>
      <c r="D79" s="31">
        <v>1</v>
      </c>
      <c r="E79" s="26">
        <v>0.49811888638073737</v>
      </c>
      <c r="F79" s="27">
        <v>0.16930022573363432</v>
      </c>
      <c r="G79" s="27">
        <v>9.8570353649360426E-2</v>
      </c>
      <c r="H79" s="27">
        <v>0.29721595184349137</v>
      </c>
      <c r="I79" s="27">
        <v>0.31527464258841231</v>
      </c>
      <c r="J79" s="27">
        <v>0.39804364183596691</v>
      </c>
      <c r="K79" s="27">
        <v>0.1911211437170805</v>
      </c>
    </row>
    <row r="80" spans="1:11" ht="15" customHeight="1">
      <c r="A80" s="49"/>
      <c r="B80" s="24"/>
      <c r="C80" s="51" t="s">
        <v>315</v>
      </c>
      <c r="D80" s="28">
        <v>686</v>
      </c>
      <c r="E80" s="29">
        <v>234</v>
      </c>
      <c r="F80" s="30">
        <v>68</v>
      </c>
      <c r="G80" s="30">
        <v>44</v>
      </c>
      <c r="H80" s="30">
        <v>208</v>
      </c>
      <c r="I80" s="30">
        <v>244</v>
      </c>
      <c r="J80" s="30">
        <v>285</v>
      </c>
      <c r="K80" s="30">
        <v>186</v>
      </c>
    </row>
    <row r="81" spans="1:11" ht="15" customHeight="1">
      <c r="A81" s="49"/>
      <c r="B81" s="24"/>
      <c r="C81" s="52"/>
      <c r="D81" s="31">
        <v>1</v>
      </c>
      <c r="E81" s="26">
        <v>0.34110787172011664</v>
      </c>
      <c r="F81" s="27">
        <v>9.9125364431486881E-2</v>
      </c>
      <c r="G81" s="27">
        <v>6.4139941690962099E-2</v>
      </c>
      <c r="H81" s="27">
        <v>0.30320699708454812</v>
      </c>
      <c r="I81" s="27">
        <v>0.35568513119533529</v>
      </c>
      <c r="J81" s="27">
        <v>0.41545189504373176</v>
      </c>
      <c r="K81" s="27">
        <v>0.27113702623906705</v>
      </c>
    </row>
    <row r="82" spans="1:1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</row>
    <row r="83" spans="1:1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49"/>
      <c r="B84" s="24" t="s">
        <v>316</v>
      </c>
      <c r="C84" s="53" t="s">
        <v>317</v>
      </c>
      <c r="D84" s="21">
        <v>4187</v>
      </c>
      <c r="E84" s="22">
        <v>3228</v>
      </c>
      <c r="F84" s="23">
        <v>1168</v>
      </c>
      <c r="G84" s="23">
        <v>744</v>
      </c>
      <c r="H84" s="23">
        <v>1098</v>
      </c>
      <c r="I84" s="23">
        <v>1117</v>
      </c>
      <c r="J84" s="23">
        <v>833</v>
      </c>
      <c r="K84" s="23">
        <v>413</v>
      </c>
    </row>
    <row r="85" spans="1:11" ht="15" customHeight="1">
      <c r="A85" s="49"/>
      <c r="B85" s="24" t="s">
        <v>318</v>
      </c>
      <c r="C85" s="52"/>
      <c r="D85" s="31">
        <v>1</v>
      </c>
      <c r="E85" s="26">
        <v>0.77095772629567705</v>
      </c>
      <c r="F85" s="27">
        <v>0.27895868163362791</v>
      </c>
      <c r="G85" s="27">
        <v>0.17769285884881778</v>
      </c>
      <c r="H85" s="27">
        <v>0.2622402674946262</v>
      </c>
      <c r="I85" s="27">
        <v>0.26677812276092666</v>
      </c>
      <c r="J85" s="27">
        <v>0.19894912825411989</v>
      </c>
      <c r="K85" s="27">
        <v>9.8638643420109862E-2</v>
      </c>
    </row>
    <row r="86" spans="1:11" ht="15" customHeight="1">
      <c r="A86" s="49"/>
      <c r="B86" s="24" t="s">
        <v>319</v>
      </c>
      <c r="C86" s="51" t="s">
        <v>320</v>
      </c>
      <c r="D86" s="28">
        <v>3737</v>
      </c>
      <c r="E86" s="29">
        <v>2695</v>
      </c>
      <c r="F86" s="30">
        <v>988</v>
      </c>
      <c r="G86" s="30">
        <v>554</v>
      </c>
      <c r="H86" s="30">
        <v>1091</v>
      </c>
      <c r="I86" s="30">
        <v>1028</v>
      </c>
      <c r="J86" s="30">
        <v>951</v>
      </c>
      <c r="K86" s="30">
        <v>354</v>
      </c>
    </row>
    <row r="87" spans="1:11" ht="15" customHeight="1">
      <c r="A87" s="49"/>
      <c r="B87" s="24"/>
      <c r="C87" s="52"/>
      <c r="D87" s="31">
        <v>1</v>
      </c>
      <c r="E87" s="26">
        <v>0.72116671126572118</v>
      </c>
      <c r="F87" s="27">
        <v>0.2643831950762644</v>
      </c>
      <c r="G87" s="27">
        <v>0.14824725715814824</v>
      </c>
      <c r="H87" s="27">
        <v>0.29194541075729197</v>
      </c>
      <c r="I87" s="27">
        <v>0.27508696815627509</v>
      </c>
      <c r="J87" s="27">
        <v>0.25448220497725449</v>
      </c>
      <c r="K87" s="27">
        <v>9.4728391758094735E-2</v>
      </c>
    </row>
    <row r="88" spans="1:11" ht="15" customHeight="1">
      <c r="A88" s="49"/>
      <c r="B88" s="24"/>
      <c r="C88" s="51" t="s">
        <v>321</v>
      </c>
      <c r="D88" s="28">
        <v>2220</v>
      </c>
      <c r="E88" s="29">
        <v>1474</v>
      </c>
      <c r="F88" s="30">
        <v>502</v>
      </c>
      <c r="G88" s="30">
        <v>299</v>
      </c>
      <c r="H88" s="30">
        <v>650</v>
      </c>
      <c r="I88" s="30">
        <v>619</v>
      </c>
      <c r="J88" s="30">
        <v>737</v>
      </c>
      <c r="K88" s="30">
        <v>209</v>
      </c>
    </row>
    <row r="89" spans="1:11" ht="15" customHeight="1">
      <c r="A89" s="49"/>
      <c r="B89" s="24"/>
      <c r="C89" s="52"/>
      <c r="D89" s="31">
        <v>1</v>
      </c>
      <c r="E89" s="26">
        <v>0.66396396396396395</v>
      </c>
      <c r="F89" s="27">
        <v>0.22612612612612612</v>
      </c>
      <c r="G89" s="27">
        <v>0.1346846846846847</v>
      </c>
      <c r="H89" s="27">
        <v>0.2927927927927928</v>
      </c>
      <c r="I89" s="27">
        <v>0.27882882882882881</v>
      </c>
      <c r="J89" s="27">
        <v>0.33198198198198198</v>
      </c>
      <c r="K89" s="27">
        <v>9.414414414414414E-2</v>
      </c>
    </row>
    <row r="90" spans="1:11" ht="15" customHeight="1">
      <c r="A90" s="49"/>
      <c r="B90" s="24"/>
      <c r="C90" s="51" t="s">
        <v>322</v>
      </c>
      <c r="D90" s="28">
        <v>3166</v>
      </c>
      <c r="E90" s="29">
        <v>1880</v>
      </c>
      <c r="F90" s="30">
        <v>632</v>
      </c>
      <c r="G90" s="30">
        <v>330</v>
      </c>
      <c r="H90" s="30">
        <v>966</v>
      </c>
      <c r="I90" s="30">
        <v>949</v>
      </c>
      <c r="J90" s="30">
        <v>1219</v>
      </c>
      <c r="K90" s="30">
        <v>404</v>
      </c>
    </row>
    <row r="91" spans="1:11" ht="15" customHeight="1">
      <c r="A91" s="49"/>
      <c r="B91" s="24"/>
      <c r="C91" s="52"/>
      <c r="D91" s="31">
        <v>1</v>
      </c>
      <c r="E91" s="26">
        <v>0.5938092229943146</v>
      </c>
      <c r="F91" s="27">
        <v>0.19962097283638661</v>
      </c>
      <c r="G91" s="27">
        <v>0.10423246999368288</v>
      </c>
      <c r="H91" s="27">
        <v>0.3051168667087808</v>
      </c>
      <c r="I91" s="27">
        <v>0.29974731522425774</v>
      </c>
      <c r="J91" s="27">
        <v>0.38502842703727103</v>
      </c>
      <c r="K91" s="27">
        <v>0.12760581174984206</v>
      </c>
    </row>
    <row r="92" spans="1:11" ht="15" customHeight="1">
      <c r="A92" s="49"/>
      <c r="B92" s="24"/>
      <c r="C92" s="51" t="s">
        <v>323</v>
      </c>
      <c r="D92" s="28">
        <v>1639</v>
      </c>
      <c r="E92" s="29">
        <v>778</v>
      </c>
      <c r="F92" s="30">
        <v>257</v>
      </c>
      <c r="G92" s="30">
        <v>131</v>
      </c>
      <c r="H92" s="30">
        <v>436</v>
      </c>
      <c r="I92" s="30">
        <v>478</v>
      </c>
      <c r="J92" s="30">
        <v>657</v>
      </c>
      <c r="K92" s="30">
        <v>306</v>
      </c>
    </row>
    <row r="93" spans="1:11" ht="15" customHeight="1">
      <c r="A93" s="49"/>
      <c r="B93" s="24"/>
      <c r="C93" s="52"/>
      <c r="D93" s="31">
        <v>1</v>
      </c>
      <c r="E93" s="26">
        <v>0.47467968273337402</v>
      </c>
      <c r="F93" s="27">
        <v>0.15680292861500916</v>
      </c>
      <c r="G93" s="27">
        <v>7.9926784624771208E-2</v>
      </c>
      <c r="H93" s="27">
        <v>0.26601586333129956</v>
      </c>
      <c r="I93" s="27">
        <v>0.29164124466137886</v>
      </c>
      <c r="J93" s="27">
        <v>0.40085417937766932</v>
      </c>
      <c r="K93" s="27">
        <v>0.18669920683343502</v>
      </c>
    </row>
    <row r="94" spans="1:11" ht="15" customHeight="1">
      <c r="A94" s="49"/>
      <c r="B94" s="24"/>
      <c r="C94" s="51" t="s">
        <v>324</v>
      </c>
      <c r="D94" s="28">
        <v>403</v>
      </c>
      <c r="E94" s="29">
        <v>175</v>
      </c>
      <c r="F94" s="30">
        <v>56</v>
      </c>
      <c r="G94" s="30">
        <v>30</v>
      </c>
      <c r="H94" s="30">
        <v>119</v>
      </c>
      <c r="I94" s="30">
        <v>127</v>
      </c>
      <c r="J94" s="30">
        <v>174</v>
      </c>
      <c r="K94" s="30">
        <v>77</v>
      </c>
    </row>
    <row r="95" spans="1:11" ht="15" customHeight="1">
      <c r="A95" s="49"/>
      <c r="B95" s="24"/>
      <c r="C95" s="52"/>
      <c r="D95" s="31">
        <v>1</v>
      </c>
      <c r="E95" s="26">
        <v>0.43424317617866004</v>
      </c>
      <c r="F95" s="27">
        <v>0.13895781637717122</v>
      </c>
      <c r="G95" s="27">
        <v>7.4441687344913146E-2</v>
      </c>
      <c r="H95" s="27">
        <v>0.29528535980148884</v>
      </c>
      <c r="I95" s="27">
        <v>0.31513647642679898</v>
      </c>
      <c r="J95" s="27">
        <v>0.4317617866004963</v>
      </c>
      <c r="K95" s="27">
        <v>0.19106699751861042</v>
      </c>
    </row>
    <row r="96" spans="1:11" ht="15" customHeight="1">
      <c r="A96" s="49"/>
      <c r="B96" s="24"/>
      <c r="C96" s="51" t="s">
        <v>325</v>
      </c>
      <c r="D96" s="28">
        <v>373</v>
      </c>
      <c r="E96" s="29">
        <v>129</v>
      </c>
      <c r="F96" s="30">
        <v>48</v>
      </c>
      <c r="G96" s="30">
        <v>44</v>
      </c>
      <c r="H96" s="30">
        <v>94</v>
      </c>
      <c r="I96" s="30">
        <v>115</v>
      </c>
      <c r="J96" s="30">
        <v>146</v>
      </c>
      <c r="K96" s="30">
        <v>105</v>
      </c>
    </row>
    <row r="97" spans="1:11" ht="15" customHeight="1">
      <c r="A97" s="49"/>
      <c r="B97" s="24"/>
      <c r="C97" s="52"/>
      <c r="D97" s="31">
        <v>1</v>
      </c>
      <c r="E97" s="26">
        <v>0.34584450402144773</v>
      </c>
      <c r="F97" s="27">
        <v>0.12868632707774799</v>
      </c>
      <c r="G97" s="27">
        <v>0.11796246648793565</v>
      </c>
      <c r="H97" s="27">
        <v>0.25201072386058981</v>
      </c>
      <c r="I97" s="27">
        <v>0.30831099195710454</v>
      </c>
      <c r="J97" s="27">
        <v>0.39142091152815012</v>
      </c>
      <c r="K97" s="27">
        <v>0.28150134048257375</v>
      </c>
    </row>
    <row r="98" spans="1:11" ht="15" customHeight="1">
      <c r="A98" s="49"/>
      <c r="B98" s="24"/>
      <c r="C98" s="51" t="s">
        <v>326</v>
      </c>
      <c r="D98" s="28">
        <v>28</v>
      </c>
      <c r="E98" s="29">
        <v>11</v>
      </c>
      <c r="F98" s="30">
        <v>4</v>
      </c>
      <c r="G98" s="30">
        <v>3</v>
      </c>
      <c r="H98" s="30">
        <v>9</v>
      </c>
      <c r="I98" s="30">
        <v>7</v>
      </c>
      <c r="J98" s="30">
        <v>12</v>
      </c>
      <c r="K98" s="30">
        <v>7</v>
      </c>
    </row>
    <row r="99" spans="1:11" ht="15" customHeight="1">
      <c r="A99" s="49"/>
      <c r="B99" s="24"/>
      <c r="C99" s="52"/>
      <c r="D99" s="31">
        <v>1</v>
      </c>
      <c r="E99" s="26">
        <v>0.39285714285714285</v>
      </c>
      <c r="F99" s="27">
        <v>0.14285714285714285</v>
      </c>
      <c r="G99" s="27">
        <v>0.10714285714285714</v>
      </c>
      <c r="H99" s="27">
        <v>0.32142857142857145</v>
      </c>
      <c r="I99" s="27">
        <v>0.25</v>
      </c>
      <c r="J99" s="27">
        <v>0.42857142857142855</v>
      </c>
      <c r="K99" s="27">
        <v>0.25</v>
      </c>
    </row>
    <row r="100" spans="1:11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1</v>
      </c>
    </row>
    <row r="101" spans="1:11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1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K9">
    <cfRule type="top10" dxfId="965" priority="56" rank="1"/>
  </conditionalFormatting>
  <conditionalFormatting sqref="E67:K67">
    <cfRule type="top10" dxfId="964" priority="49" rank="1"/>
  </conditionalFormatting>
  <conditionalFormatting sqref="E65:K65">
    <cfRule type="top10" dxfId="963" priority="48" rank="1"/>
  </conditionalFormatting>
  <conditionalFormatting sqref="E63:K63">
    <cfRule type="top10" dxfId="962" priority="47" rank="1"/>
  </conditionalFormatting>
  <conditionalFormatting sqref="E61:K61">
    <cfRule type="top10" dxfId="961" priority="46" rank="1"/>
  </conditionalFormatting>
  <conditionalFormatting sqref="E59:K59">
    <cfRule type="top10" dxfId="960" priority="45" rank="1"/>
  </conditionalFormatting>
  <conditionalFormatting sqref="E57:K57">
    <cfRule type="top10" dxfId="959" priority="44" rank="1"/>
  </conditionalFormatting>
  <conditionalFormatting sqref="E55:K55">
    <cfRule type="top10" dxfId="958" priority="43" rank="1"/>
  </conditionalFormatting>
  <conditionalFormatting sqref="E53:K53">
    <cfRule type="top10" dxfId="957" priority="42" rank="1"/>
  </conditionalFormatting>
  <conditionalFormatting sqref="E51:K51">
    <cfRule type="top10" dxfId="956" priority="41" rank="1"/>
  </conditionalFormatting>
  <conditionalFormatting sqref="E49:K49">
    <cfRule type="top10" dxfId="955" priority="40" rank="1"/>
  </conditionalFormatting>
  <conditionalFormatting sqref="E47:K47">
    <cfRule type="top10" dxfId="954" priority="39" rank="1"/>
  </conditionalFormatting>
  <conditionalFormatting sqref="E45:K45">
    <cfRule type="top10" dxfId="953" priority="38" rank="1"/>
  </conditionalFormatting>
  <conditionalFormatting sqref="E43:K43">
    <cfRule type="top10" dxfId="952" priority="37" rank="1"/>
  </conditionalFormatting>
  <conditionalFormatting sqref="E41:K41">
    <cfRule type="top10" dxfId="951" priority="36" rank="1"/>
  </conditionalFormatting>
  <conditionalFormatting sqref="E39:K39">
    <cfRule type="top10" dxfId="950" priority="35" rank="1"/>
  </conditionalFormatting>
  <conditionalFormatting sqref="E37:K37">
    <cfRule type="top10" dxfId="949" priority="34" rank="1"/>
  </conditionalFormatting>
  <conditionalFormatting sqref="E35:K35">
    <cfRule type="top10" dxfId="948" priority="32" rank="1"/>
  </conditionalFormatting>
  <conditionalFormatting sqref="E33:K33">
    <cfRule type="top10" dxfId="947" priority="31" rank="1"/>
  </conditionalFormatting>
  <conditionalFormatting sqref="E31:K31">
    <cfRule type="top10" dxfId="946" priority="30" rank="1"/>
  </conditionalFormatting>
  <conditionalFormatting sqref="E29:K29">
    <cfRule type="top10" dxfId="945" priority="29" rank="1"/>
  </conditionalFormatting>
  <conditionalFormatting sqref="E27:K27">
    <cfRule type="top10" dxfId="944" priority="28" rank="1"/>
  </conditionalFormatting>
  <conditionalFormatting sqref="E21:K21">
    <cfRule type="top10" dxfId="943" priority="27" rank="1"/>
  </conditionalFormatting>
  <conditionalFormatting sqref="E19:K19">
    <cfRule type="top10" dxfId="942" priority="26" rank="1"/>
  </conditionalFormatting>
  <conditionalFormatting sqref="E17:K17">
    <cfRule type="top10" dxfId="941" priority="25" rank="1"/>
  </conditionalFormatting>
  <conditionalFormatting sqref="E15:K15">
    <cfRule type="top10" dxfId="940" priority="24" rank="1"/>
  </conditionalFormatting>
  <conditionalFormatting sqref="E13:K13">
    <cfRule type="top10" dxfId="939" priority="23" rank="1"/>
  </conditionalFormatting>
  <conditionalFormatting sqref="E11:K11">
    <cfRule type="top10" dxfId="938" priority="22" rank="1"/>
  </conditionalFormatting>
  <conditionalFormatting sqref="E23:K23">
    <cfRule type="top10" dxfId="937" priority="21" rank="1"/>
  </conditionalFormatting>
  <conditionalFormatting sqref="E25:K25">
    <cfRule type="top10" dxfId="936" priority="20" rank="1"/>
  </conditionalFormatting>
  <conditionalFormatting sqref="E81:K81">
    <cfRule type="top10" dxfId="935" priority="17" rank="1"/>
  </conditionalFormatting>
  <conditionalFormatting sqref="E79:K79">
    <cfRule type="top10" dxfId="934" priority="16" rank="1"/>
  </conditionalFormatting>
  <conditionalFormatting sqref="E77:K77">
    <cfRule type="top10" dxfId="933" priority="15" rank="1"/>
  </conditionalFormatting>
  <conditionalFormatting sqref="E75:K75">
    <cfRule type="top10" dxfId="932" priority="14" rank="1"/>
  </conditionalFormatting>
  <conditionalFormatting sqref="E73:K73">
    <cfRule type="top10" dxfId="931" priority="13" rank="1"/>
  </conditionalFormatting>
  <conditionalFormatting sqref="E71:K71">
    <cfRule type="top10" dxfId="930" priority="12" rank="1"/>
  </conditionalFormatting>
  <conditionalFormatting sqref="E69:K69">
    <cfRule type="top10" dxfId="929" priority="11" rank="1"/>
  </conditionalFormatting>
  <conditionalFormatting sqref="E101:K101">
    <cfRule type="top10" dxfId="928" priority="9" rank="1"/>
  </conditionalFormatting>
  <conditionalFormatting sqref="E99:K99">
    <cfRule type="top10" dxfId="927" priority="8" rank="1"/>
  </conditionalFormatting>
  <conditionalFormatting sqref="E97:K97">
    <cfRule type="top10" dxfId="926" priority="7" rank="1"/>
  </conditionalFormatting>
  <conditionalFormatting sqref="E95:K95">
    <cfRule type="top10" dxfId="925" priority="6" rank="1"/>
  </conditionalFormatting>
  <conditionalFormatting sqref="E93:K93">
    <cfRule type="top10" dxfId="924" priority="5" rank="1"/>
  </conditionalFormatting>
  <conditionalFormatting sqref="E91:K91">
    <cfRule type="top10" dxfId="923" priority="4" rank="1"/>
  </conditionalFormatting>
  <conditionalFormatting sqref="E89:K89">
    <cfRule type="top10" dxfId="922" priority="3" rank="1"/>
  </conditionalFormatting>
  <conditionalFormatting sqref="E87:K87">
    <cfRule type="top10" dxfId="921" priority="2" rank="1"/>
  </conditionalFormatting>
  <conditionalFormatting sqref="E85:K85">
    <cfRule type="top10" dxfId="92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8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8" width="8.625" style="3"/>
    <col min="9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</row>
    <row r="2" spans="1:16384" ht="15" customHeight="1">
      <c r="B2" s="3" t="s">
        <v>29</v>
      </c>
    </row>
    <row r="3" spans="1:16384" ht="15" customHeight="1">
      <c r="B3" s="3" t="s">
        <v>356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185</v>
      </c>
      <c r="F7" s="13" t="s">
        <v>186</v>
      </c>
      <c r="G7" s="13" t="s">
        <v>187</v>
      </c>
      <c r="H7" s="13" t="s">
        <v>27</v>
      </c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966</v>
      </c>
      <c r="F8" s="16">
        <v>5034</v>
      </c>
      <c r="G8" s="16">
        <v>8843</v>
      </c>
      <c r="H8" s="16">
        <v>1315</v>
      </c>
    </row>
    <row r="9" spans="1:16384" ht="15" customHeight="1">
      <c r="A9" s="49"/>
      <c r="B9" s="57"/>
      <c r="C9" s="58"/>
      <c r="D9" s="17">
        <v>1</v>
      </c>
      <c r="E9" s="18">
        <v>5.9784626810248792E-2</v>
      </c>
      <c r="F9" s="19">
        <v>0.31154845896769401</v>
      </c>
      <c r="G9" s="19">
        <v>0.54728307958905809</v>
      </c>
      <c r="H9" s="19">
        <v>8.1383834632999127E-2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307</v>
      </c>
      <c r="F10" s="23">
        <v>1550</v>
      </c>
      <c r="G10" s="23">
        <v>2735</v>
      </c>
      <c r="H10" s="23">
        <v>400</v>
      </c>
    </row>
    <row r="11" spans="1:16384" ht="15" customHeight="1">
      <c r="A11" s="49"/>
      <c r="B11" s="24"/>
      <c r="C11" s="52"/>
      <c r="D11" s="25">
        <v>1</v>
      </c>
      <c r="E11" s="26">
        <v>6.1498397435897433E-2</v>
      </c>
      <c r="F11" s="27">
        <v>0.31049679487179488</v>
      </c>
      <c r="G11" s="27">
        <v>0.54787660256410253</v>
      </c>
      <c r="H11" s="27">
        <v>8.0128205128205135E-2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649</v>
      </c>
      <c r="F12" s="30">
        <v>3452</v>
      </c>
      <c r="G12" s="30">
        <v>5914</v>
      </c>
      <c r="H12" s="30">
        <v>894</v>
      </c>
    </row>
    <row r="13" spans="1:16384" ht="15" customHeight="1">
      <c r="A13" s="49"/>
      <c r="B13" s="43"/>
      <c r="C13" s="60"/>
      <c r="D13" s="44">
        <v>1</v>
      </c>
      <c r="E13" s="45">
        <v>5.9492162434686954E-2</v>
      </c>
      <c r="F13" s="46">
        <v>0.31643597029975251</v>
      </c>
      <c r="G13" s="46">
        <v>0.54212118434320289</v>
      </c>
      <c r="H13" s="46">
        <v>8.1950682922357687E-2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18</v>
      </c>
      <c r="F14" s="23">
        <v>102</v>
      </c>
      <c r="G14" s="23">
        <v>216</v>
      </c>
      <c r="H14" s="23">
        <v>25</v>
      </c>
    </row>
    <row r="15" spans="1:16384" ht="15" customHeight="1">
      <c r="A15" s="49"/>
      <c r="B15" s="24"/>
      <c r="C15" s="52"/>
      <c r="D15" s="31">
        <v>1</v>
      </c>
      <c r="E15" s="26">
        <v>4.9861495844875349E-2</v>
      </c>
      <c r="F15" s="27">
        <v>0.28254847645429365</v>
      </c>
      <c r="G15" s="27">
        <v>0.5983379501385041</v>
      </c>
      <c r="H15" s="27">
        <v>6.9252077562326875E-2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48</v>
      </c>
      <c r="F16" s="30">
        <v>186</v>
      </c>
      <c r="G16" s="30">
        <v>397</v>
      </c>
      <c r="H16" s="30">
        <v>64</v>
      </c>
    </row>
    <row r="17" spans="1:8" ht="15" customHeight="1">
      <c r="A17" s="49"/>
      <c r="B17" s="24"/>
      <c r="C17" s="52"/>
      <c r="D17" s="31">
        <v>1</v>
      </c>
      <c r="E17" s="26">
        <v>6.9064748201438847E-2</v>
      </c>
      <c r="F17" s="27">
        <v>0.26762589928057556</v>
      </c>
      <c r="G17" s="27">
        <v>0.57122302158273386</v>
      </c>
      <c r="H17" s="27">
        <v>9.2086330935251801E-2</v>
      </c>
    </row>
    <row r="18" spans="1:8" ht="15" customHeight="1">
      <c r="A18" s="49"/>
      <c r="B18" s="24"/>
      <c r="C18" s="51" t="s">
        <v>290</v>
      </c>
      <c r="D18" s="28">
        <v>867</v>
      </c>
      <c r="E18" s="29">
        <v>54</v>
      </c>
      <c r="F18" s="30">
        <v>262</v>
      </c>
      <c r="G18" s="30">
        <v>485</v>
      </c>
      <c r="H18" s="30">
        <v>66</v>
      </c>
    </row>
    <row r="19" spans="1:8" ht="15" customHeight="1">
      <c r="A19" s="49"/>
      <c r="B19" s="24"/>
      <c r="C19" s="52"/>
      <c r="D19" s="31">
        <v>1</v>
      </c>
      <c r="E19" s="26">
        <v>6.228373702422145E-2</v>
      </c>
      <c r="F19" s="27">
        <v>0.30219146482122261</v>
      </c>
      <c r="G19" s="27">
        <v>0.55940023068050748</v>
      </c>
      <c r="H19" s="27">
        <v>7.6124567474048443E-2</v>
      </c>
    </row>
    <row r="20" spans="1:8" ht="15" customHeight="1">
      <c r="A20" s="49"/>
      <c r="B20" s="24"/>
      <c r="C20" s="51" t="s">
        <v>291</v>
      </c>
      <c r="D20" s="28">
        <v>1749</v>
      </c>
      <c r="E20" s="29">
        <v>113</v>
      </c>
      <c r="F20" s="30">
        <v>551</v>
      </c>
      <c r="G20" s="30">
        <v>933</v>
      </c>
      <c r="H20" s="30">
        <v>152</v>
      </c>
    </row>
    <row r="21" spans="1:8" ht="15" customHeight="1">
      <c r="A21" s="49"/>
      <c r="B21" s="24"/>
      <c r="C21" s="52"/>
      <c r="D21" s="31">
        <v>1</v>
      </c>
      <c r="E21" s="26">
        <v>6.4608347627215554E-2</v>
      </c>
      <c r="F21" s="27">
        <v>0.31503716409376786</v>
      </c>
      <c r="G21" s="27">
        <v>0.53344768439108059</v>
      </c>
      <c r="H21" s="27">
        <v>8.6906803887935966E-2</v>
      </c>
    </row>
    <row r="22" spans="1:8" ht="15" customHeight="1">
      <c r="A22" s="49"/>
      <c r="B22" s="24"/>
      <c r="C22" s="51" t="s">
        <v>292</v>
      </c>
      <c r="D22" s="28">
        <v>3564</v>
      </c>
      <c r="E22" s="29">
        <v>211</v>
      </c>
      <c r="F22" s="30">
        <v>1141</v>
      </c>
      <c r="G22" s="30">
        <v>1948</v>
      </c>
      <c r="H22" s="30">
        <v>264</v>
      </c>
    </row>
    <row r="23" spans="1:8" ht="15" customHeight="1">
      <c r="A23" s="49"/>
      <c r="B23" s="24"/>
      <c r="C23" s="52"/>
      <c r="D23" s="25">
        <v>1</v>
      </c>
      <c r="E23" s="26">
        <v>5.9203142536475871E-2</v>
      </c>
      <c r="F23" s="27">
        <v>0.32014590347923683</v>
      </c>
      <c r="G23" s="27">
        <v>0.5465768799102132</v>
      </c>
      <c r="H23" s="27">
        <v>7.407407407407407E-2</v>
      </c>
    </row>
    <row r="24" spans="1:8" ht="15" customHeight="1">
      <c r="A24" s="49"/>
      <c r="B24" s="24"/>
      <c r="C24" s="51" t="s">
        <v>293</v>
      </c>
      <c r="D24" s="28">
        <v>4716</v>
      </c>
      <c r="E24" s="29">
        <v>251</v>
      </c>
      <c r="F24" s="30">
        <v>1526</v>
      </c>
      <c r="G24" s="30">
        <v>2575</v>
      </c>
      <c r="H24" s="30">
        <v>364</v>
      </c>
    </row>
    <row r="25" spans="1:8" ht="15" customHeight="1">
      <c r="A25" s="49"/>
      <c r="B25" s="24"/>
      <c r="C25" s="52"/>
      <c r="D25" s="25">
        <v>1</v>
      </c>
      <c r="E25" s="26">
        <v>5.3223070398642915E-2</v>
      </c>
      <c r="F25" s="27">
        <v>0.32357930449533501</v>
      </c>
      <c r="G25" s="27">
        <v>0.54601357082273116</v>
      </c>
      <c r="H25" s="27">
        <v>7.718405428329092E-2</v>
      </c>
    </row>
    <row r="26" spans="1:8" ht="15" customHeight="1">
      <c r="A26" s="49"/>
      <c r="B26" s="24"/>
      <c r="C26" s="51" t="s">
        <v>294</v>
      </c>
      <c r="D26" s="28">
        <v>3882</v>
      </c>
      <c r="E26" s="29">
        <v>261</v>
      </c>
      <c r="F26" s="30">
        <v>1218</v>
      </c>
      <c r="G26" s="30">
        <v>2059</v>
      </c>
      <c r="H26" s="30">
        <v>344</v>
      </c>
    </row>
    <row r="27" spans="1:8" ht="15" customHeight="1">
      <c r="A27" s="49"/>
      <c r="B27" s="43"/>
      <c r="C27" s="60"/>
      <c r="D27" s="44">
        <v>1</v>
      </c>
      <c r="E27" s="45">
        <v>6.7233384853168474E-2</v>
      </c>
      <c r="F27" s="46">
        <v>0.31375579598145287</v>
      </c>
      <c r="G27" s="46">
        <v>0.53039670273055128</v>
      </c>
      <c r="H27" s="46">
        <v>8.8614116434827403E-2</v>
      </c>
    </row>
    <row r="28" spans="1:8" ht="15" customHeight="1">
      <c r="A28" s="49"/>
      <c r="B28" s="24" t="s">
        <v>281</v>
      </c>
      <c r="C28" s="53" t="s">
        <v>295</v>
      </c>
      <c r="D28" s="21">
        <v>5554</v>
      </c>
      <c r="E28" s="22">
        <v>340</v>
      </c>
      <c r="F28" s="23">
        <v>1700</v>
      </c>
      <c r="G28" s="23">
        <v>3098</v>
      </c>
      <c r="H28" s="23">
        <v>416</v>
      </c>
    </row>
    <row r="29" spans="1:8" ht="15" customHeight="1">
      <c r="A29" s="49"/>
      <c r="B29" s="24"/>
      <c r="C29" s="52"/>
      <c r="D29" s="31">
        <v>1</v>
      </c>
      <c r="E29" s="26">
        <v>6.1217140799423836E-2</v>
      </c>
      <c r="F29" s="27">
        <v>0.30608570399711921</v>
      </c>
      <c r="G29" s="27">
        <v>0.5577961829312208</v>
      </c>
      <c r="H29" s="27">
        <v>7.490097227223623E-2</v>
      </c>
    </row>
    <row r="30" spans="1:8" ht="15" customHeight="1">
      <c r="A30" s="49"/>
      <c r="B30" s="24"/>
      <c r="C30" s="51" t="s">
        <v>296</v>
      </c>
      <c r="D30" s="28">
        <v>4048</v>
      </c>
      <c r="E30" s="29">
        <v>274</v>
      </c>
      <c r="F30" s="30">
        <v>1362</v>
      </c>
      <c r="G30" s="30">
        <v>2092</v>
      </c>
      <c r="H30" s="30">
        <v>320</v>
      </c>
    </row>
    <row r="31" spans="1:8" ht="15" customHeight="1">
      <c r="A31" s="49"/>
      <c r="B31" s="24"/>
      <c r="C31" s="52"/>
      <c r="D31" s="31">
        <v>1</v>
      </c>
      <c r="E31" s="26">
        <v>6.768774703557312E-2</v>
      </c>
      <c r="F31" s="27">
        <v>0.33646245059288538</v>
      </c>
      <c r="G31" s="27">
        <v>0.51679841897233203</v>
      </c>
      <c r="H31" s="27">
        <v>7.9051383399209488E-2</v>
      </c>
    </row>
    <row r="32" spans="1:8" ht="15" customHeight="1">
      <c r="A32" s="49"/>
      <c r="B32" s="24"/>
      <c r="C32" s="51" t="s">
        <v>297</v>
      </c>
      <c r="D32" s="28">
        <v>378</v>
      </c>
      <c r="E32" s="29">
        <v>30</v>
      </c>
      <c r="F32" s="30">
        <v>121</v>
      </c>
      <c r="G32" s="30">
        <v>190</v>
      </c>
      <c r="H32" s="30">
        <v>37</v>
      </c>
    </row>
    <row r="33" spans="1:8" ht="15" customHeight="1">
      <c r="A33" s="49"/>
      <c r="B33" s="24"/>
      <c r="C33" s="52"/>
      <c r="D33" s="31">
        <v>1</v>
      </c>
      <c r="E33" s="26">
        <v>7.9365079365079361E-2</v>
      </c>
      <c r="F33" s="27">
        <v>0.32010582010582012</v>
      </c>
      <c r="G33" s="27">
        <v>0.50264550264550267</v>
      </c>
      <c r="H33" s="27">
        <v>9.7883597883597878E-2</v>
      </c>
    </row>
    <row r="34" spans="1:8" ht="15" customHeight="1">
      <c r="A34" s="49"/>
      <c r="B34" s="24"/>
      <c r="C34" s="51" t="s">
        <v>298</v>
      </c>
      <c r="D34" s="28">
        <v>3119</v>
      </c>
      <c r="E34" s="29">
        <v>165</v>
      </c>
      <c r="F34" s="30">
        <v>930</v>
      </c>
      <c r="G34" s="30">
        <v>1833</v>
      </c>
      <c r="H34" s="30">
        <v>191</v>
      </c>
    </row>
    <row r="35" spans="1:8" ht="15" customHeight="1">
      <c r="A35" s="49"/>
      <c r="B35" s="43"/>
      <c r="C35" s="60"/>
      <c r="D35" s="44">
        <v>1</v>
      </c>
      <c r="E35" s="45">
        <v>5.2901571016351394E-2</v>
      </c>
      <c r="F35" s="46">
        <v>0.29817249118307149</v>
      </c>
      <c r="G35" s="46">
        <v>0.58768836165437643</v>
      </c>
      <c r="H35" s="46">
        <v>6.1237576146200706E-2</v>
      </c>
    </row>
    <row r="36" spans="1:8" ht="15" customHeight="1">
      <c r="A36" s="49"/>
      <c r="B36" s="24" t="s">
        <v>17</v>
      </c>
      <c r="C36" s="53" t="s">
        <v>299</v>
      </c>
      <c r="D36" s="21">
        <v>1205</v>
      </c>
      <c r="E36" s="22">
        <v>88</v>
      </c>
      <c r="F36" s="23">
        <v>333</v>
      </c>
      <c r="G36" s="23">
        <v>649</v>
      </c>
      <c r="H36" s="23">
        <v>135</v>
      </c>
    </row>
    <row r="37" spans="1:8" ht="15" customHeight="1">
      <c r="A37" s="49"/>
      <c r="B37" s="24"/>
      <c r="C37" s="52"/>
      <c r="D37" s="31">
        <v>1</v>
      </c>
      <c r="E37" s="26">
        <v>7.3029045643153531E-2</v>
      </c>
      <c r="F37" s="27">
        <v>0.27634854771784234</v>
      </c>
      <c r="G37" s="27">
        <v>0.53858921161825724</v>
      </c>
      <c r="H37" s="27">
        <v>0.11203319502074689</v>
      </c>
    </row>
    <row r="38" spans="1:8" ht="15" customHeight="1">
      <c r="A38" s="49"/>
      <c r="B38" s="24"/>
      <c r="C38" s="54" t="s">
        <v>300</v>
      </c>
      <c r="D38" s="28">
        <v>1546</v>
      </c>
      <c r="E38" s="29">
        <v>117</v>
      </c>
      <c r="F38" s="30">
        <v>535</v>
      </c>
      <c r="G38" s="30">
        <v>732</v>
      </c>
      <c r="H38" s="30">
        <v>162</v>
      </c>
    </row>
    <row r="39" spans="1:8" ht="15" customHeight="1">
      <c r="A39" s="49"/>
      <c r="B39" s="24"/>
      <c r="C39" s="52"/>
      <c r="D39" s="31">
        <v>1</v>
      </c>
      <c r="E39" s="26">
        <v>7.5679172056921082E-2</v>
      </c>
      <c r="F39" s="27">
        <v>0.34605433376455369</v>
      </c>
      <c r="G39" s="27">
        <v>0.47347994825355755</v>
      </c>
      <c r="H39" s="27">
        <v>0.10478654592496765</v>
      </c>
    </row>
    <row r="40" spans="1:8" ht="15" customHeight="1">
      <c r="A40" s="49"/>
      <c r="B40" s="24"/>
      <c r="C40" s="51" t="s">
        <v>301</v>
      </c>
      <c r="D40" s="28">
        <v>12779</v>
      </c>
      <c r="E40" s="29">
        <v>724</v>
      </c>
      <c r="F40" s="30">
        <v>4030</v>
      </c>
      <c r="G40" s="30">
        <v>7185</v>
      </c>
      <c r="H40" s="30">
        <v>840</v>
      </c>
    </row>
    <row r="41" spans="1:8" ht="15" customHeight="1">
      <c r="A41" s="49"/>
      <c r="B41" s="43"/>
      <c r="C41" s="60"/>
      <c r="D41" s="44">
        <v>1</v>
      </c>
      <c r="E41" s="45">
        <v>5.6655450348227561E-2</v>
      </c>
      <c r="F41" s="46">
        <v>0.31536113936927773</v>
      </c>
      <c r="G41" s="46">
        <v>0.56225056733703738</v>
      </c>
      <c r="H41" s="46">
        <v>6.5732842945457393E-2</v>
      </c>
    </row>
    <row r="42" spans="1:8" ht="15" customHeight="1">
      <c r="A42" s="49"/>
      <c r="B42" s="24" t="s">
        <v>15</v>
      </c>
      <c r="C42" s="53" t="s">
        <v>302</v>
      </c>
      <c r="D42" s="21">
        <v>497</v>
      </c>
      <c r="E42" s="35">
        <v>30</v>
      </c>
      <c r="F42" s="36">
        <v>107</v>
      </c>
      <c r="G42" s="36">
        <v>317</v>
      </c>
      <c r="H42" s="36">
        <v>43</v>
      </c>
    </row>
    <row r="43" spans="1:8" ht="15" customHeight="1">
      <c r="A43" s="49"/>
      <c r="B43" s="24"/>
      <c r="C43" s="52"/>
      <c r="D43" s="31">
        <v>1</v>
      </c>
      <c r="E43" s="26">
        <v>6.0362173038229376E-2</v>
      </c>
      <c r="F43" s="27">
        <v>0.2152917505030181</v>
      </c>
      <c r="G43" s="27">
        <v>0.6378269617706237</v>
      </c>
      <c r="H43" s="27">
        <v>8.651911468812877E-2</v>
      </c>
    </row>
    <row r="44" spans="1:8" ht="15" customHeight="1">
      <c r="A44" s="49"/>
      <c r="B44" s="24"/>
      <c r="C44" s="51" t="s">
        <v>303</v>
      </c>
      <c r="D44" s="28">
        <v>8147</v>
      </c>
      <c r="E44" s="37">
        <v>420</v>
      </c>
      <c r="F44" s="38">
        <v>2454</v>
      </c>
      <c r="G44" s="38">
        <v>4750</v>
      </c>
      <c r="H44" s="38">
        <v>523</v>
      </c>
    </row>
    <row r="45" spans="1:8" ht="15" customHeight="1">
      <c r="A45" s="49"/>
      <c r="B45" s="24"/>
      <c r="C45" s="52"/>
      <c r="D45" s="31">
        <v>1</v>
      </c>
      <c r="E45" s="26">
        <v>5.1552718792193447E-2</v>
      </c>
      <c r="F45" s="27">
        <v>0.30121517122867314</v>
      </c>
      <c r="G45" s="27">
        <v>0.58303670062599733</v>
      </c>
      <c r="H45" s="27">
        <v>6.4195409353136126E-2</v>
      </c>
    </row>
    <row r="46" spans="1:8" ht="15" customHeight="1">
      <c r="A46" s="49"/>
      <c r="B46" s="24"/>
      <c r="C46" s="51" t="s">
        <v>304</v>
      </c>
      <c r="D46" s="28">
        <v>5197</v>
      </c>
      <c r="E46" s="37">
        <v>335</v>
      </c>
      <c r="F46" s="38">
        <v>1777</v>
      </c>
      <c r="G46" s="38">
        <v>2721</v>
      </c>
      <c r="H46" s="38">
        <v>364</v>
      </c>
    </row>
    <row r="47" spans="1:8" ht="15" customHeight="1">
      <c r="A47" s="49"/>
      <c r="B47" s="24"/>
      <c r="C47" s="52"/>
      <c r="D47" s="31">
        <v>1</v>
      </c>
      <c r="E47" s="26">
        <v>6.4460265537810271E-2</v>
      </c>
      <c r="F47" s="27">
        <v>0.34192803540504135</v>
      </c>
      <c r="G47" s="27">
        <v>0.52357129112949774</v>
      </c>
      <c r="H47" s="27">
        <v>7.0040407927650566E-2</v>
      </c>
    </row>
    <row r="48" spans="1:8" ht="15" customHeight="1">
      <c r="A48" s="49"/>
      <c r="B48" s="24"/>
      <c r="C48" s="51" t="s">
        <v>305</v>
      </c>
      <c r="D48" s="28">
        <v>1858</v>
      </c>
      <c r="E48" s="37">
        <v>164</v>
      </c>
      <c r="F48" s="38">
        <v>611</v>
      </c>
      <c r="G48" s="38">
        <v>910</v>
      </c>
      <c r="H48" s="38">
        <v>173</v>
      </c>
    </row>
    <row r="49" spans="1:8" ht="15" customHeight="1">
      <c r="A49" s="49"/>
      <c r="B49" s="43"/>
      <c r="C49" s="60"/>
      <c r="D49" s="44">
        <v>1</v>
      </c>
      <c r="E49" s="45">
        <v>8.8266953713670618E-2</v>
      </c>
      <c r="F49" s="46">
        <v>0.32884822389666307</v>
      </c>
      <c r="G49" s="46">
        <v>0.48977395048439182</v>
      </c>
      <c r="H49" s="46">
        <v>9.3110871905274492E-2</v>
      </c>
    </row>
    <row r="50" spans="1:8" ht="15" customHeight="1">
      <c r="A50" s="49"/>
      <c r="B50" s="24" t="s">
        <v>282</v>
      </c>
      <c r="C50" s="53" t="s">
        <v>1</v>
      </c>
      <c r="D50" s="21">
        <v>2851</v>
      </c>
      <c r="E50" s="22">
        <v>158</v>
      </c>
      <c r="F50" s="23">
        <v>937</v>
      </c>
      <c r="G50" s="23">
        <v>1465</v>
      </c>
      <c r="H50" s="23">
        <v>291</v>
      </c>
    </row>
    <row r="51" spans="1:8" ht="15" customHeight="1">
      <c r="A51" s="49"/>
      <c r="B51" s="24"/>
      <c r="C51" s="52"/>
      <c r="D51" s="31">
        <v>1</v>
      </c>
      <c r="E51" s="26">
        <v>5.5419151175026306E-2</v>
      </c>
      <c r="F51" s="27">
        <v>0.32865661171518767</v>
      </c>
      <c r="G51" s="27">
        <v>0.5138547877937566</v>
      </c>
      <c r="H51" s="27">
        <v>0.10206944931602946</v>
      </c>
    </row>
    <row r="52" spans="1:8" ht="15" customHeight="1">
      <c r="A52" s="49"/>
      <c r="B52" s="24"/>
      <c r="C52" s="51" t="s">
        <v>306</v>
      </c>
      <c r="D52" s="28">
        <v>1975</v>
      </c>
      <c r="E52" s="29">
        <v>114</v>
      </c>
      <c r="F52" s="30">
        <v>630</v>
      </c>
      <c r="G52" s="30">
        <v>1140</v>
      </c>
      <c r="H52" s="30">
        <v>91</v>
      </c>
    </row>
    <row r="53" spans="1:8" ht="15" customHeight="1">
      <c r="A53" s="49"/>
      <c r="B53" s="24"/>
      <c r="C53" s="52"/>
      <c r="D53" s="31">
        <v>1</v>
      </c>
      <c r="E53" s="26">
        <v>5.772151898734177E-2</v>
      </c>
      <c r="F53" s="27">
        <v>0.31898734177215188</v>
      </c>
      <c r="G53" s="27">
        <v>0.57721518987341769</v>
      </c>
      <c r="H53" s="27">
        <v>4.6075949367088608E-2</v>
      </c>
    </row>
    <row r="54" spans="1:8" ht="15" customHeight="1">
      <c r="A54" s="49"/>
      <c r="B54" s="24"/>
      <c r="C54" s="51" t="s">
        <v>307</v>
      </c>
      <c r="D54" s="28">
        <v>923</v>
      </c>
      <c r="E54" s="29">
        <v>68</v>
      </c>
      <c r="F54" s="30">
        <v>317</v>
      </c>
      <c r="G54" s="30">
        <v>465</v>
      </c>
      <c r="H54" s="30">
        <v>73</v>
      </c>
    </row>
    <row r="55" spans="1:8" ht="15" customHeight="1">
      <c r="A55" s="49"/>
      <c r="B55" s="24"/>
      <c r="C55" s="52"/>
      <c r="D55" s="31">
        <v>1</v>
      </c>
      <c r="E55" s="26">
        <v>7.3672806067172261E-2</v>
      </c>
      <c r="F55" s="27">
        <v>0.34344528710725891</v>
      </c>
      <c r="G55" s="27">
        <v>0.50379198266522207</v>
      </c>
      <c r="H55" s="27">
        <v>7.90899241603467E-2</v>
      </c>
    </row>
    <row r="56" spans="1:8" ht="15" customHeight="1">
      <c r="A56" s="49"/>
      <c r="B56" s="24"/>
      <c r="C56" s="51" t="s">
        <v>12</v>
      </c>
      <c r="D56" s="28">
        <v>1215</v>
      </c>
      <c r="E56" s="29">
        <v>82</v>
      </c>
      <c r="F56" s="30">
        <v>415</v>
      </c>
      <c r="G56" s="30">
        <v>614</v>
      </c>
      <c r="H56" s="30">
        <v>104</v>
      </c>
    </row>
    <row r="57" spans="1:8" ht="15" customHeight="1">
      <c r="A57" s="49"/>
      <c r="B57" s="24"/>
      <c r="C57" s="52"/>
      <c r="D57" s="31">
        <v>1</v>
      </c>
      <c r="E57" s="26">
        <v>6.7489711934156385E-2</v>
      </c>
      <c r="F57" s="27">
        <v>0.34156378600823045</v>
      </c>
      <c r="G57" s="27">
        <v>0.50534979423868309</v>
      </c>
      <c r="H57" s="27">
        <v>8.5596707818930043E-2</v>
      </c>
    </row>
    <row r="58" spans="1:8" ht="15" customHeight="1">
      <c r="A58" s="49"/>
      <c r="B58" s="24"/>
      <c r="C58" s="51" t="s">
        <v>308</v>
      </c>
      <c r="D58" s="28">
        <v>2062</v>
      </c>
      <c r="E58" s="29">
        <v>143</v>
      </c>
      <c r="F58" s="30">
        <v>734</v>
      </c>
      <c r="G58" s="30">
        <v>917</v>
      </c>
      <c r="H58" s="30">
        <v>268</v>
      </c>
    </row>
    <row r="59" spans="1:8" ht="15" customHeight="1">
      <c r="A59" s="49"/>
      <c r="B59" s="24"/>
      <c r="C59" s="52"/>
      <c r="D59" s="31">
        <v>1</v>
      </c>
      <c r="E59" s="26">
        <v>6.9350145489815718E-2</v>
      </c>
      <c r="F59" s="27">
        <v>0.35596508244422892</v>
      </c>
      <c r="G59" s="27">
        <v>0.44471387002909796</v>
      </c>
      <c r="H59" s="27">
        <v>0.12997090203685743</v>
      </c>
    </row>
    <row r="60" spans="1:8" ht="15" customHeight="1">
      <c r="A60" s="49"/>
      <c r="B60" s="24"/>
      <c r="C60" s="51" t="s">
        <v>16</v>
      </c>
      <c r="D60" s="28">
        <v>1141</v>
      </c>
      <c r="E60" s="29">
        <v>44</v>
      </c>
      <c r="F60" s="30">
        <v>341</v>
      </c>
      <c r="G60" s="30">
        <v>712</v>
      </c>
      <c r="H60" s="30">
        <v>44</v>
      </c>
    </row>
    <row r="61" spans="1:8" ht="15" customHeight="1">
      <c r="A61" s="49"/>
      <c r="B61" s="24"/>
      <c r="C61" s="52"/>
      <c r="D61" s="31">
        <v>1</v>
      </c>
      <c r="E61" s="26">
        <v>3.8562664329535493E-2</v>
      </c>
      <c r="F61" s="27">
        <v>0.2988606485539001</v>
      </c>
      <c r="G61" s="27">
        <v>0.62401402278702889</v>
      </c>
      <c r="H61" s="27">
        <v>3.8562664329535493E-2</v>
      </c>
    </row>
    <row r="62" spans="1:8" ht="15" customHeight="1">
      <c r="A62" s="49"/>
      <c r="B62" s="24"/>
      <c r="C62" s="51" t="s">
        <v>5</v>
      </c>
      <c r="D62" s="28">
        <v>2265</v>
      </c>
      <c r="E62" s="29">
        <v>122</v>
      </c>
      <c r="F62" s="30">
        <v>690</v>
      </c>
      <c r="G62" s="30">
        <v>1301</v>
      </c>
      <c r="H62" s="30">
        <v>152</v>
      </c>
    </row>
    <row r="63" spans="1:8" ht="15" customHeight="1">
      <c r="A63" s="49"/>
      <c r="B63" s="24"/>
      <c r="C63" s="52"/>
      <c r="D63" s="31">
        <v>1</v>
      </c>
      <c r="E63" s="26">
        <v>5.3863134657836646E-2</v>
      </c>
      <c r="F63" s="27">
        <v>0.30463576158940397</v>
      </c>
      <c r="G63" s="27">
        <v>0.57439293598233998</v>
      </c>
      <c r="H63" s="27">
        <v>6.7108167770419433E-2</v>
      </c>
    </row>
    <row r="64" spans="1:8" ht="15" customHeight="1">
      <c r="A64" s="49"/>
      <c r="B64" s="24"/>
      <c r="C64" s="51" t="s">
        <v>14</v>
      </c>
      <c r="D64" s="28">
        <v>1187</v>
      </c>
      <c r="E64" s="29">
        <v>88</v>
      </c>
      <c r="F64" s="30">
        <v>297</v>
      </c>
      <c r="G64" s="30">
        <v>692</v>
      </c>
      <c r="H64" s="30">
        <v>110</v>
      </c>
    </row>
    <row r="65" spans="1:8" ht="15" customHeight="1">
      <c r="A65" s="49"/>
      <c r="B65" s="24"/>
      <c r="C65" s="52"/>
      <c r="D65" s="31">
        <v>1</v>
      </c>
      <c r="E65" s="26">
        <v>7.4136478517270427E-2</v>
      </c>
      <c r="F65" s="27">
        <v>0.25021061499578767</v>
      </c>
      <c r="G65" s="27">
        <v>0.58298230834035381</v>
      </c>
      <c r="H65" s="27">
        <v>9.267059814658804E-2</v>
      </c>
    </row>
    <row r="66" spans="1:8" ht="15" customHeight="1">
      <c r="A66" s="49"/>
      <c r="B66" s="24"/>
      <c r="C66" s="51" t="s">
        <v>19</v>
      </c>
      <c r="D66" s="28">
        <v>2539</v>
      </c>
      <c r="E66" s="29">
        <v>147</v>
      </c>
      <c r="F66" s="30">
        <v>673</v>
      </c>
      <c r="G66" s="30">
        <v>1537</v>
      </c>
      <c r="H66" s="30">
        <v>182</v>
      </c>
    </row>
    <row r="67" spans="1:8" ht="15" customHeight="1">
      <c r="A67" s="49"/>
      <c r="B67" s="43"/>
      <c r="C67" s="60"/>
      <c r="D67" s="44">
        <v>1</v>
      </c>
      <c r="E67" s="45">
        <v>5.7896809767625047E-2</v>
      </c>
      <c r="F67" s="46">
        <v>0.26506498621504532</v>
      </c>
      <c r="G67" s="46">
        <v>0.60535643954312723</v>
      </c>
      <c r="H67" s="46">
        <v>7.1681764474202436E-2</v>
      </c>
    </row>
    <row r="68" spans="1:8" ht="15" customHeight="1">
      <c r="A68" s="49"/>
      <c r="B68" s="24" t="s">
        <v>283</v>
      </c>
      <c r="C68" s="53" t="s">
        <v>309</v>
      </c>
      <c r="D68" s="21">
        <v>2952</v>
      </c>
      <c r="E68" s="22">
        <v>183</v>
      </c>
      <c r="F68" s="23">
        <v>1006</v>
      </c>
      <c r="G68" s="23">
        <v>1505</v>
      </c>
      <c r="H68" s="23">
        <v>258</v>
      </c>
    </row>
    <row r="69" spans="1:8" ht="15" customHeight="1">
      <c r="A69" s="49"/>
      <c r="B69" s="24"/>
      <c r="C69" s="52"/>
      <c r="D69" s="31">
        <v>1</v>
      </c>
      <c r="E69" s="26">
        <v>6.1991869918699184E-2</v>
      </c>
      <c r="F69" s="27">
        <v>0.34078590785907859</v>
      </c>
      <c r="G69" s="27">
        <v>0.50982384823848237</v>
      </c>
      <c r="H69" s="27">
        <v>8.7398373983739841E-2</v>
      </c>
    </row>
    <row r="70" spans="1:8" ht="15" customHeight="1">
      <c r="A70" s="49"/>
      <c r="B70" s="24"/>
      <c r="C70" s="51" t="s">
        <v>310</v>
      </c>
      <c r="D70" s="28">
        <v>2912</v>
      </c>
      <c r="E70" s="29">
        <v>232</v>
      </c>
      <c r="F70" s="30">
        <v>963</v>
      </c>
      <c r="G70" s="30">
        <v>1512</v>
      </c>
      <c r="H70" s="30">
        <v>205</v>
      </c>
    </row>
    <row r="71" spans="1:8" ht="15" customHeight="1">
      <c r="A71" s="49"/>
      <c r="B71" s="24"/>
      <c r="C71" s="52"/>
      <c r="D71" s="31">
        <v>1</v>
      </c>
      <c r="E71" s="26">
        <v>7.9670329670329665E-2</v>
      </c>
      <c r="F71" s="27">
        <v>0.33070054945054944</v>
      </c>
      <c r="G71" s="27">
        <v>0.51923076923076927</v>
      </c>
      <c r="H71" s="27">
        <v>7.0398351648351648E-2</v>
      </c>
    </row>
    <row r="72" spans="1:8" ht="15" customHeight="1">
      <c r="A72" s="49"/>
      <c r="B72" s="24"/>
      <c r="C72" s="51" t="s">
        <v>311</v>
      </c>
      <c r="D72" s="28">
        <v>3812</v>
      </c>
      <c r="E72" s="29">
        <v>190</v>
      </c>
      <c r="F72" s="30">
        <v>1144</v>
      </c>
      <c r="G72" s="30">
        <v>2258</v>
      </c>
      <c r="H72" s="30">
        <v>220</v>
      </c>
    </row>
    <row r="73" spans="1:8" ht="15" customHeight="1">
      <c r="A73" s="49"/>
      <c r="B73" s="24"/>
      <c r="C73" s="52"/>
      <c r="D73" s="31">
        <v>1</v>
      </c>
      <c r="E73" s="26">
        <v>4.9842602308499476E-2</v>
      </c>
      <c r="F73" s="27">
        <v>0.30010493179433367</v>
      </c>
      <c r="G73" s="27">
        <v>0.5923399790136411</v>
      </c>
      <c r="H73" s="27">
        <v>5.7712486883525711E-2</v>
      </c>
    </row>
    <row r="74" spans="1:8" ht="15" customHeight="1">
      <c r="A74" s="49"/>
      <c r="B74" s="24"/>
      <c r="C74" s="51" t="s">
        <v>312</v>
      </c>
      <c r="D74" s="28">
        <v>2750</v>
      </c>
      <c r="E74" s="29">
        <v>136</v>
      </c>
      <c r="F74" s="30">
        <v>871</v>
      </c>
      <c r="G74" s="30">
        <v>1561</v>
      </c>
      <c r="H74" s="30">
        <v>182</v>
      </c>
    </row>
    <row r="75" spans="1:8" ht="15" customHeight="1">
      <c r="A75" s="49"/>
      <c r="B75" s="24"/>
      <c r="C75" s="52"/>
      <c r="D75" s="31">
        <v>1</v>
      </c>
      <c r="E75" s="26">
        <v>4.9454545454545452E-2</v>
      </c>
      <c r="F75" s="27">
        <v>0.31672727272727275</v>
      </c>
      <c r="G75" s="27">
        <v>0.56763636363636361</v>
      </c>
      <c r="H75" s="27">
        <v>6.6181818181818175E-2</v>
      </c>
    </row>
    <row r="76" spans="1:8" ht="15" customHeight="1">
      <c r="A76" s="49"/>
      <c r="B76" s="24"/>
      <c r="C76" s="51" t="s">
        <v>313</v>
      </c>
      <c r="D76" s="28">
        <v>1585</v>
      </c>
      <c r="E76" s="29">
        <v>87</v>
      </c>
      <c r="F76" s="30">
        <v>468</v>
      </c>
      <c r="G76" s="30">
        <v>884</v>
      </c>
      <c r="H76" s="30">
        <v>146</v>
      </c>
    </row>
    <row r="77" spans="1:8" ht="15" customHeight="1">
      <c r="A77" s="49"/>
      <c r="B77" s="24"/>
      <c r="C77" s="52"/>
      <c r="D77" s="31">
        <v>1</v>
      </c>
      <c r="E77" s="26">
        <v>5.4889589905362773E-2</v>
      </c>
      <c r="F77" s="27">
        <v>0.29526813880126185</v>
      </c>
      <c r="G77" s="27">
        <v>0.55772870662460572</v>
      </c>
      <c r="H77" s="27">
        <v>9.2113564668769715E-2</v>
      </c>
    </row>
    <row r="78" spans="1:8" ht="15" customHeight="1">
      <c r="A78" s="49"/>
      <c r="B78" s="24"/>
      <c r="C78" s="51" t="s">
        <v>314</v>
      </c>
      <c r="D78" s="28">
        <v>1329</v>
      </c>
      <c r="E78" s="29">
        <v>75</v>
      </c>
      <c r="F78" s="30">
        <v>358</v>
      </c>
      <c r="G78" s="30">
        <v>729</v>
      </c>
      <c r="H78" s="30">
        <v>167</v>
      </c>
    </row>
    <row r="79" spans="1:8" ht="15" customHeight="1">
      <c r="A79" s="49"/>
      <c r="B79" s="24"/>
      <c r="C79" s="52"/>
      <c r="D79" s="31">
        <v>1</v>
      </c>
      <c r="E79" s="26">
        <v>5.6433408577878104E-2</v>
      </c>
      <c r="F79" s="27">
        <v>0.2693754702784048</v>
      </c>
      <c r="G79" s="27">
        <v>0.54853273137697522</v>
      </c>
      <c r="H79" s="27">
        <v>0.1256583897667419</v>
      </c>
    </row>
    <row r="80" spans="1:8" ht="15" customHeight="1">
      <c r="A80" s="49"/>
      <c r="B80" s="24"/>
      <c r="C80" s="51" t="s">
        <v>315</v>
      </c>
      <c r="D80" s="28">
        <v>686</v>
      </c>
      <c r="E80" s="29">
        <v>57</v>
      </c>
      <c r="F80" s="30">
        <v>184</v>
      </c>
      <c r="G80" s="30">
        <v>323</v>
      </c>
      <c r="H80" s="30">
        <v>122</v>
      </c>
    </row>
    <row r="81" spans="1:8" ht="15" customHeight="1">
      <c r="A81" s="49"/>
      <c r="B81" s="24"/>
      <c r="C81" s="52"/>
      <c r="D81" s="31">
        <v>1</v>
      </c>
      <c r="E81" s="26">
        <v>8.3090379008746357E-2</v>
      </c>
      <c r="F81" s="27">
        <v>0.26822157434402333</v>
      </c>
      <c r="G81" s="27">
        <v>0.4708454810495627</v>
      </c>
      <c r="H81" s="27">
        <v>0.17784256559766765</v>
      </c>
    </row>
    <row r="82" spans="1:8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</row>
    <row r="83" spans="1:8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</row>
    <row r="84" spans="1:8" ht="15" customHeight="1">
      <c r="A84" s="49"/>
      <c r="B84" s="24" t="s">
        <v>316</v>
      </c>
      <c r="C84" s="53" t="s">
        <v>317</v>
      </c>
      <c r="D84" s="21">
        <v>4187</v>
      </c>
      <c r="E84" s="22">
        <v>325</v>
      </c>
      <c r="F84" s="23">
        <v>1457</v>
      </c>
      <c r="G84" s="23">
        <v>2068</v>
      </c>
      <c r="H84" s="23">
        <v>337</v>
      </c>
    </row>
    <row r="85" spans="1:8" ht="15" customHeight="1">
      <c r="A85" s="49"/>
      <c r="B85" s="24" t="s">
        <v>318</v>
      </c>
      <c r="C85" s="52"/>
      <c r="D85" s="31">
        <v>1</v>
      </c>
      <c r="E85" s="26">
        <v>7.7621208502507769E-2</v>
      </c>
      <c r="F85" s="27">
        <v>0.34798184857893477</v>
      </c>
      <c r="G85" s="27">
        <v>0.4939097205636494</v>
      </c>
      <c r="H85" s="27">
        <v>8.0487222354908045E-2</v>
      </c>
    </row>
    <row r="86" spans="1:8" ht="15" customHeight="1">
      <c r="A86" s="49"/>
      <c r="B86" s="24" t="s">
        <v>319</v>
      </c>
      <c r="C86" s="51" t="s">
        <v>320</v>
      </c>
      <c r="D86" s="28">
        <v>3737</v>
      </c>
      <c r="E86" s="29">
        <v>249</v>
      </c>
      <c r="F86" s="30">
        <v>1245</v>
      </c>
      <c r="G86" s="30">
        <v>1984</v>
      </c>
      <c r="H86" s="30">
        <v>259</v>
      </c>
    </row>
    <row r="87" spans="1:8" ht="15" customHeight="1">
      <c r="A87" s="49"/>
      <c r="B87" s="24"/>
      <c r="C87" s="52"/>
      <c r="D87" s="31">
        <v>1</v>
      </c>
      <c r="E87" s="26">
        <v>6.6630987423066626E-2</v>
      </c>
      <c r="F87" s="27">
        <v>0.33315493711533317</v>
      </c>
      <c r="G87" s="27">
        <v>0.53090714476853096</v>
      </c>
      <c r="H87" s="27">
        <v>6.9306930693069313E-2</v>
      </c>
    </row>
    <row r="88" spans="1:8" ht="15" customHeight="1">
      <c r="A88" s="49"/>
      <c r="B88" s="24"/>
      <c r="C88" s="51" t="s">
        <v>321</v>
      </c>
      <c r="D88" s="28">
        <v>2220</v>
      </c>
      <c r="E88" s="29">
        <v>121</v>
      </c>
      <c r="F88" s="30">
        <v>690</v>
      </c>
      <c r="G88" s="30">
        <v>1292</v>
      </c>
      <c r="H88" s="30">
        <v>117</v>
      </c>
    </row>
    <row r="89" spans="1:8" ht="15" customHeight="1">
      <c r="A89" s="49"/>
      <c r="B89" s="24"/>
      <c r="C89" s="52"/>
      <c r="D89" s="31">
        <v>1</v>
      </c>
      <c r="E89" s="26">
        <v>5.4504504504504503E-2</v>
      </c>
      <c r="F89" s="27">
        <v>0.3108108108108108</v>
      </c>
      <c r="G89" s="27">
        <v>0.58198198198198203</v>
      </c>
      <c r="H89" s="27">
        <v>5.2702702702702706E-2</v>
      </c>
    </row>
    <row r="90" spans="1:8" ht="15" customHeight="1">
      <c r="A90" s="49"/>
      <c r="B90" s="24"/>
      <c r="C90" s="51" t="s">
        <v>322</v>
      </c>
      <c r="D90" s="28">
        <v>3166</v>
      </c>
      <c r="E90" s="29">
        <v>132</v>
      </c>
      <c r="F90" s="30">
        <v>923</v>
      </c>
      <c r="G90" s="30">
        <v>1876</v>
      </c>
      <c r="H90" s="30">
        <v>235</v>
      </c>
    </row>
    <row r="91" spans="1:8" ht="15" customHeight="1">
      <c r="A91" s="49"/>
      <c r="B91" s="24"/>
      <c r="C91" s="52"/>
      <c r="D91" s="31">
        <v>1</v>
      </c>
      <c r="E91" s="26">
        <v>4.1692987997473153E-2</v>
      </c>
      <c r="F91" s="27">
        <v>0.29153506001263424</v>
      </c>
      <c r="G91" s="27">
        <v>0.59254579911560323</v>
      </c>
      <c r="H91" s="27">
        <v>7.4226152874289325E-2</v>
      </c>
    </row>
    <row r="92" spans="1:8" ht="15" customHeight="1">
      <c r="A92" s="49"/>
      <c r="B92" s="24"/>
      <c r="C92" s="51" t="s">
        <v>323</v>
      </c>
      <c r="D92" s="28">
        <v>1639</v>
      </c>
      <c r="E92" s="29">
        <v>68</v>
      </c>
      <c r="F92" s="30">
        <v>421</v>
      </c>
      <c r="G92" s="30">
        <v>958</v>
      </c>
      <c r="H92" s="30">
        <v>192</v>
      </c>
    </row>
    <row r="93" spans="1:8" ht="15" customHeight="1">
      <c r="A93" s="49"/>
      <c r="B93" s="24"/>
      <c r="C93" s="52"/>
      <c r="D93" s="31">
        <v>1</v>
      </c>
      <c r="E93" s="26">
        <v>4.148871262965223E-2</v>
      </c>
      <c r="F93" s="27">
        <v>0.2568639414276998</v>
      </c>
      <c r="G93" s="27">
        <v>0.58450274557657111</v>
      </c>
      <c r="H93" s="27">
        <v>0.11714460036607688</v>
      </c>
    </row>
    <row r="94" spans="1:8" ht="15" customHeight="1">
      <c r="A94" s="49"/>
      <c r="B94" s="24"/>
      <c r="C94" s="51" t="s">
        <v>324</v>
      </c>
      <c r="D94" s="28">
        <v>403</v>
      </c>
      <c r="E94" s="29">
        <v>25</v>
      </c>
      <c r="F94" s="30">
        <v>99</v>
      </c>
      <c r="G94" s="30">
        <v>232</v>
      </c>
      <c r="H94" s="30">
        <v>47</v>
      </c>
    </row>
    <row r="95" spans="1:8" ht="15" customHeight="1">
      <c r="A95" s="49"/>
      <c r="B95" s="24"/>
      <c r="C95" s="52"/>
      <c r="D95" s="31">
        <v>1</v>
      </c>
      <c r="E95" s="26">
        <v>6.2034739454094295E-2</v>
      </c>
      <c r="F95" s="27">
        <v>0.24565756823821339</v>
      </c>
      <c r="G95" s="27">
        <v>0.57568238213399503</v>
      </c>
      <c r="H95" s="27">
        <v>0.11662531017369727</v>
      </c>
    </row>
    <row r="96" spans="1:8" ht="15" customHeight="1">
      <c r="A96" s="49"/>
      <c r="B96" s="24"/>
      <c r="C96" s="51" t="s">
        <v>325</v>
      </c>
      <c r="D96" s="28">
        <v>373</v>
      </c>
      <c r="E96" s="29">
        <v>22</v>
      </c>
      <c r="F96" s="30">
        <v>78</v>
      </c>
      <c r="G96" s="30">
        <v>194</v>
      </c>
      <c r="H96" s="30">
        <v>79</v>
      </c>
    </row>
    <row r="97" spans="1:8" ht="15" customHeight="1">
      <c r="A97" s="49"/>
      <c r="B97" s="24"/>
      <c r="C97" s="52"/>
      <c r="D97" s="31">
        <v>1</v>
      </c>
      <c r="E97" s="26">
        <v>5.8981233243967826E-2</v>
      </c>
      <c r="F97" s="27">
        <v>0.20911528150134048</v>
      </c>
      <c r="G97" s="27">
        <v>0.52010723860589814</v>
      </c>
      <c r="H97" s="27">
        <v>0.21179624664879357</v>
      </c>
    </row>
    <row r="98" spans="1:8" ht="15" customHeight="1">
      <c r="A98" s="49"/>
      <c r="B98" s="24"/>
      <c r="C98" s="51" t="s">
        <v>326</v>
      </c>
      <c r="D98" s="28">
        <v>28</v>
      </c>
      <c r="E98" s="29">
        <v>0</v>
      </c>
      <c r="F98" s="30">
        <v>5</v>
      </c>
      <c r="G98" s="30">
        <v>21</v>
      </c>
      <c r="H98" s="30">
        <v>2</v>
      </c>
    </row>
    <row r="99" spans="1:8" ht="15" customHeight="1">
      <c r="A99" s="49"/>
      <c r="B99" s="24"/>
      <c r="C99" s="52"/>
      <c r="D99" s="31">
        <v>1</v>
      </c>
      <c r="E99" s="26">
        <v>0</v>
      </c>
      <c r="F99" s="27">
        <v>0.17857142857142858</v>
      </c>
      <c r="G99" s="27">
        <v>0.75</v>
      </c>
      <c r="H99" s="27">
        <v>7.1428571428571425E-2</v>
      </c>
    </row>
    <row r="100" spans="1:8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1</v>
      </c>
      <c r="G100" s="30">
        <v>0</v>
      </c>
      <c r="H100" s="30">
        <v>0</v>
      </c>
    </row>
    <row r="101" spans="1:8" ht="15" customHeight="1">
      <c r="A101" s="49"/>
      <c r="B101" s="43"/>
      <c r="C101" s="60"/>
      <c r="D101" s="44">
        <v>1</v>
      </c>
      <c r="E101" s="45">
        <v>0</v>
      </c>
      <c r="F101" s="46">
        <v>1</v>
      </c>
      <c r="G101" s="46">
        <v>0</v>
      </c>
      <c r="H101" s="46">
        <v>0</v>
      </c>
    </row>
    <row r="102" spans="1:8" ht="15" customHeight="1">
      <c r="C102"/>
    </row>
    <row r="103" spans="1:8" ht="12" hidden="1" customHeight="1">
      <c r="C103"/>
    </row>
    <row r="104" spans="1:8" ht="12" hidden="1" customHeight="1">
      <c r="C104"/>
    </row>
    <row r="105" spans="1:8" ht="12" hidden="1" customHeight="1">
      <c r="C105"/>
    </row>
    <row r="106" spans="1:8" ht="12" hidden="1" customHeight="1">
      <c r="C106"/>
    </row>
    <row r="107" spans="1:8" ht="12" hidden="1" customHeight="1">
      <c r="C107"/>
    </row>
    <row r="108" spans="1:8" ht="12" hidden="1" customHeight="1">
      <c r="C108"/>
    </row>
    <row r="109" spans="1:8" ht="12" hidden="1" customHeight="1">
      <c r="C109"/>
    </row>
    <row r="110" spans="1:8" ht="12" hidden="1" customHeight="1">
      <c r="C110"/>
    </row>
    <row r="111" spans="1:8" ht="12" hidden="1" customHeight="1">
      <c r="C111"/>
    </row>
    <row r="112" spans="1:8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H9">
    <cfRule type="top10" dxfId="919" priority="56" rank="1"/>
  </conditionalFormatting>
  <conditionalFormatting sqref="E67:H67">
    <cfRule type="top10" dxfId="918" priority="49" rank="1"/>
  </conditionalFormatting>
  <conditionalFormatting sqref="E65:H65">
    <cfRule type="top10" dxfId="917" priority="48" rank="1"/>
  </conditionalFormatting>
  <conditionalFormatting sqref="E63:H63">
    <cfRule type="top10" dxfId="916" priority="47" rank="1"/>
  </conditionalFormatting>
  <conditionalFormatting sqref="E61:H61">
    <cfRule type="top10" dxfId="915" priority="46" rank="1"/>
  </conditionalFormatting>
  <conditionalFormatting sqref="E59:H59">
    <cfRule type="top10" dxfId="914" priority="45" rank="1"/>
  </conditionalFormatting>
  <conditionalFormatting sqref="E57:H57">
    <cfRule type="top10" dxfId="913" priority="44" rank="1"/>
  </conditionalFormatting>
  <conditionalFormatting sqref="E55:H55">
    <cfRule type="top10" dxfId="912" priority="43" rank="1"/>
  </conditionalFormatting>
  <conditionalFormatting sqref="E53:H53">
    <cfRule type="top10" dxfId="911" priority="42" rank="1"/>
  </conditionalFormatting>
  <conditionalFormatting sqref="E51:H51">
    <cfRule type="top10" dxfId="910" priority="41" rank="1"/>
  </conditionalFormatting>
  <conditionalFormatting sqref="E49:H49">
    <cfRule type="top10" dxfId="909" priority="40" rank="1"/>
  </conditionalFormatting>
  <conditionalFormatting sqref="E47:H47">
    <cfRule type="top10" dxfId="908" priority="39" rank="1"/>
  </conditionalFormatting>
  <conditionalFormatting sqref="E45:H45">
    <cfRule type="top10" dxfId="907" priority="38" rank="1"/>
  </conditionalFormatting>
  <conditionalFormatting sqref="E43:H43">
    <cfRule type="top10" dxfId="906" priority="37" rank="1"/>
  </conditionalFormatting>
  <conditionalFormatting sqref="E41:H41">
    <cfRule type="top10" dxfId="905" priority="36" rank="1"/>
  </conditionalFormatting>
  <conditionalFormatting sqref="E39:H39">
    <cfRule type="top10" dxfId="904" priority="35" rank="1"/>
  </conditionalFormatting>
  <conditionalFormatting sqref="E37:H37">
    <cfRule type="top10" dxfId="903" priority="34" rank="1"/>
  </conditionalFormatting>
  <conditionalFormatting sqref="E35:H35">
    <cfRule type="top10" dxfId="902" priority="32" rank="1"/>
  </conditionalFormatting>
  <conditionalFormatting sqref="E33:H33">
    <cfRule type="top10" dxfId="901" priority="31" rank="1"/>
  </conditionalFormatting>
  <conditionalFormatting sqref="E31:H31">
    <cfRule type="top10" dxfId="900" priority="30" rank="1"/>
  </conditionalFormatting>
  <conditionalFormatting sqref="E29:H29">
    <cfRule type="top10" dxfId="899" priority="29" rank="1"/>
  </conditionalFormatting>
  <conditionalFormatting sqref="E27:H27">
    <cfRule type="top10" dxfId="898" priority="28" rank="1"/>
  </conditionalFormatting>
  <conditionalFormatting sqref="E21:H21">
    <cfRule type="top10" dxfId="897" priority="27" rank="1"/>
  </conditionalFormatting>
  <conditionalFormatting sqref="E19:H19">
    <cfRule type="top10" dxfId="896" priority="26" rank="1"/>
  </conditionalFormatting>
  <conditionalFormatting sqref="E17:H17">
    <cfRule type="top10" dxfId="895" priority="25" rank="1"/>
  </conditionalFormatting>
  <conditionalFormatting sqref="E15:H15">
    <cfRule type="top10" dxfId="894" priority="24" rank="1"/>
  </conditionalFormatting>
  <conditionalFormatting sqref="E13:H13">
    <cfRule type="top10" dxfId="893" priority="23" rank="1"/>
  </conditionalFormatting>
  <conditionalFormatting sqref="E11:H11">
    <cfRule type="top10" dxfId="892" priority="22" rank="1"/>
  </conditionalFormatting>
  <conditionalFormatting sqref="E23:H23">
    <cfRule type="top10" dxfId="891" priority="21" rank="1"/>
  </conditionalFormatting>
  <conditionalFormatting sqref="E25:H25">
    <cfRule type="top10" dxfId="890" priority="20" rank="1"/>
  </conditionalFormatting>
  <conditionalFormatting sqref="E81:H81">
    <cfRule type="top10" dxfId="889" priority="17" rank="1"/>
  </conditionalFormatting>
  <conditionalFormatting sqref="E79:H79">
    <cfRule type="top10" dxfId="888" priority="16" rank="1"/>
  </conditionalFormatting>
  <conditionalFormatting sqref="E77:H77">
    <cfRule type="top10" dxfId="887" priority="15" rank="1"/>
  </conditionalFormatting>
  <conditionalFormatting sqref="E75:H75">
    <cfRule type="top10" dxfId="886" priority="14" rank="1"/>
  </conditionalFormatting>
  <conditionalFormatting sqref="E73:H73">
    <cfRule type="top10" dxfId="885" priority="13" rank="1"/>
  </conditionalFormatting>
  <conditionalFormatting sqref="E71:H71">
    <cfRule type="top10" dxfId="884" priority="12" rank="1"/>
  </conditionalFormatting>
  <conditionalFormatting sqref="E69:H69">
    <cfRule type="top10" dxfId="883" priority="11" rank="1"/>
  </conditionalFormatting>
  <conditionalFormatting sqref="E101:H101">
    <cfRule type="top10" dxfId="882" priority="9" rank="1"/>
  </conditionalFormatting>
  <conditionalFormatting sqref="E99:H99">
    <cfRule type="top10" dxfId="881" priority="8" rank="1"/>
  </conditionalFormatting>
  <conditionalFormatting sqref="E97:H97">
    <cfRule type="top10" dxfId="880" priority="7" rank="1"/>
  </conditionalFormatting>
  <conditionalFormatting sqref="E95:H95">
    <cfRule type="top10" dxfId="879" priority="6" rank="1"/>
  </conditionalFormatting>
  <conditionalFormatting sqref="E93:H93">
    <cfRule type="top10" dxfId="878" priority="5" rank="1"/>
  </conditionalFormatting>
  <conditionalFormatting sqref="E91:H91">
    <cfRule type="top10" dxfId="877" priority="4" rank="1"/>
  </conditionalFormatting>
  <conditionalFormatting sqref="E89:H89">
    <cfRule type="top10" dxfId="876" priority="3" rank="1"/>
  </conditionalFormatting>
  <conditionalFormatting sqref="E87:H87">
    <cfRule type="top10" dxfId="875" priority="2" rank="1"/>
  </conditionalFormatting>
  <conditionalFormatting sqref="E85:H85">
    <cfRule type="top10" dxfId="87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</row>
    <row r="2" spans="1:16384" ht="15" customHeight="1">
      <c r="B2" s="3" t="s">
        <v>29</v>
      </c>
    </row>
    <row r="3" spans="1:16384" ht="15" customHeight="1">
      <c r="B3" s="3" t="s">
        <v>357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188</v>
      </c>
      <c r="F7" s="13" t="s">
        <v>189</v>
      </c>
      <c r="G7" s="13" t="s">
        <v>190</v>
      </c>
      <c r="H7" s="13" t="s">
        <v>191</v>
      </c>
      <c r="I7" s="13" t="s">
        <v>24</v>
      </c>
      <c r="J7" s="13" t="s">
        <v>27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1142</v>
      </c>
      <c r="F8" s="16">
        <v>4939</v>
      </c>
      <c r="G8" s="16">
        <v>2718</v>
      </c>
      <c r="H8" s="16">
        <v>2255</v>
      </c>
      <c r="I8" s="16">
        <v>4017</v>
      </c>
      <c r="J8" s="16">
        <v>1087</v>
      </c>
    </row>
    <row r="9" spans="1:16384" ht="15" customHeight="1">
      <c r="A9" s="49"/>
      <c r="B9" s="57"/>
      <c r="C9" s="58"/>
      <c r="D9" s="17">
        <v>1</v>
      </c>
      <c r="E9" s="18">
        <v>7.0677063993068445E-2</v>
      </c>
      <c r="F9" s="19">
        <v>0.30566901844287658</v>
      </c>
      <c r="G9" s="19">
        <v>0.1682138878574081</v>
      </c>
      <c r="H9" s="19">
        <v>0.13955935140487685</v>
      </c>
      <c r="I9" s="19">
        <v>0.24860750092833273</v>
      </c>
      <c r="J9" s="19">
        <v>6.7273177373437312E-2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422</v>
      </c>
      <c r="F10" s="23">
        <v>1735</v>
      </c>
      <c r="G10" s="23">
        <v>846</v>
      </c>
      <c r="H10" s="23">
        <v>616</v>
      </c>
      <c r="I10" s="23">
        <v>1054</v>
      </c>
      <c r="J10" s="23">
        <v>319</v>
      </c>
    </row>
    <row r="11" spans="1:16384" ht="15" customHeight="1">
      <c r="A11" s="49"/>
      <c r="B11" s="24"/>
      <c r="C11" s="52"/>
      <c r="D11" s="25">
        <v>1</v>
      </c>
      <c r="E11" s="26">
        <v>8.4535256410256415E-2</v>
      </c>
      <c r="F11" s="27">
        <v>0.34755608974358976</v>
      </c>
      <c r="G11" s="27">
        <v>0.16947115384615385</v>
      </c>
      <c r="H11" s="27">
        <v>0.1233974358974359</v>
      </c>
      <c r="I11" s="27">
        <v>0.21113782051282051</v>
      </c>
      <c r="J11" s="27">
        <v>6.3902243589743585E-2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714</v>
      </c>
      <c r="F12" s="30">
        <v>3172</v>
      </c>
      <c r="G12" s="30">
        <v>1859</v>
      </c>
      <c r="H12" s="30">
        <v>1618</v>
      </c>
      <c r="I12" s="30">
        <v>2794</v>
      </c>
      <c r="J12" s="30">
        <v>752</v>
      </c>
    </row>
    <row r="13" spans="1:16384" ht="15" customHeight="1">
      <c r="A13" s="49"/>
      <c r="B13" s="43"/>
      <c r="C13" s="60"/>
      <c r="D13" s="44">
        <v>1</v>
      </c>
      <c r="E13" s="45">
        <v>6.5450545421211842E-2</v>
      </c>
      <c r="F13" s="46">
        <v>0.2907690897424145</v>
      </c>
      <c r="G13" s="46">
        <v>0.17040975341461179</v>
      </c>
      <c r="H13" s="46">
        <v>0.14831790264918873</v>
      </c>
      <c r="I13" s="46">
        <v>0.25611880099000828</v>
      </c>
      <c r="J13" s="46">
        <v>6.8933907782564849E-2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30</v>
      </c>
      <c r="F14" s="23">
        <v>115</v>
      </c>
      <c r="G14" s="23">
        <v>74</v>
      </c>
      <c r="H14" s="23">
        <v>45</v>
      </c>
      <c r="I14" s="23">
        <v>77</v>
      </c>
      <c r="J14" s="23">
        <v>20</v>
      </c>
    </row>
    <row r="15" spans="1:16384" ht="15" customHeight="1">
      <c r="A15" s="49"/>
      <c r="B15" s="24"/>
      <c r="C15" s="52"/>
      <c r="D15" s="31">
        <v>1</v>
      </c>
      <c r="E15" s="26">
        <v>8.3102493074792241E-2</v>
      </c>
      <c r="F15" s="27">
        <v>0.31855955678670361</v>
      </c>
      <c r="G15" s="27">
        <v>0.20498614958448755</v>
      </c>
      <c r="H15" s="27">
        <v>0.12465373961218837</v>
      </c>
      <c r="I15" s="27">
        <v>0.21329639889196675</v>
      </c>
      <c r="J15" s="27">
        <v>5.5401662049861494E-2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80</v>
      </c>
      <c r="F16" s="30">
        <v>255</v>
      </c>
      <c r="G16" s="30">
        <v>115</v>
      </c>
      <c r="H16" s="30">
        <v>64</v>
      </c>
      <c r="I16" s="30">
        <v>127</v>
      </c>
      <c r="J16" s="30">
        <v>54</v>
      </c>
    </row>
    <row r="17" spans="1:10" ht="15" customHeight="1">
      <c r="A17" s="49"/>
      <c r="B17" s="24"/>
      <c r="C17" s="52"/>
      <c r="D17" s="31">
        <v>1</v>
      </c>
      <c r="E17" s="26">
        <v>0.11510791366906475</v>
      </c>
      <c r="F17" s="27">
        <v>0.36690647482014388</v>
      </c>
      <c r="G17" s="27">
        <v>0.16546762589928057</v>
      </c>
      <c r="H17" s="27">
        <v>9.2086330935251801E-2</v>
      </c>
      <c r="I17" s="27">
        <v>0.18273381294964028</v>
      </c>
      <c r="J17" s="27">
        <v>7.7697841726618699E-2</v>
      </c>
    </row>
    <row r="18" spans="1:10" ht="15" customHeight="1">
      <c r="A18" s="49"/>
      <c r="B18" s="24"/>
      <c r="C18" s="51" t="s">
        <v>290</v>
      </c>
      <c r="D18" s="28">
        <v>867</v>
      </c>
      <c r="E18" s="29">
        <v>85</v>
      </c>
      <c r="F18" s="30">
        <v>301</v>
      </c>
      <c r="G18" s="30">
        <v>154</v>
      </c>
      <c r="H18" s="30">
        <v>105</v>
      </c>
      <c r="I18" s="30">
        <v>164</v>
      </c>
      <c r="J18" s="30">
        <v>58</v>
      </c>
    </row>
    <row r="19" spans="1:10" ht="15" customHeight="1">
      <c r="A19" s="49"/>
      <c r="B19" s="24"/>
      <c r="C19" s="52"/>
      <c r="D19" s="31">
        <v>1</v>
      </c>
      <c r="E19" s="26">
        <v>9.8039215686274508E-2</v>
      </c>
      <c r="F19" s="27">
        <v>0.34717416378316035</v>
      </c>
      <c r="G19" s="27">
        <v>0.17762399077277971</v>
      </c>
      <c r="H19" s="27">
        <v>0.12110726643598616</v>
      </c>
      <c r="I19" s="27">
        <v>0.18915801614763553</v>
      </c>
      <c r="J19" s="27">
        <v>6.6897347174163777E-2</v>
      </c>
    </row>
    <row r="20" spans="1:10" ht="15" customHeight="1">
      <c r="A20" s="49"/>
      <c r="B20" s="24"/>
      <c r="C20" s="51" t="s">
        <v>291</v>
      </c>
      <c r="D20" s="28">
        <v>1749</v>
      </c>
      <c r="E20" s="29">
        <v>148</v>
      </c>
      <c r="F20" s="30">
        <v>619</v>
      </c>
      <c r="G20" s="30">
        <v>269</v>
      </c>
      <c r="H20" s="30">
        <v>226</v>
      </c>
      <c r="I20" s="30">
        <v>357</v>
      </c>
      <c r="J20" s="30">
        <v>130</v>
      </c>
    </row>
    <row r="21" spans="1:10" ht="15" customHeight="1">
      <c r="A21" s="49"/>
      <c r="B21" s="24"/>
      <c r="C21" s="52"/>
      <c r="D21" s="31">
        <v>1</v>
      </c>
      <c r="E21" s="26">
        <v>8.4619782732990284E-2</v>
      </c>
      <c r="F21" s="27">
        <v>0.35391652372784449</v>
      </c>
      <c r="G21" s="27">
        <v>0.15380217267009719</v>
      </c>
      <c r="H21" s="27">
        <v>0.12921669525443111</v>
      </c>
      <c r="I21" s="27">
        <v>0.20411663807890223</v>
      </c>
      <c r="J21" s="27">
        <v>7.432818753573471E-2</v>
      </c>
    </row>
    <row r="22" spans="1:10" ht="15" customHeight="1">
      <c r="A22" s="49"/>
      <c r="B22" s="24"/>
      <c r="C22" s="51" t="s">
        <v>292</v>
      </c>
      <c r="D22" s="28">
        <v>3564</v>
      </c>
      <c r="E22" s="29">
        <v>251</v>
      </c>
      <c r="F22" s="30">
        <v>1108</v>
      </c>
      <c r="G22" s="30">
        <v>609</v>
      </c>
      <c r="H22" s="30">
        <v>532</v>
      </c>
      <c r="I22" s="30">
        <v>841</v>
      </c>
      <c r="J22" s="30">
        <v>223</v>
      </c>
    </row>
    <row r="23" spans="1:10" ht="15" customHeight="1">
      <c r="A23" s="49"/>
      <c r="B23" s="24"/>
      <c r="C23" s="52"/>
      <c r="D23" s="25">
        <v>1</v>
      </c>
      <c r="E23" s="26">
        <v>7.0426487093153758E-2</v>
      </c>
      <c r="F23" s="27">
        <v>0.31088664421997753</v>
      </c>
      <c r="G23" s="27">
        <v>0.17087542087542087</v>
      </c>
      <c r="H23" s="27">
        <v>0.14927048260381592</v>
      </c>
      <c r="I23" s="27">
        <v>0.23597081930415265</v>
      </c>
      <c r="J23" s="27">
        <v>6.2570145903479243E-2</v>
      </c>
    </row>
    <row r="24" spans="1:10" ht="15" customHeight="1">
      <c r="A24" s="49"/>
      <c r="B24" s="24"/>
      <c r="C24" s="51" t="s">
        <v>293</v>
      </c>
      <c r="D24" s="28">
        <v>4716</v>
      </c>
      <c r="E24" s="29">
        <v>296</v>
      </c>
      <c r="F24" s="30">
        <v>1415</v>
      </c>
      <c r="G24" s="30">
        <v>819</v>
      </c>
      <c r="H24" s="30">
        <v>691</v>
      </c>
      <c r="I24" s="30">
        <v>1201</v>
      </c>
      <c r="J24" s="30">
        <v>294</v>
      </c>
    </row>
    <row r="25" spans="1:10" ht="15" customHeight="1">
      <c r="A25" s="49"/>
      <c r="B25" s="24"/>
      <c r="C25" s="52"/>
      <c r="D25" s="25">
        <v>1</v>
      </c>
      <c r="E25" s="26">
        <v>6.2765055131467351E-2</v>
      </c>
      <c r="F25" s="27">
        <v>0.30004240882103478</v>
      </c>
      <c r="G25" s="27">
        <v>0.17366412213740459</v>
      </c>
      <c r="H25" s="27">
        <v>0.14652247667514842</v>
      </c>
      <c r="I25" s="27">
        <v>0.25466497031382529</v>
      </c>
      <c r="J25" s="27">
        <v>6.2340966921119595E-2</v>
      </c>
    </row>
    <row r="26" spans="1:10" ht="15" customHeight="1">
      <c r="A26" s="49"/>
      <c r="B26" s="24"/>
      <c r="C26" s="51" t="s">
        <v>294</v>
      </c>
      <c r="D26" s="28">
        <v>3882</v>
      </c>
      <c r="E26" s="29">
        <v>242</v>
      </c>
      <c r="F26" s="30">
        <v>1075</v>
      </c>
      <c r="G26" s="30">
        <v>655</v>
      </c>
      <c r="H26" s="30">
        <v>564</v>
      </c>
      <c r="I26" s="30">
        <v>1064</v>
      </c>
      <c r="J26" s="30">
        <v>282</v>
      </c>
    </row>
    <row r="27" spans="1:10" ht="15" customHeight="1">
      <c r="A27" s="49"/>
      <c r="B27" s="43"/>
      <c r="C27" s="60"/>
      <c r="D27" s="44">
        <v>1</v>
      </c>
      <c r="E27" s="45">
        <v>6.2339000515198355E-2</v>
      </c>
      <c r="F27" s="46">
        <v>0.27691911385883566</v>
      </c>
      <c r="G27" s="46">
        <v>0.16872746007212777</v>
      </c>
      <c r="H27" s="46">
        <v>0.14528593508500773</v>
      </c>
      <c r="I27" s="46">
        <v>0.27408552292632665</v>
      </c>
      <c r="J27" s="46">
        <v>7.2642967542503864E-2</v>
      </c>
    </row>
    <row r="28" spans="1:10" ht="15" customHeight="1">
      <c r="A28" s="49"/>
      <c r="B28" s="24" t="s">
        <v>281</v>
      </c>
      <c r="C28" s="53" t="s">
        <v>295</v>
      </c>
      <c r="D28" s="21">
        <v>5554</v>
      </c>
      <c r="E28" s="22">
        <v>384</v>
      </c>
      <c r="F28" s="23">
        <v>1559</v>
      </c>
      <c r="G28" s="23">
        <v>962</v>
      </c>
      <c r="H28" s="23">
        <v>809</v>
      </c>
      <c r="I28" s="23">
        <v>1476</v>
      </c>
      <c r="J28" s="23">
        <v>364</v>
      </c>
    </row>
    <row r="29" spans="1:10" ht="15" customHeight="1">
      <c r="A29" s="49"/>
      <c r="B29" s="24"/>
      <c r="C29" s="52"/>
      <c r="D29" s="31">
        <v>1</v>
      </c>
      <c r="E29" s="26">
        <v>6.9139359020525745E-2</v>
      </c>
      <c r="F29" s="27">
        <v>0.28069859560676991</v>
      </c>
      <c r="G29" s="27">
        <v>0.17320849837954627</v>
      </c>
      <c r="H29" s="27">
        <v>0.14566078501980553</v>
      </c>
      <c r="I29" s="27">
        <v>0.26575441123514582</v>
      </c>
      <c r="J29" s="27">
        <v>6.5538350738206699E-2</v>
      </c>
    </row>
    <row r="30" spans="1:10" ht="15" customHeight="1">
      <c r="A30" s="49"/>
      <c r="B30" s="24"/>
      <c r="C30" s="51" t="s">
        <v>296</v>
      </c>
      <c r="D30" s="28">
        <v>4048</v>
      </c>
      <c r="E30" s="29">
        <v>374</v>
      </c>
      <c r="F30" s="30">
        <v>1445</v>
      </c>
      <c r="G30" s="30">
        <v>671</v>
      </c>
      <c r="H30" s="30">
        <v>447</v>
      </c>
      <c r="I30" s="30">
        <v>845</v>
      </c>
      <c r="J30" s="30">
        <v>266</v>
      </c>
    </row>
    <row r="31" spans="1:10" ht="15" customHeight="1">
      <c r="A31" s="49"/>
      <c r="B31" s="24"/>
      <c r="C31" s="52"/>
      <c r="D31" s="31">
        <v>1</v>
      </c>
      <c r="E31" s="26">
        <v>9.2391304347826081E-2</v>
      </c>
      <c r="F31" s="27">
        <v>0.35696640316205536</v>
      </c>
      <c r="G31" s="27">
        <v>0.16576086956521738</v>
      </c>
      <c r="H31" s="27">
        <v>0.11042490118577075</v>
      </c>
      <c r="I31" s="27">
        <v>0.20874505928853754</v>
      </c>
      <c r="J31" s="27">
        <v>6.5711462450592881E-2</v>
      </c>
    </row>
    <row r="32" spans="1:10" ht="15" customHeight="1">
      <c r="A32" s="49"/>
      <c r="B32" s="24"/>
      <c r="C32" s="51" t="s">
        <v>297</v>
      </c>
      <c r="D32" s="28">
        <v>378</v>
      </c>
      <c r="E32" s="29">
        <v>38</v>
      </c>
      <c r="F32" s="30">
        <v>136</v>
      </c>
      <c r="G32" s="30">
        <v>63</v>
      </c>
      <c r="H32" s="30">
        <v>47</v>
      </c>
      <c r="I32" s="30">
        <v>65</v>
      </c>
      <c r="J32" s="30">
        <v>29</v>
      </c>
    </row>
    <row r="33" spans="1:10" ht="15" customHeight="1">
      <c r="A33" s="49"/>
      <c r="B33" s="24"/>
      <c r="C33" s="52"/>
      <c r="D33" s="31">
        <v>1</v>
      </c>
      <c r="E33" s="26">
        <v>0.10052910052910052</v>
      </c>
      <c r="F33" s="27">
        <v>0.35978835978835977</v>
      </c>
      <c r="G33" s="27">
        <v>0.16666666666666666</v>
      </c>
      <c r="H33" s="27">
        <v>0.12433862433862433</v>
      </c>
      <c r="I33" s="27">
        <v>0.17195767195767195</v>
      </c>
      <c r="J33" s="27">
        <v>7.6719576719576715E-2</v>
      </c>
    </row>
    <row r="34" spans="1:10" ht="15" customHeight="1">
      <c r="A34" s="49"/>
      <c r="B34" s="24"/>
      <c r="C34" s="51" t="s">
        <v>298</v>
      </c>
      <c r="D34" s="28">
        <v>3119</v>
      </c>
      <c r="E34" s="29">
        <v>185</v>
      </c>
      <c r="F34" s="30">
        <v>904</v>
      </c>
      <c r="G34" s="30">
        <v>543</v>
      </c>
      <c r="H34" s="30">
        <v>500</v>
      </c>
      <c r="I34" s="30">
        <v>843</v>
      </c>
      <c r="J34" s="30">
        <v>144</v>
      </c>
    </row>
    <row r="35" spans="1:10" ht="15" customHeight="1">
      <c r="A35" s="49"/>
      <c r="B35" s="43"/>
      <c r="C35" s="60"/>
      <c r="D35" s="44">
        <v>1</v>
      </c>
      <c r="E35" s="45">
        <v>5.9313882654697017E-2</v>
      </c>
      <c r="F35" s="46">
        <v>0.28983648605322221</v>
      </c>
      <c r="G35" s="46">
        <v>0.17409426098108369</v>
      </c>
      <c r="H35" s="46">
        <v>0.16030779095864059</v>
      </c>
      <c r="I35" s="46">
        <v>0.27027893555626803</v>
      </c>
      <c r="J35" s="46">
        <v>4.6168643796088489E-2</v>
      </c>
    </row>
    <row r="36" spans="1:10" ht="15" customHeight="1">
      <c r="A36" s="49"/>
      <c r="B36" s="24" t="s">
        <v>17</v>
      </c>
      <c r="C36" s="53" t="s">
        <v>299</v>
      </c>
      <c r="D36" s="21">
        <v>1205</v>
      </c>
      <c r="E36" s="22">
        <v>137</v>
      </c>
      <c r="F36" s="23">
        <v>408</v>
      </c>
      <c r="G36" s="23">
        <v>177</v>
      </c>
      <c r="H36" s="23">
        <v>130</v>
      </c>
      <c r="I36" s="23">
        <v>225</v>
      </c>
      <c r="J36" s="23">
        <v>128</v>
      </c>
    </row>
    <row r="37" spans="1:10" ht="15" customHeight="1">
      <c r="A37" s="49"/>
      <c r="B37" s="24"/>
      <c r="C37" s="52"/>
      <c r="D37" s="31">
        <v>1</v>
      </c>
      <c r="E37" s="26">
        <v>0.11369294605809128</v>
      </c>
      <c r="F37" s="27">
        <v>0.33858921161825728</v>
      </c>
      <c r="G37" s="27">
        <v>0.14688796680497926</v>
      </c>
      <c r="H37" s="27">
        <v>0.1078838174273859</v>
      </c>
      <c r="I37" s="27">
        <v>0.18672199170124482</v>
      </c>
      <c r="J37" s="27">
        <v>0.10622406639004149</v>
      </c>
    </row>
    <row r="38" spans="1:10" ht="15" customHeight="1">
      <c r="A38" s="49"/>
      <c r="B38" s="24"/>
      <c r="C38" s="54" t="s">
        <v>300</v>
      </c>
      <c r="D38" s="28">
        <v>1546</v>
      </c>
      <c r="E38" s="29">
        <v>147</v>
      </c>
      <c r="F38" s="30">
        <v>553</v>
      </c>
      <c r="G38" s="30">
        <v>258</v>
      </c>
      <c r="H38" s="30">
        <v>180</v>
      </c>
      <c r="I38" s="30">
        <v>271</v>
      </c>
      <c r="J38" s="30">
        <v>137</v>
      </c>
    </row>
    <row r="39" spans="1:10" ht="15" customHeight="1">
      <c r="A39" s="49"/>
      <c r="B39" s="24"/>
      <c r="C39" s="52"/>
      <c r="D39" s="31">
        <v>1</v>
      </c>
      <c r="E39" s="26">
        <v>9.5084087968952138E-2</v>
      </c>
      <c r="F39" s="27">
        <v>0.35769728331177231</v>
      </c>
      <c r="G39" s="27">
        <v>0.16688227684346701</v>
      </c>
      <c r="H39" s="27">
        <v>0.11642949547218628</v>
      </c>
      <c r="I39" s="27">
        <v>0.17529107373868047</v>
      </c>
      <c r="J39" s="27">
        <v>8.8615782664941786E-2</v>
      </c>
    </row>
    <row r="40" spans="1:10" ht="15" customHeight="1">
      <c r="A40" s="49"/>
      <c r="B40" s="24"/>
      <c r="C40" s="51" t="s">
        <v>301</v>
      </c>
      <c r="D40" s="28">
        <v>12779</v>
      </c>
      <c r="E40" s="29">
        <v>820</v>
      </c>
      <c r="F40" s="30">
        <v>3807</v>
      </c>
      <c r="G40" s="30">
        <v>2196</v>
      </c>
      <c r="H40" s="30">
        <v>1881</v>
      </c>
      <c r="I40" s="30">
        <v>3403</v>
      </c>
      <c r="J40" s="30">
        <v>672</v>
      </c>
    </row>
    <row r="41" spans="1:10" ht="15" customHeight="1">
      <c r="A41" s="49"/>
      <c r="B41" s="43"/>
      <c r="C41" s="60"/>
      <c r="D41" s="44">
        <v>1</v>
      </c>
      <c r="E41" s="45">
        <v>6.4167775256279841E-2</v>
      </c>
      <c r="F41" s="46">
        <v>0.29791063463494794</v>
      </c>
      <c r="G41" s="46">
        <v>0.17184443227169574</v>
      </c>
      <c r="H41" s="46">
        <v>0.14719461616714924</v>
      </c>
      <c r="I41" s="46">
        <v>0.26629626731356132</v>
      </c>
      <c r="J41" s="46">
        <v>5.2586274356365911E-2</v>
      </c>
    </row>
    <row r="42" spans="1:10" ht="15" customHeight="1">
      <c r="A42" s="49"/>
      <c r="B42" s="24" t="s">
        <v>15</v>
      </c>
      <c r="C42" s="53" t="s">
        <v>302</v>
      </c>
      <c r="D42" s="21">
        <v>497</v>
      </c>
      <c r="E42" s="35">
        <v>60</v>
      </c>
      <c r="F42" s="36">
        <v>116</v>
      </c>
      <c r="G42" s="36">
        <v>56</v>
      </c>
      <c r="H42" s="36">
        <v>75</v>
      </c>
      <c r="I42" s="36">
        <v>154</v>
      </c>
      <c r="J42" s="36">
        <v>36</v>
      </c>
    </row>
    <row r="43" spans="1:10" ht="15" customHeight="1">
      <c r="A43" s="49"/>
      <c r="B43" s="24"/>
      <c r="C43" s="52"/>
      <c r="D43" s="31">
        <v>1</v>
      </c>
      <c r="E43" s="26">
        <v>0.12072434607645875</v>
      </c>
      <c r="F43" s="27">
        <v>0.23340040241448692</v>
      </c>
      <c r="G43" s="27">
        <v>0.11267605633802817</v>
      </c>
      <c r="H43" s="27">
        <v>0.15090543259557343</v>
      </c>
      <c r="I43" s="27">
        <v>0.30985915492957744</v>
      </c>
      <c r="J43" s="27">
        <v>7.2434607645875254E-2</v>
      </c>
    </row>
    <row r="44" spans="1:10" ht="15" customHeight="1">
      <c r="A44" s="49"/>
      <c r="B44" s="24"/>
      <c r="C44" s="51" t="s">
        <v>303</v>
      </c>
      <c r="D44" s="28">
        <v>8147</v>
      </c>
      <c r="E44" s="37">
        <v>535</v>
      </c>
      <c r="F44" s="38">
        <v>2497</v>
      </c>
      <c r="G44" s="38">
        <v>1419</v>
      </c>
      <c r="H44" s="38">
        <v>1162</v>
      </c>
      <c r="I44" s="38">
        <v>2112</v>
      </c>
      <c r="J44" s="38">
        <v>422</v>
      </c>
    </row>
    <row r="45" spans="1:10" ht="15" customHeight="1">
      <c r="A45" s="49"/>
      <c r="B45" s="24"/>
      <c r="C45" s="52"/>
      <c r="D45" s="31">
        <v>1</v>
      </c>
      <c r="E45" s="26">
        <v>6.5668344175770221E-2</v>
      </c>
      <c r="F45" s="27">
        <v>0.30649318767644534</v>
      </c>
      <c r="G45" s="27">
        <v>0.17417454277648214</v>
      </c>
      <c r="H45" s="27">
        <v>0.14262918865840188</v>
      </c>
      <c r="I45" s="27">
        <v>0.25923652878360132</v>
      </c>
      <c r="J45" s="27">
        <v>5.179820792929913E-2</v>
      </c>
    </row>
    <row r="46" spans="1:10" ht="15" customHeight="1">
      <c r="A46" s="49"/>
      <c r="B46" s="24"/>
      <c r="C46" s="51" t="s">
        <v>304</v>
      </c>
      <c r="D46" s="28">
        <v>5197</v>
      </c>
      <c r="E46" s="37">
        <v>350</v>
      </c>
      <c r="F46" s="38">
        <v>1639</v>
      </c>
      <c r="G46" s="38">
        <v>933</v>
      </c>
      <c r="H46" s="38">
        <v>717</v>
      </c>
      <c r="I46" s="38">
        <v>1269</v>
      </c>
      <c r="J46" s="38">
        <v>289</v>
      </c>
    </row>
    <row r="47" spans="1:10" ht="15" customHeight="1">
      <c r="A47" s="49"/>
      <c r="B47" s="24"/>
      <c r="C47" s="52"/>
      <c r="D47" s="31">
        <v>1</v>
      </c>
      <c r="E47" s="26">
        <v>6.7346546084279396E-2</v>
      </c>
      <c r="F47" s="27">
        <v>0.31537425437752548</v>
      </c>
      <c r="G47" s="27">
        <v>0.17952664999037907</v>
      </c>
      <c r="H47" s="27">
        <v>0.13796421012122378</v>
      </c>
      <c r="I47" s="27">
        <v>0.24417933423128729</v>
      </c>
      <c r="J47" s="27">
        <v>5.5609005195304984E-2</v>
      </c>
    </row>
    <row r="48" spans="1:10" ht="15" customHeight="1">
      <c r="A48" s="49"/>
      <c r="B48" s="24"/>
      <c r="C48" s="51" t="s">
        <v>305</v>
      </c>
      <c r="D48" s="28">
        <v>1858</v>
      </c>
      <c r="E48" s="37">
        <v>170</v>
      </c>
      <c r="F48" s="38">
        <v>591</v>
      </c>
      <c r="G48" s="38">
        <v>270</v>
      </c>
      <c r="H48" s="38">
        <v>269</v>
      </c>
      <c r="I48" s="38">
        <v>414</v>
      </c>
      <c r="J48" s="38">
        <v>144</v>
      </c>
    </row>
    <row r="49" spans="1:10" ht="15" customHeight="1">
      <c r="A49" s="49"/>
      <c r="B49" s="43"/>
      <c r="C49" s="60"/>
      <c r="D49" s="44">
        <v>1</v>
      </c>
      <c r="E49" s="45">
        <v>9.1496232508073191E-2</v>
      </c>
      <c r="F49" s="46">
        <v>0.31808396124865446</v>
      </c>
      <c r="G49" s="46">
        <v>0.14531754574811626</v>
      </c>
      <c r="H49" s="46">
        <v>0.14477933261571582</v>
      </c>
      <c r="I49" s="46">
        <v>0.22282023681377824</v>
      </c>
      <c r="J49" s="46">
        <v>7.7502691065662002E-2</v>
      </c>
    </row>
    <row r="50" spans="1:10" ht="15" customHeight="1">
      <c r="A50" s="49"/>
      <c r="B50" s="24" t="s">
        <v>282</v>
      </c>
      <c r="C50" s="53" t="s">
        <v>1</v>
      </c>
      <c r="D50" s="21">
        <v>2851</v>
      </c>
      <c r="E50" s="22">
        <v>224</v>
      </c>
      <c r="F50" s="23">
        <v>967</v>
      </c>
      <c r="G50" s="23">
        <v>490</v>
      </c>
      <c r="H50" s="23">
        <v>380</v>
      </c>
      <c r="I50" s="23">
        <v>531</v>
      </c>
      <c r="J50" s="23">
        <v>259</v>
      </c>
    </row>
    <row r="51" spans="1:10" ht="15" customHeight="1">
      <c r="A51" s="49"/>
      <c r="B51" s="24"/>
      <c r="C51" s="52"/>
      <c r="D51" s="31">
        <v>1</v>
      </c>
      <c r="E51" s="26">
        <v>7.8568923184847428E-2</v>
      </c>
      <c r="F51" s="27">
        <v>0.33917923535601541</v>
      </c>
      <c r="G51" s="27">
        <v>0.17186951946685375</v>
      </c>
      <c r="H51" s="27">
        <v>0.13328656611715187</v>
      </c>
      <c r="I51" s="27">
        <v>0.18625043844265171</v>
      </c>
      <c r="J51" s="27">
        <v>9.0845317432479838E-2</v>
      </c>
    </row>
    <row r="52" spans="1:10" ht="15" customHeight="1">
      <c r="A52" s="49"/>
      <c r="B52" s="24"/>
      <c r="C52" s="51" t="s">
        <v>306</v>
      </c>
      <c r="D52" s="28">
        <v>1975</v>
      </c>
      <c r="E52" s="29">
        <v>180</v>
      </c>
      <c r="F52" s="30">
        <v>690</v>
      </c>
      <c r="G52" s="30">
        <v>333</v>
      </c>
      <c r="H52" s="30">
        <v>235</v>
      </c>
      <c r="I52" s="30">
        <v>454</v>
      </c>
      <c r="J52" s="30">
        <v>83</v>
      </c>
    </row>
    <row r="53" spans="1:10" ht="15" customHeight="1">
      <c r="A53" s="49"/>
      <c r="B53" s="24"/>
      <c r="C53" s="52"/>
      <c r="D53" s="31">
        <v>1</v>
      </c>
      <c r="E53" s="26">
        <v>9.1139240506329114E-2</v>
      </c>
      <c r="F53" s="27">
        <v>0.34936708860759491</v>
      </c>
      <c r="G53" s="27">
        <v>0.16860759493670885</v>
      </c>
      <c r="H53" s="27">
        <v>0.11898734177215189</v>
      </c>
      <c r="I53" s="27">
        <v>0.22987341772151898</v>
      </c>
      <c r="J53" s="27">
        <v>4.2025316455696203E-2</v>
      </c>
    </row>
    <row r="54" spans="1:10" ht="15" customHeight="1">
      <c r="A54" s="49"/>
      <c r="B54" s="24"/>
      <c r="C54" s="51" t="s">
        <v>307</v>
      </c>
      <c r="D54" s="28">
        <v>923</v>
      </c>
      <c r="E54" s="29">
        <v>57</v>
      </c>
      <c r="F54" s="30">
        <v>356</v>
      </c>
      <c r="G54" s="30">
        <v>148</v>
      </c>
      <c r="H54" s="30">
        <v>123</v>
      </c>
      <c r="I54" s="30">
        <v>177</v>
      </c>
      <c r="J54" s="30">
        <v>62</v>
      </c>
    </row>
    <row r="55" spans="1:10" ht="15" customHeight="1">
      <c r="A55" s="49"/>
      <c r="B55" s="24"/>
      <c r="C55" s="52"/>
      <c r="D55" s="31">
        <v>1</v>
      </c>
      <c r="E55" s="26">
        <v>6.1755146262188518E-2</v>
      </c>
      <c r="F55" s="27">
        <v>0.38569880823401947</v>
      </c>
      <c r="G55" s="27">
        <v>0.16034669555796316</v>
      </c>
      <c r="H55" s="27">
        <v>0.13326110509209102</v>
      </c>
      <c r="I55" s="27">
        <v>0.19176598049837487</v>
      </c>
      <c r="J55" s="27">
        <v>6.7172264355362943E-2</v>
      </c>
    </row>
    <row r="56" spans="1:10" ht="15" customHeight="1">
      <c r="A56" s="49"/>
      <c r="B56" s="24"/>
      <c r="C56" s="51" t="s">
        <v>12</v>
      </c>
      <c r="D56" s="28">
        <v>1215</v>
      </c>
      <c r="E56" s="29">
        <v>94</v>
      </c>
      <c r="F56" s="30">
        <v>413</v>
      </c>
      <c r="G56" s="30">
        <v>200</v>
      </c>
      <c r="H56" s="30">
        <v>176</v>
      </c>
      <c r="I56" s="30">
        <v>248</v>
      </c>
      <c r="J56" s="30">
        <v>84</v>
      </c>
    </row>
    <row r="57" spans="1:10" ht="15" customHeight="1">
      <c r="A57" s="49"/>
      <c r="B57" s="24"/>
      <c r="C57" s="52"/>
      <c r="D57" s="31">
        <v>1</v>
      </c>
      <c r="E57" s="26">
        <v>7.7366255144032919E-2</v>
      </c>
      <c r="F57" s="27">
        <v>0.33991769547325101</v>
      </c>
      <c r="G57" s="27">
        <v>0.16460905349794239</v>
      </c>
      <c r="H57" s="27">
        <v>0.14485596707818929</v>
      </c>
      <c r="I57" s="27">
        <v>0.20411522633744855</v>
      </c>
      <c r="J57" s="27">
        <v>6.9135802469135796E-2</v>
      </c>
    </row>
    <row r="58" spans="1:10" ht="15" customHeight="1">
      <c r="A58" s="49"/>
      <c r="B58" s="24"/>
      <c r="C58" s="51" t="s">
        <v>308</v>
      </c>
      <c r="D58" s="28">
        <v>2062</v>
      </c>
      <c r="E58" s="29">
        <v>177</v>
      </c>
      <c r="F58" s="30">
        <v>706</v>
      </c>
      <c r="G58" s="30">
        <v>381</v>
      </c>
      <c r="H58" s="30">
        <v>230</v>
      </c>
      <c r="I58" s="30">
        <v>345</v>
      </c>
      <c r="J58" s="30">
        <v>223</v>
      </c>
    </row>
    <row r="59" spans="1:10" ht="15" customHeight="1">
      <c r="A59" s="49"/>
      <c r="B59" s="24"/>
      <c r="C59" s="52"/>
      <c r="D59" s="31">
        <v>1</v>
      </c>
      <c r="E59" s="26">
        <v>8.5838991270611051E-2</v>
      </c>
      <c r="F59" s="27">
        <v>0.34238603297769155</v>
      </c>
      <c r="G59" s="27">
        <v>0.18477206595538312</v>
      </c>
      <c r="H59" s="27">
        <v>0.11154219204655674</v>
      </c>
      <c r="I59" s="27">
        <v>0.16731328806983511</v>
      </c>
      <c r="J59" s="27">
        <v>0.1081474296799224</v>
      </c>
    </row>
    <row r="60" spans="1:10" ht="15" customHeight="1">
      <c r="A60" s="49"/>
      <c r="B60" s="24"/>
      <c r="C60" s="51" t="s">
        <v>16</v>
      </c>
      <c r="D60" s="28">
        <v>1141</v>
      </c>
      <c r="E60" s="29">
        <v>77</v>
      </c>
      <c r="F60" s="30">
        <v>306</v>
      </c>
      <c r="G60" s="30">
        <v>177</v>
      </c>
      <c r="H60" s="30">
        <v>155</v>
      </c>
      <c r="I60" s="30">
        <v>391</v>
      </c>
      <c r="J60" s="30">
        <v>35</v>
      </c>
    </row>
    <row r="61" spans="1:10" ht="15" customHeight="1">
      <c r="A61" s="49"/>
      <c r="B61" s="24"/>
      <c r="C61" s="52"/>
      <c r="D61" s="31">
        <v>1</v>
      </c>
      <c r="E61" s="26">
        <v>6.7484662576687116E-2</v>
      </c>
      <c r="F61" s="27">
        <v>0.26818580192813324</v>
      </c>
      <c r="G61" s="27">
        <v>0.15512708150744961</v>
      </c>
      <c r="H61" s="27">
        <v>0.13584574934268187</v>
      </c>
      <c r="I61" s="27">
        <v>0.3426818580192813</v>
      </c>
      <c r="J61" s="27">
        <v>3.0674846625766871E-2</v>
      </c>
    </row>
    <row r="62" spans="1:10" ht="15" customHeight="1">
      <c r="A62" s="49"/>
      <c r="B62" s="24"/>
      <c r="C62" s="51" t="s">
        <v>5</v>
      </c>
      <c r="D62" s="28">
        <v>2265</v>
      </c>
      <c r="E62" s="29">
        <v>117</v>
      </c>
      <c r="F62" s="30">
        <v>604</v>
      </c>
      <c r="G62" s="30">
        <v>401</v>
      </c>
      <c r="H62" s="30">
        <v>367</v>
      </c>
      <c r="I62" s="30">
        <v>658</v>
      </c>
      <c r="J62" s="30">
        <v>118</v>
      </c>
    </row>
    <row r="63" spans="1:10" ht="15" customHeight="1">
      <c r="A63" s="49"/>
      <c r="B63" s="24"/>
      <c r="C63" s="52"/>
      <c r="D63" s="31">
        <v>1</v>
      </c>
      <c r="E63" s="26">
        <v>5.1655629139072845E-2</v>
      </c>
      <c r="F63" s="27">
        <v>0.26666666666666666</v>
      </c>
      <c r="G63" s="27">
        <v>0.17704194260485651</v>
      </c>
      <c r="H63" s="27">
        <v>0.1620309050772627</v>
      </c>
      <c r="I63" s="27">
        <v>0.29050772626931565</v>
      </c>
      <c r="J63" s="27">
        <v>5.2097130242825605E-2</v>
      </c>
    </row>
    <row r="64" spans="1:10" ht="15" customHeight="1">
      <c r="A64" s="49"/>
      <c r="B64" s="24"/>
      <c r="C64" s="51" t="s">
        <v>14</v>
      </c>
      <c r="D64" s="28">
        <v>1187</v>
      </c>
      <c r="E64" s="29">
        <v>82</v>
      </c>
      <c r="F64" s="30">
        <v>335</v>
      </c>
      <c r="G64" s="30">
        <v>187</v>
      </c>
      <c r="H64" s="30">
        <v>171</v>
      </c>
      <c r="I64" s="30">
        <v>317</v>
      </c>
      <c r="J64" s="30">
        <v>95</v>
      </c>
    </row>
    <row r="65" spans="1:10" ht="15" customHeight="1">
      <c r="A65" s="49"/>
      <c r="B65" s="24"/>
      <c r="C65" s="52"/>
      <c r="D65" s="31">
        <v>1</v>
      </c>
      <c r="E65" s="26">
        <v>6.9081718618365623E-2</v>
      </c>
      <c r="F65" s="27">
        <v>0.2822240943555181</v>
      </c>
      <c r="G65" s="27">
        <v>0.15754001684919966</v>
      </c>
      <c r="H65" s="27">
        <v>0.14406065711878685</v>
      </c>
      <c r="I65" s="27">
        <v>0.26705981465880368</v>
      </c>
      <c r="J65" s="27">
        <v>8.0033698399326031E-2</v>
      </c>
    </row>
    <row r="66" spans="1:10" ht="15" customHeight="1">
      <c r="A66" s="49"/>
      <c r="B66" s="24"/>
      <c r="C66" s="51" t="s">
        <v>19</v>
      </c>
      <c r="D66" s="28">
        <v>2539</v>
      </c>
      <c r="E66" s="29">
        <v>134</v>
      </c>
      <c r="F66" s="30">
        <v>562</v>
      </c>
      <c r="G66" s="30">
        <v>401</v>
      </c>
      <c r="H66" s="30">
        <v>418</v>
      </c>
      <c r="I66" s="30">
        <v>896</v>
      </c>
      <c r="J66" s="30">
        <v>128</v>
      </c>
    </row>
    <row r="67" spans="1:10" ht="15" customHeight="1">
      <c r="A67" s="49"/>
      <c r="B67" s="43"/>
      <c r="C67" s="60"/>
      <c r="D67" s="44">
        <v>1</v>
      </c>
      <c r="E67" s="45">
        <v>5.2776683733753445E-2</v>
      </c>
      <c r="F67" s="46">
        <v>0.22134698700275698</v>
      </c>
      <c r="G67" s="46">
        <v>0.15793619535250097</v>
      </c>
      <c r="H67" s="46">
        <v>0.16463174478141002</v>
      </c>
      <c r="I67" s="46">
        <v>0.35289484048838127</v>
      </c>
      <c r="J67" s="46">
        <v>5.041354864119732E-2</v>
      </c>
    </row>
    <row r="68" spans="1:10" ht="15" customHeight="1">
      <c r="A68" s="49"/>
      <c r="B68" s="24" t="s">
        <v>283</v>
      </c>
      <c r="C68" s="53" t="s">
        <v>309</v>
      </c>
      <c r="D68" s="21">
        <v>2952</v>
      </c>
      <c r="E68" s="22">
        <v>288</v>
      </c>
      <c r="F68" s="23">
        <v>1035</v>
      </c>
      <c r="G68" s="23">
        <v>511</v>
      </c>
      <c r="H68" s="23">
        <v>348</v>
      </c>
      <c r="I68" s="23">
        <v>557</v>
      </c>
      <c r="J68" s="23">
        <v>213</v>
      </c>
    </row>
    <row r="69" spans="1:10" ht="15" customHeight="1">
      <c r="A69" s="49"/>
      <c r="B69" s="24"/>
      <c r="C69" s="52"/>
      <c r="D69" s="31">
        <v>1</v>
      </c>
      <c r="E69" s="26">
        <v>9.7560975609756101E-2</v>
      </c>
      <c r="F69" s="27">
        <v>0.35060975609756095</v>
      </c>
      <c r="G69" s="27">
        <v>0.17310298102981031</v>
      </c>
      <c r="H69" s="27">
        <v>0.11788617886178862</v>
      </c>
      <c r="I69" s="27">
        <v>0.18868563685636858</v>
      </c>
      <c r="J69" s="27">
        <v>7.2154471544715451E-2</v>
      </c>
    </row>
    <row r="70" spans="1:10" ht="15" customHeight="1">
      <c r="A70" s="49"/>
      <c r="B70" s="24"/>
      <c r="C70" s="51" t="s">
        <v>310</v>
      </c>
      <c r="D70" s="28">
        <v>2912</v>
      </c>
      <c r="E70" s="29">
        <v>248</v>
      </c>
      <c r="F70" s="30">
        <v>1021</v>
      </c>
      <c r="G70" s="30">
        <v>513</v>
      </c>
      <c r="H70" s="30">
        <v>361</v>
      </c>
      <c r="I70" s="30">
        <v>600</v>
      </c>
      <c r="J70" s="30">
        <v>169</v>
      </c>
    </row>
    <row r="71" spans="1:10" ht="15" customHeight="1">
      <c r="A71" s="49"/>
      <c r="B71" s="24"/>
      <c r="C71" s="52"/>
      <c r="D71" s="31">
        <v>1</v>
      </c>
      <c r="E71" s="26">
        <v>8.5164835164835168E-2</v>
      </c>
      <c r="F71" s="27">
        <v>0.35061813186813184</v>
      </c>
      <c r="G71" s="27">
        <v>0.17616758241758243</v>
      </c>
      <c r="H71" s="27">
        <v>0.12396978021978022</v>
      </c>
      <c r="I71" s="27">
        <v>0.20604395604395603</v>
      </c>
      <c r="J71" s="27">
        <v>5.8035714285714288E-2</v>
      </c>
    </row>
    <row r="72" spans="1:10" ht="15" customHeight="1">
      <c r="A72" s="49"/>
      <c r="B72" s="24"/>
      <c r="C72" s="51" t="s">
        <v>311</v>
      </c>
      <c r="D72" s="28">
        <v>3812</v>
      </c>
      <c r="E72" s="29">
        <v>204</v>
      </c>
      <c r="F72" s="30">
        <v>993</v>
      </c>
      <c r="G72" s="30">
        <v>694</v>
      </c>
      <c r="H72" s="30">
        <v>618</v>
      </c>
      <c r="I72" s="30">
        <v>1107</v>
      </c>
      <c r="J72" s="30">
        <v>196</v>
      </c>
    </row>
    <row r="73" spans="1:10" ht="15" customHeight="1">
      <c r="A73" s="49"/>
      <c r="B73" s="24"/>
      <c r="C73" s="52"/>
      <c r="D73" s="31">
        <v>1</v>
      </c>
      <c r="E73" s="26">
        <v>5.3515215110178385E-2</v>
      </c>
      <c r="F73" s="27">
        <v>0.2604931794333683</v>
      </c>
      <c r="G73" s="27">
        <v>0.1820566631689402</v>
      </c>
      <c r="H73" s="27">
        <v>0.16211962224554041</v>
      </c>
      <c r="I73" s="27">
        <v>0.290398740818468</v>
      </c>
      <c r="J73" s="27">
        <v>5.1416579223504719E-2</v>
      </c>
    </row>
    <row r="74" spans="1:10" ht="15" customHeight="1">
      <c r="A74" s="49"/>
      <c r="B74" s="24"/>
      <c r="C74" s="51" t="s">
        <v>312</v>
      </c>
      <c r="D74" s="28">
        <v>2750</v>
      </c>
      <c r="E74" s="29">
        <v>146</v>
      </c>
      <c r="F74" s="30">
        <v>817</v>
      </c>
      <c r="G74" s="30">
        <v>472</v>
      </c>
      <c r="H74" s="30">
        <v>426</v>
      </c>
      <c r="I74" s="30">
        <v>736</v>
      </c>
      <c r="J74" s="30">
        <v>153</v>
      </c>
    </row>
    <row r="75" spans="1:10" ht="15" customHeight="1">
      <c r="A75" s="49"/>
      <c r="B75" s="24"/>
      <c r="C75" s="52"/>
      <c r="D75" s="31">
        <v>1</v>
      </c>
      <c r="E75" s="26">
        <v>5.3090909090909091E-2</v>
      </c>
      <c r="F75" s="27">
        <v>0.29709090909090907</v>
      </c>
      <c r="G75" s="27">
        <v>0.17163636363636364</v>
      </c>
      <c r="H75" s="27">
        <v>0.15490909090909091</v>
      </c>
      <c r="I75" s="27">
        <v>0.26763636363636362</v>
      </c>
      <c r="J75" s="27">
        <v>5.5636363636363637E-2</v>
      </c>
    </row>
    <row r="76" spans="1:10" ht="15" customHeight="1">
      <c r="A76" s="49"/>
      <c r="B76" s="24"/>
      <c r="C76" s="51" t="s">
        <v>313</v>
      </c>
      <c r="D76" s="28">
        <v>1585</v>
      </c>
      <c r="E76" s="29">
        <v>101</v>
      </c>
      <c r="F76" s="30">
        <v>476</v>
      </c>
      <c r="G76" s="30">
        <v>216</v>
      </c>
      <c r="H76" s="30">
        <v>226</v>
      </c>
      <c r="I76" s="30">
        <v>440</v>
      </c>
      <c r="J76" s="30">
        <v>126</v>
      </c>
    </row>
    <row r="77" spans="1:10" ht="15" customHeight="1">
      <c r="A77" s="49"/>
      <c r="B77" s="24"/>
      <c r="C77" s="52"/>
      <c r="D77" s="31">
        <v>1</v>
      </c>
      <c r="E77" s="26">
        <v>6.3722397476340689E-2</v>
      </c>
      <c r="F77" s="27">
        <v>0.30031545741324922</v>
      </c>
      <c r="G77" s="27">
        <v>0.13627760252365931</v>
      </c>
      <c r="H77" s="27">
        <v>0.14258675078864352</v>
      </c>
      <c r="I77" s="27">
        <v>0.27760252365930599</v>
      </c>
      <c r="J77" s="27">
        <v>7.9495268138801256E-2</v>
      </c>
    </row>
    <row r="78" spans="1:10" ht="15" customHeight="1">
      <c r="A78" s="49"/>
      <c r="B78" s="24"/>
      <c r="C78" s="51" t="s">
        <v>314</v>
      </c>
      <c r="D78" s="28">
        <v>1329</v>
      </c>
      <c r="E78" s="29">
        <v>92</v>
      </c>
      <c r="F78" s="30">
        <v>357</v>
      </c>
      <c r="G78" s="30">
        <v>210</v>
      </c>
      <c r="H78" s="30">
        <v>186</v>
      </c>
      <c r="I78" s="30">
        <v>350</v>
      </c>
      <c r="J78" s="30">
        <v>134</v>
      </c>
    </row>
    <row r="79" spans="1:10" ht="15" customHeight="1">
      <c r="A79" s="49"/>
      <c r="B79" s="24"/>
      <c r="C79" s="52"/>
      <c r="D79" s="31">
        <v>1</v>
      </c>
      <c r="E79" s="26">
        <v>6.9224981188863804E-2</v>
      </c>
      <c r="F79" s="27">
        <v>0.26862302483069977</v>
      </c>
      <c r="G79" s="27">
        <v>0.1580135440180587</v>
      </c>
      <c r="H79" s="27">
        <v>0.1399548532731377</v>
      </c>
      <c r="I79" s="27">
        <v>0.26335590669676451</v>
      </c>
      <c r="J79" s="27">
        <v>0.10082768999247554</v>
      </c>
    </row>
    <row r="80" spans="1:10" ht="15" customHeight="1">
      <c r="A80" s="49"/>
      <c r="B80" s="24"/>
      <c r="C80" s="51" t="s">
        <v>315</v>
      </c>
      <c r="D80" s="28">
        <v>686</v>
      </c>
      <c r="E80" s="29">
        <v>57</v>
      </c>
      <c r="F80" s="30">
        <v>206</v>
      </c>
      <c r="G80" s="30">
        <v>81</v>
      </c>
      <c r="H80" s="30">
        <v>68</v>
      </c>
      <c r="I80" s="30">
        <v>189</v>
      </c>
      <c r="J80" s="30">
        <v>85</v>
      </c>
    </row>
    <row r="81" spans="1:10" ht="15" customHeight="1">
      <c r="A81" s="49"/>
      <c r="B81" s="24"/>
      <c r="C81" s="52"/>
      <c r="D81" s="31">
        <v>1</v>
      </c>
      <c r="E81" s="26">
        <v>8.3090379008746357E-2</v>
      </c>
      <c r="F81" s="27">
        <v>0.30029154518950435</v>
      </c>
      <c r="G81" s="27">
        <v>0.11807580174927114</v>
      </c>
      <c r="H81" s="27">
        <v>9.9125364431486881E-2</v>
      </c>
      <c r="I81" s="27">
        <v>0.27551020408163263</v>
      </c>
      <c r="J81" s="27">
        <v>0.12390670553935861</v>
      </c>
    </row>
    <row r="82" spans="1:10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</row>
    <row r="83" spans="1:10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49"/>
      <c r="B84" s="24" t="s">
        <v>316</v>
      </c>
      <c r="C84" s="53" t="s">
        <v>317</v>
      </c>
      <c r="D84" s="21">
        <v>4187</v>
      </c>
      <c r="E84" s="22">
        <v>441</v>
      </c>
      <c r="F84" s="23">
        <v>1614</v>
      </c>
      <c r="G84" s="23">
        <v>686</v>
      </c>
      <c r="H84" s="23">
        <v>435</v>
      </c>
      <c r="I84" s="23">
        <v>727</v>
      </c>
      <c r="J84" s="23">
        <v>284</v>
      </c>
    </row>
    <row r="85" spans="1:10" ht="15" customHeight="1">
      <c r="A85" s="49"/>
      <c r="B85" s="24" t="s">
        <v>318</v>
      </c>
      <c r="C85" s="52"/>
      <c r="D85" s="31">
        <v>1</v>
      </c>
      <c r="E85" s="26">
        <v>0.10532600907571053</v>
      </c>
      <c r="F85" s="27">
        <v>0.38547886314783852</v>
      </c>
      <c r="G85" s="27">
        <v>0.16384045856221638</v>
      </c>
      <c r="H85" s="27">
        <v>0.10389300214951039</v>
      </c>
      <c r="I85" s="27">
        <v>0.17363267255791737</v>
      </c>
      <c r="J85" s="27">
        <v>6.7828994506806781E-2</v>
      </c>
    </row>
    <row r="86" spans="1:10" ht="15" customHeight="1">
      <c r="A86" s="49"/>
      <c r="B86" s="24" t="s">
        <v>319</v>
      </c>
      <c r="C86" s="51" t="s">
        <v>320</v>
      </c>
      <c r="D86" s="28">
        <v>3737</v>
      </c>
      <c r="E86" s="29">
        <v>286</v>
      </c>
      <c r="F86" s="30">
        <v>1196</v>
      </c>
      <c r="G86" s="30">
        <v>694</v>
      </c>
      <c r="H86" s="30">
        <v>511</v>
      </c>
      <c r="I86" s="30">
        <v>835</v>
      </c>
      <c r="J86" s="30">
        <v>215</v>
      </c>
    </row>
    <row r="87" spans="1:10" ht="15" customHeight="1">
      <c r="A87" s="49"/>
      <c r="B87" s="24"/>
      <c r="C87" s="52"/>
      <c r="D87" s="31">
        <v>1</v>
      </c>
      <c r="E87" s="26">
        <v>7.6531977522076536E-2</v>
      </c>
      <c r="F87" s="27">
        <v>0.32004281509232002</v>
      </c>
      <c r="G87" s="27">
        <v>0.18571046293818572</v>
      </c>
      <c r="H87" s="27">
        <v>0.13674070109713674</v>
      </c>
      <c r="I87" s="27">
        <v>0.22344126304522344</v>
      </c>
      <c r="J87" s="27">
        <v>5.7532780305057533E-2</v>
      </c>
    </row>
    <row r="88" spans="1:10" ht="15" customHeight="1">
      <c r="A88" s="49"/>
      <c r="B88" s="24"/>
      <c r="C88" s="51" t="s">
        <v>321</v>
      </c>
      <c r="D88" s="28">
        <v>2220</v>
      </c>
      <c r="E88" s="29">
        <v>123</v>
      </c>
      <c r="F88" s="30">
        <v>586</v>
      </c>
      <c r="G88" s="30">
        <v>426</v>
      </c>
      <c r="H88" s="30">
        <v>344</v>
      </c>
      <c r="I88" s="30">
        <v>633</v>
      </c>
      <c r="J88" s="30">
        <v>108</v>
      </c>
    </row>
    <row r="89" spans="1:10" ht="15" customHeight="1">
      <c r="A89" s="49"/>
      <c r="B89" s="24"/>
      <c r="C89" s="52"/>
      <c r="D89" s="31">
        <v>1</v>
      </c>
      <c r="E89" s="26">
        <v>5.5405405405405408E-2</v>
      </c>
      <c r="F89" s="27">
        <v>0.26396396396396399</v>
      </c>
      <c r="G89" s="27">
        <v>0.1918918918918919</v>
      </c>
      <c r="H89" s="27">
        <v>0.15495495495495495</v>
      </c>
      <c r="I89" s="27">
        <v>0.28513513513513511</v>
      </c>
      <c r="J89" s="27">
        <v>4.8648648648648651E-2</v>
      </c>
    </row>
    <row r="90" spans="1:10" ht="15" customHeight="1">
      <c r="A90" s="49"/>
      <c r="B90" s="24"/>
      <c r="C90" s="51" t="s">
        <v>322</v>
      </c>
      <c r="D90" s="28">
        <v>3166</v>
      </c>
      <c r="E90" s="29">
        <v>138</v>
      </c>
      <c r="F90" s="30">
        <v>834</v>
      </c>
      <c r="G90" s="30">
        <v>515</v>
      </c>
      <c r="H90" s="30">
        <v>562</v>
      </c>
      <c r="I90" s="30">
        <v>912</v>
      </c>
      <c r="J90" s="30">
        <v>205</v>
      </c>
    </row>
    <row r="91" spans="1:10" ht="15" customHeight="1">
      <c r="A91" s="49"/>
      <c r="B91" s="24"/>
      <c r="C91" s="52"/>
      <c r="D91" s="31">
        <v>1</v>
      </c>
      <c r="E91" s="26">
        <v>4.3588123815540114E-2</v>
      </c>
      <c r="F91" s="27">
        <v>0.26342387871130762</v>
      </c>
      <c r="G91" s="27">
        <v>0.16266582438408086</v>
      </c>
      <c r="H91" s="27">
        <v>0.17751105495893874</v>
      </c>
      <c r="I91" s="27">
        <v>0.28806064434617812</v>
      </c>
      <c r="J91" s="27">
        <v>6.4750473783954515E-2</v>
      </c>
    </row>
    <row r="92" spans="1:10" ht="15" customHeight="1">
      <c r="A92" s="49"/>
      <c r="B92" s="24"/>
      <c r="C92" s="51" t="s">
        <v>323</v>
      </c>
      <c r="D92" s="28">
        <v>1639</v>
      </c>
      <c r="E92" s="29">
        <v>86</v>
      </c>
      <c r="F92" s="30">
        <v>401</v>
      </c>
      <c r="G92" s="30">
        <v>222</v>
      </c>
      <c r="H92" s="30">
        <v>229</v>
      </c>
      <c r="I92" s="30">
        <v>554</v>
      </c>
      <c r="J92" s="30">
        <v>147</v>
      </c>
    </row>
    <row r="93" spans="1:10" ht="15" customHeight="1">
      <c r="A93" s="49"/>
      <c r="B93" s="24"/>
      <c r="C93" s="52"/>
      <c r="D93" s="31">
        <v>1</v>
      </c>
      <c r="E93" s="26">
        <v>5.2471018913971934E-2</v>
      </c>
      <c r="F93" s="27">
        <v>0.24466137888956682</v>
      </c>
      <c r="G93" s="27">
        <v>0.13544844417327639</v>
      </c>
      <c r="H93" s="27">
        <v>0.13971934106162295</v>
      </c>
      <c r="I93" s="27">
        <v>0.33801098230628435</v>
      </c>
      <c r="J93" s="27">
        <v>8.9688834655277605E-2</v>
      </c>
    </row>
    <row r="94" spans="1:10" ht="15" customHeight="1">
      <c r="A94" s="49"/>
      <c r="B94" s="24"/>
      <c r="C94" s="51" t="s">
        <v>324</v>
      </c>
      <c r="D94" s="28">
        <v>403</v>
      </c>
      <c r="E94" s="29">
        <v>23</v>
      </c>
      <c r="F94" s="30">
        <v>95</v>
      </c>
      <c r="G94" s="30">
        <v>62</v>
      </c>
      <c r="H94" s="30">
        <v>54</v>
      </c>
      <c r="I94" s="30">
        <v>132</v>
      </c>
      <c r="J94" s="30">
        <v>37</v>
      </c>
    </row>
    <row r="95" spans="1:10" ht="15" customHeight="1">
      <c r="A95" s="49"/>
      <c r="B95" s="24"/>
      <c r="C95" s="52"/>
      <c r="D95" s="31">
        <v>1</v>
      </c>
      <c r="E95" s="26">
        <v>5.7071960297766747E-2</v>
      </c>
      <c r="F95" s="27">
        <v>0.23573200992555832</v>
      </c>
      <c r="G95" s="27">
        <v>0.15384615384615385</v>
      </c>
      <c r="H95" s="27">
        <v>0.13399503722084366</v>
      </c>
      <c r="I95" s="27">
        <v>0.32754342431761785</v>
      </c>
      <c r="J95" s="27">
        <v>9.1811414392059559E-2</v>
      </c>
    </row>
    <row r="96" spans="1:10" ht="15" customHeight="1">
      <c r="A96" s="49"/>
      <c r="B96" s="24"/>
      <c r="C96" s="51" t="s">
        <v>325</v>
      </c>
      <c r="D96" s="28">
        <v>373</v>
      </c>
      <c r="E96" s="29">
        <v>20</v>
      </c>
      <c r="F96" s="30">
        <v>99</v>
      </c>
      <c r="G96" s="30">
        <v>37</v>
      </c>
      <c r="H96" s="30">
        <v>46</v>
      </c>
      <c r="I96" s="30">
        <v>116</v>
      </c>
      <c r="J96" s="30">
        <v>55</v>
      </c>
    </row>
    <row r="97" spans="1:10" ht="15" customHeight="1">
      <c r="A97" s="49"/>
      <c r="B97" s="24"/>
      <c r="C97" s="52"/>
      <c r="D97" s="31">
        <v>1</v>
      </c>
      <c r="E97" s="26">
        <v>5.3619302949061663E-2</v>
      </c>
      <c r="F97" s="27">
        <v>0.26541554959785524</v>
      </c>
      <c r="G97" s="27">
        <v>9.9195710455764072E-2</v>
      </c>
      <c r="H97" s="27">
        <v>0.12332439678284182</v>
      </c>
      <c r="I97" s="27">
        <v>0.31099195710455763</v>
      </c>
      <c r="J97" s="27">
        <v>0.14745308310991956</v>
      </c>
    </row>
    <row r="98" spans="1:10" ht="15" customHeight="1">
      <c r="A98" s="49"/>
      <c r="B98" s="24"/>
      <c r="C98" s="51" t="s">
        <v>326</v>
      </c>
      <c r="D98" s="28">
        <v>28</v>
      </c>
      <c r="E98" s="29">
        <v>1</v>
      </c>
      <c r="F98" s="30">
        <v>7</v>
      </c>
      <c r="G98" s="30">
        <v>5</v>
      </c>
      <c r="H98" s="30">
        <v>4</v>
      </c>
      <c r="I98" s="30">
        <v>8</v>
      </c>
      <c r="J98" s="30">
        <v>3</v>
      </c>
    </row>
    <row r="99" spans="1:10" ht="15" customHeight="1">
      <c r="A99" s="49"/>
      <c r="B99" s="24"/>
      <c r="C99" s="52"/>
      <c r="D99" s="31">
        <v>1</v>
      </c>
      <c r="E99" s="26">
        <v>3.5714285714285712E-2</v>
      </c>
      <c r="F99" s="27">
        <v>0.25</v>
      </c>
      <c r="G99" s="27">
        <v>0.17857142857142858</v>
      </c>
      <c r="H99" s="27">
        <v>0.14285714285714285</v>
      </c>
      <c r="I99" s="27">
        <v>0.2857142857142857</v>
      </c>
      <c r="J99" s="27">
        <v>0.10714285714285714</v>
      </c>
    </row>
    <row r="100" spans="1:10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1</v>
      </c>
      <c r="G100" s="30">
        <v>0</v>
      </c>
      <c r="H100" s="30">
        <v>0</v>
      </c>
      <c r="I100" s="30">
        <v>0</v>
      </c>
      <c r="J100" s="30">
        <v>0</v>
      </c>
    </row>
    <row r="101" spans="1:10" ht="15" customHeight="1">
      <c r="A101" s="49"/>
      <c r="B101" s="43"/>
      <c r="C101" s="60"/>
      <c r="D101" s="44">
        <v>1</v>
      </c>
      <c r="E101" s="45">
        <v>0</v>
      </c>
      <c r="F101" s="46">
        <v>1</v>
      </c>
      <c r="G101" s="46">
        <v>0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J9">
    <cfRule type="top10" dxfId="873" priority="56" rank="1"/>
  </conditionalFormatting>
  <conditionalFormatting sqref="E67:J67">
    <cfRule type="top10" dxfId="872" priority="49" rank="1"/>
  </conditionalFormatting>
  <conditionalFormatting sqref="E65:J65">
    <cfRule type="top10" dxfId="871" priority="48" rank="1"/>
  </conditionalFormatting>
  <conditionalFormatting sqref="E63:J63">
    <cfRule type="top10" dxfId="870" priority="47" rank="1"/>
  </conditionalFormatting>
  <conditionalFormatting sqref="E61:J61">
    <cfRule type="top10" dxfId="869" priority="46" rank="1"/>
  </conditionalFormatting>
  <conditionalFormatting sqref="E59:J59">
    <cfRule type="top10" dxfId="868" priority="45" rank="1"/>
  </conditionalFormatting>
  <conditionalFormatting sqref="E57:J57">
    <cfRule type="top10" dxfId="867" priority="44" rank="1"/>
  </conditionalFormatting>
  <conditionalFormatting sqref="E55:J55">
    <cfRule type="top10" dxfId="866" priority="43" rank="1"/>
  </conditionalFormatting>
  <conditionalFormatting sqref="E53:J53">
    <cfRule type="top10" dxfId="865" priority="42" rank="1"/>
  </conditionalFormatting>
  <conditionalFormatting sqref="E51:J51">
    <cfRule type="top10" dxfId="864" priority="41" rank="1"/>
  </conditionalFormatting>
  <conditionalFormatting sqref="E49:J49">
    <cfRule type="top10" dxfId="863" priority="40" rank="1"/>
  </conditionalFormatting>
  <conditionalFormatting sqref="E47:J47">
    <cfRule type="top10" dxfId="862" priority="39" rank="1"/>
  </conditionalFormatting>
  <conditionalFormatting sqref="E45:J45">
    <cfRule type="top10" dxfId="861" priority="38" rank="1"/>
  </conditionalFormatting>
  <conditionalFormatting sqref="E43:J43">
    <cfRule type="top10" dxfId="860" priority="37" rank="1"/>
  </conditionalFormatting>
  <conditionalFormatting sqref="E41:J41">
    <cfRule type="top10" dxfId="859" priority="36" rank="1"/>
  </conditionalFormatting>
  <conditionalFormatting sqref="E39:J39">
    <cfRule type="top10" dxfId="858" priority="35" rank="1"/>
  </conditionalFormatting>
  <conditionalFormatting sqref="E37:J37">
    <cfRule type="top10" dxfId="857" priority="34" rank="1"/>
  </conditionalFormatting>
  <conditionalFormatting sqref="E35:J35">
    <cfRule type="top10" dxfId="856" priority="32" rank="1"/>
  </conditionalFormatting>
  <conditionalFormatting sqref="E33:J33">
    <cfRule type="top10" dxfId="855" priority="31" rank="1"/>
  </conditionalFormatting>
  <conditionalFormatting sqref="E31:J31">
    <cfRule type="top10" dxfId="854" priority="30" rank="1"/>
  </conditionalFormatting>
  <conditionalFormatting sqref="E29:J29">
    <cfRule type="top10" dxfId="853" priority="29" rank="1"/>
  </conditionalFormatting>
  <conditionalFormatting sqref="E27:J27">
    <cfRule type="top10" dxfId="852" priority="28" rank="1"/>
  </conditionalFormatting>
  <conditionalFormatting sqref="E21:J21">
    <cfRule type="top10" dxfId="851" priority="27" rank="1"/>
  </conditionalFormatting>
  <conditionalFormatting sqref="E19:J19">
    <cfRule type="top10" dxfId="850" priority="26" rank="1"/>
  </conditionalFormatting>
  <conditionalFormatting sqref="E17:J17">
    <cfRule type="top10" dxfId="849" priority="25" rank="1"/>
  </conditionalFormatting>
  <conditionalFormatting sqref="E15:J15">
    <cfRule type="top10" dxfId="848" priority="24" rank="1"/>
  </conditionalFormatting>
  <conditionalFormatting sqref="E13:J13">
    <cfRule type="top10" dxfId="847" priority="23" rank="1"/>
  </conditionalFormatting>
  <conditionalFormatting sqref="E11:J11">
    <cfRule type="top10" dxfId="846" priority="22" rank="1"/>
  </conditionalFormatting>
  <conditionalFormatting sqref="E23:J23">
    <cfRule type="top10" dxfId="845" priority="21" rank="1"/>
  </conditionalFormatting>
  <conditionalFormatting sqref="E25:J25">
    <cfRule type="top10" dxfId="844" priority="20" rank="1"/>
  </conditionalFormatting>
  <conditionalFormatting sqref="E81:J81">
    <cfRule type="top10" dxfId="843" priority="17" rank="1"/>
  </conditionalFormatting>
  <conditionalFormatting sqref="E79:J79">
    <cfRule type="top10" dxfId="842" priority="16" rank="1"/>
  </conditionalFormatting>
  <conditionalFormatting sqref="E77:J77">
    <cfRule type="top10" dxfId="841" priority="15" rank="1"/>
  </conditionalFormatting>
  <conditionalFormatting sqref="E75:J75">
    <cfRule type="top10" dxfId="840" priority="14" rank="1"/>
  </conditionalFormatting>
  <conditionalFormatting sqref="E73:J73">
    <cfRule type="top10" dxfId="839" priority="13" rank="1"/>
  </conditionalFormatting>
  <conditionalFormatting sqref="E71:J71">
    <cfRule type="top10" dxfId="838" priority="12" rank="1"/>
  </conditionalFormatting>
  <conditionalFormatting sqref="E69:J69">
    <cfRule type="top10" dxfId="837" priority="11" rank="1"/>
  </conditionalFormatting>
  <conditionalFormatting sqref="E101:J101">
    <cfRule type="top10" dxfId="836" priority="9" rank="1"/>
  </conditionalFormatting>
  <conditionalFormatting sqref="E99:J99">
    <cfRule type="top10" dxfId="835" priority="8" rank="1"/>
  </conditionalFormatting>
  <conditionalFormatting sqref="E97:J97">
    <cfRule type="top10" dxfId="834" priority="7" rank="1"/>
  </conditionalFormatting>
  <conditionalFormatting sqref="E95:J95">
    <cfRule type="top10" dxfId="833" priority="6" rank="1"/>
  </conditionalFormatting>
  <conditionalFormatting sqref="E93:J93">
    <cfRule type="top10" dxfId="832" priority="5" rank="1"/>
  </conditionalFormatting>
  <conditionalFormatting sqref="E91:J91">
    <cfRule type="top10" dxfId="831" priority="4" rank="1"/>
  </conditionalFormatting>
  <conditionalFormatting sqref="E89:J89">
    <cfRule type="top10" dxfId="830" priority="3" rank="1"/>
  </conditionalFormatting>
  <conditionalFormatting sqref="E87:J87">
    <cfRule type="top10" dxfId="829" priority="2" rank="1"/>
  </conditionalFormatting>
  <conditionalFormatting sqref="E85:J85">
    <cfRule type="top10" dxfId="82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9" width="8.625" style="3"/>
    <col min="10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</row>
    <row r="2" spans="1:16384" ht="15" customHeight="1">
      <c r="B2" s="3" t="s">
        <v>29</v>
      </c>
    </row>
    <row r="3" spans="1:16384" ht="15" customHeight="1">
      <c r="B3" s="3" t="s">
        <v>358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192</v>
      </c>
      <c r="F7" s="13" t="s">
        <v>193</v>
      </c>
      <c r="G7" s="13" t="s">
        <v>194</v>
      </c>
      <c r="H7" s="13" t="s">
        <v>24</v>
      </c>
      <c r="I7" s="13" t="s">
        <v>27</v>
      </c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3238</v>
      </c>
      <c r="F8" s="16">
        <v>1879</v>
      </c>
      <c r="G8" s="16">
        <v>5927</v>
      </c>
      <c r="H8" s="16">
        <v>570</v>
      </c>
      <c r="I8" s="16">
        <v>4544</v>
      </c>
    </row>
    <row r="9" spans="1:16384" ht="15" customHeight="1">
      <c r="A9" s="49"/>
      <c r="B9" s="57"/>
      <c r="C9" s="58"/>
      <c r="D9" s="17">
        <v>1</v>
      </c>
      <c r="E9" s="18">
        <v>0.2003960886248298</v>
      </c>
      <c r="F9" s="19">
        <v>0.11628914469612575</v>
      </c>
      <c r="G9" s="19">
        <v>0.36681519990097783</v>
      </c>
      <c r="H9" s="19">
        <v>3.5276643148904566E-2</v>
      </c>
      <c r="I9" s="19">
        <v>0.28122292362916201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727</v>
      </c>
      <c r="F10" s="23">
        <v>472</v>
      </c>
      <c r="G10" s="23">
        <v>2311</v>
      </c>
      <c r="H10" s="23">
        <v>174</v>
      </c>
      <c r="I10" s="23">
        <v>1308</v>
      </c>
    </row>
    <row r="11" spans="1:16384" ht="15" customHeight="1">
      <c r="A11" s="49"/>
      <c r="B11" s="24"/>
      <c r="C11" s="52"/>
      <c r="D11" s="25">
        <v>1</v>
      </c>
      <c r="E11" s="26">
        <v>0.14563301282051283</v>
      </c>
      <c r="F11" s="27">
        <v>9.4551282051282048E-2</v>
      </c>
      <c r="G11" s="27">
        <v>0.46294070512820512</v>
      </c>
      <c r="H11" s="27">
        <v>3.4855769230769232E-2</v>
      </c>
      <c r="I11" s="27">
        <v>0.26201923076923078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2481</v>
      </c>
      <c r="F12" s="30">
        <v>1377</v>
      </c>
      <c r="G12" s="30">
        <v>3537</v>
      </c>
      <c r="H12" s="30">
        <v>392</v>
      </c>
      <c r="I12" s="30">
        <v>3122</v>
      </c>
    </row>
    <row r="13" spans="1:16384" ht="15" customHeight="1">
      <c r="A13" s="49"/>
      <c r="B13" s="43"/>
      <c r="C13" s="60"/>
      <c r="D13" s="44">
        <v>1</v>
      </c>
      <c r="E13" s="45">
        <v>0.22742689522412687</v>
      </c>
      <c r="F13" s="46">
        <v>0.12622605188376571</v>
      </c>
      <c r="G13" s="46">
        <v>0.32422770189751582</v>
      </c>
      <c r="H13" s="46">
        <v>3.5933632780273166E-2</v>
      </c>
      <c r="I13" s="46">
        <v>0.28618571821431843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97</v>
      </c>
      <c r="F14" s="23">
        <v>54</v>
      </c>
      <c r="G14" s="23">
        <v>120</v>
      </c>
      <c r="H14" s="23">
        <v>8</v>
      </c>
      <c r="I14" s="23">
        <v>82</v>
      </c>
    </row>
    <row r="15" spans="1:16384" ht="15" customHeight="1">
      <c r="A15" s="49"/>
      <c r="B15" s="24"/>
      <c r="C15" s="52"/>
      <c r="D15" s="31">
        <v>1</v>
      </c>
      <c r="E15" s="26">
        <v>0.26869806094182824</v>
      </c>
      <c r="F15" s="27">
        <v>0.14958448753462603</v>
      </c>
      <c r="G15" s="27">
        <v>0.33240997229916897</v>
      </c>
      <c r="H15" s="27">
        <v>2.2160664819944598E-2</v>
      </c>
      <c r="I15" s="27">
        <v>0.22714681440443213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99</v>
      </c>
      <c r="F16" s="30">
        <v>77</v>
      </c>
      <c r="G16" s="30">
        <v>295</v>
      </c>
      <c r="H16" s="30">
        <v>28</v>
      </c>
      <c r="I16" s="30">
        <v>196</v>
      </c>
    </row>
    <row r="17" spans="1:9" ht="15" customHeight="1">
      <c r="A17" s="49"/>
      <c r="B17" s="24"/>
      <c r="C17" s="52"/>
      <c r="D17" s="31">
        <v>1</v>
      </c>
      <c r="E17" s="26">
        <v>0.14244604316546763</v>
      </c>
      <c r="F17" s="27">
        <v>0.11079136690647481</v>
      </c>
      <c r="G17" s="27">
        <v>0.42446043165467628</v>
      </c>
      <c r="H17" s="27">
        <v>4.0287769784172658E-2</v>
      </c>
      <c r="I17" s="27">
        <v>0.28201438848920862</v>
      </c>
    </row>
    <row r="18" spans="1:9" ht="15" customHeight="1">
      <c r="A18" s="49"/>
      <c r="B18" s="24"/>
      <c r="C18" s="51" t="s">
        <v>290</v>
      </c>
      <c r="D18" s="28">
        <v>867</v>
      </c>
      <c r="E18" s="29">
        <v>134</v>
      </c>
      <c r="F18" s="30">
        <v>80</v>
      </c>
      <c r="G18" s="30">
        <v>349</v>
      </c>
      <c r="H18" s="30">
        <v>23</v>
      </c>
      <c r="I18" s="30">
        <v>281</v>
      </c>
    </row>
    <row r="19" spans="1:9" ht="15" customHeight="1">
      <c r="A19" s="49"/>
      <c r="B19" s="24"/>
      <c r="C19" s="52"/>
      <c r="D19" s="31">
        <v>1</v>
      </c>
      <c r="E19" s="26">
        <v>0.15455594002306805</v>
      </c>
      <c r="F19" s="27">
        <v>9.22722029988466E-2</v>
      </c>
      <c r="G19" s="27">
        <v>0.40253748558246827</v>
      </c>
      <c r="H19" s="27">
        <v>2.6528258362168398E-2</v>
      </c>
      <c r="I19" s="27">
        <v>0.32410611303344866</v>
      </c>
    </row>
    <row r="20" spans="1:9" ht="15" customHeight="1">
      <c r="A20" s="49"/>
      <c r="B20" s="24"/>
      <c r="C20" s="51" t="s">
        <v>291</v>
      </c>
      <c r="D20" s="28">
        <v>1749</v>
      </c>
      <c r="E20" s="29">
        <v>309</v>
      </c>
      <c r="F20" s="30">
        <v>157</v>
      </c>
      <c r="G20" s="30">
        <v>694</v>
      </c>
      <c r="H20" s="30">
        <v>58</v>
      </c>
      <c r="I20" s="30">
        <v>531</v>
      </c>
    </row>
    <row r="21" spans="1:9" ht="15" customHeight="1">
      <c r="A21" s="49"/>
      <c r="B21" s="24"/>
      <c r="C21" s="52"/>
      <c r="D21" s="31">
        <v>1</v>
      </c>
      <c r="E21" s="26">
        <v>0.17667238421955403</v>
      </c>
      <c r="F21" s="27">
        <v>8.9765580331618064E-2</v>
      </c>
      <c r="G21" s="27">
        <v>0.39679817038307602</v>
      </c>
      <c r="H21" s="27">
        <v>3.3161806746712409E-2</v>
      </c>
      <c r="I21" s="27">
        <v>0.30360205831903947</v>
      </c>
    </row>
    <row r="22" spans="1:9" ht="15" customHeight="1">
      <c r="A22" s="49"/>
      <c r="B22" s="24"/>
      <c r="C22" s="51" t="s">
        <v>292</v>
      </c>
      <c r="D22" s="28">
        <v>3564</v>
      </c>
      <c r="E22" s="29">
        <v>764</v>
      </c>
      <c r="F22" s="30">
        <v>386</v>
      </c>
      <c r="G22" s="30">
        <v>1196</v>
      </c>
      <c r="H22" s="30">
        <v>134</v>
      </c>
      <c r="I22" s="30">
        <v>1084</v>
      </c>
    </row>
    <row r="23" spans="1:9" ht="15" customHeight="1">
      <c r="A23" s="49"/>
      <c r="B23" s="24"/>
      <c r="C23" s="52"/>
      <c r="D23" s="25">
        <v>1</v>
      </c>
      <c r="E23" s="26">
        <v>0.21436588103254769</v>
      </c>
      <c r="F23" s="27">
        <v>0.10830527497194165</v>
      </c>
      <c r="G23" s="27">
        <v>0.33557800224466894</v>
      </c>
      <c r="H23" s="27">
        <v>3.7598204264870934E-2</v>
      </c>
      <c r="I23" s="27">
        <v>0.30415263748597082</v>
      </c>
    </row>
    <row r="24" spans="1:9" ht="15" customHeight="1">
      <c r="A24" s="49"/>
      <c r="B24" s="24"/>
      <c r="C24" s="51" t="s">
        <v>293</v>
      </c>
      <c r="D24" s="28">
        <v>4716</v>
      </c>
      <c r="E24" s="29">
        <v>1056</v>
      </c>
      <c r="F24" s="30">
        <v>588</v>
      </c>
      <c r="G24" s="30">
        <v>1594</v>
      </c>
      <c r="H24" s="30">
        <v>161</v>
      </c>
      <c r="I24" s="30">
        <v>1317</v>
      </c>
    </row>
    <row r="25" spans="1:9" ht="15" customHeight="1">
      <c r="A25" s="49"/>
      <c r="B25" s="24"/>
      <c r="C25" s="52"/>
      <c r="D25" s="25">
        <v>1</v>
      </c>
      <c r="E25" s="26">
        <v>0.22391857506361323</v>
      </c>
      <c r="F25" s="27">
        <v>0.12468193384223919</v>
      </c>
      <c r="G25" s="27">
        <v>0.3379983036471586</v>
      </c>
      <c r="H25" s="27">
        <v>3.4139100932994063E-2</v>
      </c>
      <c r="I25" s="27">
        <v>0.27926208651399492</v>
      </c>
    </row>
    <row r="26" spans="1:9" ht="15" customHeight="1">
      <c r="A26" s="49"/>
      <c r="B26" s="24"/>
      <c r="C26" s="51" t="s">
        <v>294</v>
      </c>
      <c r="D26" s="28">
        <v>3882</v>
      </c>
      <c r="E26" s="29">
        <v>739</v>
      </c>
      <c r="F26" s="30">
        <v>496</v>
      </c>
      <c r="G26" s="30">
        <v>1584</v>
      </c>
      <c r="H26" s="30">
        <v>150</v>
      </c>
      <c r="I26" s="30">
        <v>913</v>
      </c>
    </row>
    <row r="27" spans="1:9" ht="15" customHeight="1">
      <c r="A27" s="49"/>
      <c r="B27" s="43"/>
      <c r="C27" s="60"/>
      <c r="D27" s="44">
        <v>1</v>
      </c>
      <c r="E27" s="45">
        <v>0.19036579082946933</v>
      </c>
      <c r="F27" s="46">
        <v>0.12776919113858837</v>
      </c>
      <c r="G27" s="46">
        <v>0.40803709428129831</v>
      </c>
      <c r="H27" s="46">
        <v>3.8639876352395672E-2</v>
      </c>
      <c r="I27" s="46">
        <v>0.23518804739824833</v>
      </c>
    </row>
    <row r="28" spans="1:9" ht="15" customHeight="1">
      <c r="A28" s="49"/>
      <c r="B28" s="24" t="s">
        <v>281</v>
      </c>
      <c r="C28" s="53" t="s">
        <v>295</v>
      </c>
      <c r="D28" s="21">
        <v>5554</v>
      </c>
      <c r="E28" s="22">
        <v>1182</v>
      </c>
      <c r="F28" s="23">
        <v>684</v>
      </c>
      <c r="G28" s="23">
        <v>1139</v>
      </c>
      <c r="H28" s="23">
        <v>198</v>
      </c>
      <c r="I28" s="23">
        <v>2351</v>
      </c>
    </row>
    <row r="29" spans="1:9" ht="15" customHeight="1">
      <c r="A29" s="49"/>
      <c r="B29" s="24"/>
      <c r="C29" s="52"/>
      <c r="D29" s="31">
        <v>1</v>
      </c>
      <c r="E29" s="26">
        <v>0.2128195894850558</v>
      </c>
      <c r="F29" s="27">
        <v>0.12315448325531149</v>
      </c>
      <c r="G29" s="27">
        <v>0.20507742167806986</v>
      </c>
      <c r="H29" s="27">
        <v>3.5649981994958585E-2</v>
      </c>
      <c r="I29" s="27">
        <v>0.42329852358660425</v>
      </c>
    </row>
    <row r="30" spans="1:9" ht="15" customHeight="1">
      <c r="A30" s="49"/>
      <c r="B30" s="24"/>
      <c r="C30" s="51" t="s">
        <v>296</v>
      </c>
      <c r="D30" s="28">
        <v>4048</v>
      </c>
      <c r="E30" s="29">
        <v>440</v>
      </c>
      <c r="F30" s="30">
        <v>285</v>
      </c>
      <c r="G30" s="30">
        <v>2224</v>
      </c>
      <c r="H30" s="30">
        <v>150</v>
      </c>
      <c r="I30" s="30">
        <v>949</v>
      </c>
    </row>
    <row r="31" spans="1:9" ht="15" customHeight="1">
      <c r="A31" s="49"/>
      <c r="B31" s="24"/>
      <c r="C31" s="52"/>
      <c r="D31" s="31">
        <v>1</v>
      </c>
      <c r="E31" s="26">
        <v>0.10869565217391304</v>
      </c>
      <c r="F31" s="27">
        <v>7.0405138339920945E-2</v>
      </c>
      <c r="G31" s="27">
        <v>0.54940711462450598</v>
      </c>
      <c r="H31" s="27">
        <v>3.7055335968379448E-2</v>
      </c>
      <c r="I31" s="27">
        <v>0.23443675889328064</v>
      </c>
    </row>
    <row r="32" spans="1:9" ht="15" customHeight="1">
      <c r="A32" s="49"/>
      <c r="B32" s="24"/>
      <c r="C32" s="51" t="s">
        <v>297</v>
      </c>
      <c r="D32" s="28">
        <v>378</v>
      </c>
      <c r="E32" s="29">
        <v>63</v>
      </c>
      <c r="F32" s="30">
        <v>47</v>
      </c>
      <c r="G32" s="30">
        <v>174</v>
      </c>
      <c r="H32" s="30">
        <v>14</v>
      </c>
      <c r="I32" s="30">
        <v>80</v>
      </c>
    </row>
    <row r="33" spans="1:9" ht="15" customHeight="1">
      <c r="A33" s="49"/>
      <c r="B33" s="24"/>
      <c r="C33" s="52"/>
      <c r="D33" s="31">
        <v>1</v>
      </c>
      <c r="E33" s="26">
        <v>0.16666666666666666</v>
      </c>
      <c r="F33" s="27">
        <v>0.12433862433862433</v>
      </c>
      <c r="G33" s="27">
        <v>0.46031746031746029</v>
      </c>
      <c r="H33" s="27">
        <v>3.7037037037037035E-2</v>
      </c>
      <c r="I33" s="27">
        <v>0.21164021164021163</v>
      </c>
    </row>
    <row r="34" spans="1:9" ht="15" customHeight="1">
      <c r="A34" s="49"/>
      <c r="B34" s="24"/>
      <c r="C34" s="51" t="s">
        <v>298</v>
      </c>
      <c r="D34" s="28">
        <v>3119</v>
      </c>
      <c r="E34" s="29">
        <v>891</v>
      </c>
      <c r="F34" s="30">
        <v>485</v>
      </c>
      <c r="G34" s="30">
        <v>1248</v>
      </c>
      <c r="H34" s="30">
        <v>88</v>
      </c>
      <c r="I34" s="30">
        <v>407</v>
      </c>
    </row>
    <row r="35" spans="1:9" ht="15" customHeight="1">
      <c r="A35" s="49"/>
      <c r="B35" s="43"/>
      <c r="C35" s="60"/>
      <c r="D35" s="44">
        <v>1</v>
      </c>
      <c r="E35" s="45">
        <v>0.28566848348829754</v>
      </c>
      <c r="F35" s="46">
        <v>0.15549855722988137</v>
      </c>
      <c r="G35" s="46">
        <v>0.40012824623276694</v>
      </c>
      <c r="H35" s="46">
        <v>2.8214171208720745E-2</v>
      </c>
      <c r="I35" s="46">
        <v>0.13049054184033343</v>
      </c>
    </row>
    <row r="36" spans="1:9" ht="15" customHeight="1">
      <c r="A36" s="49"/>
      <c r="B36" s="24" t="s">
        <v>17</v>
      </c>
      <c r="C36" s="53" t="s">
        <v>299</v>
      </c>
      <c r="D36" s="21">
        <v>1205</v>
      </c>
      <c r="E36" s="22">
        <v>160</v>
      </c>
      <c r="F36" s="23">
        <v>87</v>
      </c>
      <c r="G36" s="23">
        <v>236</v>
      </c>
      <c r="H36" s="23">
        <v>45</v>
      </c>
      <c r="I36" s="23">
        <v>677</v>
      </c>
    </row>
    <row r="37" spans="1:9" ht="15" customHeight="1">
      <c r="A37" s="49"/>
      <c r="B37" s="24"/>
      <c r="C37" s="52"/>
      <c r="D37" s="31">
        <v>1</v>
      </c>
      <c r="E37" s="26">
        <v>0.13278008298755187</v>
      </c>
      <c r="F37" s="27">
        <v>7.2199170124481321E-2</v>
      </c>
      <c r="G37" s="27">
        <v>0.195850622406639</v>
      </c>
      <c r="H37" s="27">
        <v>3.7344398340248962E-2</v>
      </c>
      <c r="I37" s="27">
        <v>0.56182572614107884</v>
      </c>
    </row>
    <row r="38" spans="1:9" ht="15" customHeight="1">
      <c r="A38" s="49"/>
      <c r="B38" s="24"/>
      <c r="C38" s="54" t="s">
        <v>300</v>
      </c>
      <c r="D38" s="28">
        <v>1546</v>
      </c>
      <c r="E38" s="29">
        <v>261</v>
      </c>
      <c r="F38" s="30">
        <v>150</v>
      </c>
      <c r="G38" s="30">
        <v>435</v>
      </c>
      <c r="H38" s="30">
        <v>62</v>
      </c>
      <c r="I38" s="30">
        <v>638</v>
      </c>
    </row>
    <row r="39" spans="1:9" ht="15" customHeight="1">
      <c r="A39" s="49"/>
      <c r="B39" s="24"/>
      <c r="C39" s="52"/>
      <c r="D39" s="31">
        <v>1</v>
      </c>
      <c r="E39" s="26">
        <v>0.16882276843467012</v>
      </c>
      <c r="F39" s="27">
        <v>9.7024579560155241E-2</v>
      </c>
      <c r="G39" s="27">
        <v>0.28137128072445017</v>
      </c>
      <c r="H39" s="27">
        <v>4.0103492884864166E-2</v>
      </c>
      <c r="I39" s="27">
        <v>0.41267787839586029</v>
      </c>
    </row>
    <row r="40" spans="1:9" ht="15" customHeight="1">
      <c r="A40" s="49"/>
      <c r="B40" s="24"/>
      <c r="C40" s="51" t="s">
        <v>301</v>
      </c>
      <c r="D40" s="28">
        <v>12779</v>
      </c>
      <c r="E40" s="29">
        <v>2752</v>
      </c>
      <c r="F40" s="30">
        <v>1596</v>
      </c>
      <c r="G40" s="30">
        <v>5099</v>
      </c>
      <c r="H40" s="30">
        <v>436</v>
      </c>
      <c r="I40" s="30">
        <v>2896</v>
      </c>
    </row>
    <row r="41" spans="1:9" ht="15" customHeight="1">
      <c r="A41" s="49"/>
      <c r="B41" s="43"/>
      <c r="C41" s="60"/>
      <c r="D41" s="44">
        <v>1</v>
      </c>
      <c r="E41" s="45">
        <v>0.21535331403083183</v>
      </c>
      <c r="F41" s="46">
        <v>0.12489240159636904</v>
      </c>
      <c r="G41" s="46">
        <v>0.39901400735581816</v>
      </c>
      <c r="H41" s="46">
        <v>3.4118475624070742E-2</v>
      </c>
      <c r="I41" s="46">
        <v>0.22662180139291024</v>
      </c>
    </row>
    <row r="42" spans="1:9" ht="15" customHeight="1">
      <c r="A42" s="49"/>
      <c r="B42" s="24" t="s">
        <v>15</v>
      </c>
      <c r="C42" s="53" t="s">
        <v>302</v>
      </c>
      <c r="D42" s="21">
        <v>497</v>
      </c>
      <c r="E42" s="35">
        <v>112</v>
      </c>
      <c r="F42" s="36">
        <v>51</v>
      </c>
      <c r="G42" s="36">
        <v>157</v>
      </c>
      <c r="H42" s="36">
        <v>21</v>
      </c>
      <c r="I42" s="36">
        <v>156</v>
      </c>
    </row>
    <row r="43" spans="1:9" ht="15" customHeight="1">
      <c r="A43" s="49"/>
      <c r="B43" s="24"/>
      <c r="C43" s="52"/>
      <c r="D43" s="31">
        <v>1</v>
      </c>
      <c r="E43" s="26">
        <v>0.22535211267605634</v>
      </c>
      <c r="F43" s="27">
        <v>0.10261569416498995</v>
      </c>
      <c r="G43" s="27">
        <v>0.31589537223340042</v>
      </c>
      <c r="H43" s="27">
        <v>4.2253521126760563E-2</v>
      </c>
      <c r="I43" s="27">
        <v>0.31388329979879276</v>
      </c>
    </row>
    <row r="44" spans="1:9" ht="15" customHeight="1">
      <c r="A44" s="49"/>
      <c r="B44" s="24"/>
      <c r="C44" s="51" t="s">
        <v>303</v>
      </c>
      <c r="D44" s="28">
        <v>8147</v>
      </c>
      <c r="E44" s="37">
        <v>1748</v>
      </c>
      <c r="F44" s="38">
        <v>1029</v>
      </c>
      <c r="G44" s="38">
        <v>2969</v>
      </c>
      <c r="H44" s="38">
        <v>275</v>
      </c>
      <c r="I44" s="38">
        <v>2126</v>
      </c>
    </row>
    <row r="45" spans="1:9" ht="15" customHeight="1">
      <c r="A45" s="49"/>
      <c r="B45" s="24"/>
      <c r="C45" s="52"/>
      <c r="D45" s="31">
        <v>1</v>
      </c>
      <c r="E45" s="26">
        <v>0.21455750583036701</v>
      </c>
      <c r="F45" s="27">
        <v>0.12630416104087394</v>
      </c>
      <c r="G45" s="27">
        <v>0.36442862403338655</v>
      </c>
      <c r="H45" s="27">
        <v>3.3754756352031422E-2</v>
      </c>
      <c r="I45" s="27">
        <v>0.26095495274334113</v>
      </c>
    </row>
    <row r="46" spans="1:9" ht="15" customHeight="1">
      <c r="A46" s="49"/>
      <c r="B46" s="24"/>
      <c r="C46" s="51" t="s">
        <v>304</v>
      </c>
      <c r="D46" s="28">
        <v>5197</v>
      </c>
      <c r="E46" s="37">
        <v>982</v>
      </c>
      <c r="F46" s="38">
        <v>597</v>
      </c>
      <c r="G46" s="38">
        <v>1934</v>
      </c>
      <c r="H46" s="38">
        <v>184</v>
      </c>
      <c r="I46" s="38">
        <v>1500</v>
      </c>
    </row>
    <row r="47" spans="1:9" ht="15" customHeight="1">
      <c r="A47" s="49"/>
      <c r="B47" s="24"/>
      <c r="C47" s="52"/>
      <c r="D47" s="31">
        <v>1</v>
      </c>
      <c r="E47" s="26">
        <v>0.18895516644217819</v>
      </c>
      <c r="F47" s="27">
        <v>0.11487396574947085</v>
      </c>
      <c r="G47" s="27">
        <v>0.3721377717914181</v>
      </c>
      <c r="H47" s="27">
        <v>3.5405041370021165E-2</v>
      </c>
      <c r="I47" s="27">
        <v>0.28862805464691166</v>
      </c>
    </row>
    <row r="48" spans="1:9" ht="15" customHeight="1">
      <c r="A48" s="49"/>
      <c r="B48" s="24"/>
      <c r="C48" s="51" t="s">
        <v>305</v>
      </c>
      <c r="D48" s="28">
        <v>1858</v>
      </c>
      <c r="E48" s="37">
        <v>350</v>
      </c>
      <c r="F48" s="38">
        <v>168</v>
      </c>
      <c r="G48" s="38">
        <v>758</v>
      </c>
      <c r="H48" s="38">
        <v>79</v>
      </c>
      <c r="I48" s="38">
        <v>503</v>
      </c>
    </row>
    <row r="49" spans="1:9" ht="15" customHeight="1">
      <c r="A49" s="49"/>
      <c r="B49" s="43"/>
      <c r="C49" s="60"/>
      <c r="D49" s="44">
        <v>1</v>
      </c>
      <c r="E49" s="45">
        <v>0.18837459634015069</v>
      </c>
      <c r="F49" s="46">
        <v>9.0419806243272338E-2</v>
      </c>
      <c r="G49" s="46">
        <v>0.40796555435952636</v>
      </c>
      <c r="H49" s="46">
        <v>4.2518837459634015E-2</v>
      </c>
      <c r="I49" s="46">
        <v>0.27072120559741658</v>
      </c>
    </row>
    <row r="50" spans="1:9" ht="15" customHeight="1">
      <c r="A50" s="49"/>
      <c r="B50" s="24" t="s">
        <v>282</v>
      </c>
      <c r="C50" s="53" t="s">
        <v>1</v>
      </c>
      <c r="D50" s="21">
        <v>2851</v>
      </c>
      <c r="E50" s="22">
        <v>441</v>
      </c>
      <c r="F50" s="23">
        <v>355</v>
      </c>
      <c r="G50" s="23">
        <v>1060</v>
      </c>
      <c r="H50" s="23">
        <v>109</v>
      </c>
      <c r="I50" s="23">
        <v>886</v>
      </c>
    </row>
    <row r="51" spans="1:9" ht="15" customHeight="1">
      <c r="A51" s="49"/>
      <c r="B51" s="24"/>
      <c r="C51" s="52"/>
      <c r="D51" s="31">
        <v>1</v>
      </c>
      <c r="E51" s="26">
        <v>0.15468256752016837</v>
      </c>
      <c r="F51" s="27">
        <v>0.12451771308312873</v>
      </c>
      <c r="G51" s="27">
        <v>0.37179936864258156</v>
      </c>
      <c r="H51" s="27">
        <v>3.8232199228340931E-2</v>
      </c>
      <c r="I51" s="27">
        <v>0.31076815152578041</v>
      </c>
    </row>
    <row r="52" spans="1:9" ht="15" customHeight="1">
      <c r="A52" s="49"/>
      <c r="B52" s="24"/>
      <c r="C52" s="51" t="s">
        <v>306</v>
      </c>
      <c r="D52" s="28">
        <v>1975</v>
      </c>
      <c r="E52" s="29">
        <v>403</v>
      </c>
      <c r="F52" s="30">
        <v>247</v>
      </c>
      <c r="G52" s="30">
        <v>698</v>
      </c>
      <c r="H52" s="30">
        <v>39</v>
      </c>
      <c r="I52" s="30">
        <v>588</v>
      </c>
    </row>
    <row r="53" spans="1:9" ht="15" customHeight="1">
      <c r="A53" s="49"/>
      <c r="B53" s="24"/>
      <c r="C53" s="52"/>
      <c r="D53" s="31">
        <v>1</v>
      </c>
      <c r="E53" s="26">
        <v>0.20405063291139242</v>
      </c>
      <c r="F53" s="27">
        <v>0.1250632911392405</v>
      </c>
      <c r="G53" s="27">
        <v>0.35341772151898732</v>
      </c>
      <c r="H53" s="27">
        <v>1.9746835443037975E-2</v>
      </c>
      <c r="I53" s="27">
        <v>0.29772151898734178</v>
      </c>
    </row>
    <row r="54" spans="1:9" ht="15" customHeight="1">
      <c r="A54" s="49"/>
      <c r="B54" s="24"/>
      <c r="C54" s="51" t="s">
        <v>307</v>
      </c>
      <c r="D54" s="28">
        <v>923</v>
      </c>
      <c r="E54" s="29">
        <v>157</v>
      </c>
      <c r="F54" s="30">
        <v>116</v>
      </c>
      <c r="G54" s="30">
        <v>394</v>
      </c>
      <c r="H54" s="30">
        <v>38</v>
      </c>
      <c r="I54" s="30">
        <v>218</v>
      </c>
    </row>
    <row r="55" spans="1:9" ht="15" customHeight="1">
      <c r="A55" s="49"/>
      <c r="B55" s="24"/>
      <c r="C55" s="52"/>
      <c r="D55" s="31">
        <v>1</v>
      </c>
      <c r="E55" s="26">
        <v>0.17009750812567714</v>
      </c>
      <c r="F55" s="27">
        <v>0.12567713976164679</v>
      </c>
      <c r="G55" s="27">
        <v>0.4268689057421452</v>
      </c>
      <c r="H55" s="27">
        <v>4.1170097508125676E-2</v>
      </c>
      <c r="I55" s="27">
        <v>0.23618634886240519</v>
      </c>
    </row>
    <row r="56" spans="1:9" ht="15" customHeight="1">
      <c r="A56" s="49"/>
      <c r="B56" s="24"/>
      <c r="C56" s="51" t="s">
        <v>12</v>
      </c>
      <c r="D56" s="28">
        <v>1215</v>
      </c>
      <c r="E56" s="29">
        <v>253</v>
      </c>
      <c r="F56" s="30">
        <v>118</v>
      </c>
      <c r="G56" s="30">
        <v>459</v>
      </c>
      <c r="H56" s="30">
        <v>36</v>
      </c>
      <c r="I56" s="30">
        <v>349</v>
      </c>
    </row>
    <row r="57" spans="1:9" ht="15" customHeight="1">
      <c r="A57" s="49"/>
      <c r="B57" s="24"/>
      <c r="C57" s="52"/>
      <c r="D57" s="31">
        <v>1</v>
      </c>
      <c r="E57" s="26">
        <v>0.20823045267489712</v>
      </c>
      <c r="F57" s="27">
        <v>9.7119341563786002E-2</v>
      </c>
      <c r="G57" s="27">
        <v>0.37777777777777777</v>
      </c>
      <c r="H57" s="27">
        <v>2.9629629629629631E-2</v>
      </c>
      <c r="I57" s="27">
        <v>0.28724279835390948</v>
      </c>
    </row>
    <row r="58" spans="1:9" ht="15" customHeight="1">
      <c r="A58" s="49"/>
      <c r="B58" s="24"/>
      <c r="C58" s="51" t="s">
        <v>308</v>
      </c>
      <c r="D58" s="28">
        <v>2062</v>
      </c>
      <c r="E58" s="29">
        <v>302</v>
      </c>
      <c r="F58" s="30">
        <v>236</v>
      </c>
      <c r="G58" s="30">
        <v>772</v>
      </c>
      <c r="H58" s="30">
        <v>63</v>
      </c>
      <c r="I58" s="30">
        <v>689</v>
      </c>
    </row>
    <row r="59" spans="1:9" ht="15" customHeight="1">
      <c r="A59" s="49"/>
      <c r="B59" s="24"/>
      <c r="C59" s="52"/>
      <c r="D59" s="31">
        <v>1</v>
      </c>
      <c r="E59" s="26">
        <v>0.14645974781765275</v>
      </c>
      <c r="F59" s="27">
        <v>0.11445198836081474</v>
      </c>
      <c r="G59" s="27">
        <v>0.37439379243452958</v>
      </c>
      <c r="H59" s="27">
        <v>3.0552861299709022E-2</v>
      </c>
      <c r="I59" s="27">
        <v>0.33414161008729387</v>
      </c>
    </row>
    <row r="60" spans="1:9" ht="15" customHeight="1">
      <c r="A60" s="49"/>
      <c r="B60" s="24"/>
      <c r="C60" s="51" t="s">
        <v>16</v>
      </c>
      <c r="D60" s="28">
        <v>1141</v>
      </c>
      <c r="E60" s="29">
        <v>267</v>
      </c>
      <c r="F60" s="30">
        <v>133</v>
      </c>
      <c r="G60" s="30">
        <v>491</v>
      </c>
      <c r="H60" s="30">
        <v>30</v>
      </c>
      <c r="I60" s="30">
        <v>220</v>
      </c>
    </row>
    <row r="61" spans="1:9" ht="15" customHeight="1">
      <c r="A61" s="49"/>
      <c r="B61" s="24"/>
      <c r="C61" s="52"/>
      <c r="D61" s="31">
        <v>1</v>
      </c>
      <c r="E61" s="26">
        <v>0.23400525854513585</v>
      </c>
      <c r="F61" s="27">
        <v>0.1165644171779141</v>
      </c>
      <c r="G61" s="27">
        <v>0.43032427695004383</v>
      </c>
      <c r="H61" s="27">
        <v>2.6292725679228746E-2</v>
      </c>
      <c r="I61" s="27">
        <v>0.19281332164767748</v>
      </c>
    </row>
    <row r="62" spans="1:9" ht="15" customHeight="1">
      <c r="A62" s="49"/>
      <c r="B62" s="24"/>
      <c r="C62" s="51" t="s">
        <v>5</v>
      </c>
      <c r="D62" s="28">
        <v>2265</v>
      </c>
      <c r="E62" s="29">
        <v>487</v>
      </c>
      <c r="F62" s="30">
        <v>246</v>
      </c>
      <c r="G62" s="30">
        <v>845</v>
      </c>
      <c r="H62" s="30">
        <v>125</v>
      </c>
      <c r="I62" s="30">
        <v>562</v>
      </c>
    </row>
    <row r="63" spans="1:9" ht="15" customHeight="1">
      <c r="A63" s="49"/>
      <c r="B63" s="24"/>
      <c r="C63" s="52"/>
      <c r="D63" s="31">
        <v>1</v>
      </c>
      <c r="E63" s="26">
        <v>0.21501103752759382</v>
      </c>
      <c r="F63" s="27">
        <v>0.10860927152317881</v>
      </c>
      <c r="G63" s="27">
        <v>0.3730684326710817</v>
      </c>
      <c r="H63" s="27">
        <v>5.518763796909492E-2</v>
      </c>
      <c r="I63" s="27">
        <v>0.24812362030905077</v>
      </c>
    </row>
    <row r="64" spans="1:9" ht="15" customHeight="1">
      <c r="A64" s="49"/>
      <c r="B64" s="24"/>
      <c r="C64" s="51" t="s">
        <v>14</v>
      </c>
      <c r="D64" s="28">
        <v>1187</v>
      </c>
      <c r="E64" s="29">
        <v>302</v>
      </c>
      <c r="F64" s="30">
        <v>138</v>
      </c>
      <c r="G64" s="30">
        <v>399</v>
      </c>
      <c r="H64" s="30">
        <v>49</v>
      </c>
      <c r="I64" s="30">
        <v>299</v>
      </c>
    </row>
    <row r="65" spans="1:9" ht="15" customHeight="1">
      <c r="A65" s="49"/>
      <c r="B65" s="24"/>
      <c r="C65" s="52"/>
      <c r="D65" s="31">
        <v>1</v>
      </c>
      <c r="E65" s="26">
        <v>0.25442291491154168</v>
      </c>
      <c r="F65" s="27">
        <v>0.11625947767481044</v>
      </c>
      <c r="G65" s="27">
        <v>0.33614153327716934</v>
      </c>
      <c r="H65" s="27">
        <v>4.1280539174389216E-2</v>
      </c>
      <c r="I65" s="27">
        <v>0.25189553496208927</v>
      </c>
    </row>
    <row r="66" spans="1:9" ht="15" customHeight="1">
      <c r="A66" s="49"/>
      <c r="B66" s="24"/>
      <c r="C66" s="51" t="s">
        <v>19</v>
      </c>
      <c r="D66" s="28">
        <v>2539</v>
      </c>
      <c r="E66" s="29">
        <v>626</v>
      </c>
      <c r="F66" s="30">
        <v>290</v>
      </c>
      <c r="G66" s="30">
        <v>809</v>
      </c>
      <c r="H66" s="30">
        <v>81</v>
      </c>
      <c r="I66" s="30">
        <v>733</v>
      </c>
    </row>
    <row r="67" spans="1:9" ht="15" customHeight="1">
      <c r="A67" s="49"/>
      <c r="B67" s="43"/>
      <c r="C67" s="60"/>
      <c r="D67" s="44">
        <v>1</v>
      </c>
      <c r="E67" s="45">
        <v>0.24655376132335566</v>
      </c>
      <c r="F67" s="46">
        <v>0.11421819614021268</v>
      </c>
      <c r="G67" s="46">
        <v>0.31862938164631743</v>
      </c>
      <c r="H67" s="46">
        <v>3.1902323749507681E-2</v>
      </c>
      <c r="I67" s="46">
        <v>0.28869633714060655</v>
      </c>
    </row>
    <row r="68" spans="1:9" ht="15" customHeight="1">
      <c r="A68" s="49"/>
      <c r="B68" s="24" t="s">
        <v>283</v>
      </c>
      <c r="C68" s="53" t="s">
        <v>309</v>
      </c>
      <c r="D68" s="21">
        <v>2952</v>
      </c>
      <c r="E68" s="22">
        <v>490</v>
      </c>
      <c r="F68" s="23">
        <v>285</v>
      </c>
      <c r="G68" s="23">
        <v>697</v>
      </c>
      <c r="H68" s="23">
        <v>114</v>
      </c>
      <c r="I68" s="23">
        <v>1366</v>
      </c>
    </row>
    <row r="69" spans="1:9" ht="15" customHeight="1">
      <c r="A69" s="49"/>
      <c r="B69" s="24"/>
      <c r="C69" s="52"/>
      <c r="D69" s="31">
        <v>1</v>
      </c>
      <c r="E69" s="26">
        <v>0.1659891598915989</v>
      </c>
      <c r="F69" s="27">
        <v>9.6544715447154469E-2</v>
      </c>
      <c r="G69" s="27">
        <v>0.2361111111111111</v>
      </c>
      <c r="H69" s="27">
        <v>3.8617886178861791E-2</v>
      </c>
      <c r="I69" s="27">
        <v>0.4627371273712737</v>
      </c>
    </row>
    <row r="70" spans="1:9" ht="15" customHeight="1">
      <c r="A70" s="49"/>
      <c r="B70" s="24"/>
      <c r="C70" s="51" t="s">
        <v>310</v>
      </c>
      <c r="D70" s="28">
        <v>2912</v>
      </c>
      <c r="E70" s="29">
        <v>540</v>
      </c>
      <c r="F70" s="30">
        <v>282</v>
      </c>
      <c r="G70" s="30">
        <v>873</v>
      </c>
      <c r="H70" s="30">
        <v>109</v>
      </c>
      <c r="I70" s="30">
        <v>1108</v>
      </c>
    </row>
    <row r="71" spans="1:9" ht="15" customHeight="1">
      <c r="A71" s="49"/>
      <c r="B71" s="24"/>
      <c r="C71" s="52"/>
      <c r="D71" s="31">
        <v>1</v>
      </c>
      <c r="E71" s="26">
        <v>0.18543956043956045</v>
      </c>
      <c r="F71" s="27">
        <v>9.6840659340659344E-2</v>
      </c>
      <c r="G71" s="27">
        <v>0.29979395604395603</v>
      </c>
      <c r="H71" s="27">
        <v>3.743131868131868E-2</v>
      </c>
      <c r="I71" s="27">
        <v>0.38049450549450547</v>
      </c>
    </row>
    <row r="72" spans="1:9" ht="15" customHeight="1">
      <c r="A72" s="49"/>
      <c r="B72" s="24"/>
      <c r="C72" s="51" t="s">
        <v>311</v>
      </c>
      <c r="D72" s="28">
        <v>3812</v>
      </c>
      <c r="E72" s="29">
        <v>887</v>
      </c>
      <c r="F72" s="30">
        <v>532</v>
      </c>
      <c r="G72" s="30">
        <v>1447</v>
      </c>
      <c r="H72" s="30">
        <v>122</v>
      </c>
      <c r="I72" s="30">
        <v>824</v>
      </c>
    </row>
    <row r="73" spans="1:9" ht="15" customHeight="1">
      <c r="A73" s="49"/>
      <c r="B73" s="24"/>
      <c r="C73" s="52"/>
      <c r="D73" s="31">
        <v>1</v>
      </c>
      <c r="E73" s="26">
        <v>0.2326862539349423</v>
      </c>
      <c r="F73" s="27">
        <v>0.13955928646379853</v>
      </c>
      <c r="G73" s="27">
        <v>0.37959076600209862</v>
      </c>
      <c r="H73" s="27">
        <v>3.2004197271773345E-2</v>
      </c>
      <c r="I73" s="27">
        <v>0.21615949632738721</v>
      </c>
    </row>
    <row r="74" spans="1:9" ht="15" customHeight="1">
      <c r="A74" s="49"/>
      <c r="B74" s="24"/>
      <c r="C74" s="51" t="s">
        <v>312</v>
      </c>
      <c r="D74" s="28">
        <v>2750</v>
      </c>
      <c r="E74" s="29">
        <v>597</v>
      </c>
      <c r="F74" s="30">
        <v>385</v>
      </c>
      <c r="G74" s="30">
        <v>1149</v>
      </c>
      <c r="H74" s="30">
        <v>91</v>
      </c>
      <c r="I74" s="30">
        <v>528</v>
      </c>
    </row>
    <row r="75" spans="1:9" ht="15" customHeight="1">
      <c r="A75" s="49"/>
      <c r="B75" s="24"/>
      <c r="C75" s="52"/>
      <c r="D75" s="31">
        <v>1</v>
      </c>
      <c r="E75" s="26">
        <v>0.21709090909090908</v>
      </c>
      <c r="F75" s="27">
        <v>0.14000000000000001</v>
      </c>
      <c r="G75" s="27">
        <v>0.41781818181818181</v>
      </c>
      <c r="H75" s="27">
        <v>3.3090909090909087E-2</v>
      </c>
      <c r="I75" s="27">
        <v>0.192</v>
      </c>
    </row>
    <row r="76" spans="1:9" ht="15" customHeight="1">
      <c r="A76" s="49"/>
      <c r="B76" s="24"/>
      <c r="C76" s="51" t="s">
        <v>313</v>
      </c>
      <c r="D76" s="28">
        <v>1585</v>
      </c>
      <c r="E76" s="29">
        <v>297</v>
      </c>
      <c r="F76" s="30">
        <v>174</v>
      </c>
      <c r="G76" s="30">
        <v>782</v>
      </c>
      <c r="H76" s="30">
        <v>59</v>
      </c>
      <c r="I76" s="30">
        <v>273</v>
      </c>
    </row>
    <row r="77" spans="1:9" ht="15" customHeight="1">
      <c r="A77" s="49"/>
      <c r="B77" s="24"/>
      <c r="C77" s="52"/>
      <c r="D77" s="31">
        <v>1</v>
      </c>
      <c r="E77" s="26">
        <v>0.18738170347003155</v>
      </c>
      <c r="F77" s="27">
        <v>0.10977917981072555</v>
      </c>
      <c r="G77" s="27">
        <v>0.49337539432176658</v>
      </c>
      <c r="H77" s="27">
        <v>3.7223974763406942E-2</v>
      </c>
      <c r="I77" s="27">
        <v>0.17223974763406941</v>
      </c>
    </row>
    <row r="78" spans="1:9" ht="15" customHeight="1">
      <c r="A78" s="49"/>
      <c r="B78" s="24"/>
      <c r="C78" s="51" t="s">
        <v>314</v>
      </c>
      <c r="D78" s="28">
        <v>1329</v>
      </c>
      <c r="E78" s="29">
        <v>269</v>
      </c>
      <c r="F78" s="30">
        <v>129</v>
      </c>
      <c r="G78" s="30">
        <v>615</v>
      </c>
      <c r="H78" s="30">
        <v>42</v>
      </c>
      <c r="I78" s="30">
        <v>274</v>
      </c>
    </row>
    <row r="79" spans="1:9" ht="15" customHeight="1">
      <c r="A79" s="49"/>
      <c r="B79" s="24"/>
      <c r="C79" s="52"/>
      <c r="D79" s="31">
        <v>1</v>
      </c>
      <c r="E79" s="26">
        <v>0.20240782543265612</v>
      </c>
      <c r="F79" s="27">
        <v>9.7065462753950338E-2</v>
      </c>
      <c r="G79" s="27">
        <v>0.46275395033860045</v>
      </c>
      <c r="H79" s="27">
        <v>3.160270880361174E-2</v>
      </c>
      <c r="I79" s="27">
        <v>0.20617005267118135</v>
      </c>
    </row>
    <row r="80" spans="1:9" ht="15" customHeight="1">
      <c r="A80" s="49"/>
      <c r="B80" s="24"/>
      <c r="C80" s="51" t="s">
        <v>315</v>
      </c>
      <c r="D80" s="28">
        <v>686</v>
      </c>
      <c r="E80" s="29">
        <v>116</v>
      </c>
      <c r="F80" s="30">
        <v>85</v>
      </c>
      <c r="G80" s="30">
        <v>326</v>
      </c>
      <c r="H80" s="30">
        <v>29</v>
      </c>
      <c r="I80" s="30">
        <v>130</v>
      </c>
    </row>
    <row r="81" spans="1:9" ht="15" customHeight="1">
      <c r="A81" s="49"/>
      <c r="B81" s="24"/>
      <c r="C81" s="52"/>
      <c r="D81" s="31">
        <v>1</v>
      </c>
      <c r="E81" s="26">
        <v>0.16909620991253643</v>
      </c>
      <c r="F81" s="27">
        <v>0.12390670553935861</v>
      </c>
      <c r="G81" s="27">
        <v>0.47521865889212828</v>
      </c>
      <c r="H81" s="27">
        <v>4.2274052478134108E-2</v>
      </c>
      <c r="I81" s="27">
        <v>0.18950437317784258</v>
      </c>
    </row>
    <row r="82" spans="1:9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</row>
    <row r="83" spans="1:9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</row>
    <row r="84" spans="1:9" ht="15" customHeight="1">
      <c r="A84" s="49"/>
      <c r="B84" s="24" t="s">
        <v>316</v>
      </c>
      <c r="C84" s="53" t="s">
        <v>317</v>
      </c>
      <c r="D84" s="21">
        <v>4187</v>
      </c>
      <c r="E84" s="22">
        <v>692</v>
      </c>
      <c r="F84" s="23">
        <v>399</v>
      </c>
      <c r="G84" s="23">
        <v>1249</v>
      </c>
      <c r="H84" s="23">
        <v>157</v>
      </c>
      <c r="I84" s="23">
        <v>1690</v>
      </c>
    </row>
    <row r="85" spans="1:9" ht="15" customHeight="1">
      <c r="A85" s="49"/>
      <c r="B85" s="24" t="s">
        <v>318</v>
      </c>
      <c r="C85" s="52"/>
      <c r="D85" s="31">
        <v>1</v>
      </c>
      <c r="E85" s="26">
        <v>0.16527346548841654</v>
      </c>
      <c r="F85" s="27">
        <v>9.5294960592309533E-2</v>
      </c>
      <c r="G85" s="27">
        <v>0.29830427513732982</v>
      </c>
      <c r="H85" s="27">
        <v>3.7497014568903753E-2</v>
      </c>
      <c r="I85" s="27">
        <v>0.40363028421304037</v>
      </c>
    </row>
    <row r="86" spans="1:9" ht="15" customHeight="1">
      <c r="A86" s="49"/>
      <c r="B86" s="24" t="s">
        <v>319</v>
      </c>
      <c r="C86" s="51" t="s">
        <v>320</v>
      </c>
      <c r="D86" s="28">
        <v>3737</v>
      </c>
      <c r="E86" s="29">
        <v>731</v>
      </c>
      <c r="F86" s="30">
        <v>425</v>
      </c>
      <c r="G86" s="30">
        <v>1291</v>
      </c>
      <c r="H86" s="30">
        <v>131</v>
      </c>
      <c r="I86" s="30">
        <v>1159</v>
      </c>
    </row>
    <row r="87" spans="1:9" ht="15" customHeight="1">
      <c r="A87" s="49"/>
      <c r="B87" s="24"/>
      <c r="C87" s="52"/>
      <c r="D87" s="31">
        <v>1</v>
      </c>
      <c r="E87" s="26">
        <v>0.1956114530371956</v>
      </c>
      <c r="F87" s="27">
        <v>0.11372758897511373</v>
      </c>
      <c r="G87" s="27">
        <v>0.34546427615734548</v>
      </c>
      <c r="H87" s="27">
        <v>3.5054856837035055E-2</v>
      </c>
      <c r="I87" s="27">
        <v>0.31014182499331017</v>
      </c>
    </row>
    <row r="88" spans="1:9" ht="15" customHeight="1">
      <c r="A88" s="49"/>
      <c r="B88" s="24"/>
      <c r="C88" s="51" t="s">
        <v>321</v>
      </c>
      <c r="D88" s="28">
        <v>2220</v>
      </c>
      <c r="E88" s="29">
        <v>520</v>
      </c>
      <c r="F88" s="30">
        <v>300</v>
      </c>
      <c r="G88" s="30">
        <v>821</v>
      </c>
      <c r="H88" s="30">
        <v>69</v>
      </c>
      <c r="I88" s="30">
        <v>510</v>
      </c>
    </row>
    <row r="89" spans="1:9" ht="15" customHeight="1">
      <c r="A89" s="49"/>
      <c r="B89" s="24"/>
      <c r="C89" s="52"/>
      <c r="D89" s="31">
        <v>1</v>
      </c>
      <c r="E89" s="26">
        <v>0.23423423423423423</v>
      </c>
      <c r="F89" s="27">
        <v>0.13513513513513514</v>
      </c>
      <c r="G89" s="27">
        <v>0.36981981981981982</v>
      </c>
      <c r="H89" s="27">
        <v>3.1081081081081083E-2</v>
      </c>
      <c r="I89" s="27">
        <v>0.22972972972972974</v>
      </c>
    </row>
    <row r="90" spans="1:9" ht="15" customHeight="1">
      <c r="A90" s="49"/>
      <c r="B90" s="24"/>
      <c r="C90" s="51" t="s">
        <v>322</v>
      </c>
      <c r="D90" s="28">
        <v>3166</v>
      </c>
      <c r="E90" s="29">
        <v>691</v>
      </c>
      <c r="F90" s="30">
        <v>429</v>
      </c>
      <c r="G90" s="30">
        <v>1342</v>
      </c>
      <c r="H90" s="30">
        <v>104</v>
      </c>
      <c r="I90" s="30">
        <v>600</v>
      </c>
    </row>
    <row r="91" spans="1:9" ht="15" customHeight="1">
      <c r="A91" s="49"/>
      <c r="B91" s="24"/>
      <c r="C91" s="52"/>
      <c r="D91" s="31">
        <v>1</v>
      </c>
      <c r="E91" s="26">
        <v>0.21825647504737838</v>
      </c>
      <c r="F91" s="27">
        <v>0.13550221099178775</v>
      </c>
      <c r="G91" s="27">
        <v>0.42387871130764371</v>
      </c>
      <c r="H91" s="27">
        <v>3.2849020846494E-2</v>
      </c>
      <c r="I91" s="27">
        <v>0.18951358180669614</v>
      </c>
    </row>
    <row r="92" spans="1:9" ht="15" customHeight="1">
      <c r="A92" s="49"/>
      <c r="B92" s="24"/>
      <c r="C92" s="51" t="s">
        <v>323</v>
      </c>
      <c r="D92" s="28">
        <v>1639</v>
      </c>
      <c r="E92" s="29">
        <v>350</v>
      </c>
      <c r="F92" s="30">
        <v>194</v>
      </c>
      <c r="G92" s="30">
        <v>723</v>
      </c>
      <c r="H92" s="30">
        <v>62</v>
      </c>
      <c r="I92" s="30">
        <v>310</v>
      </c>
    </row>
    <row r="93" spans="1:9" ht="15" customHeight="1">
      <c r="A93" s="49"/>
      <c r="B93" s="24"/>
      <c r="C93" s="52"/>
      <c r="D93" s="31">
        <v>1</v>
      </c>
      <c r="E93" s="26">
        <v>0.21354484441732763</v>
      </c>
      <c r="F93" s="27">
        <v>0.11836485661989017</v>
      </c>
      <c r="G93" s="27">
        <v>0.44112263575350824</v>
      </c>
      <c r="H93" s="27">
        <v>3.7827943868212324E-2</v>
      </c>
      <c r="I93" s="27">
        <v>0.18913971934106164</v>
      </c>
    </row>
    <row r="94" spans="1:9" ht="15" customHeight="1">
      <c r="A94" s="49"/>
      <c r="B94" s="24"/>
      <c r="C94" s="51" t="s">
        <v>324</v>
      </c>
      <c r="D94" s="28">
        <v>403</v>
      </c>
      <c r="E94" s="29">
        <v>88</v>
      </c>
      <c r="F94" s="30">
        <v>59</v>
      </c>
      <c r="G94" s="30">
        <v>181</v>
      </c>
      <c r="H94" s="30">
        <v>9</v>
      </c>
      <c r="I94" s="30">
        <v>66</v>
      </c>
    </row>
    <row r="95" spans="1:9" ht="15" customHeight="1">
      <c r="A95" s="49"/>
      <c r="B95" s="24"/>
      <c r="C95" s="52"/>
      <c r="D95" s="31">
        <v>1</v>
      </c>
      <c r="E95" s="26">
        <v>0.21836228287841192</v>
      </c>
      <c r="F95" s="27">
        <v>0.14640198511166252</v>
      </c>
      <c r="G95" s="27">
        <v>0.4491315136476427</v>
      </c>
      <c r="H95" s="27">
        <v>2.2332506203473945E-2</v>
      </c>
      <c r="I95" s="27">
        <v>0.16377171215880892</v>
      </c>
    </row>
    <row r="96" spans="1:9" ht="15" customHeight="1">
      <c r="A96" s="49"/>
      <c r="B96" s="24"/>
      <c r="C96" s="51" t="s">
        <v>325</v>
      </c>
      <c r="D96" s="28">
        <v>373</v>
      </c>
      <c r="E96" s="29">
        <v>56</v>
      </c>
      <c r="F96" s="30">
        <v>36</v>
      </c>
      <c r="G96" s="30">
        <v>188</v>
      </c>
      <c r="H96" s="30">
        <v>19</v>
      </c>
      <c r="I96" s="30">
        <v>74</v>
      </c>
    </row>
    <row r="97" spans="1:9" ht="15" customHeight="1">
      <c r="A97" s="49"/>
      <c r="B97" s="24"/>
      <c r="C97" s="52"/>
      <c r="D97" s="31">
        <v>1</v>
      </c>
      <c r="E97" s="26">
        <v>0.15013404825737264</v>
      </c>
      <c r="F97" s="27">
        <v>9.6514745308310987E-2</v>
      </c>
      <c r="G97" s="27">
        <v>0.50402144772117963</v>
      </c>
      <c r="H97" s="27">
        <v>5.0938337801608578E-2</v>
      </c>
      <c r="I97" s="27">
        <v>0.19839142091152814</v>
      </c>
    </row>
    <row r="98" spans="1:9" ht="15" customHeight="1">
      <c r="A98" s="49"/>
      <c r="B98" s="24"/>
      <c r="C98" s="51" t="s">
        <v>326</v>
      </c>
      <c r="D98" s="28">
        <v>28</v>
      </c>
      <c r="E98" s="29">
        <v>5</v>
      </c>
      <c r="F98" s="30">
        <v>4</v>
      </c>
      <c r="G98" s="30">
        <v>12</v>
      </c>
      <c r="H98" s="30">
        <v>0</v>
      </c>
      <c r="I98" s="30">
        <v>7</v>
      </c>
    </row>
    <row r="99" spans="1:9" ht="15" customHeight="1">
      <c r="A99" s="49"/>
      <c r="B99" s="24"/>
      <c r="C99" s="52"/>
      <c r="D99" s="31">
        <v>1</v>
      </c>
      <c r="E99" s="26">
        <v>0.17857142857142858</v>
      </c>
      <c r="F99" s="27">
        <v>0.14285714285714285</v>
      </c>
      <c r="G99" s="27">
        <v>0.42857142857142855</v>
      </c>
      <c r="H99" s="27">
        <v>0</v>
      </c>
      <c r="I99" s="27">
        <v>0.25</v>
      </c>
    </row>
    <row r="100" spans="1:9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1</v>
      </c>
    </row>
    <row r="101" spans="1:9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1</v>
      </c>
    </row>
    <row r="102" spans="1:9" ht="15" customHeight="1">
      <c r="C102"/>
    </row>
    <row r="103" spans="1:9" ht="12" hidden="1" customHeight="1">
      <c r="C103"/>
    </row>
    <row r="104" spans="1:9" ht="12" hidden="1" customHeight="1">
      <c r="C104"/>
    </row>
    <row r="105" spans="1:9" ht="12" hidden="1" customHeight="1">
      <c r="C105"/>
    </row>
    <row r="106" spans="1:9" ht="12" hidden="1" customHeight="1">
      <c r="C106"/>
    </row>
    <row r="107" spans="1:9" ht="12" hidden="1" customHeight="1">
      <c r="C107"/>
    </row>
    <row r="108" spans="1:9" ht="12" hidden="1" customHeight="1">
      <c r="C108"/>
    </row>
    <row r="109" spans="1:9" ht="12" hidden="1" customHeight="1">
      <c r="C109"/>
    </row>
    <row r="110" spans="1:9" ht="12" hidden="1" customHeight="1">
      <c r="C110"/>
    </row>
    <row r="111" spans="1:9" ht="12" hidden="1" customHeight="1">
      <c r="C111"/>
    </row>
    <row r="112" spans="1:9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I9">
    <cfRule type="top10" dxfId="827" priority="56" rank="1"/>
  </conditionalFormatting>
  <conditionalFormatting sqref="E67:I67">
    <cfRule type="top10" dxfId="826" priority="49" rank="1"/>
  </conditionalFormatting>
  <conditionalFormatting sqref="E65:I65">
    <cfRule type="top10" dxfId="825" priority="48" rank="1"/>
  </conditionalFormatting>
  <conditionalFormatting sqref="E63:I63">
    <cfRule type="top10" dxfId="824" priority="47" rank="1"/>
  </conditionalFormatting>
  <conditionalFormatting sqref="E61:I61">
    <cfRule type="top10" dxfId="823" priority="46" rank="1"/>
  </conditionalFormatting>
  <conditionalFormatting sqref="E59:I59">
    <cfRule type="top10" dxfId="822" priority="45" rank="1"/>
  </conditionalFormatting>
  <conditionalFormatting sqref="E57:I57">
    <cfRule type="top10" dxfId="821" priority="44" rank="1"/>
  </conditionalFormatting>
  <conditionalFormatting sqref="E55:I55">
    <cfRule type="top10" dxfId="820" priority="43" rank="1"/>
  </conditionalFormatting>
  <conditionalFormatting sqref="E53:I53">
    <cfRule type="top10" dxfId="819" priority="42" rank="1"/>
  </conditionalFormatting>
  <conditionalFormatting sqref="E51:I51">
    <cfRule type="top10" dxfId="818" priority="41" rank="1"/>
  </conditionalFormatting>
  <conditionalFormatting sqref="E49:I49">
    <cfRule type="top10" dxfId="817" priority="40" rank="1"/>
  </conditionalFormatting>
  <conditionalFormatting sqref="E47:I47">
    <cfRule type="top10" dxfId="816" priority="39" rank="1"/>
  </conditionalFormatting>
  <conditionalFormatting sqref="E45:I45">
    <cfRule type="top10" dxfId="815" priority="38" rank="1"/>
  </conditionalFormatting>
  <conditionalFormatting sqref="E43:I43">
    <cfRule type="top10" dxfId="814" priority="37" rank="1"/>
  </conditionalFormatting>
  <conditionalFormatting sqref="E41:I41">
    <cfRule type="top10" dxfId="813" priority="36" rank="1"/>
  </conditionalFormatting>
  <conditionalFormatting sqref="E39:I39">
    <cfRule type="top10" dxfId="812" priority="35" rank="1"/>
  </conditionalFormatting>
  <conditionalFormatting sqref="E37:I37">
    <cfRule type="top10" dxfId="811" priority="34" rank="1"/>
  </conditionalFormatting>
  <conditionalFormatting sqref="E35:I35">
    <cfRule type="top10" dxfId="810" priority="32" rank="1"/>
  </conditionalFormatting>
  <conditionalFormatting sqref="E33:I33">
    <cfRule type="top10" dxfId="809" priority="31" rank="1"/>
  </conditionalFormatting>
  <conditionalFormatting sqref="E31:I31">
    <cfRule type="top10" dxfId="808" priority="30" rank="1"/>
  </conditionalFormatting>
  <conditionalFormatting sqref="E29:I29">
    <cfRule type="top10" dxfId="807" priority="29" rank="1"/>
  </conditionalFormatting>
  <conditionalFormatting sqref="E27:I27">
    <cfRule type="top10" dxfId="806" priority="28" rank="1"/>
  </conditionalFormatting>
  <conditionalFormatting sqref="E21:I21">
    <cfRule type="top10" dxfId="805" priority="27" rank="1"/>
  </conditionalFormatting>
  <conditionalFormatting sqref="E19:I19">
    <cfRule type="top10" dxfId="804" priority="26" rank="1"/>
  </conditionalFormatting>
  <conditionalFormatting sqref="E17:I17">
    <cfRule type="top10" dxfId="803" priority="25" rank="1"/>
  </conditionalFormatting>
  <conditionalFormatting sqref="E15:I15">
    <cfRule type="top10" dxfId="802" priority="24" rank="1"/>
  </conditionalFormatting>
  <conditionalFormatting sqref="E13:I13">
    <cfRule type="top10" dxfId="801" priority="23" rank="1"/>
  </conditionalFormatting>
  <conditionalFormatting sqref="E11:I11">
    <cfRule type="top10" dxfId="800" priority="22" rank="1"/>
  </conditionalFormatting>
  <conditionalFormatting sqref="E23:I23">
    <cfRule type="top10" dxfId="799" priority="21" rank="1"/>
  </conditionalFormatting>
  <conditionalFormatting sqref="E25:I25">
    <cfRule type="top10" dxfId="798" priority="20" rank="1"/>
  </conditionalFormatting>
  <conditionalFormatting sqref="E81:I81">
    <cfRule type="top10" dxfId="797" priority="17" rank="1"/>
  </conditionalFormatting>
  <conditionalFormatting sqref="E79:I79">
    <cfRule type="top10" dxfId="796" priority="16" rank="1"/>
  </conditionalFormatting>
  <conditionalFormatting sqref="E77:I77">
    <cfRule type="top10" dxfId="795" priority="15" rank="1"/>
  </conditionalFormatting>
  <conditionalFormatting sqref="E75:I75">
    <cfRule type="top10" dxfId="794" priority="14" rank="1"/>
  </conditionalFormatting>
  <conditionalFormatting sqref="E73:I73">
    <cfRule type="top10" dxfId="793" priority="13" rank="1"/>
  </conditionalFormatting>
  <conditionalFormatting sqref="E71:I71">
    <cfRule type="top10" dxfId="792" priority="12" rank="1"/>
  </conditionalFormatting>
  <conditionalFormatting sqref="E69:I69">
    <cfRule type="top10" dxfId="791" priority="11" rank="1"/>
  </conditionalFormatting>
  <conditionalFormatting sqref="E101:I101">
    <cfRule type="top10" dxfId="790" priority="9" rank="1"/>
  </conditionalFormatting>
  <conditionalFormatting sqref="E99:I99">
    <cfRule type="top10" dxfId="789" priority="8" rank="1"/>
  </conditionalFormatting>
  <conditionalFormatting sqref="E97:I97">
    <cfRule type="top10" dxfId="788" priority="7" rank="1"/>
  </conditionalFormatting>
  <conditionalFormatting sqref="E95:I95">
    <cfRule type="top10" dxfId="787" priority="6" rank="1"/>
  </conditionalFormatting>
  <conditionalFormatting sqref="E93:I93">
    <cfRule type="top10" dxfId="786" priority="5" rank="1"/>
  </conditionalFormatting>
  <conditionalFormatting sqref="E91:I91">
    <cfRule type="top10" dxfId="785" priority="4" rank="1"/>
  </conditionalFormatting>
  <conditionalFormatting sqref="E89:I89">
    <cfRule type="top10" dxfId="784" priority="3" rank="1"/>
  </conditionalFormatting>
  <conditionalFormatting sqref="E87:I87">
    <cfRule type="top10" dxfId="783" priority="2" rank="1"/>
  </conditionalFormatting>
  <conditionalFormatting sqref="E85:I85">
    <cfRule type="top10" dxfId="78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6384" ht="15" customHeight="1">
      <c r="B2" s="3" t="s">
        <v>29</v>
      </c>
    </row>
    <row r="3" spans="1:16384" ht="15" customHeight="1">
      <c r="B3" s="3" t="s">
        <v>359</v>
      </c>
    </row>
    <row r="4" spans="1:16384" ht="15" customHeight="1">
      <c r="B4" s="3" t="s">
        <v>360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195</v>
      </c>
      <c r="F7" s="13" t="s">
        <v>196</v>
      </c>
      <c r="G7" s="13" t="s">
        <v>197</v>
      </c>
      <c r="H7" s="13" t="s">
        <v>198</v>
      </c>
      <c r="I7" s="13" t="s">
        <v>199</v>
      </c>
      <c r="J7" s="13" t="s">
        <v>24</v>
      </c>
      <c r="K7" s="13" t="s">
        <v>27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5117</v>
      </c>
      <c r="E8" s="15">
        <v>2490</v>
      </c>
      <c r="F8" s="16">
        <v>1258</v>
      </c>
      <c r="G8" s="16">
        <v>770</v>
      </c>
      <c r="H8" s="16">
        <v>100</v>
      </c>
      <c r="I8" s="16">
        <v>732</v>
      </c>
      <c r="J8" s="16">
        <v>107</v>
      </c>
      <c r="K8" s="16">
        <v>108</v>
      </c>
    </row>
    <row r="9" spans="1:16384" ht="15" customHeight="1">
      <c r="A9" s="49"/>
      <c r="B9" s="57"/>
      <c r="C9" s="58"/>
      <c r="D9" s="17">
        <v>1</v>
      </c>
      <c r="E9" s="18">
        <v>0.48661324995114325</v>
      </c>
      <c r="F9" s="19">
        <v>0.24584717607973422</v>
      </c>
      <c r="G9" s="19">
        <v>0.15047879616963064</v>
      </c>
      <c r="H9" s="19">
        <v>1.9542700801250732E-2</v>
      </c>
      <c r="I9" s="19">
        <v>0.14305256986515535</v>
      </c>
      <c r="J9" s="19">
        <v>2.0910689857338283E-2</v>
      </c>
      <c r="K9" s="19">
        <v>2.1106116865350792E-2</v>
      </c>
    </row>
    <row r="10" spans="1:16384" ht="15" customHeight="1">
      <c r="A10" s="49"/>
      <c r="B10" s="20" t="s">
        <v>280</v>
      </c>
      <c r="C10" s="59" t="s">
        <v>286</v>
      </c>
      <c r="D10" s="21">
        <v>1199</v>
      </c>
      <c r="E10" s="22">
        <v>551</v>
      </c>
      <c r="F10" s="23">
        <v>321</v>
      </c>
      <c r="G10" s="23">
        <v>203</v>
      </c>
      <c r="H10" s="23">
        <v>31</v>
      </c>
      <c r="I10" s="23">
        <v>161</v>
      </c>
      <c r="J10" s="23">
        <v>30</v>
      </c>
      <c r="K10" s="23">
        <v>24</v>
      </c>
    </row>
    <row r="11" spans="1:16384" ht="15" customHeight="1">
      <c r="A11" s="49"/>
      <c r="B11" s="24"/>
      <c r="C11" s="52"/>
      <c r="D11" s="25">
        <v>1</v>
      </c>
      <c r="E11" s="26">
        <v>0.45954962468723937</v>
      </c>
      <c r="F11" s="27">
        <v>0.26772310258548793</v>
      </c>
      <c r="G11" s="27">
        <v>0.16930775646371976</v>
      </c>
      <c r="H11" s="27">
        <v>2.585487906588824E-2</v>
      </c>
      <c r="I11" s="27">
        <v>0.13427856547122602</v>
      </c>
      <c r="J11" s="27">
        <v>2.5020850708924104E-2</v>
      </c>
      <c r="K11" s="27">
        <v>2.0016680567139282E-2</v>
      </c>
    </row>
    <row r="12" spans="1:16384" ht="15" customHeight="1">
      <c r="A12" s="49"/>
      <c r="B12" s="24"/>
      <c r="C12" s="51" t="s">
        <v>287</v>
      </c>
      <c r="D12" s="28">
        <v>3858</v>
      </c>
      <c r="E12" s="29">
        <v>1901</v>
      </c>
      <c r="F12" s="30">
        <v>923</v>
      </c>
      <c r="G12" s="30">
        <v>564</v>
      </c>
      <c r="H12" s="30">
        <v>69</v>
      </c>
      <c r="I12" s="30">
        <v>564</v>
      </c>
      <c r="J12" s="30">
        <v>77</v>
      </c>
      <c r="K12" s="30">
        <v>82</v>
      </c>
    </row>
    <row r="13" spans="1:16384" ht="15" customHeight="1">
      <c r="A13" s="49"/>
      <c r="B13" s="43"/>
      <c r="C13" s="60"/>
      <c r="D13" s="44">
        <v>1</v>
      </c>
      <c r="E13" s="45">
        <v>0.49274235355106272</v>
      </c>
      <c r="F13" s="46">
        <v>0.2392431311560394</v>
      </c>
      <c r="G13" s="46">
        <v>0.14618973561430793</v>
      </c>
      <c r="H13" s="46">
        <v>1.7884914463452566E-2</v>
      </c>
      <c r="I13" s="46">
        <v>0.14618973561430793</v>
      </c>
      <c r="J13" s="46">
        <v>1.99585277345775E-2</v>
      </c>
      <c r="K13" s="46">
        <v>2.1254536029030584E-2</v>
      </c>
    </row>
    <row r="14" spans="1:16384" ht="15" customHeight="1">
      <c r="A14" s="49"/>
      <c r="B14" s="24" t="s">
        <v>22</v>
      </c>
      <c r="C14" s="53" t="s">
        <v>288</v>
      </c>
      <c r="D14" s="21">
        <v>151</v>
      </c>
      <c r="E14" s="22">
        <v>74</v>
      </c>
      <c r="F14" s="23">
        <v>34</v>
      </c>
      <c r="G14" s="23">
        <v>27</v>
      </c>
      <c r="H14" s="23">
        <v>3</v>
      </c>
      <c r="I14" s="23">
        <v>22</v>
      </c>
      <c r="J14" s="23">
        <v>4</v>
      </c>
      <c r="K14" s="23">
        <v>3</v>
      </c>
    </row>
    <row r="15" spans="1:16384" ht="15" customHeight="1">
      <c r="A15" s="49"/>
      <c r="B15" s="24"/>
      <c r="C15" s="52"/>
      <c r="D15" s="31">
        <v>1</v>
      </c>
      <c r="E15" s="26">
        <v>0.49006622516556292</v>
      </c>
      <c r="F15" s="27">
        <v>0.2251655629139073</v>
      </c>
      <c r="G15" s="27">
        <v>0.17880794701986755</v>
      </c>
      <c r="H15" s="27">
        <v>1.9867549668874173E-2</v>
      </c>
      <c r="I15" s="27">
        <v>0.14569536423841059</v>
      </c>
      <c r="J15" s="27">
        <v>2.6490066225165563E-2</v>
      </c>
      <c r="K15" s="27">
        <v>1.9867549668874173E-2</v>
      </c>
    </row>
    <row r="16" spans="1:16384" ht="15" customHeight="1">
      <c r="A16" s="49"/>
      <c r="B16" s="24"/>
      <c r="C16" s="51" t="s">
        <v>289</v>
      </c>
      <c r="D16" s="28">
        <v>176</v>
      </c>
      <c r="E16" s="29">
        <v>80</v>
      </c>
      <c r="F16" s="30">
        <v>52</v>
      </c>
      <c r="G16" s="30">
        <v>21</v>
      </c>
      <c r="H16" s="30">
        <v>1</v>
      </c>
      <c r="I16" s="30">
        <v>23</v>
      </c>
      <c r="J16" s="30">
        <v>6</v>
      </c>
      <c r="K16" s="30">
        <v>7</v>
      </c>
    </row>
    <row r="17" spans="1:11" ht="15" customHeight="1">
      <c r="A17" s="49"/>
      <c r="B17" s="24"/>
      <c r="C17" s="52"/>
      <c r="D17" s="31">
        <v>1</v>
      </c>
      <c r="E17" s="26">
        <v>0.45454545454545453</v>
      </c>
      <c r="F17" s="27">
        <v>0.29545454545454547</v>
      </c>
      <c r="G17" s="27">
        <v>0.11931818181818182</v>
      </c>
      <c r="H17" s="27">
        <v>5.681818181818182E-3</v>
      </c>
      <c r="I17" s="27">
        <v>0.13068181818181818</v>
      </c>
      <c r="J17" s="27">
        <v>3.4090909090909088E-2</v>
      </c>
      <c r="K17" s="27">
        <v>3.9772727272727272E-2</v>
      </c>
    </row>
    <row r="18" spans="1:11" ht="15" customHeight="1">
      <c r="A18" s="49"/>
      <c r="B18" s="24"/>
      <c r="C18" s="51" t="s">
        <v>290</v>
      </c>
      <c r="D18" s="28">
        <v>214</v>
      </c>
      <c r="E18" s="29">
        <v>101</v>
      </c>
      <c r="F18" s="30">
        <v>53</v>
      </c>
      <c r="G18" s="30">
        <v>37</v>
      </c>
      <c r="H18" s="30">
        <v>3</v>
      </c>
      <c r="I18" s="30">
        <v>30</v>
      </c>
      <c r="J18" s="30">
        <v>6</v>
      </c>
      <c r="K18" s="30">
        <v>4</v>
      </c>
    </row>
    <row r="19" spans="1:11" ht="15" customHeight="1">
      <c r="A19" s="49"/>
      <c r="B19" s="24"/>
      <c r="C19" s="52"/>
      <c r="D19" s="31">
        <v>1</v>
      </c>
      <c r="E19" s="26">
        <v>0.4719626168224299</v>
      </c>
      <c r="F19" s="27">
        <v>0.24766355140186916</v>
      </c>
      <c r="G19" s="27">
        <v>0.17289719626168223</v>
      </c>
      <c r="H19" s="27">
        <v>1.4018691588785047E-2</v>
      </c>
      <c r="I19" s="27">
        <v>0.14018691588785046</v>
      </c>
      <c r="J19" s="27">
        <v>2.8037383177570093E-2</v>
      </c>
      <c r="K19" s="27">
        <v>1.8691588785046728E-2</v>
      </c>
    </row>
    <row r="20" spans="1:11" ht="15" customHeight="1">
      <c r="A20" s="49"/>
      <c r="B20" s="24"/>
      <c r="C20" s="51" t="s">
        <v>291</v>
      </c>
      <c r="D20" s="28">
        <v>466</v>
      </c>
      <c r="E20" s="29">
        <v>224</v>
      </c>
      <c r="F20" s="30">
        <v>100</v>
      </c>
      <c r="G20" s="30">
        <v>74</v>
      </c>
      <c r="H20" s="30">
        <v>10</v>
      </c>
      <c r="I20" s="30">
        <v>71</v>
      </c>
      <c r="J20" s="30">
        <v>13</v>
      </c>
      <c r="K20" s="30">
        <v>11</v>
      </c>
    </row>
    <row r="21" spans="1:11" ht="15" customHeight="1">
      <c r="A21" s="49"/>
      <c r="B21" s="24"/>
      <c r="C21" s="52"/>
      <c r="D21" s="31">
        <v>1</v>
      </c>
      <c r="E21" s="26">
        <v>0.48068669527896996</v>
      </c>
      <c r="F21" s="27">
        <v>0.21459227467811159</v>
      </c>
      <c r="G21" s="27">
        <v>0.15879828326180256</v>
      </c>
      <c r="H21" s="27">
        <v>2.1459227467811159E-2</v>
      </c>
      <c r="I21" s="27">
        <v>0.15236051502145923</v>
      </c>
      <c r="J21" s="27">
        <v>2.7896995708154508E-2</v>
      </c>
      <c r="K21" s="27">
        <v>2.3605150214592276E-2</v>
      </c>
    </row>
    <row r="22" spans="1:11" ht="15" customHeight="1">
      <c r="A22" s="49"/>
      <c r="B22" s="24"/>
      <c r="C22" s="51" t="s">
        <v>292</v>
      </c>
      <c r="D22" s="28">
        <v>1150</v>
      </c>
      <c r="E22" s="29">
        <v>606</v>
      </c>
      <c r="F22" s="30">
        <v>257</v>
      </c>
      <c r="G22" s="30">
        <v>172</v>
      </c>
      <c r="H22" s="30">
        <v>18</v>
      </c>
      <c r="I22" s="30">
        <v>151</v>
      </c>
      <c r="J22" s="30">
        <v>23</v>
      </c>
      <c r="K22" s="30">
        <v>16</v>
      </c>
    </row>
    <row r="23" spans="1:11" ht="15" customHeight="1">
      <c r="A23" s="49"/>
      <c r="B23" s="24"/>
      <c r="C23" s="52"/>
      <c r="D23" s="25">
        <v>1</v>
      </c>
      <c r="E23" s="26">
        <v>0.52695652173913043</v>
      </c>
      <c r="F23" s="27">
        <v>0.22347826086956521</v>
      </c>
      <c r="G23" s="27">
        <v>0.14956521739130435</v>
      </c>
      <c r="H23" s="27">
        <v>1.5652173913043479E-2</v>
      </c>
      <c r="I23" s="27">
        <v>0.13130434782608696</v>
      </c>
      <c r="J23" s="27">
        <v>0.02</v>
      </c>
      <c r="K23" s="27">
        <v>1.391304347826087E-2</v>
      </c>
    </row>
    <row r="24" spans="1:11" ht="15" customHeight="1">
      <c r="A24" s="49"/>
      <c r="B24" s="24"/>
      <c r="C24" s="51" t="s">
        <v>293</v>
      </c>
      <c r="D24" s="28">
        <v>1644</v>
      </c>
      <c r="E24" s="29">
        <v>796</v>
      </c>
      <c r="F24" s="30">
        <v>403</v>
      </c>
      <c r="G24" s="30">
        <v>247</v>
      </c>
      <c r="H24" s="30">
        <v>27</v>
      </c>
      <c r="I24" s="30">
        <v>237</v>
      </c>
      <c r="J24" s="30">
        <v>31</v>
      </c>
      <c r="K24" s="30">
        <v>39</v>
      </c>
    </row>
    <row r="25" spans="1:11" ht="15" customHeight="1">
      <c r="A25" s="49"/>
      <c r="B25" s="24"/>
      <c r="C25" s="52"/>
      <c r="D25" s="25">
        <v>1</v>
      </c>
      <c r="E25" s="26">
        <v>0.48418491484184917</v>
      </c>
      <c r="F25" s="27">
        <v>0.24513381995133821</v>
      </c>
      <c r="G25" s="27">
        <v>0.1502433090024331</v>
      </c>
      <c r="H25" s="27">
        <v>1.6423357664233577E-2</v>
      </c>
      <c r="I25" s="27">
        <v>0.14416058394160583</v>
      </c>
      <c r="J25" s="27">
        <v>1.8856447688564478E-2</v>
      </c>
      <c r="K25" s="27">
        <v>2.3722627737226276E-2</v>
      </c>
    </row>
    <row r="26" spans="1:11" ht="15" customHeight="1">
      <c r="A26" s="49"/>
      <c r="B26" s="24"/>
      <c r="C26" s="51" t="s">
        <v>294</v>
      </c>
      <c r="D26" s="28">
        <v>1235</v>
      </c>
      <c r="E26" s="29">
        <v>565</v>
      </c>
      <c r="F26" s="30">
        <v>340</v>
      </c>
      <c r="G26" s="30">
        <v>186</v>
      </c>
      <c r="H26" s="30">
        <v>38</v>
      </c>
      <c r="I26" s="30">
        <v>187</v>
      </c>
      <c r="J26" s="30">
        <v>24</v>
      </c>
      <c r="K26" s="30">
        <v>25</v>
      </c>
    </row>
    <row r="27" spans="1:11" ht="15" customHeight="1">
      <c r="A27" s="49"/>
      <c r="B27" s="43"/>
      <c r="C27" s="60"/>
      <c r="D27" s="44">
        <v>1</v>
      </c>
      <c r="E27" s="45">
        <v>0.45748987854251011</v>
      </c>
      <c r="F27" s="46">
        <v>0.27530364372469635</v>
      </c>
      <c r="G27" s="46">
        <v>0.15060728744939272</v>
      </c>
      <c r="H27" s="46">
        <v>3.0769230769230771E-2</v>
      </c>
      <c r="I27" s="46">
        <v>0.15141700404858299</v>
      </c>
      <c r="J27" s="46">
        <v>1.9433198380566803E-2</v>
      </c>
      <c r="K27" s="46">
        <v>2.0242914979757085E-2</v>
      </c>
    </row>
    <row r="28" spans="1:11" ht="15" customHeight="1">
      <c r="A28" s="49"/>
      <c r="B28" s="24" t="s">
        <v>281</v>
      </c>
      <c r="C28" s="53" t="s">
        <v>295</v>
      </c>
      <c r="D28" s="21">
        <v>1866</v>
      </c>
      <c r="E28" s="22">
        <v>972</v>
      </c>
      <c r="F28" s="23">
        <v>354</v>
      </c>
      <c r="G28" s="23">
        <v>288</v>
      </c>
      <c r="H28" s="23">
        <v>21</v>
      </c>
      <c r="I28" s="23">
        <v>268</v>
      </c>
      <c r="J28" s="23">
        <v>38</v>
      </c>
      <c r="K28" s="23">
        <v>43</v>
      </c>
    </row>
    <row r="29" spans="1:11" ht="15" customHeight="1">
      <c r="A29" s="49"/>
      <c r="B29" s="24"/>
      <c r="C29" s="52"/>
      <c r="D29" s="31">
        <v>1</v>
      </c>
      <c r="E29" s="26">
        <v>0.52090032154340837</v>
      </c>
      <c r="F29" s="27">
        <v>0.18971061093247588</v>
      </c>
      <c r="G29" s="27">
        <v>0.15434083601286175</v>
      </c>
      <c r="H29" s="27">
        <v>1.1254019292604502E-2</v>
      </c>
      <c r="I29" s="27">
        <v>0.14362272240085744</v>
      </c>
      <c r="J29" s="27">
        <v>2.0364415862808145E-2</v>
      </c>
      <c r="K29" s="27">
        <v>2.3043944265809219E-2</v>
      </c>
    </row>
    <row r="30" spans="1:11" ht="15" customHeight="1">
      <c r="A30" s="49"/>
      <c r="B30" s="24"/>
      <c r="C30" s="51" t="s">
        <v>296</v>
      </c>
      <c r="D30" s="28">
        <v>725</v>
      </c>
      <c r="E30" s="29">
        <v>320</v>
      </c>
      <c r="F30" s="30">
        <v>182</v>
      </c>
      <c r="G30" s="30">
        <v>138</v>
      </c>
      <c r="H30" s="30">
        <v>22</v>
      </c>
      <c r="I30" s="30">
        <v>98</v>
      </c>
      <c r="J30" s="30">
        <v>22</v>
      </c>
      <c r="K30" s="30">
        <v>22</v>
      </c>
    </row>
    <row r="31" spans="1:11" ht="15" customHeight="1">
      <c r="A31" s="49"/>
      <c r="B31" s="24"/>
      <c r="C31" s="52"/>
      <c r="D31" s="31">
        <v>1</v>
      </c>
      <c r="E31" s="26">
        <v>0.44137931034482758</v>
      </c>
      <c r="F31" s="27">
        <v>0.25103448275862067</v>
      </c>
      <c r="G31" s="27">
        <v>0.19034482758620688</v>
      </c>
      <c r="H31" s="27">
        <v>3.0344827586206897E-2</v>
      </c>
      <c r="I31" s="27">
        <v>0.13517241379310344</v>
      </c>
      <c r="J31" s="27">
        <v>3.0344827586206897E-2</v>
      </c>
      <c r="K31" s="27">
        <v>3.0344827586206897E-2</v>
      </c>
    </row>
    <row r="32" spans="1:11" ht="15" customHeight="1">
      <c r="A32" s="49"/>
      <c r="B32" s="24"/>
      <c r="C32" s="51" t="s">
        <v>297</v>
      </c>
      <c r="D32" s="28">
        <v>110</v>
      </c>
      <c r="E32" s="29">
        <v>50</v>
      </c>
      <c r="F32" s="30">
        <v>33</v>
      </c>
      <c r="G32" s="30">
        <v>19</v>
      </c>
      <c r="H32" s="30">
        <v>0</v>
      </c>
      <c r="I32" s="30">
        <v>16</v>
      </c>
      <c r="J32" s="30">
        <v>3</v>
      </c>
      <c r="K32" s="30">
        <v>0</v>
      </c>
    </row>
    <row r="33" spans="1:11" ht="15" customHeight="1">
      <c r="A33" s="49"/>
      <c r="B33" s="24"/>
      <c r="C33" s="52"/>
      <c r="D33" s="31">
        <v>1</v>
      </c>
      <c r="E33" s="26">
        <v>0.45454545454545453</v>
      </c>
      <c r="F33" s="27">
        <v>0.3</v>
      </c>
      <c r="G33" s="27">
        <v>0.17272727272727273</v>
      </c>
      <c r="H33" s="27">
        <v>0</v>
      </c>
      <c r="I33" s="27">
        <v>0.14545454545454545</v>
      </c>
      <c r="J33" s="27">
        <v>2.7272727272727271E-2</v>
      </c>
      <c r="K33" s="27">
        <v>0</v>
      </c>
    </row>
    <row r="34" spans="1:11" ht="15" customHeight="1">
      <c r="A34" s="49"/>
      <c r="B34" s="24"/>
      <c r="C34" s="51" t="s">
        <v>298</v>
      </c>
      <c r="D34" s="28">
        <v>1376</v>
      </c>
      <c r="E34" s="29">
        <v>648</v>
      </c>
      <c r="F34" s="30">
        <v>389</v>
      </c>
      <c r="G34" s="30">
        <v>171</v>
      </c>
      <c r="H34" s="30">
        <v>36</v>
      </c>
      <c r="I34" s="30">
        <v>219</v>
      </c>
      <c r="J34" s="30">
        <v>21</v>
      </c>
      <c r="K34" s="30">
        <v>17</v>
      </c>
    </row>
    <row r="35" spans="1:11" ht="15" customHeight="1">
      <c r="A35" s="49"/>
      <c r="B35" s="43"/>
      <c r="C35" s="60"/>
      <c r="D35" s="44">
        <v>1</v>
      </c>
      <c r="E35" s="45">
        <v>0.47093023255813954</v>
      </c>
      <c r="F35" s="46">
        <v>0.28270348837209303</v>
      </c>
      <c r="G35" s="46">
        <v>0.12427325581395349</v>
      </c>
      <c r="H35" s="46">
        <v>2.616279069767442E-2</v>
      </c>
      <c r="I35" s="46">
        <v>0.15915697674418605</v>
      </c>
      <c r="J35" s="46">
        <v>1.5261627906976744E-2</v>
      </c>
      <c r="K35" s="46">
        <v>1.2354651162790697E-2</v>
      </c>
    </row>
    <row r="36" spans="1:11" ht="15" customHeight="1">
      <c r="A36" s="49"/>
      <c r="B36" s="24" t="s">
        <v>17</v>
      </c>
      <c r="C36" s="53" t="s">
        <v>299</v>
      </c>
      <c r="D36" s="21">
        <v>247</v>
      </c>
      <c r="E36" s="22">
        <v>166</v>
      </c>
      <c r="F36" s="23">
        <v>31</v>
      </c>
      <c r="G36" s="23">
        <v>26</v>
      </c>
      <c r="H36" s="23">
        <v>3</v>
      </c>
      <c r="I36" s="23">
        <v>17</v>
      </c>
      <c r="J36" s="23">
        <v>7</v>
      </c>
      <c r="K36" s="23">
        <v>7</v>
      </c>
    </row>
    <row r="37" spans="1:11" ht="15" customHeight="1">
      <c r="A37" s="49"/>
      <c r="B37" s="24"/>
      <c r="C37" s="52"/>
      <c r="D37" s="31">
        <v>1</v>
      </c>
      <c r="E37" s="26">
        <v>0.67206477732793524</v>
      </c>
      <c r="F37" s="27">
        <v>0.12550607287449392</v>
      </c>
      <c r="G37" s="27">
        <v>0.10526315789473684</v>
      </c>
      <c r="H37" s="27">
        <v>1.2145748987854251E-2</v>
      </c>
      <c r="I37" s="27">
        <v>6.8825910931174086E-2</v>
      </c>
      <c r="J37" s="27">
        <v>2.8340080971659919E-2</v>
      </c>
      <c r="K37" s="27">
        <v>2.8340080971659919E-2</v>
      </c>
    </row>
    <row r="38" spans="1:11" ht="15" customHeight="1">
      <c r="A38" s="49"/>
      <c r="B38" s="24"/>
      <c r="C38" s="54" t="s">
        <v>300</v>
      </c>
      <c r="D38" s="28">
        <v>411</v>
      </c>
      <c r="E38" s="29">
        <v>222</v>
      </c>
      <c r="F38" s="30">
        <v>77</v>
      </c>
      <c r="G38" s="30">
        <v>64</v>
      </c>
      <c r="H38" s="30">
        <v>6</v>
      </c>
      <c r="I38" s="30">
        <v>43</v>
      </c>
      <c r="J38" s="30">
        <v>14</v>
      </c>
      <c r="K38" s="30">
        <v>17</v>
      </c>
    </row>
    <row r="39" spans="1:11" ht="15" customHeight="1">
      <c r="A39" s="49"/>
      <c r="B39" s="24"/>
      <c r="C39" s="52"/>
      <c r="D39" s="31">
        <v>1</v>
      </c>
      <c r="E39" s="26">
        <v>0.54014598540145986</v>
      </c>
      <c r="F39" s="27">
        <v>0.18734793187347931</v>
      </c>
      <c r="G39" s="27">
        <v>0.15571776155717762</v>
      </c>
      <c r="H39" s="27">
        <v>1.4598540145985401E-2</v>
      </c>
      <c r="I39" s="27">
        <v>0.10462287104622871</v>
      </c>
      <c r="J39" s="27">
        <v>3.4063260340632603E-2</v>
      </c>
      <c r="K39" s="27">
        <v>4.1362530413625302E-2</v>
      </c>
    </row>
    <row r="40" spans="1:11" ht="15" customHeight="1">
      <c r="A40" s="49"/>
      <c r="B40" s="24"/>
      <c r="C40" s="51" t="s">
        <v>301</v>
      </c>
      <c r="D40" s="28">
        <v>4348</v>
      </c>
      <c r="E40" s="29">
        <v>2053</v>
      </c>
      <c r="F40" s="30">
        <v>1118</v>
      </c>
      <c r="G40" s="30">
        <v>662</v>
      </c>
      <c r="H40" s="30">
        <v>91</v>
      </c>
      <c r="I40" s="30">
        <v>658</v>
      </c>
      <c r="J40" s="30">
        <v>83</v>
      </c>
      <c r="K40" s="30">
        <v>79</v>
      </c>
    </row>
    <row r="41" spans="1:11" ht="15" customHeight="1">
      <c r="A41" s="49"/>
      <c r="B41" s="43"/>
      <c r="C41" s="60"/>
      <c r="D41" s="44">
        <v>1</v>
      </c>
      <c r="E41" s="45">
        <v>0.47217111315547378</v>
      </c>
      <c r="F41" s="46">
        <v>0.25712971481140756</v>
      </c>
      <c r="G41" s="46">
        <v>0.15225390984360626</v>
      </c>
      <c r="H41" s="46">
        <v>2.0929162833486659E-2</v>
      </c>
      <c r="I41" s="46">
        <v>0.15133394664213431</v>
      </c>
      <c r="J41" s="46">
        <v>1.9089236430542778E-2</v>
      </c>
      <c r="K41" s="46">
        <v>1.8169273229070838E-2</v>
      </c>
    </row>
    <row r="42" spans="1:11" ht="15" customHeight="1">
      <c r="A42" s="49"/>
      <c r="B42" s="24" t="s">
        <v>15</v>
      </c>
      <c r="C42" s="53" t="s">
        <v>302</v>
      </c>
      <c r="D42" s="21">
        <v>163</v>
      </c>
      <c r="E42" s="35">
        <v>83</v>
      </c>
      <c r="F42" s="36">
        <v>37</v>
      </c>
      <c r="G42" s="36">
        <v>22</v>
      </c>
      <c r="H42" s="36">
        <v>4</v>
      </c>
      <c r="I42" s="36">
        <v>21</v>
      </c>
      <c r="J42" s="36">
        <v>5</v>
      </c>
      <c r="K42" s="36">
        <v>5</v>
      </c>
    </row>
    <row r="43" spans="1:11" ht="15" customHeight="1">
      <c r="A43" s="49"/>
      <c r="B43" s="24"/>
      <c r="C43" s="52"/>
      <c r="D43" s="31">
        <v>1</v>
      </c>
      <c r="E43" s="26">
        <v>0.50920245398773001</v>
      </c>
      <c r="F43" s="27">
        <v>0.22699386503067484</v>
      </c>
      <c r="G43" s="27">
        <v>0.13496932515337423</v>
      </c>
      <c r="H43" s="27">
        <v>2.4539877300613498E-2</v>
      </c>
      <c r="I43" s="27">
        <v>0.12883435582822086</v>
      </c>
      <c r="J43" s="27">
        <v>3.0674846625766871E-2</v>
      </c>
      <c r="K43" s="27">
        <v>3.0674846625766871E-2</v>
      </c>
    </row>
    <row r="44" spans="1:11" ht="15" customHeight="1">
      <c r="A44" s="49"/>
      <c r="B44" s="24"/>
      <c r="C44" s="51" t="s">
        <v>303</v>
      </c>
      <c r="D44" s="28">
        <v>2777</v>
      </c>
      <c r="E44" s="37">
        <v>1412</v>
      </c>
      <c r="F44" s="38">
        <v>668</v>
      </c>
      <c r="G44" s="38">
        <v>374</v>
      </c>
      <c r="H44" s="38">
        <v>53</v>
      </c>
      <c r="I44" s="38">
        <v>389</v>
      </c>
      <c r="J44" s="38">
        <v>49</v>
      </c>
      <c r="K44" s="38">
        <v>43</v>
      </c>
    </row>
    <row r="45" spans="1:11" ht="15" customHeight="1">
      <c r="A45" s="49"/>
      <c r="B45" s="24"/>
      <c r="C45" s="52"/>
      <c r="D45" s="31">
        <v>1</v>
      </c>
      <c r="E45" s="26">
        <v>0.5084623694634498</v>
      </c>
      <c r="F45" s="27">
        <v>0.24054735325891249</v>
      </c>
      <c r="G45" s="27">
        <v>0.13467770975873244</v>
      </c>
      <c r="H45" s="27">
        <v>1.9085343896290963E-2</v>
      </c>
      <c r="I45" s="27">
        <v>0.14007922218221103</v>
      </c>
      <c r="J45" s="27">
        <v>1.7644940583363342E-2</v>
      </c>
      <c r="K45" s="27">
        <v>1.5484335613971912E-2</v>
      </c>
    </row>
    <row r="46" spans="1:11" ht="15" customHeight="1">
      <c r="A46" s="49"/>
      <c r="B46" s="24"/>
      <c r="C46" s="51" t="s">
        <v>304</v>
      </c>
      <c r="D46" s="28">
        <v>1579</v>
      </c>
      <c r="E46" s="37">
        <v>750</v>
      </c>
      <c r="F46" s="38">
        <v>388</v>
      </c>
      <c r="G46" s="38">
        <v>250</v>
      </c>
      <c r="H46" s="38">
        <v>30</v>
      </c>
      <c r="I46" s="38">
        <v>232</v>
      </c>
      <c r="J46" s="38">
        <v>33</v>
      </c>
      <c r="K46" s="38">
        <v>43</v>
      </c>
    </row>
    <row r="47" spans="1:11" ht="15" customHeight="1">
      <c r="A47" s="49"/>
      <c r="B47" s="24"/>
      <c r="C47" s="52"/>
      <c r="D47" s="31">
        <v>1</v>
      </c>
      <c r="E47" s="26">
        <v>0.47498416719442688</v>
      </c>
      <c r="F47" s="27">
        <v>0.24572514249525015</v>
      </c>
      <c r="G47" s="27">
        <v>0.15832805573147563</v>
      </c>
      <c r="H47" s="27">
        <v>1.8999366687777075E-2</v>
      </c>
      <c r="I47" s="27">
        <v>0.14692843571880937</v>
      </c>
      <c r="J47" s="27">
        <v>2.089930335655478E-2</v>
      </c>
      <c r="K47" s="27">
        <v>2.7232425585813805E-2</v>
      </c>
    </row>
    <row r="48" spans="1:11" ht="15" customHeight="1">
      <c r="A48" s="49"/>
      <c r="B48" s="24"/>
      <c r="C48" s="51" t="s">
        <v>305</v>
      </c>
      <c r="D48" s="28">
        <v>518</v>
      </c>
      <c r="E48" s="37">
        <v>212</v>
      </c>
      <c r="F48" s="38">
        <v>138</v>
      </c>
      <c r="G48" s="38">
        <v>115</v>
      </c>
      <c r="H48" s="38">
        <v>11</v>
      </c>
      <c r="I48" s="38">
        <v>79</v>
      </c>
      <c r="J48" s="38">
        <v>19</v>
      </c>
      <c r="K48" s="38">
        <v>13</v>
      </c>
    </row>
    <row r="49" spans="1:11" ht="15" customHeight="1">
      <c r="A49" s="49"/>
      <c r="B49" s="43"/>
      <c r="C49" s="60"/>
      <c r="D49" s="44">
        <v>1</v>
      </c>
      <c r="E49" s="45">
        <v>0.40926640926640928</v>
      </c>
      <c r="F49" s="46">
        <v>0.26640926640926643</v>
      </c>
      <c r="G49" s="46">
        <v>0.22200772200772201</v>
      </c>
      <c r="H49" s="46">
        <v>2.1235521235521235E-2</v>
      </c>
      <c r="I49" s="46">
        <v>0.15250965250965251</v>
      </c>
      <c r="J49" s="46">
        <v>3.6679536679536683E-2</v>
      </c>
      <c r="K49" s="46">
        <v>2.5096525096525095E-2</v>
      </c>
    </row>
    <row r="50" spans="1:11" ht="15" customHeight="1">
      <c r="A50" s="49"/>
      <c r="B50" s="24" t="s">
        <v>282</v>
      </c>
      <c r="C50" s="53" t="s">
        <v>1</v>
      </c>
      <c r="D50" s="21">
        <v>796</v>
      </c>
      <c r="E50" s="22">
        <v>356</v>
      </c>
      <c r="F50" s="23">
        <v>201</v>
      </c>
      <c r="G50" s="23">
        <v>121</v>
      </c>
      <c r="H50" s="23">
        <v>11</v>
      </c>
      <c r="I50" s="23">
        <v>135</v>
      </c>
      <c r="J50" s="23">
        <v>21</v>
      </c>
      <c r="K50" s="23">
        <v>18</v>
      </c>
    </row>
    <row r="51" spans="1:11" ht="15" customHeight="1">
      <c r="A51" s="49"/>
      <c r="B51" s="24"/>
      <c r="C51" s="52"/>
      <c r="D51" s="31">
        <v>1</v>
      </c>
      <c r="E51" s="26">
        <v>0.44723618090452261</v>
      </c>
      <c r="F51" s="27">
        <v>0.25251256281407036</v>
      </c>
      <c r="G51" s="27">
        <v>0.15201005025125627</v>
      </c>
      <c r="H51" s="27">
        <v>1.3819095477386936E-2</v>
      </c>
      <c r="I51" s="27">
        <v>0.16959798994974876</v>
      </c>
      <c r="J51" s="27">
        <v>2.6381909547738693E-2</v>
      </c>
      <c r="K51" s="27">
        <v>2.2613065326633167E-2</v>
      </c>
    </row>
    <row r="52" spans="1:11" ht="15" customHeight="1">
      <c r="A52" s="49"/>
      <c r="B52" s="24"/>
      <c r="C52" s="51" t="s">
        <v>306</v>
      </c>
      <c r="D52" s="28">
        <v>650</v>
      </c>
      <c r="E52" s="29">
        <v>303</v>
      </c>
      <c r="F52" s="30">
        <v>158</v>
      </c>
      <c r="G52" s="30">
        <v>93</v>
      </c>
      <c r="H52" s="30">
        <v>12</v>
      </c>
      <c r="I52" s="30">
        <v>103</v>
      </c>
      <c r="J52" s="30">
        <v>17</v>
      </c>
      <c r="K52" s="30">
        <v>13</v>
      </c>
    </row>
    <row r="53" spans="1:11" ht="15" customHeight="1">
      <c r="A53" s="49"/>
      <c r="B53" s="24"/>
      <c r="C53" s="52"/>
      <c r="D53" s="31">
        <v>1</v>
      </c>
      <c r="E53" s="26">
        <v>0.46615384615384614</v>
      </c>
      <c r="F53" s="27">
        <v>0.24307692307692308</v>
      </c>
      <c r="G53" s="27">
        <v>0.14307692307692307</v>
      </c>
      <c r="H53" s="27">
        <v>1.8461538461538463E-2</v>
      </c>
      <c r="I53" s="27">
        <v>0.15846153846153846</v>
      </c>
      <c r="J53" s="27">
        <v>2.6153846153846153E-2</v>
      </c>
      <c r="K53" s="27">
        <v>0.02</v>
      </c>
    </row>
    <row r="54" spans="1:11" ht="15" customHeight="1">
      <c r="A54" s="49"/>
      <c r="B54" s="24"/>
      <c r="C54" s="51" t="s">
        <v>307</v>
      </c>
      <c r="D54" s="28">
        <v>273</v>
      </c>
      <c r="E54" s="29">
        <v>123</v>
      </c>
      <c r="F54" s="30">
        <v>72</v>
      </c>
      <c r="G54" s="30">
        <v>54</v>
      </c>
      <c r="H54" s="30">
        <v>7</v>
      </c>
      <c r="I54" s="30">
        <v>42</v>
      </c>
      <c r="J54" s="30">
        <v>4</v>
      </c>
      <c r="K54" s="30">
        <v>6</v>
      </c>
    </row>
    <row r="55" spans="1:11" ht="15" customHeight="1">
      <c r="A55" s="49"/>
      <c r="B55" s="24"/>
      <c r="C55" s="52"/>
      <c r="D55" s="31">
        <v>1</v>
      </c>
      <c r="E55" s="26">
        <v>0.45054945054945056</v>
      </c>
      <c r="F55" s="27">
        <v>0.26373626373626374</v>
      </c>
      <c r="G55" s="27">
        <v>0.19780219780219779</v>
      </c>
      <c r="H55" s="27">
        <v>2.564102564102564E-2</v>
      </c>
      <c r="I55" s="27">
        <v>0.15384615384615385</v>
      </c>
      <c r="J55" s="27">
        <v>1.4652014652014652E-2</v>
      </c>
      <c r="K55" s="27">
        <v>2.197802197802198E-2</v>
      </c>
    </row>
    <row r="56" spans="1:11" ht="15" customHeight="1">
      <c r="A56" s="49"/>
      <c r="B56" s="24"/>
      <c r="C56" s="51" t="s">
        <v>12</v>
      </c>
      <c r="D56" s="28">
        <v>371</v>
      </c>
      <c r="E56" s="29">
        <v>181</v>
      </c>
      <c r="F56" s="30">
        <v>88</v>
      </c>
      <c r="G56" s="30">
        <v>60</v>
      </c>
      <c r="H56" s="30">
        <v>7</v>
      </c>
      <c r="I56" s="30">
        <v>52</v>
      </c>
      <c r="J56" s="30">
        <v>7</v>
      </c>
      <c r="K56" s="30">
        <v>9</v>
      </c>
    </row>
    <row r="57" spans="1:11" ht="15" customHeight="1">
      <c r="A57" s="49"/>
      <c r="B57" s="24"/>
      <c r="C57" s="52"/>
      <c r="D57" s="31">
        <v>1</v>
      </c>
      <c r="E57" s="26">
        <v>0.48787061994609165</v>
      </c>
      <c r="F57" s="27">
        <v>0.23719676549865229</v>
      </c>
      <c r="G57" s="27">
        <v>0.16172506738544473</v>
      </c>
      <c r="H57" s="27">
        <v>1.8867924528301886E-2</v>
      </c>
      <c r="I57" s="27">
        <v>0.14016172506738545</v>
      </c>
      <c r="J57" s="27">
        <v>1.8867924528301886E-2</v>
      </c>
      <c r="K57" s="27">
        <v>2.4258760107816711E-2</v>
      </c>
    </row>
    <row r="58" spans="1:11" ht="15" customHeight="1">
      <c r="A58" s="49"/>
      <c r="B58" s="24"/>
      <c r="C58" s="51" t="s">
        <v>308</v>
      </c>
      <c r="D58" s="28">
        <v>538</v>
      </c>
      <c r="E58" s="29">
        <v>255</v>
      </c>
      <c r="F58" s="30">
        <v>143</v>
      </c>
      <c r="G58" s="30">
        <v>99</v>
      </c>
      <c r="H58" s="30">
        <v>11</v>
      </c>
      <c r="I58" s="30">
        <v>66</v>
      </c>
      <c r="J58" s="30">
        <v>7</v>
      </c>
      <c r="K58" s="30">
        <v>23</v>
      </c>
    </row>
    <row r="59" spans="1:11" ht="15" customHeight="1">
      <c r="A59" s="49"/>
      <c r="B59" s="24"/>
      <c r="C59" s="52"/>
      <c r="D59" s="31">
        <v>1</v>
      </c>
      <c r="E59" s="26">
        <v>0.47397769516728627</v>
      </c>
      <c r="F59" s="27">
        <v>0.26579925650557623</v>
      </c>
      <c r="G59" s="27">
        <v>0.18401486988847585</v>
      </c>
      <c r="H59" s="27">
        <v>2.0446096654275093E-2</v>
      </c>
      <c r="I59" s="27">
        <v>0.12267657992565056</v>
      </c>
      <c r="J59" s="27">
        <v>1.3011152416356878E-2</v>
      </c>
      <c r="K59" s="27">
        <v>4.2750929368029739E-2</v>
      </c>
    </row>
    <row r="60" spans="1:11" ht="15" customHeight="1">
      <c r="A60" s="49"/>
      <c r="B60" s="24"/>
      <c r="C60" s="51" t="s">
        <v>16</v>
      </c>
      <c r="D60" s="28">
        <v>400</v>
      </c>
      <c r="E60" s="29">
        <v>203</v>
      </c>
      <c r="F60" s="30">
        <v>106</v>
      </c>
      <c r="G60" s="30">
        <v>62</v>
      </c>
      <c r="H60" s="30">
        <v>9</v>
      </c>
      <c r="I60" s="30">
        <v>46</v>
      </c>
      <c r="J60" s="30">
        <v>2</v>
      </c>
      <c r="K60" s="30">
        <v>5</v>
      </c>
    </row>
    <row r="61" spans="1:11" ht="15" customHeight="1">
      <c r="A61" s="49"/>
      <c r="B61" s="24"/>
      <c r="C61" s="52"/>
      <c r="D61" s="31">
        <v>1</v>
      </c>
      <c r="E61" s="26">
        <v>0.50749999999999995</v>
      </c>
      <c r="F61" s="27">
        <v>0.26500000000000001</v>
      </c>
      <c r="G61" s="27">
        <v>0.155</v>
      </c>
      <c r="H61" s="27">
        <v>2.2499999999999999E-2</v>
      </c>
      <c r="I61" s="27">
        <v>0.115</v>
      </c>
      <c r="J61" s="27">
        <v>5.0000000000000001E-3</v>
      </c>
      <c r="K61" s="27">
        <v>1.2500000000000001E-2</v>
      </c>
    </row>
    <row r="62" spans="1:11" ht="15" customHeight="1">
      <c r="A62" s="49"/>
      <c r="B62" s="24"/>
      <c r="C62" s="51" t="s">
        <v>5</v>
      </c>
      <c r="D62" s="28">
        <v>733</v>
      </c>
      <c r="E62" s="29">
        <v>388</v>
      </c>
      <c r="F62" s="30">
        <v>156</v>
      </c>
      <c r="G62" s="30">
        <v>97</v>
      </c>
      <c r="H62" s="30">
        <v>10</v>
      </c>
      <c r="I62" s="30">
        <v>93</v>
      </c>
      <c r="J62" s="30">
        <v>27</v>
      </c>
      <c r="K62" s="30">
        <v>8</v>
      </c>
    </row>
    <row r="63" spans="1:11" ht="15" customHeight="1">
      <c r="A63" s="49"/>
      <c r="B63" s="24"/>
      <c r="C63" s="52"/>
      <c r="D63" s="31">
        <v>1</v>
      </c>
      <c r="E63" s="26">
        <v>0.52933151432469305</v>
      </c>
      <c r="F63" s="27">
        <v>0.21282401091405184</v>
      </c>
      <c r="G63" s="27">
        <v>0.13233287858117326</v>
      </c>
      <c r="H63" s="27">
        <v>1.3642564802182811E-2</v>
      </c>
      <c r="I63" s="27">
        <v>0.12687585266030013</v>
      </c>
      <c r="J63" s="27">
        <v>3.6834924965893585E-2</v>
      </c>
      <c r="K63" s="27">
        <v>1.0914051841746248E-2</v>
      </c>
    </row>
    <row r="64" spans="1:11" ht="15" customHeight="1">
      <c r="A64" s="49"/>
      <c r="B64" s="24"/>
      <c r="C64" s="51" t="s">
        <v>14</v>
      </c>
      <c r="D64" s="28">
        <v>440</v>
      </c>
      <c r="E64" s="29">
        <v>220</v>
      </c>
      <c r="F64" s="30">
        <v>109</v>
      </c>
      <c r="G64" s="30">
        <v>61</v>
      </c>
      <c r="H64" s="30">
        <v>12</v>
      </c>
      <c r="I64" s="30">
        <v>62</v>
      </c>
      <c r="J64" s="30">
        <v>4</v>
      </c>
      <c r="K64" s="30">
        <v>9</v>
      </c>
    </row>
    <row r="65" spans="1:11" ht="15" customHeight="1">
      <c r="A65" s="49"/>
      <c r="B65" s="24"/>
      <c r="C65" s="52"/>
      <c r="D65" s="31">
        <v>1</v>
      </c>
      <c r="E65" s="26">
        <v>0.5</v>
      </c>
      <c r="F65" s="27">
        <v>0.24772727272727274</v>
      </c>
      <c r="G65" s="27">
        <v>0.13863636363636364</v>
      </c>
      <c r="H65" s="27">
        <v>2.7272727272727271E-2</v>
      </c>
      <c r="I65" s="27">
        <v>0.1409090909090909</v>
      </c>
      <c r="J65" s="27">
        <v>9.0909090909090905E-3</v>
      </c>
      <c r="K65" s="27">
        <v>2.0454545454545454E-2</v>
      </c>
    </row>
    <row r="66" spans="1:11" ht="15" customHeight="1">
      <c r="A66" s="49"/>
      <c r="B66" s="24"/>
      <c r="C66" s="51" t="s">
        <v>19</v>
      </c>
      <c r="D66" s="28">
        <v>916</v>
      </c>
      <c r="E66" s="29">
        <v>461</v>
      </c>
      <c r="F66" s="30">
        <v>225</v>
      </c>
      <c r="G66" s="30">
        <v>123</v>
      </c>
      <c r="H66" s="30">
        <v>21</v>
      </c>
      <c r="I66" s="30">
        <v>133</v>
      </c>
      <c r="J66" s="30">
        <v>18</v>
      </c>
      <c r="K66" s="30">
        <v>17</v>
      </c>
    </row>
    <row r="67" spans="1:11" ht="15" customHeight="1">
      <c r="A67" s="49"/>
      <c r="B67" s="43"/>
      <c r="C67" s="60"/>
      <c r="D67" s="44">
        <v>1</v>
      </c>
      <c r="E67" s="45">
        <v>0.50327510917030571</v>
      </c>
      <c r="F67" s="46">
        <v>0.24563318777292575</v>
      </c>
      <c r="G67" s="46">
        <v>0.13427947598253276</v>
      </c>
      <c r="H67" s="46">
        <v>2.2925764192139739E-2</v>
      </c>
      <c r="I67" s="46">
        <v>0.14519650655021835</v>
      </c>
      <c r="J67" s="46">
        <v>1.9650655021834062E-2</v>
      </c>
      <c r="K67" s="46">
        <v>1.8558951965065504E-2</v>
      </c>
    </row>
    <row r="68" spans="1:11" ht="15" customHeight="1">
      <c r="A68" s="49"/>
      <c r="B68" s="24" t="s">
        <v>283</v>
      </c>
      <c r="C68" s="53" t="s">
        <v>309</v>
      </c>
      <c r="D68" s="21">
        <v>775</v>
      </c>
      <c r="E68" s="22">
        <v>466</v>
      </c>
      <c r="F68" s="23">
        <v>126</v>
      </c>
      <c r="G68" s="23">
        <v>98</v>
      </c>
      <c r="H68" s="23">
        <v>6</v>
      </c>
      <c r="I68" s="23">
        <v>89</v>
      </c>
      <c r="J68" s="23">
        <v>14</v>
      </c>
      <c r="K68" s="23">
        <v>26</v>
      </c>
    </row>
    <row r="69" spans="1:11" ht="15" customHeight="1">
      <c r="A69" s="49"/>
      <c r="B69" s="24"/>
      <c r="C69" s="52"/>
      <c r="D69" s="31">
        <v>1</v>
      </c>
      <c r="E69" s="26">
        <v>0.60129032258064519</v>
      </c>
      <c r="F69" s="27">
        <v>0.16258064516129031</v>
      </c>
      <c r="G69" s="27">
        <v>0.12645161290322582</v>
      </c>
      <c r="H69" s="27">
        <v>7.7419354838709677E-3</v>
      </c>
      <c r="I69" s="27">
        <v>0.11483870967741935</v>
      </c>
      <c r="J69" s="27">
        <v>1.806451612903226E-2</v>
      </c>
      <c r="K69" s="27">
        <v>3.3548387096774192E-2</v>
      </c>
    </row>
    <row r="70" spans="1:11" ht="15" customHeight="1">
      <c r="A70" s="49"/>
      <c r="B70" s="24"/>
      <c r="C70" s="51" t="s">
        <v>310</v>
      </c>
      <c r="D70" s="28">
        <v>822</v>
      </c>
      <c r="E70" s="29">
        <v>475</v>
      </c>
      <c r="F70" s="30">
        <v>131</v>
      </c>
      <c r="G70" s="30">
        <v>105</v>
      </c>
      <c r="H70" s="30">
        <v>11</v>
      </c>
      <c r="I70" s="30">
        <v>100</v>
      </c>
      <c r="J70" s="30">
        <v>16</v>
      </c>
      <c r="K70" s="30">
        <v>25</v>
      </c>
    </row>
    <row r="71" spans="1:11" ht="15" customHeight="1">
      <c r="A71" s="49"/>
      <c r="B71" s="24"/>
      <c r="C71" s="52"/>
      <c r="D71" s="31">
        <v>1</v>
      </c>
      <c r="E71" s="26">
        <v>0.57785888077858882</v>
      </c>
      <c r="F71" s="27">
        <v>0.15936739659367397</v>
      </c>
      <c r="G71" s="27">
        <v>0.12773722627737227</v>
      </c>
      <c r="H71" s="27">
        <v>1.3381995133819951E-2</v>
      </c>
      <c r="I71" s="27">
        <v>0.12165450121654502</v>
      </c>
      <c r="J71" s="27">
        <v>1.9464720194647202E-2</v>
      </c>
      <c r="K71" s="27">
        <v>3.0413625304136254E-2</v>
      </c>
    </row>
    <row r="72" spans="1:11" ht="15" customHeight="1">
      <c r="A72" s="49"/>
      <c r="B72" s="24"/>
      <c r="C72" s="51" t="s">
        <v>311</v>
      </c>
      <c r="D72" s="28">
        <v>1419</v>
      </c>
      <c r="E72" s="29">
        <v>688</v>
      </c>
      <c r="F72" s="30">
        <v>342</v>
      </c>
      <c r="G72" s="30">
        <v>244</v>
      </c>
      <c r="H72" s="30">
        <v>24</v>
      </c>
      <c r="I72" s="30">
        <v>221</v>
      </c>
      <c r="J72" s="30">
        <v>26</v>
      </c>
      <c r="K72" s="30">
        <v>18</v>
      </c>
    </row>
    <row r="73" spans="1:11" ht="15" customHeight="1">
      <c r="A73" s="49"/>
      <c r="B73" s="24"/>
      <c r="C73" s="52"/>
      <c r="D73" s="31">
        <v>1</v>
      </c>
      <c r="E73" s="26">
        <v>0.48484848484848486</v>
      </c>
      <c r="F73" s="27">
        <v>0.24101479915433405</v>
      </c>
      <c r="G73" s="27">
        <v>0.17195207892882311</v>
      </c>
      <c r="H73" s="27">
        <v>1.6913319238900635E-2</v>
      </c>
      <c r="I73" s="27">
        <v>0.15574348132487667</v>
      </c>
      <c r="J73" s="27">
        <v>1.8322762508809022E-2</v>
      </c>
      <c r="K73" s="27">
        <v>1.2684989429175475E-2</v>
      </c>
    </row>
    <row r="74" spans="1:11" ht="15" customHeight="1">
      <c r="A74" s="49"/>
      <c r="B74" s="24"/>
      <c r="C74" s="51" t="s">
        <v>312</v>
      </c>
      <c r="D74" s="28">
        <v>982</v>
      </c>
      <c r="E74" s="29">
        <v>421</v>
      </c>
      <c r="F74" s="30">
        <v>295</v>
      </c>
      <c r="G74" s="30">
        <v>147</v>
      </c>
      <c r="H74" s="30">
        <v>27</v>
      </c>
      <c r="I74" s="30">
        <v>143</v>
      </c>
      <c r="J74" s="30">
        <v>19</v>
      </c>
      <c r="K74" s="30">
        <v>19</v>
      </c>
    </row>
    <row r="75" spans="1:11" ht="15" customHeight="1">
      <c r="A75" s="49"/>
      <c r="B75" s="24"/>
      <c r="C75" s="52"/>
      <c r="D75" s="31">
        <v>1</v>
      </c>
      <c r="E75" s="26">
        <v>0.42871690427698572</v>
      </c>
      <c r="F75" s="27">
        <v>0.30040733197556008</v>
      </c>
      <c r="G75" s="27">
        <v>0.14969450101832993</v>
      </c>
      <c r="H75" s="27">
        <v>2.7494908350305498E-2</v>
      </c>
      <c r="I75" s="27">
        <v>0.14562118126272913</v>
      </c>
      <c r="J75" s="27">
        <v>1.9348268839103868E-2</v>
      </c>
      <c r="K75" s="27">
        <v>1.9348268839103868E-2</v>
      </c>
    </row>
    <row r="76" spans="1:11" ht="15" customHeight="1">
      <c r="A76" s="49"/>
      <c r="B76" s="24"/>
      <c r="C76" s="51" t="s">
        <v>313</v>
      </c>
      <c r="D76" s="28">
        <v>471</v>
      </c>
      <c r="E76" s="29">
        <v>188</v>
      </c>
      <c r="F76" s="30">
        <v>142</v>
      </c>
      <c r="G76" s="30">
        <v>85</v>
      </c>
      <c r="H76" s="30">
        <v>14</v>
      </c>
      <c r="I76" s="30">
        <v>77</v>
      </c>
      <c r="J76" s="30">
        <v>10</v>
      </c>
      <c r="K76" s="30">
        <v>8</v>
      </c>
    </row>
    <row r="77" spans="1:11" ht="15" customHeight="1">
      <c r="A77" s="49"/>
      <c r="B77" s="24"/>
      <c r="C77" s="52"/>
      <c r="D77" s="31">
        <v>1</v>
      </c>
      <c r="E77" s="26">
        <v>0.39915074309978771</v>
      </c>
      <c r="F77" s="27">
        <v>0.30148619957537154</v>
      </c>
      <c r="G77" s="27">
        <v>0.18046709129511676</v>
      </c>
      <c r="H77" s="27">
        <v>2.9723991507430998E-2</v>
      </c>
      <c r="I77" s="27">
        <v>0.16348195329087048</v>
      </c>
      <c r="J77" s="27">
        <v>2.1231422505307854E-2</v>
      </c>
      <c r="K77" s="27">
        <v>1.6985138004246284E-2</v>
      </c>
    </row>
    <row r="78" spans="1:11" ht="15" customHeight="1">
      <c r="A78" s="49"/>
      <c r="B78" s="24"/>
      <c r="C78" s="51" t="s">
        <v>314</v>
      </c>
      <c r="D78" s="28">
        <v>398</v>
      </c>
      <c r="E78" s="29">
        <v>170</v>
      </c>
      <c r="F78" s="30">
        <v>118</v>
      </c>
      <c r="G78" s="30">
        <v>57</v>
      </c>
      <c r="H78" s="30">
        <v>12</v>
      </c>
      <c r="I78" s="30">
        <v>64</v>
      </c>
      <c r="J78" s="30">
        <v>14</v>
      </c>
      <c r="K78" s="30">
        <v>7</v>
      </c>
    </row>
    <row r="79" spans="1:11" ht="15" customHeight="1">
      <c r="A79" s="49"/>
      <c r="B79" s="24"/>
      <c r="C79" s="52"/>
      <c r="D79" s="31">
        <v>1</v>
      </c>
      <c r="E79" s="26">
        <v>0.42713567839195982</v>
      </c>
      <c r="F79" s="27">
        <v>0.29648241206030151</v>
      </c>
      <c r="G79" s="27">
        <v>0.14321608040201006</v>
      </c>
      <c r="H79" s="27">
        <v>3.015075376884422E-2</v>
      </c>
      <c r="I79" s="27">
        <v>0.16080402010050251</v>
      </c>
      <c r="J79" s="27">
        <v>3.5175879396984924E-2</v>
      </c>
      <c r="K79" s="27">
        <v>1.7587939698492462E-2</v>
      </c>
    </row>
    <row r="80" spans="1:11" ht="15" customHeight="1">
      <c r="A80" s="49"/>
      <c r="B80" s="24"/>
      <c r="C80" s="51" t="s">
        <v>315</v>
      </c>
      <c r="D80" s="28">
        <v>201</v>
      </c>
      <c r="E80" s="29">
        <v>66</v>
      </c>
      <c r="F80" s="30">
        <v>80</v>
      </c>
      <c r="G80" s="30">
        <v>27</v>
      </c>
      <c r="H80" s="30">
        <v>6</v>
      </c>
      <c r="I80" s="30">
        <v>31</v>
      </c>
      <c r="J80" s="30">
        <v>7</v>
      </c>
      <c r="K80" s="30">
        <v>5</v>
      </c>
    </row>
    <row r="81" spans="1:11" ht="15" customHeight="1">
      <c r="A81" s="49"/>
      <c r="B81" s="24"/>
      <c r="C81" s="52"/>
      <c r="D81" s="31">
        <v>1</v>
      </c>
      <c r="E81" s="26">
        <v>0.32835820895522388</v>
      </c>
      <c r="F81" s="27">
        <v>0.39800995024875624</v>
      </c>
      <c r="G81" s="27">
        <v>0.13432835820895522</v>
      </c>
      <c r="H81" s="27">
        <v>2.9850746268656716E-2</v>
      </c>
      <c r="I81" s="27">
        <v>0.15422885572139303</v>
      </c>
      <c r="J81" s="27">
        <v>3.482587064676617E-2</v>
      </c>
      <c r="K81" s="27">
        <v>2.4875621890547265E-2</v>
      </c>
    </row>
    <row r="82" spans="1:1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</row>
    <row r="83" spans="1:1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49"/>
      <c r="B84" s="24" t="s">
        <v>316</v>
      </c>
      <c r="C84" s="53" t="s">
        <v>317</v>
      </c>
      <c r="D84" s="21">
        <v>1091</v>
      </c>
      <c r="E84" s="22">
        <v>614</v>
      </c>
      <c r="F84" s="23">
        <v>203</v>
      </c>
      <c r="G84" s="23">
        <v>150</v>
      </c>
      <c r="H84" s="23">
        <v>17</v>
      </c>
      <c r="I84" s="23">
        <v>133</v>
      </c>
      <c r="J84" s="23">
        <v>20</v>
      </c>
      <c r="K84" s="23">
        <v>32</v>
      </c>
    </row>
    <row r="85" spans="1:11" ht="15" customHeight="1">
      <c r="A85" s="49"/>
      <c r="B85" s="24" t="s">
        <v>318</v>
      </c>
      <c r="C85" s="52"/>
      <c r="D85" s="31">
        <v>1</v>
      </c>
      <c r="E85" s="26">
        <v>0.56278643446379473</v>
      </c>
      <c r="F85" s="27">
        <v>0.18606782768102659</v>
      </c>
      <c r="G85" s="27">
        <v>0.13748854262144822</v>
      </c>
      <c r="H85" s="27">
        <v>1.5582034830430797E-2</v>
      </c>
      <c r="I85" s="27">
        <v>0.12190650779101742</v>
      </c>
      <c r="J85" s="27">
        <v>1.8331805682859761E-2</v>
      </c>
      <c r="K85" s="27">
        <v>2.933088909257562E-2</v>
      </c>
    </row>
    <row r="86" spans="1:11" ht="15" customHeight="1">
      <c r="A86" s="49"/>
      <c r="B86" s="24" t="s">
        <v>319</v>
      </c>
      <c r="C86" s="51" t="s">
        <v>320</v>
      </c>
      <c r="D86" s="28">
        <v>1156</v>
      </c>
      <c r="E86" s="29">
        <v>601</v>
      </c>
      <c r="F86" s="30">
        <v>243</v>
      </c>
      <c r="G86" s="30">
        <v>176</v>
      </c>
      <c r="H86" s="30">
        <v>18</v>
      </c>
      <c r="I86" s="30">
        <v>155</v>
      </c>
      <c r="J86" s="30">
        <v>31</v>
      </c>
      <c r="K86" s="30">
        <v>21</v>
      </c>
    </row>
    <row r="87" spans="1:11" ht="15" customHeight="1">
      <c r="A87" s="49"/>
      <c r="B87" s="24"/>
      <c r="C87" s="52"/>
      <c r="D87" s="31">
        <v>1</v>
      </c>
      <c r="E87" s="26">
        <v>0.51989619377162632</v>
      </c>
      <c r="F87" s="27">
        <v>0.21020761245674741</v>
      </c>
      <c r="G87" s="27">
        <v>0.15224913494809689</v>
      </c>
      <c r="H87" s="27">
        <v>1.5570934256055362E-2</v>
      </c>
      <c r="I87" s="27">
        <v>0.13408304498269896</v>
      </c>
      <c r="J87" s="27">
        <v>2.6816608996539794E-2</v>
      </c>
      <c r="K87" s="27">
        <v>1.8166089965397925E-2</v>
      </c>
    </row>
    <row r="88" spans="1:11" ht="15" customHeight="1">
      <c r="A88" s="49"/>
      <c r="B88" s="24"/>
      <c r="C88" s="51" t="s">
        <v>321</v>
      </c>
      <c r="D88" s="28">
        <v>820</v>
      </c>
      <c r="E88" s="29">
        <v>397</v>
      </c>
      <c r="F88" s="30">
        <v>191</v>
      </c>
      <c r="G88" s="30">
        <v>139</v>
      </c>
      <c r="H88" s="30">
        <v>20</v>
      </c>
      <c r="I88" s="30">
        <v>123</v>
      </c>
      <c r="J88" s="30">
        <v>20</v>
      </c>
      <c r="K88" s="30">
        <v>9</v>
      </c>
    </row>
    <row r="89" spans="1:11" ht="15" customHeight="1">
      <c r="A89" s="49"/>
      <c r="B89" s="24"/>
      <c r="C89" s="52"/>
      <c r="D89" s="31">
        <v>1</v>
      </c>
      <c r="E89" s="26">
        <v>0.48414634146341462</v>
      </c>
      <c r="F89" s="27">
        <v>0.2329268292682927</v>
      </c>
      <c r="G89" s="27">
        <v>0.16951219512195123</v>
      </c>
      <c r="H89" s="27">
        <v>2.4390243902439025E-2</v>
      </c>
      <c r="I89" s="27">
        <v>0.15</v>
      </c>
      <c r="J89" s="27">
        <v>2.4390243902439025E-2</v>
      </c>
      <c r="K89" s="27">
        <v>1.097560975609756E-2</v>
      </c>
    </row>
    <row r="90" spans="1:11" ht="15" customHeight="1">
      <c r="A90" s="49"/>
      <c r="B90" s="24"/>
      <c r="C90" s="51" t="s">
        <v>322</v>
      </c>
      <c r="D90" s="28">
        <v>1120</v>
      </c>
      <c r="E90" s="29">
        <v>484</v>
      </c>
      <c r="F90" s="30">
        <v>332</v>
      </c>
      <c r="G90" s="30">
        <v>174</v>
      </c>
      <c r="H90" s="30">
        <v>16</v>
      </c>
      <c r="I90" s="30">
        <v>181</v>
      </c>
      <c r="J90" s="30">
        <v>16</v>
      </c>
      <c r="K90" s="30">
        <v>24</v>
      </c>
    </row>
    <row r="91" spans="1:11" ht="15" customHeight="1">
      <c r="A91" s="49"/>
      <c r="B91" s="24"/>
      <c r="C91" s="52"/>
      <c r="D91" s="31">
        <v>1</v>
      </c>
      <c r="E91" s="26">
        <v>0.43214285714285716</v>
      </c>
      <c r="F91" s="27">
        <v>0.29642857142857143</v>
      </c>
      <c r="G91" s="27">
        <v>0.15535714285714286</v>
      </c>
      <c r="H91" s="27">
        <v>1.4285714285714285E-2</v>
      </c>
      <c r="I91" s="27">
        <v>0.16160714285714287</v>
      </c>
      <c r="J91" s="27">
        <v>1.4285714285714285E-2</v>
      </c>
      <c r="K91" s="27">
        <v>2.1428571428571429E-2</v>
      </c>
    </row>
    <row r="92" spans="1:11" ht="15" customHeight="1">
      <c r="A92" s="49"/>
      <c r="B92" s="24"/>
      <c r="C92" s="51" t="s">
        <v>323</v>
      </c>
      <c r="D92" s="28">
        <v>544</v>
      </c>
      <c r="E92" s="29">
        <v>237</v>
      </c>
      <c r="F92" s="30">
        <v>162</v>
      </c>
      <c r="G92" s="30">
        <v>74</v>
      </c>
      <c r="H92" s="30">
        <v>17</v>
      </c>
      <c r="I92" s="30">
        <v>78</v>
      </c>
      <c r="J92" s="30">
        <v>9</v>
      </c>
      <c r="K92" s="30">
        <v>13</v>
      </c>
    </row>
    <row r="93" spans="1:11" ht="15" customHeight="1">
      <c r="A93" s="49"/>
      <c r="B93" s="24"/>
      <c r="C93" s="52"/>
      <c r="D93" s="31">
        <v>1</v>
      </c>
      <c r="E93" s="26">
        <v>0.43566176470588236</v>
      </c>
      <c r="F93" s="27">
        <v>0.29779411764705882</v>
      </c>
      <c r="G93" s="27">
        <v>0.13602941176470587</v>
      </c>
      <c r="H93" s="27">
        <v>3.125E-2</v>
      </c>
      <c r="I93" s="27">
        <v>0.14338235294117646</v>
      </c>
      <c r="J93" s="27">
        <v>1.6544117647058824E-2</v>
      </c>
      <c r="K93" s="27">
        <v>2.389705882352941E-2</v>
      </c>
    </row>
    <row r="94" spans="1:11" ht="15" customHeight="1">
      <c r="A94" s="49"/>
      <c r="B94" s="24"/>
      <c r="C94" s="51" t="s">
        <v>324</v>
      </c>
      <c r="D94" s="28">
        <v>147</v>
      </c>
      <c r="E94" s="29">
        <v>61</v>
      </c>
      <c r="F94" s="30">
        <v>53</v>
      </c>
      <c r="G94" s="30">
        <v>25</v>
      </c>
      <c r="H94" s="30">
        <v>6</v>
      </c>
      <c r="I94" s="30">
        <v>20</v>
      </c>
      <c r="J94" s="30">
        <v>2</v>
      </c>
      <c r="K94" s="30">
        <v>1</v>
      </c>
    </row>
    <row r="95" spans="1:11" ht="15" customHeight="1">
      <c r="A95" s="49"/>
      <c r="B95" s="24"/>
      <c r="C95" s="52"/>
      <c r="D95" s="31">
        <v>1</v>
      </c>
      <c r="E95" s="26">
        <v>0.41496598639455784</v>
      </c>
      <c r="F95" s="27">
        <v>0.36054421768707484</v>
      </c>
      <c r="G95" s="27">
        <v>0.17006802721088435</v>
      </c>
      <c r="H95" s="27">
        <v>4.0816326530612242E-2</v>
      </c>
      <c r="I95" s="27">
        <v>0.1360544217687075</v>
      </c>
      <c r="J95" s="27">
        <v>1.3605442176870748E-2</v>
      </c>
      <c r="K95" s="27">
        <v>6.8027210884353739E-3</v>
      </c>
    </row>
    <row r="96" spans="1:11" ht="15" customHeight="1">
      <c r="A96" s="49"/>
      <c r="B96" s="24"/>
      <c r="C96" s="51" t="s">
        <v>325</v>
      </c>
      <c r="D96" s="28">
        <v>92</v>
      </c>
      <c r="E96" s="29">
        <v>34</v>
      </c>
      <c r="F96" s="30">
        <v>30</v>
      </c>
      <c r="G96" s="30">
        <v>15</v>
      </c>
      <c r="H96" s="30">
        <v>2</v>
      </c>
      <c r="I96" s="30">
        <v>16</v>
      </c>
      <c r="J96" s="30">
        <v>5</v>
      </c>
      <c r="K96" s="30">
        <v>1</v>
      </c>
    </row>
    <row r="97" spans="1:11" ht="15" customHeight="1">
      <c r="A97" s="49"/>
      <c r="B97" s="24"/>
      <c r="C97" s="52"/>
      <c r="D97" s="31">
        <v>1</v>
      </c>
      <c r="E97" s="26">
        <v>0.36956521739130432</v>
      </c>
      <c r="F97" s="27">
        <v>0.32608695652173914</v>
      </c>
      <c r="G97" s="27">
        <v>0.16304347826086957</v>
      </c>
      <c r="H97" s="27">
        <v>2.1739130434782608E-2</v>
      </c>
      <c r="I97" s="27">
        <v>0.17391304347826086</v>
      </c>
      <c r="J97" s="27">
        <v>5.434782608695652E-2</v>
      </c>
      <c r="K97" s="27">
        <v>1.0869565217391304E-2</v>
      </c>
    </row>
    <row r="98" spans="1:11" ht="15" customHeight="1">
      <c r="A98" s="49"/>
      <c r="B98" s="24"/>
      <c r="C98" s="51" t="s">
        <v>326</v>
      </c>
      <c r="D98" s="28">
        <v>9</v>
      </c>
      <c r="E98" s="29">
        <v>4</v>
      </c>
      <c r="F98" s="30">
        <v>2</v>
      </c>
      <c r="G98" s="30">
        <v>0</v>
      </c>
      <c r="H98" s="30">
        <v>1</v>
      </c>
      <c r="I98" s="30">
        <v>3</v>
      </c>
      <c r="J98" s="30">
        <v>0</v>
      </c>
      <c r="K98" s="30">
        <v>0</v>
      </c>
    </row>
    <row r="99" spans="1:11" ht="15" customHeight="1">
      <c r="A99" s="49"/>
      <c r="B99" s="24"/>
      <c r="C99" s="52"/>
      <c r="D99" s="31">
        <v>1</v>
      </c>
      <c r="E99" s="26">
        <v>0.44444444444444442</v>
      </c>
      <c r="F99" s="27">
        <v>0.22222222222222221</v>
      </c>
      <c r="G99" s="27">
        <v>0</v>
      </c>
      <c r="H99" s="27">
        <v>0.1111111111111111</v>
      </c>
      <c r="I99" s="27">
        <v>0.33333333333333331</v>
      </c>
      <c r="J99" s="27">
        <v>0</v>
      </c>
      <c r="K99" s="27">
        <v>0</v>
      </c>
    </row>
    <row r="100" spans="1:11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</row>
    <row r="101" spans="1:11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K9">
    <cfRule type="top10" dxfId="781" priority="56" rank="1"/>
  </conditionalFormatting>
  <conditionalFormatting sqref="E67:K67">
    <cfRule type="top10" dxfId="780" priority="49" rank="1"/>
  </conditionalFormatting>
  <conditionalFormatting sqref="E65:K65">
    <cfRule type="top10" dxfId="779" priority="48" rank="1"/>
  </conditionalFormatting>
  <conditionalFormatting sqref="E63:K63">
    <cfRule type="top10" dxfId="778" priority="47" rank="1"/>
  </conditionalFormatting>
  <conditionalFormatting sqref="E61:K61">
    <cfRule type="top10" dxfId="777" priority="46" rank="1"/>
  </conditionalFormatting>
  <conditionalFormatting sqref="E59:K59">
    <cfRule type="top10" dxfId="776" priority="45" rank="1"/>
  </conditionalFormatting>
  <conditionalFormatting sqref="E57:K57">
    <cfRule type="top10" dxfId="775" priority="44" rank="1"/>
  </conditionalFormatting>
  <conditionalFormatting sqref="E55:K55">
    <cfRule type="top10" dxfId="774" priority="43" rank="1"/>
  </conditionalFormatting>
  <conditionalFormatting sqref="E53:K53">
    <cfRule type="top10" dxfId="773" priority="42" rank="1"/>
  </conditionalFormatting>
  <conditionalFormatting sqref="E51:K51">
    <cfRule type="top10" dxfId="772" priority="41" rank="1"/>
  </conditionalFormatting>
  <conditionalFormatting sqref="E49:K49">
    <cfRule type="top10" dxfId="771" priority="40" rank="1"/>
  </conditionalFormatting>
  <conditionalFormatting sqref="E47:K47">
    <cfRule type="top10" dxfId="770" priority="39" rank="1"/>
  </conditionalFormatting>
  <conditionalFormatting sqref="E45:K45">
    <cfRule type="top10" dxfId="769" priority="38" rank="1"/>
  </conditionalFormatting>
  <conditionalFormatting sqref="E43:K43">
    <cfRule type="top10" dxfId="768" priority="37" rank="1"/>
  </conditionalFormatting>
  <conditionalFormatting sqref="E41:K41">
    <cfRule type="top10" dxfId="767" priority="36" rank="1"/>
  </conditionalFormatting>
  <conditionalFormatting sqref="E39:K39">
    <cfRule type="top10" dxfId="766" priority="35" rank="1"/>
  </conditionalFormatting>
  <conditionalFormatting sqref="E37:K37">
    <cfRule type="top10" dxfId="765" priority="34" rank="1"/>
  </conditionalFormatting>
  <conditionalFormatting sqref="E35:K35">
    <cfRule type="top10" dxfId="764" priority="32" rank="1"/>
  </conditionalFormatting>
  <conditionalFormatting sqref="E33:K33">
    <cfRule type="top10" dxfId="763" priority="31" rank="1"/>
  </conditionalFormatting>
  <conditionalFormatting sqref="E31:K31">
    <cfRule type="top10" dxfId="762" priority="30" rank="1"/>
  </conditionalFormatting>
  <conditionalFormatting sqref="E29:K29">
    <cfRule type="top10" dxfId="761" priority="29" rank="1"/>
  </conditionalFormatting>
  <conditionalFormatting sqref="E27:K27">
    <cfRule type="top10" dxfId="760" priority="28" rank="1"/>
  </conditionalFormatting>
  <conditionalFormatting sqref="E21:K21">
    <cfRule type="top10" dxfId="759" priority="27" rank="1"/>
  </conditionalFormatting>
  <conditionalFormatting sqref="E19:K19">
    <cfRule type="top10" dxfId="758" priority="26" rank="1"/>
  </conditionalFormatting>
  <conditionalFormatting sqref="E17:K17">
    <cfRule type="top10" dxfId="757" priority="25" rank="1"/>
  </conditionalFormatting>
  <conditionalFormatting sqref="E15:K15">
    <cfRule type="top10" dxfId="756" priority="24" rank="1"/>
  </conditionalFormatting>
  <conditionalFormatting sqref="E13:K13">
    <cfRule type="top10" dxfId="755" priority="23" rank="1"/>
  </conditionalFormatting>
  <conditionalFormatting sqref="E11:K11">
    <cfRule type="top10" dxfId="754" priority="22" rank="1"/>
  </conditionalFormatting>
  <conditionalFormatting sqref="E23:K23">
    <cfRule type="top10" dxfId="753" priority="21" rank="1"/>
  </conditionalFormatting>
  <conditionalFormatting sqref="E25:K25">
    <cfRule type="top10" dxfId="752" priority="20" rank="1"/>
  </conditionalFormatting>
  <conditionalFormatting sqref="E81:K81">
    <cfRule type="top10" dxfId="751" priority="17" rank="1"/>
  </conditionalFormatting>
  <conditionalFormatting sqref="E79:K79">
    <cfRule type="top10" dxfId="750" priority="16" rank="1"/>
  </conditionalFormatting>
  <conditionalFormatting sqref="E77:K77">
    <cfRule type="top10" dxfId="749" priority="15" rank="1"/>
  </conditionalFormatting>
  <conditionalFormatting sqref="E75:K75">
    <cfRule type="top10" dxfId="748" priority="14" rank="1"/>
  </conditionalFormatting>
  <conditionalFormatting sqref="E73:K73">
    <cfRule type="top10" dxfId="747" priority="13" rank="1"/>
  </conditionalFormatting>
  <conditionalFormatting sqref="E71:K71">
    <cfRule type="top10" dxfId="746" priority="12" rank="1"/>
  </conditionalFormatting>
  <conditionalFormatting sqref="E69:K69">
    <cfRule type="top10" dxfId="745" priority="11" rank="1"/>
  </conditionalFormatting>
  <conditionalFormatting sqref="E101:K101">
    <cfRule type="top10" dxfId="744" priority="9" rank="1"/>
  </conditionalFormatting>
  <conditionalFormatting sqref="E99:K99">
    <cfRule type="top10" dxfId="743" priority="8" rank="1"/>
  </conditionalFormatting>
  <conditionalFormatting sqref="E97:K97">
    <cfRule type="top10" dxfId="742" priority="7" rank="1"/>
  </conditionalFormatting>
  <conditionalFormatting sqref="E95:K95">
    <cfRule type="top10" dxfId="741" priority="6" rank="1"/>
  </conditionalFormatting>
  <conditionalFormatting sqref="E93:K93">
    <cfRule type="top10" dxfId="740" priority="5" rank="1"/>
  </conditionalFormatting>
  <conditionalFormatting sqref="E91:K91">
    <cfRule type="top10" dxfId="739" priority="4" rank="1"/>
  </conditionalFormatting>
  <conditionalFormatting sqref="E89:K89">
    <cfRule type="top10" dxfId="738" priority="3" rank="1"/>
  </conditionalFormatting>
  <conditionalFormatting sqref="E87:K87">
    <cfRule type="top10" dxfId="737" priority="2" rank="1"/>
  </conditionalFormatting>
  <conditionalFormatting sqref="E85:K85">
    <cfRule type="top10" dxfId="73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" width="8.625" style="3"/>
    <col min="17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384" ht="15" customHeight="1">
      <c r="B2" s="3" t="s">
        <v>29</v>
      </c>
    </row>
    <row r="3" spans="1:16384" ht="15" customHeight="1">
      <c r="B3" s="3" t="s">
        <v>361</v>
      </c>
    </row>
    <row r="4" spans="1:16384" ht="15" customHeight="1">
      <c r="B4" s="3" t="s">
        <v>362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200</v>
      </c>
      <c r="F7" s="13" t="s">
        <v>201</v>
      </c>
      <c r="G7" s="13" t="s">
        <v>202</v>
      </c>
      <c r="H7" s="13" t="s">
        <v>389</v>
      </c>
      <c r="I7" s="13" t="s">
        <v>203</v>
      </c>
      <c r="J7" s="13" t="s">
        <v>204</v>
      </c>
      <c r="K7" s="13" t="s">
        <v>205</v>
      </c>
      <c r="L7" s="13" t="s">
        <v>206</v>
      </c>
      <c r="M7" s="13" t="s">
        <v>23</v>
      </c>
      <c r="N7" s="13" t="s">
        <v>207</v>
      </c>
      <c r="O7" s="13" t="s">
        <v>24</v>
      </c>
      <c r="P7" s="13" t="s">
        <v>27</v>
      </c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5117</v>
      </c>
      <c r="E8" s="15">
        <v>960</v>
      </c>
      <c r="F8" s="16">
        <v>1196</v>
      </c>
      <c r="G8" s="16">
        <v>1173</v>
      </c>
      <c r="H8" s="16">
        <v>867</v>
      </c>
      <c r="I8" s="16">
        <v>239</v>
      </c>
      <c r="J8" s="16">
        <v>568</v>
      </c>
      <c r="K8" s="16">
        <v>428</v>
      </c>
      <c r="L8" s="16">
        <v>961</v>
      </c>
      <c r="M8" s="16">
        <v>105</v>
      </c>
      <c r="N8" s="16">
        <v>1045</v>
      </c>
      <c r="O8" s="16">
        <v>488</v>
      </c>
      <c r="P8" s="16">
        <v>252</v>
      </c>
    </row>
    <row r="9" spans="1:16384" ht="15" customHeight="1">
      <c r="A9" s="49"/>
      <c r="B9" s="57"/>
      <c r="C9" s="58"/>
      <c r="D9" s="17">
        <v>1</v>
      </c>
      <c r="E9" s="18">
        <v>0.18760992769200704</v>
      </c>
      <c r="F9" s="19">
        <v>0.23373070158295878</v>
      </c>
      <c r="G9" s="19">
        <v>0.2292358803986711</v>
      </c>
      <c r="H9" s="19">
        <v>0.16943521594684385</v>
      </c>
      <c r="I9" s="19">
        <v>4.6707054914989249E-2</v>
      </c>
      <c r="J9" s="19">
        <v>0.11100254055110416</v>
      </c>
      <c r="K9" s="19">
        <v>8.3642759429353133E-2</v>
      </c>
      <c r="L9" s="19">
        <v>0.18780535470001955</v>
      </c>
      <c r="M9" s="19">
        <v>2.0519835841313269E-2</v>
      </c>
      <c r="N9" s="19">
        <v>0.20422122337307017</v>
      </c>
      <c r="O9" s="19">
        <v>9.5368379910103579E-2</v>
      </c>
      <c r="P9" s="19">
        <v>4.9247606019151846E-2</v>
      </c>
    </row>
    <row r="10" spans="1:16384" ht="15" customHeight="1">
      <c r="A10" s="49"/>
      <c r="B10" s="20" t="s">
        <v>280</v>
      </c>
      <c r="C10" s="59" t="s">
        <v>286</v>
      </c>
      <c r="D10" s="21">
        <v>1199</v>
      </c>
      <c r="E10" s="22">
        <v>237</v>
      </c>
      <c r="F10" s="23">
        <v>282</v>
      </c>
      <c r="G10" s="23">
        <v>267</v>
      </c>
      <c r="H10" s="23">
        <v>200</v>
      </c>
      <c r="I10" s="23">
        <v>52</v>
      </c>
      <c r="J10" s="23">
        <v>138</v>
      </c>
      <c r="K10" s="23">
        <v>105</v>
      </c>
      <c r="L10" s="23">
        <v>231</v>
      </c>
      <c r="M10" s="23">
        <v>26</v>
      </c>
      <c r="N10" s="23">
        <v>229</v>
      </c>
      <c r="O10" s="23">
        <v>128</v>
      </c>
      <c r="P10" s="23">
        <v>62</v>
      </c>
    </row>
    <row r="11" spans="1:16384" ht="15" customHeight="1">
      <c r="A11" s="49"/>
      <c r="B11" s="24"/>
      <c r="C11" s="52"/>
      <c r="D11" s="25">
        <v>1</v>
      </c>
      <c r="E11" s="26">
        <v>0.19766472060050042</v>
      </c>
      <c r="F11" s="27">
        <v>0.23519599666388658</v>
      </c>
      <c r="G11" s="27">
        <v>0.22268557130942451</v>
      </c>
      <c r="H11" s="27">
        <v>0.16680567139282734</v>
      </c>
      <c r="I11" s="27">
        <v>4.3369474562135114E-2</v>
      </c>
      <c r="J11" s="27">
        <v>0.11509591326105087</v>
      </c>
      <c r="K11" s="27">
        <v>8.7572977481234368E-2</v>
      </c>
      <c r="L11" s="27">
        <v>0.19266055045871561</v>
      </c>
      <c r="M11" s="27">
        <v>2.1684737281067557E-2</v>
      </c>
      <c r="N11" s="27">
        <v>0.19099249374478733</v>
      </c>
      <c r="O11" s="27">
        <v>0.1067556296914095</v>
      </c>
      <c r="P11" s="27">
        <v>5.170975813177648E-2</v>
      </c>
    </row>
    <row r="12" spans="1:16384" ht="15" customHeight="1">
      <c r="A12" s="49"/>
      <c r="B12" s="24"/>
      <c r="C12" s="51" t="s">
        <v>287</v>
      </c>
      <c r="D12" s="28">
        <v>3858</v>
      </c>
      <c r="E12" s="29">
        <v>715</v>
      </c>
      <c r="F12" s="30">
        <v>904</v>
      </c>
      <c r="G12" s="30">
        <v>896</v>
      </c>
      <c r="H12" s="30">
        <v>657</v>
      </c>
      <c r="I12" s="30">
        <v>185</v>
      </c>
      <c r="J12" s="30">
        <v>424</v>
      </c>
      <c r="K12" s="30">
        <v>319</v>
      </c>
      <c r="L12" s="30">
        <v>720</v>
      </c>
      <c r="M12" s="30">
        <v>78</v>
      </c>
      <c r="N12" s="30">
        <v>795</v>
      </c>
      <c r="O12" s="30">
        <v>352</v>
      </c>
      <c r="P12" s="30">
        <v>187</v>
      </c>
    </row>
    <row r="13" spans="1:16384" ht="15" customHeight="1">
      <c r="A13" s="49"/>
      <c r="B13" s="43"/>
      <c r="C13" s="60"/>
      <c r="D13" s="44">
        <v>1</v>
      </c>
      <c r="E13" s="45">
        <v>0.18532918610679108</v>
      </c>
      <c r="F13" s="46">
        <v>0.23431829963711767</v>
      </c>
      <c r="G13" s="46">
        <v>0.23224468636599274</v>
      </c>
      <c r="H13" s="46">
        <v>0.1702954898911353</v>
      </c>
      <c r="I13" s="46">
        <v>4.7952306894764124E-2</v>
      </c>
      <c r="J13" s="46">
        <v>0.10990150336962157</v>
      </c>
      <c r="K13" s="46">
        <v>8.2685329186106785E-2</v>
      </c>
      <c r="L13" s="46">
        <v>0.18662519440124417</v>
      </c>
      <c r="M13" s="46">
        <v>2.0217729393468119E-2</v>
      </c>
      <c r="N13" s="46">
        <v>0.20606531881804044</v>
      </c>
      <c r="O13" s="46">
        <v>9.1238983929497156E-2</v>
      </c>
      <c r="P13" s="46">
        <v>4.8470710212545363E-2</v>
      </c>
    </row>
    <row r="14" spans="1:16384" ht="15" customHeight="1">
      <c r="A14" s="49"/>
      <c r="B14" s="24" t="s">
        <v>22</v>
      </c>
      <c r="C14" s="53" t="s">
        <v>288</v>
      </c>
      <c r="D14" s="21">
        <v>151</v>
      </c>
      <c r="E14" s="22">
        <v>28</v>
      </c>
      <c r="F14" s="23">
        <v>35</v>
      </c>
      <c r="G14" s="23">
        <v>29</v>
      </c>
      <c r="H14" s="23">
        <v>24</v>
      </c>
      <c r="I14" s="23">
        <v>8</v>
      </c>
      <c r="J14" s="23">
        <v>11</v>
      </c>
      <c r="K14" s="23">
        <v>8</v>
      </c>
      <c r="L14" s="23">
        <v>24</v>
      </c>
      <c r="M14" s="23">
        <v>6</v>
      </c>
      <c r="N14" s="23">
        <v>18</v>
      </c>
      <c r="O14" s="23">
        <v>22</v>
      </c>
      <c r="P14" s="23">
        <v>10</v>
      </c>
    </row>
    <row r="15" spans="1:16384" ht="15" customHeight="1">
      <c r="A15" s="49"/>
      <c r="B15" s="24"/>
      <c r="C15" s="52"/>
      <c r="D15" s="31">
        <v>1</v>
      </c>
      <c r="E15" s="26">
        <v>0.18543046357615894</v>
      </c>
      <c r="F15" s="27">
        <v>0.23178807947019867</v>
      </c>
      <c r="G15" s="27">
        <v>0.19205298013245034</v>
      </c>
      <c r="H15" s="27">
        <v>0.15894039735099338</v>
      </c>
      <c r="I15" s="27">
        <v>5.2980132450331126E-2</v>
      </c>
      <c r="J15" s="27">
        <v>7.2847682119205295E-2</v>
      </c>
      <c r="K15" s="27">
        <v>5.2980132450331126E-2</v>
      </c>
      <c r="L15" s="27">
        <v>0.15894039735099338</v>
      </c>
      <c r="M15" s="27">
        <v>3.9735099337748346E-2</v>
      </c>
      <c r="N15" s="27">
        <v>0.11920529801324503</v>
      </c>
      <c r="O15" s="27">
        <v>0.14569536423841059</v>
      </c>
      <c r="P15" s="27">
        <v>6.6225165562913912E-2</v>
      </c>
    </row>
    <row r="16" spans="1:16384" ht="15" customHeight="1">
      <c r="A16" s="49"/>
      <c r="B16" s="24"/>
      <c r="C16" s="51" t="s">
        <v>289</v>
      </c>
      <c r="D16" s="28">
        <v>176</v>
      </c>
      <c r="E16" s="29">
        <v>29</v>
      </c>
      <c r="F16" s="30">
        <v>35</v>
      </c>
      <c r="G16" s="30">
        <v>32</v>
      </c>
      <c r="H16" s="30">
        <v>29</v>
      </c>
      <c r="I16" s="30">
        <v>8</v>
      </c>
      <c r="J16" s="30">
        <v>23</v>
      </c>
      <c r="K16" s="30">
        <v>10</v>
      </c>
      <c r="L16" s="30">
        <v>36</v>
      </c>
      <c r="M16" s="30">
        <v>5</v>
      </c>
      <c r="N16" s="30">
        <v>29</v>
      </c>
      <c r="O16" s="30">
        <v>19</v>
      </c>
      <c r="P16" s="30">
        <v>15</v>
      </c>
    </row>
    <row r="17" spans="1:16" ht="15" customHeight="1">
      <c r="A17" s="49"/>
      <c r="B17" s="24"/>
      <c r="C17" s="52"/>
      <c r="D17" s="31">
        <v>1</v>
      </c>
      <c r="E17" s="26">
        <v>0.16477272727272727</v>
      </c>
      <c r="F17" s="27">
        <v>0.19886363636363635</v>
      </c>
      <c r="G17" s="27">
        <v>0.18181818181818182</v>
      </c>
      <c r="H17" s="27">
        <v>0.16477272727272727</v>
      </c>
      <c r="I17" s="27">
        <v>4.5454545454545456E-2</v>
      </c>
      <c r="J17" s="27">
        <v>0.13068181818181818</v>
      </c>
      <c r="K17" s="27">
        <v>5.6818181818181816E-2</v>
      </c>
      <c r="L17" s="27">
        <v>0.20454545454545456</v>
      </c>
      <c r="M17" s="27">
        <v>2.8409090909090908E-2</v>
      </c>
      <c r="N17" s="27">
        <v>0.16477272727272727</v>
      </c>
      <c r="O17" s="27">
        <v>0.10795454545454546</v>
      </c>
      <c r="P17" s="27">
        <v>8.5227272727272721E-2</v>
      </c>
    </row>
    <row r="18" spans="1:16" ht="15" customHeight="1">
      <c r="A18" s="49"/>
      <c r="B18" s="24"/>
      <c r="C18" s="51" t="s">
        <v>290</v>
      </c>
      <c r="D18" s="28">
        <v>214</v>
      </c>
      <c r="E18" s="29">
        <v>35</v>
      </c>
      <c r="F18" s="30">
        <v>44</v>
      </c>
      <c r="G18" s="30">
        <v>43</v>
      </c>
      <c r="H18" s="30">
        <v>31</v>
      </c>
      <c r="I18" s="30">
        <v>11</v>
      </c>
      <c r="J18" s="30">
        <v>20</v>
      </c>
      <c r="K18" s="30">
        <v>23</v>
      </c>
      <c r="L18" s="30">
        <v>47</v>
      </c>
      <c r="M18" s="30">
        <v>5</v>
      </c>
      <c r="N18" s="30">
        <v>40</v>
      </c>
      <c r="O18" s="30">
        <v>27</v>
      </c>
      <c r="P18" s="30">
        <v>11</v>
      </c>
    </row>
    <row r="19" spans="1:16" ht="15" customHeight="1">
      <c r="A19" s="49"/>
      <c r="B19" s="24"/>
      <c r="C19" s="52"/>
      <c r="D19" s="31">
        <v>1</v>
      </c>
      <c r="E19" s="26">
        <v>0.16355140186915887</v>
      </c>
      <c r="F19" s="27">
        <v>0.20560747663551401</v>
      </c>
      <c r="G19" s="27">
        <v>0.20093457943925233</v>
      </c>
      <c r="H19" s="27">
        <v>0.14485981308411214</v>
      </c>
      <c r="I19" s="27">
        <v>5.1401869158878503E-2</v>
      </c>
      <c r="J19" s="27">
        <v>9.3457943925233641E-2</v>
      </c>
      <c r="K19" s="27">
        <v>0.10747663551401869</v>
      </c>
      <c r="L19" s="27">
        <v>0.21962616822429906</v>
      </c>
      <c r="M19" s="27">
        <v>2.336448598130841E-2</v>
      </c>
      <c r="N19" s="27">
        <v>0.18691588785046728</v>
      </c>
      <c r="O19" s="27">
        <v>0.12616822429906541</v>
      </c>
      <c r="P19" s="27">
        <v>5.1401869158878503E-2</v>
      </c>
    </row>
    <row r="20" spans="1:16" ht="15" customHeight="1">
      <c r="A20" s="49"/>
      <c r="B20" s="24"/>
      <c r="C20" s="51" t="s">
        <v>291</v>
      </c>
      <c r="D20" s="28">
        <v>466</v>
      </c>
      <c r="E20" s="29">
        <v>94</v>
      </c>
      <c r="F20" s="30">
        <v>93</v>
      </c>
      <c r="G20" s="30">
        <v>99</v>
      </c>
      <c r="H20" s="30">
        <v>89</v>
      </c>
      <c r="I20" s="30">
        <v>21</v>
      </c>
      <c r="J20" s="30">
        <v>41</v>
      </c>
      <c r="K20" s="30">
        <v>34</v>
      </c>
      <c r="L20" s="30">
        <v>91</v>
      </c>
      <c r="M20" s="30">
        <v>5</v>
      </c>
      <c r="N20" s="30">
        <v>96</v>
      </c>
      <c r="O20" s="30">
        <v>56</v>
      </c>
      <c r="P20" s="30">
        <v>24</v>
      </c>
    </row>
    <row r="21" spans="1:16" ht="15" customHeight="1">
      <c r="A21" s="49"/>
      <c r="B21" s="24"/>
      <c r="C21" s="52"/>
      <c r="D21" s="31">
        <v>1</v>
      </c>
      <c r="E21" s="26">
        <v>0.20171673819742489</v>
      </c>
      <c r="F21" s="27">
        <v>0.19957081545064378</v>
      </c>
      <c r="G21" s="27">
        <v>0.21244635193133046</v>
      </c>
      <c r="H21" s="27">
        <v>0.19098712446351931</v>
      </c>
      <c r="I21" s="27">
        <v>4.5064377682403435E-2</v>
      </c>
      <c r="J21" s="27">
        <v>8.7982832618025753E-2</v>
      </c>
      <c r="K21" s="27">
        <v>7.2961373390557943E-2</v>
      </c>
      <c r="L21" s="27">
        <v>0.19527896995708155</v>
      </c>
      <c r="M21" s="27">
        <v>1.0729613733905579E-2</v>
      </c>
      <c r="N21" s="27">
        <v>0.20600858369098712</v>
      </c>
      <c r="O21" s="27">
        <v>0.12017167381974249</v>
      </c>
      <c r="P21" s="27">
        <v>5.1502145922746781E-2</v>
      </c>
    </row>
    <row r="22" spans="1:16" ht="15" customHeight="1">
      <c r="A22" s="49"/>
      <c r="B22" s="24"/>
      <c r="C22" s="51" t="s">
        <v>292</v>
      </c>
      <c r="D22" s="28">
        <v>1150</v>
      </c>
      <c r="E22" s="29">
        <v>204</v>
      </c>
      <c r="F22" s="30">
        <v>350</v>
      </c>
      <c r="G22" s="30">
        <v>335</v>
      </c>
      <c r="H22" s="30">
        <v>200</v>
      </c>
      <c r="I22" s="30">
        <v>68</v>
      </c>
      <c r="J22" s="30">
        <v>148</v>
      </c>
      <c r="K22" s="30">
        <v>111</v>
      </c>
      <c r="L22" s="30">
        <v>226</v>
      </c>
      <c r="M22" s="30">
        <v>21</v>
      </c>
      <c r="N22" s="30">
        <v>197</v>
      </c>
      <c r="O22" s="30">
        <v>103</v>
      </c>
      <c r="P22" s="30">
        <v>55</v>
      </c>
    </row>
    <row r="23" spans="1:16" ht="15" customHeight="1">
      <c r="A23" s="49"/>
      <c r="B23" s="24"/>
      <c r="C23" s="52"/>
      <c r="D23" s="25">
        <v>1</v>
      </c>
      <c r="E23" s="26">
        <v>0.17739130434782607</v>
      </c>
      <c r="F23" s="27">
        <v>0.30434782608695654</v>
      </c>
      <c r="G23" s="27">
        <v>0.29130434782608694</v>
      </c>
      <c r="H23" s="27">
        <v>0.17391304347826086</v>
      </c>
      <c r="I23" s="27">
        <v>5.9130434782608696E-2</v>
      </c>
      <c r="J23" s="27">
        <v>0.12869565217391304</v>
      </c>
      <c r="K23" s="27">
        <v>9.6521739130434783E-2</v>
      </c>
      <c r="L23" s="27">
        <v>0.19652173913043477</v>
      </c>
      <c r="M23" s="27">
        <v>1.8260869565217393E-2</v>
      </c>
      <c r="N23" s="27">
        <v>0.17130434782608694</v>
      </c>
      <c r="O23" s="27">
        <v>8.9565217391304353E-2</v>
      </c>
      <c r="P23" s="27">
        <v>4.7826086956521741E-2</v>
      </c>
    </row>
    <row r="24" spans="1:16" ht="15" customHeight="1">
      <c r="A24" s="49"/>
      <c r="B24" s="24"/>
      <c r="C24" s="51" t="s">
        <v>293</v>
      </c>
      <c r="D24" s="28">
        <v>1644</v>
      </c>
      <c r="E24" s="29">
        <v>290</v>
      </c>
      <c r="F24" s="30">
        <v>382</v>
      </c>
      <c r="G24" s="30">
        <v>383</v>
      </c>
      <c r="H24" s="30">
        <v>289</v>
      </c>
      <c r="I24" s="30">
        <v>64</v>
      </c>
      <c r="J24" s="30">
        <v>190</v>
      </c>
      <c r="K24" s="30">
        <v>140</v>
      </c>
      <c r="L24" s="30">
        <v>312</v>
      </c>
      <c r="M24" s="30">
        <v>30</v>
      </c>
      <c r="N24" s="30">
        <v>371</v>
      </c>
      <c r="O24" s="30">
        <v>132</v>
      </c>
      <c r="P24" s="30">
        <v>74</v>
      </c>
    </row>
    <row r="25" spans="1:16" ht="15" customHeight="1">
      <c r="A25" s="49"/>
      <c r="B25" s="24"/>
      <c r="C25" s="52"/>
      <c r="D25" s="25">
        <v>1</v>
      </c>
      <c r="E25" s="26">
        <v>0.17639902676399027</v>
      </c>
      <c r="F25" s="27">
        <v>0.23236009732360097</v>
      </c>
      <c r="G25" s="27">
        <v>0.23296836982968369</v>
      </c>
      <c r="H25" s="27">
        <v>0.17579075425790755</v>
      </c>
      <c r="I25" s="27">
        <v>3.8929440389294405E-2</v>
      </c>
      <c r="J25" s="27">
        <v>0.11557177615571776</v>
      </c>
      <c r="K25" s="27">
        <v>8.5158150851581502E-2</v>
      </c>
      <c r="L25" s="27">
        <v>0.18978102189781021</v>
      </c>
      <c r="M25" s="27">
        <v>1.824817518248175E-2</v>
      </c>
      <c r="N25" s="27">
        <v>0.225669099756691</v>
      </c>
      <c r="O25" s="27">
        <v>8.0291970802919707E-2</v>
      </c>
      <c r="P25" s="27">
        <v>4.5012165450121655E-2</v>
      </c>
    </row>
    <row r="26" spans="1:16" ht="15" customHeight="1">
      <c r="A26" s="49"/>
      <c r="B26" s="24"/>
      <c r="C26" s="51" t="s">
        <v>294</v>
      </c>
      <c r="D26" s="28">
        <v>1235</v>
      </c>
      <c r="E26" s="29">
        <v>270</v>
      </c>
      <c r="F26" s="30">
        <v>245</v>
      </c>
      <c r="G26" s="30">
        <v>240</v>
      </c>
      <c r="H26" s="30">
        <v>194</v>
      </c>
      <c r="I26" s="30">
        <v>56</v>
      </c>
      <c r="J26" s="30">
        <v>127</v>
      </c>
      <c r="K26" s="30">
        <v>97</v>
      </c>
      <c r="L26" s="30">
        <v>215</v>
      </c>
      <c r="M26" s="30">
        <v>31</v>
      </c>
      <c r="N26" s="30">
        <v>267</v>
      </c>
      <c r="O26" s="30">
        <v>118</v>
      </c>
      <c r="P26" s="30">
        <v>57</v>
      </c>
    </row>
    <row r="27" spans="1:16" ht="15" customHeight="1">
      <c r="A27" s="49"/>
      <c r="B27" s="43"/>
      <c r="C27" s="60"/>
      <c r="D27" s="44">
        <v>1</v>
      </c>
      <c r="E27" s="45">
        <v>0.21862348178137653</v>
      </c>
      <c r="F27" s="46">
        <v>0.19838056680161945</v>
      </c>
      <c r="G27" s="46">
        <v>0.19433198380566802</v>
      </c>
      <c r="H27" s="46">
        <v>0.15708502024291499</v>
      </c>
      <c r="I27" s="46">
        <v>4.5344129554655874E-2</v>
      </c>
      <c r="J27" s="46">
        <v>0.10283400809716599</v>
      </c>
      <c r="K27" s="46">
        <v>7.8542510121457493E-2</v>
      </c>
      <c r="L27" s="46">
        <v>0.17408906882591094</v>
      </c>
      <c r="M27" s="46">
        <v>2.5101214574898785E-2</v>
      </c>
      <c r="N27" s="46">
        <v>0.21619433198380567</v>
      </c>
      <c r="O27" s="46">
        <v>9.5546558704453444E-2</v>
      </c>
      <c r="P27" s="46">
        <v>4.6153846153846156E-2</v>
      </c>
    </row>
    <row r="28" spans="1:16" ht="15" customHeight="1">
      <c r="A28" s="49"/>
      <c r="B28" s="24" t="s">
        <v>281</v>
      </c>
      <c r="C28" s="53" t="s">
        <v>295</v>
      </c>
      <c r="D28" s="21">
        <v>1866</v>
      </c>
      <c r="E28" s="22">
        <v>308</v>
      </c>
      <c r="F28" s="23">
        <v>441</v>
      </c>
      <c r="G28" s="23">
        <v>446</v>
      </c>
      <c r="H28" s="23">
        <v>279</v>
      </c>
      <c r="I28" s="23">
        <v>80</v>
      </c>
      <c r="J28" s="23">
        <v>191</v>
      </c>
      <c r="K28" s="23">
        <v>153</v>
      </c>
      <c r="L28" s="23">
        <v>295</v>
      </c>
      <c r="M28" s="23">
        <v>31</v>
      </c>
      <c r="N28" s="23">
        <v>428</v>
      </c>
      <c r="O28" s="23">
        <v>197</v>
      </c>
      <c r="P28" s="23">
        <v>93</v>
      </c>
    </row>
    <row r="29" spans="1:16" ht="15" customHeight="1">
      <c r="A29" s="49"/>
      <c r="B29" s="24"/>
      <c r="C29" s="52"/>
      <c r="D29" s="31">
        <v>1</v>
      </c>
      <c r="E29" s="26">
        <v>0.16505894962486603</v>
      </c>
      <c r="F29" s="27">
        <v>0.23633440514469453</v>
      </c>
      <c r="G29" s="27">
        <v>0.2390139335476956</v>
      </c>
      <c r="H29" s="27">
        <v>0.14951768488745981</v>
      </c>
      <c r="I29" s="27">
        <v>4.2872454448017148E-2</v>
      </c>
      <c r="J29" s="27">
        <v>0.10235798499464094</v>
      </c>
      <c r="K29" s="27">
        <v>8.1993569131832797E-2</v>
      </c>
      <c r="L29" s="27">
        <v>0.15809217577706325</v>
      </c>
      <c r="M29" s="27">
        <v>1.6613076098606645E-2</v>
      </c>
      <c r="N29" s="27">
        <v>0.22936763129689175</v>
      </c>
      <c r="O29" s="27">
        <v>0.10557341907824223</v>
      </c>
      <c r="P29" s="27">
        <v>4.9839228295819937E-2</v>
      </c>
    </row>
    <row r="30" spans="1:16" ht="15" customHeight="1">
      <c r="A30" s="49"/>
      <c r="B30" s="24"/>
      <c r="C30" s="51" t="s">
        <v>296</v>
      </c>
      <c r="D30" s="28">
        <v>725</v>
      </c>
      <c r="E30" s="29">
        <v>172</v>
      </c>
      <c r="F30" s="30">
        <v>163</v>
      </c>
      <c r="G30" s="30">
        <v>156</v>
      </c>
      <c r="H30" s="30">
        <v>121</v>
      </c>
      <c r="I30" s="30">
        <v>27</v>
      </c>
      <c r="J30" s="30">
        <v>73</v>
      </c>
      <c r="K30" s="30">
        <v>50</v>
      </c>
      <c r="L30" s="30">
        <v>99</v>
      </c>
      <c r="M30" s="30">
        <v>7</v>
      </c>
      <c r="N30" s="30">
        <v>144</v>
      </c>
      <c r="O30" s="30">
        <v>61</v>
      </c>
      <c r="P30" s="30">
        <v>49</v>
      </c>
    </row>
    <row r="31" spans="1:16" ht="15" customHeight="1">
      <c r="A31" s="49"/>
      <c r="B31" s="24"/>
      <c r="C31" s="52"/>
      <c r="D31" s="31">
        <v>1</v>
      </c>
      <c r="E31" s="26">
        <v>0.23724137931034484</v>
      </c>
      <c r="F31" s="27">
        <v>0.22482758620689655</v>
      </c>
      <c r="G31" s="27">
        <v>0.21517241379310345</v>
      </c>
      <c r="H31" s="27">
        <v>0.16689655172413792</v>
      </c>
      <c r="I31" s="27">
        <v>3.7241379310344824E-2</v>
      </c>
      <c r="J31" s="27">
        <v>0.10068965517241379</v>
      </c>
      <c r="K31" s="27">
        <v>6.8965517241379309E-2</v>
      </c>
      <c r="L31" s="27">
        <v>0.13655172413793104</v>
      </c>
      <c r="M31" s="27">
        <v>9.655172413793104E-3</v>
      </c>
      <c r="N31" s="27">
        <v>0.19862068965517241</v>
      </c>
      <c r="O31" s="27">
        <v>8.4137931034482763E-2</v>
      </c>
      <c r="P31" s="27">
        <v>6.7586206896551718E-2</v>
      </c>
    </row>
    <row r="32" spans="1:16" ht="15" customHeight="1">
      <c r="A32" s="49"/>
      <c r="B32" s="24"/>
      <c r="C32" s="51" t="s">
        <v>297</v>
      </c>
      <c r="D32" s="28">
        <v>110</v>
      </c>
      <c r="E32" s="29">
        <v>19</v>
      </c>
      <c r="F32" s="30">
        <v>22</v>
      </c>
      <c r="G32" s="30">
        <v>32</v>
      </c>
      <c r="H32" s="30">
        <v>20</v>
      </c>
      <c r="I32" s="30">
        <v>6</v>
      </c>
      <c r="J32" s="30">
        <v>13</v>
      </c>
      <c r="K32" s="30">
        <v>12</v>
      </c>
      <c r="L32" s="30">
        <v>25</v>
      </c>
      <c r="M32" s="30">
        <v>3</v>
      </c>
      <c r="N32" s="30">
        <v>15</v>
      </c>
      <c r="O32" s="30">
        <v>12</v>
      </c>
      <c r="P32" s="30">
        <v>11</v>
      </c>
    </row>
    <row r="33" spans="1:16" ht="15" customHeight="1">
      <c r="A33" s="49"/>
      <c r="B33" s="24"/>
      <c r="C33" s="52"/>
      <c r="D33" s="31">
        <v>1</v>
      </c>
      <c r="E33" s="26">
        <v>0.17272727272727273</v>
      </c>
      <c r="F33" s="27">
        <v>0.2</v>
      </c>
      <c r="G33" s="27">
        <v>0.29090909090909089</v>
      </c>
      <c r="H33" s="27">
        <v>0.18181818181818182</v>
      </c>
      <c r="I33" s="27">
        <v>5.4545454545454543E-2</v>
      </c>
      <c r="J33" s="27">
        <v>0.11818181818181818</v>
      </c>
      <c r="K33" s="27">
        <v>0.10909090909090909</v>
      </c>
      <c r="L33" s="27">
        <v>0.22727272727272727</v>
      </c>
      <c r="M33" s="27">
        <v>2.7272727272727271E-2</v>
      </c>
      <c r="N33" s="27">
        <v>0.13636363636363635</v>
      </c>
      <c r="O33" s="27">
        <v>0.10909090909090909</v>
      </c>
      <c r="P33" s="27">
        <v>0.1</v>
      </c>
    </row>
    <row r="34" spans="1:16" ht="15" customHeight="1">
      <c r="A34" s="49"/>
      <c r="B34" s="24"/>
      <c r="C34" s="51" t="s">
        <v>298</v>
      </c>
      <c r="D34" s="28">
        <v>1376</v>
      </c>
      <c r="E34" s="29">
        <v>298</v>
      </c>
      <c r="F34" s="30">
        <v>326</v>
      </c>
      <c r="G34" s="30">
        <v>316</v>
      </c>
      <c r="H34" s="30">
        <v>265</v>
      </c>
      <c r="I34" s="30">
        <v>73</v>
      </c>
      <c r="J34" s="30">
        <v>165</v>
      </c>
      <c r="K34" s="30">
        <v>123</v>
      </c>
      <c r="L34" s="30">
        <v>288</v>
      </c>
      <c r="M34" s="30">
        <v>24</v>
      </c>
      <c r="N34" s="30">
        <v>260</v>
      </c>
      <c r="O34" s="30">
        <v>104</v>
      </c>
      <c r="P34" s="30">
        <v>48</v>
      </c>
    </row>
    <row r="35" spans="1:16" ht="15" customHeight="1">
      <c r="A35" s="49"/>
      <c r="B35" s="43"/>
      <c r="C35" s="60"/>
      <c r="D35" s="44">
        <v>1</v>
      </c>
      <c r="E35" s="45">
        <v>0.21656976744186046</v>
      </c>
      <c r="F35" s="46">
        <v>0.2369186046511628</v>
      </c>
      <c r="G35" s="46">
        <v>0.22965116279069767</v>
      </c>
      <c r="H35" s="46">
        <v>0.19258720930232559</v>
      </c>
      <c r="I35" s="46">
        <v>5.3052325581395346E-2</v>
      </c>
      <c r="J35" s="46">
        <v>0.11991279069767442</v>
      </c>
      <c r="K35" s="46">
        <v>8.9389534883720936E-2</v>
      </c>
      <c r="L35" s="46">
        <v>0.20930232558139536</v>
      </c>
      <c r="M35" s="46">
        <v>1.7441860465116279E-2</v>
      </c>
      <c r="N35" s="46">
        <v>0.18895348837209303</v>
      </c>
      <c r="O35" s="46">
        <v>7.5581395348837205E-2</v>
      </c>
      <c r="P35" s="46">
        <v>3.4883720930232558E-2</v>
      </c>
    </row>
    <row r="36" spans="1:16" ht="15" customHeight="1">
      <c r="A36" s="49"/>
      <c r="B36" s="24" t="s">
        <v>17</v>
      </c>
      <c r="C36" s="53" t="s">
        <v>299</v>
      </c>
      <c r="D36" s="21">
        <v>247</v>
      </c>
      <c r="E36" s="22">
        <v>47</v>
      </c>
      <c r="F36" s="23">
        <v>44</v>
      </c>
      <c r="G36" s="23">
        <v>42</v>
      </c>
      <c r="H36" s="23">
        <v>30</v>
      </c>
      <c r="I36" s="23">
        <v>4</v>
      </c>
      <c r="J36" s="23">
        <v>15</v>
      </c>
      <c r="K36" s="23">
        <v>13</v>
      </c>
      <c r="L36" s="23">
        <v>38</v>
      </c>
      <c r="M36" s="23">
        <v>3</v>
      </c>
      <c r="N36" s="23">
        <v>66</v>
      </c>
      <c r="O36" s="23">
        <v>24</v>
      </c>
      <c r="P36" s="23">
        <v>10</v>
      </c>
    </row>
    <row r="37" spans="1:16" ht="15" customHeight="1">
      <c r="A37" s="49"/>
      <c r="B37" s="24"/>
      <c r="C37" s="52"/>
      <c r="D37" s="31">
        <v>1</v>
      </c>
      <c r="E37" s="26">
        <v>0.19028340080971659</v>
      </c>
      <c r="F37" s="27">
        <v>0.17813765182186234</v>
      </c>
      <c r="G37" s="27">
        <v>0.17004048582995951</v>
      </c>
      <c r="H37" s="27">
        <v>0.1214574898785425</v>
      </c>
      <c r="I37" s="27">
        <v>1.6194331983805668E-2</v>
      </c>
      <c r="J37" s="27">
        <v>6.0728744939271252E-2</v>
      </c>
      <c r="K37" s="27">
        <v>5.2631578947368418E-2</v>
      </c>
      <c r="L37" s="27">
        <v>0.15384615384615385</v>
      </c>
      <c r="M37" s="27">
        <v>1.2145748987854251E-2</v>
      </c>
      <c r="N37" s="27">
        <v>0.26720647773279355</v>
      </c>
      <c r="O37" s="27">
        <v>9.7165991902834009E-2</v>
      </c>
      <c r="P37" s="27">
        <v>4.048582995951417E-2</v>
      </c>
    </row>
    <row r="38" spans="1:16" ht="15" customHeight="1">
      <c r="A38" s="49"/>
      <c r="B38" s="24"/>
      <c r="C38" s="54" t="s">
        <v>300</v>
      </c>
      <c r="D38" s="28">
        <v>411</v>
      </c>
      <c r="E38" s="29">
        <v>73</v>
      </c>
      <c r="F38" s="30">
        <v>84</v>
      </c>
      <c r="G38" s="30">
        <v>89</v>
      </c>
      <c r="H38" s="30">
        <v>55</v>
      </c>
      <c r="I38" s="30">
        <v>17</v>
      </c>
      <c r="J38" s="30">
        <v>45</v>
      </c>
      <c r="K38" s="30">
        <v>35</v>
      </c>
      <c r="L38" s="30">
        <v>68</v>
      </c>
      <c r="M38" s="30">
        <v>7</v>
      </c>
      <c r="N38" s="30">
        <v>80</v>
      </c>
      <c r="O38" s="30">
        <v>36</v>
      </c>
      <c r="P38" s="30">
        <v>42</v>
      </c>
    </row>
    <row r="39" spans="1:16" ht="15" customHeight="1">
      <c r="A39" s="49"/>
      <c r="B39" s="24"/>
      <c r="C39" s="52"/>
      <c r="D39" s="31">
        <v>1</v>
      </c>
      <c r="E39" s="26">
        <v>0.17761557177615572</v>
      </c>
      <c r="F39" s="27">
        <v>0.20437956204379562</v>
      </c>
      <c r="G39" s="27">
        <v>0.21654501216545013</v>
      </c>
      <c r="H39" s="27">
        <v>0.13381995133819952</v>
      </c>
      <c r="I39" s="27">
        <v>4.1362530413625302E-2</v>
      </c>
      <c r="J39" s="27">
        <v>0.10948905109489052</v>
      </c>
      <c r="K39" s="27">
        <v>8.5158150851581502E-2</v>
      </c>
      <c r="L39" s="27">
        <v>0.16545012165450121</v>
      </c>
      <c r="M39" s="27">
        <v>1.7031630170316302E-2</v>
      </c>
      <c r="N39" s="27">
        <v>0.19464720194647203</v>
      </c>
      <c r="O39" s="27">
        <v>8.7591240875912413E-2</v>
      </c>
      <c r="P39" s="27">
        <v>0.10218978102189781</v>
      </c>
    </row>
    <row r="40" spans="1:16" ht="15" customHeight="1">
      <c r="A40" s="49"/>
      <c r="B40" s="24"/>
      <c r="C40" s="51" t="s">
        <v>301</v>
      </c>
      <c r="D40" s="28">
        <v>4348</v>
      </c>
      <c r="E40" s="29">
        <v>822</v>
      </c>
      <c r="F40" s="30">
        <v>1044</v>
      </c>
      <c r="G40" s="30">
        <v>1013</v>
      </c>
      <c r="H40" s="30">
        <v>770</v>
      </c>
      <c r="I40" s="30">
        <v>212</v>
      </c>
      <c r="J40" s="30">
        <v>490</v>
      </c>
      <c r="K40" s="30">
        <v>362</v>
      </c>
      <c r="L40" s="30">
        <v>838</v>
      </c>
      <c r="M40" s="30">
        <v>91</v>
      </c>
      <c r="N40" s="30">
        <v>882</v>
      </c>
      <c r="O40" s="30">
        <v>416</v>
      </c>
      <c r="P40" s="30">
        <v>183</v>
      </c>
    </row>
    <row r="41" spans="1:16" ht="15" customHeight="1">
      <c r="A41" s="49"/>
      <c r="B41" s="43"/>
      <c r="C41" s="60"/>
      <c r="D41" s="44">
        <v>1</v>
      </c>
      <c r="E41" s="45">
        <v>0.18905243790248391</v>
      </c>
      <c r="F41" s="46">
        <v>0.24011039558417663</v>
      </c>
      <c r="G41" s="46">
        <v>0.23298068077276909</v>
      </c>
      <c r="H41" s="46">
        <v>0.17709291628334867</v>
      </c>
      <c r="I41" s="46">
        <v>4.875804967801288E-2</v>
      </c>
      <c r="J41" s="46">
        <v>0.11269549218031279</v>
      </c>
      <c r="K41" s="46">
        <v>8.3256669733210678E-2</v>
      </c>
      <c r="L41" s="46">
        <v>0.19273229070837167</v>
      </c>
      <c r="M41" s="46">
        <v>2.0929162833486659E-2</v>
      </c>
      <c r="N41" s="46">
        <v>0.20285188592456302</v>
      </c>
      <c r="O41" s="46">
        <v>9.5676172953081881E-2</v>
      </c>
      <c r="P41" s="46">
        <v>4.2088316467341305E-2</v>
      </c>
    </row>
    <row r="42" spans="1:16" ht="15" customHeight="1">
      <c r="A42" s="49"/>
      <c r="B42" s="24" t="s">
        <v>15</v>
      </c>
      <c r="C42" s="53" t="s">
        <v>302</v>
      </c>
      <c r="D42" s="21">
        <v>163</v>
      </c>
      <c r="E42" s="35">
        <v>41</v>
      </c>
      <c r="F42" s="36">
        <v>39</v>
      </c>
      <c r="G42" s="36">
        <v>30</v>
      </c>
      <c r="H42" s="36">
        <v>31</v>
      </c>
      <c r="I42" s="36">
        <v>9</v>
      </c>
      <c r="J42" s="36">
        <v>15</v>
      </c>
      <c r="K42" s="36">
        <v>4</v>
      </c>
      <c r="L42" s="36">
        <v>29</v>
      </c>
      <c r="M42" s="36">
        <v>2</v>
      </c>
      <c r="N42" s="36">
        <v>37</v>
      </c>
      <c r="O42" s="36">
        <v>9</v>
      </c>
      <c r="P42" s="36">
        <v>5</v>
      </c>
    </row>
    <row r="43" spans="1:16" ht="15" customHeight="1">
      <c r="A43" s="49"/>
      <c r="B43" s="24"/>
      <c r="C43" s="52"/>
      <c r="D43" s="31">
        <v>1</v>
      </c>
      <c r="E43" s="26">
        <v>0.25153374233128833</v>
      </c>
      <c r="F43" s="27">
        <v>0.2392638036809816</v>
      </c>
      <c r="G43" s="27">
        <v>0.18404907975460122</v>
      </c>
      <c r="H43" s="27">
        <v>0.19018404907975461</v>
      </c>
      <c r="I43" s="27">
        <v>5.5214723926380369E-2</v>
      </c>
      <c r="J43" s="27">
        <v>9.202453987730061E-2</v>
      </c>
      <c r="K43" s="27">
        <v>2.4539877300613498E-2</v>
      </c>
      <c r="L43" s="27">
        <v>0.17791411042944785</v>
      </c>
      <c r="M43" s="27">
        <v>1.2269938650306749E-2</v>
      </c>
      <c r="N43" s="27">
        <v>0.22699386503067484</v>
      </c>
      <c r="O43" s="27">
        <v>5.5214723926380369E-2</v>
      </c>
      <c r="P43" s="27">
        <v>3.0674846625766871E-2</v>
      </c>
    </row>
    <row r="44" spans="1:16" ht="15" customHeight="1">
      <c r="A44" s="49"/>
      <c r="B44" s="24"/>
      <c r="C44" s="51" t="s">
        <v>303</v>
      </c>
      <c r="D44" s="28">
        <v>2777</v>
      </c>
      <c r="E44" s="37">
        <v>533</v>
      </c>
      <c r="F44" s="38">
        <v>643</v>
      </c>
      <c r="G44" s="38">
        <v>640</v>
      </c>
      <c r="H44" s="38">
        <v>461</v>
      </c>
      <c r="I44" s="38">
        <v>126</v>
      </c>
      <c r="J44" s="38">
        <v>306</v>
      </c>
      <c r="K44" s="38">
        <v>225</v>
      </c>
      <c r="L44" s="38">
        <v>489</v>
      </c>
      <c r="M44" s="38">
        <v>53</v>
      </c>
      <c r="N44" s="38">
        <v>607</v>
      </c>
      <c r="O44" s="38">
        <v>232</v>
      </c>
      <c r="P44" s="38">
        <v>124</v>
      </c>
    </row>
    <row r="45" spans="1:16" ht="15" customHeight="1">
      <c r="A45" s="49"/>
      <c r="B45" s="24"/>
      <c r="C45" s="52"/>
      <c r="D45" s="31">
        <v>1</v>
      </c>
      <c r="E45" s="26">
        <v>0.19193374144760533</v>
      </c>
      <c r="F45" s="27">
        <v>0.23154483255311487</v>
      </c>
      <c r="G45" s="27">
        <v>0.23046453006841916</v>
      </c>
      <c r="H45" s="27">
        <v>0.16600648181490818</v>
      </c>
      <c r="I45" s="27">
        <v>4.5372704357220024E-2</v>
      </c>
      <c r="J45" s="27">
        <v>0.11019085343896291</v>
      </c>
      <c r="K45" s="27">
        <v>8.1022686352178616E-2</v>
      </c>
      <c r="L45" s="27">
        <v>0.17608930500540151</v>
      </c>
      <c r="M45" s="27">
        <v>1.9085343896290963E-2</v>
      </c>
      <c r="N45" s="27">
        <v>0.21858120273676629</v>
      </c>
      <c r="O45" s="27">
        <v>8.3543392149801943E-2</v>
      </c>
      <c r="P45" s="27">
        <v>4.4652502700756214E-2</v>
      </c>
    </row>
    <row r="46" spans="1:16" ht="15" customHeight="1">
      <c r="A46" s="49"/>
      <c r="B46" s="24"/>
      <c r="C46" s="51" t="s">
        <v>304</v>
      </c>
      <c r="D46" s="28">
        <v>1579</v>
      </c>
      <c r="E46" s="37">
        <v>267</v>
      </c>
      <c r="F46" s="38">
        <v>364</v>
      </c>
      <c r="G46" s="38">
        <v>364</v>
      </c>
      <c r="H46" s="38">
        <v>266</v>
      </c>
      <c r="I46" s="38">
        <v>70</v>
      </c>
      <c r="J46" s="38">
        <v>161</v>
      </c>
      <c r="K46" s="38">
        <v>130</v>
      </c>
      <c r="L46" s="38">
        <v>315</v>
      </c>
      <c r="M46" s="38">
        <v>28</v>
      </c>
      <c r="N46" s="38">
        <v>320</v>
      </c>
      <c r="O46" s="38">
        <v>182</v>
      </c>
      <c r="P46" s="38">
        <v>81</v>
      </c>
    </row>
    <row r="47" spans="1:16" ht="15" customHeight="1">
      <c r="A47" s="49"/>
      <c r="B47" s="24"/>
      <c r="C47" s="52"/>
      <c r="D47" s="31">
        <v>1</v>
      </c>
      <c r="E47" s="26">
        <v>0.16909436352121596</v>
      </c>
      <c r="F47" s="27">
        <v>0.23052564914502849</v>
      </c>
      <c r="G47" s="27">
        <v>0.23052564914502849</v>
      </c>
      <c r="H47" s="27">
        <v>0.16846105129829006</v>
      </c>
      <c r="I47" s="27">
        <v>4.4331855604813175E-2</v>
      </c>
      <c r="J47" s="27">
        <v>0.1019632678910703</v>
      </c>
      <c r="K47" s="27">
        <v>8.2330588980367325E-2</v>
      </c>
      <c r="L47" s="27">
        <v>0.19949335022165929</v>
      </c>
      <c r="M47" s="27">
        <v>1.7732742241925271E-2</v>
      </c>
      <c r="N47" s="27">
        <v>0.2026599113362888</v>
      </c>
      <c r="O47" s="27">
        <v>0.11526282457251424</v>
      </c>
      <c r="P47" s="27">
        <v>5.1298290056998097E-2</v>
      </c>
    </row>
    <row r="48" spans="1:16" ht="15" customHeight="1">
      <c r="A48" s="49"/>
      <c r="B48" s="24"/>
      <c r="C48" s="51" t="s">
        <v>305</v>
      </c>
      <c r="D48" s="28">
        <v>518</v>
      </c>
      <c r="E48" s="37">
        <v>103</v>
      </c>
      <c r="F48" s="38">
        <v>137</v>
      </c>
      <c r="G48" s="38">
        <v>123</v>
      </c>
      <c r="H48" s="38">
        <v>94</v>
      </c>
      <c r="I48" s="38">
        <v>28</v>
      </c>
      <c r="J48" s="38">
        <v>78</v>
      </c>
      <c r="K48" s="38">
        <v>59</v>
      </c>
      <c r="L48" s="38">
        <v>113</v>
      </c>
      <c r="M48" s="38">
        <v>20</v>
      </c>
      <c r="N48" s="38">
        <v>72</v>
      </c>
      <c r="O48" s="38">
        <v>56</v>
      </c>
      <c r="P48" s="38">
        <v>29</v>
      </c>
    </row>
    <row r="49" spans="1:16" ht="15" customHeight="1">
      <c r="A49" s="49"/>
      <c r="B49" s="43"/>
      <c r="C49" s="60"/>
      <c r="D49" s="44">
        <v>1</v>
      </c>
      <c r="E49" s="45">
        <v>0.19884169884169883</v>
      </c>
      <c r="F49" s="46">
        <v>0.26447876447876451</v>
      </c>
      <c r="G49" s="46">
        <v>0.23745173745173745</v>
      </c>
      <c r="H49" s="46">
        <v>0.18146718146718147</v>
      </c>
      <c r="I49" s="46">
        <v>5.4054054054054057E-2</v>
      </c>
      <c r="J49" s="46">
        <v>0.15057915057915058</v>
      </c>
      <c r="K49" s="46">
        <v>0.11389961389961389</v>
      </c>
      <c r="L49" s="46">
        <v>0.21814671814671815</v>
      </c>
      <c r="M49" s="46">
        <v>3.8610038610038609E-2</v>
      </c>
      <c r="N49" s="46">
        <v>0.138996138996139</v>
      </c>
      <c r="O49" s="46">
        <v>0.10810810810810811</v>
      </c>
      <c r="P49" s="46">
        <v>5.5984555984555984E-2</v>
      </c>
    </row>
    <row r="50" spans="1:16" ht="15" customHeight="1">
      <c r="A50" s="49"/>
      <c r="B50" s="24" t="s">
        <v>282</v>
      </c>
      <c r="C50" s="53" t="s">
        <v>1</v>
      </c>
      <c r="D50" s="21">
        <v>796</v>
      </c>
      <c r="E50" s="22">
        <v>105</v>
      </c>
      <c r="F50" s="23">
        <v>215</v>
      </c>
      <c r="G50" s="23">
        <v>205</v>
      </c>
      <c r="H50" s="23">
        <v>96</v>
      </c>
      <c r="I50" s="23">
        <v>31</v>
      </c>
      <c r="J50" s="23">
        <v>114</v>
      </c>
      <c r="K50" s="23">
        <v>81</v>
      </c>
      <c r="L50" s="23">
        <v>168</v>
      </c>
      <c r="M50" s="23">
        <v>26</v>
      </c>
      <c r="N50" s="23">
        <v>155</v>
      </c>
      <c r="O50" s="23">
        <v>69</v>
      </c>
      <c r="P50" s="23">
        <v>43</v>
      </c>
    </row>
    <row r="51" spans="1:16" ht="15" customHeight="1">
      <c r="A51" s="49"/>
      <c r="B51" s="24"/>
      <c r="C51" s="52"/>
      <c r="D51" s="31">
        <v>1</v>
      </c>
      <c r="E51" s="26">
        <v>0.13190954773869346</v>
      </c>
      <c r="F51" s="27">
        <v>0.27010050251256279</v>
      </c>
      <c r="G51" s="27">
        <v>0.25753768844221103</v>
      </c>
      <c r="H51" s="27">
        <v>0.12060301507537688</v>
      </c>
      <c r="I51" s="27">
        <v>3.8944723618090454E-2</v>
      </c>
      <c r="J51" s="27">
        <v>0.14321608040201006</v>
      </c>
      <c r="K51" s="27">
        <v>0.10175879396984924</v>
      </c>
      <c r="L51" s="27">
        <v>0.21105527638190955</v>
      </c>
      <c r="M51" s="27">
        <v>3.2663316582914576E-2</v>
      </c>
      <c r="N51" s="27">
        <v>0.19472361809045227</v>
      </c>
      <c r="O51" s="27">
        <v>8.6683417085427136E-2</v>
      </c>
      <c r="P51" s="27">
        <v>5.4020100502512561E-2</v>
      </c>
    </row>
    <row r="52" spans="1:16" ht="15" customHeight="1">
      <c r="A52" s="49"/>
      <c r="B52" s="24"/>
      <c r="C52" s="51" t="s">
        <v>306</v>
      </c>
      <c r="D52" s="28">
        <v>650</v>
      </c>
      <c r="E52" s="29">
        <v>121</v>
      </c>
      <c r="F52" s="30">
        <v>139</v>
      </c>
      <c r="G52" s="30">
        <v>137</v>
      </c>
      <c r="H52" s="30">
        <v>100</v>
      </c>
      <c r="I52" s="30">
        <v>28</v>
      </c>
      <c r="J52" s="30">
        <v>58</v>
      </c>
      <c r="K52" s="30">
        <v>49</v>
      </c>
      <c r="L52" s="30">
        <v>95</v>
      </c>
      <c r="M52" s="30">
        <v>5</v>
      </c>
      <c r="N52" s="30">
        <v>171</v>
      </c>
      <c r="O52" s="30">
        <v>54</v>
      </c>
      <c r="P52" s="30">
        <v>23</v>
      </c>
    </row>
    <row r="53" spans="1:16" ht="15" customHeight="1">
      <c r="A53" s="49"/>
      <c r="B53" s="24"/>
      <c r="C53" s="52"/>
      <c r="D53" s="31">
        <v>1</v>
      </c>
      <c r="E53" s="26">
        <v>0.18615384615384614</v>
      </c>
      <c r="F53" s="27">
        <v>0.21384615384615385</v>
      </c>
      <c r="G53" s="27">
        <v>0.21076923076923076</v>
      </c>
      <c r="H53" s="27">
        <v>0.15384615384615385</v>
      </c>
      <c r="I53" s="27">
        <v>4.3076923076923075E-2</v>
      </c>
      <c r="J53" s="27">
        <v>8.9230769230769225E-2</v>
      </c>
      <c r="K53" s="27">
        <v>7.5384615384615383E-2</v>
      </c>
      <c r="L53" s="27">
        <v>0.14615384615384616</v>
      </c>
      <c r="M53" s="27">
        <v>7.6923076923076927E-3</v>
      </c>
      <c r="N53" s="27">
        <v>0.2630769230769231</v>
      </c>
      <c r="O53" s="27">
        <v>8.3076923076923076E-2</v>
      </c>
      <c r="P53" s="27">
        <v>3.5384615384615382E-2</v>
      </c>
    </row>
    <row r="54" spans="1:16" ht="15" customHeight="1">
      <c r="A54" s="49"/>
      <c r="B54" s="24"/>
      <c r="C54" s="51" t="s">
        <v>307</v>
      </c>
      <c r="D54" s="28">
        <v>273</v>
      </c>
      <c r="E54" s="29">
        <v>52</v>
      </c>
      <c r="F54" s="30">
        <v>66</v>
      </c>
      <c r="G54" s="30">
        <v>80</v>
      </c>
      <c r="H54" s="30">
        <v>61</v>
      </c>
      <c r="I54" s="30">
        <v>11</v>
      </c>
      <c r="J54" s="30">
        <v>40</v>
      </c>
      <c r="K54" s="30">
        <v>33</v>
      </c>
      <c r="L54" s="30">
        <v>57</v>
      </c>
      <c r="M54" s="30">
        <v>7</v>
      </c>
      <c r="N54" s="30">
        <v>44</v>
      </c>
      <c r="O54" s="30">
        <v>30</v>
      </c>
      <c r="P54" s="30">
        <v>11</v>
      </c>
    </row>
    <row r="55" spans="1:16" ht="15" customHeight="1">
      <c r="A55" s="49"/>
      <c r="B55" s="24"/>
      <c r="C55" s="52"/>
      <c r="D55" s="31">
        <v>1</v>
      </c>
      <c r="E55" s="26">
        <v>0.19047619047619047</v>
      </c>
      <c r="F55" s="27">
        <v>0.24175824175824176</v>
      </c>
      <c r="G55" s="27">
        <v>0.29304029304029305</v>
      </c>
      <c r="H55" s="27">
        <v>0.22344322344322345</v>
      </c>
      <c r="I55" s="27">
        <v>4.0293040293040296E-2</v>
      </c>
      <c r="J55" s="27">
        <v>0.14652014652014653</v>
      </c>
      <c r="K55" s="27">
        <v>0.12087912087912088</v>
      </c>
      <c r="L55" s="27">
        <v>0.2087912087912088</v>
      </c>
      <c r="M55" s="27">
        <v>2.564102564102564E-2</v>
      </c>
      <c r="N55" s="27">
        <v>0.16117216117216118</v>
      </c>
      <c r="O55" s="27">
        <v>0.10989010989010989</v>
      </c>
      <c r="P55" s="27">
        <v>4.0293040293040296E-2</v>
      </c>
    </row>
    <row r="56" spans="1:16" ht="15" customHeight="1">
      <c r="A56" s="49"/>
      <c r="B56" s="24"/>
      <c r="C56" s="51" t="s">
        <v>12</v>
      </c>
      <c r="D56" s="28">
        <v>371</v>
      </c>
      <c r="E56" s="29">
        <v>85</v>
      </c>
      <c r="F56" s="30">
        <v>96</v>
      </c>
      <c r="G56" s="30">
        <v>85</v>
      </c>
      <c r="H56" s="30">
        <v>62</v>
      </c>
      <c r="I56" s="30">
        <v>11</v>
      </c>
      <c r="J56" s="30">
        <v>35</v>
      </c>
      <c r="K56" s="30">
        <v>27</v>
      </c>
      <c r="L56" s="30">
        <v>65</v>
      </c>
      <c r="M56" s="30">
        <v>14</v>
      </c>
      <c r="N56" s="30">
        <v>76</v>
      </c>
      <c r="O56" s="30">
        <v>32</v>
      </c>
      <c r="P56" s="30">
        <v>16</v>
      </c>
    </row>
    <row r="57" spans="1:16" ht="15" customHeight="1">
      <c r="A57" s="49"/>
      <c r="B57" s="24"/>
      <c r="C57" s="52"/>
      <c r="D57" s="31">
        <v>1</v>
      </c>
      <c r="E57" s="26">
        <v>0.22911051212938005</v>
      </c>
      <c r="F57" s="27">
        <v>0.2587601078167116</v>
      </c>
      <c r="G57" s="27">
        <v>0.22911051212938005</v>
      </c>
      <c r="H57" s="27">
        <v>0.16711590296495957</v>
      </c>
      <c r="I57" s="27">
        <v>2.9649595687331536E-2</v>
      </c>
      <c r="J57" s="27">
        <v>9.4339622641509441E-2</v>
      </c>
      <c r="K57" s="27">
        <v>7.277628032345014E-2</v>
      </c>
      <c r="L57" s="27">
        <v>0.17520215633423181</v>
      </c>
      <c r="M57" s="27">
        <v>3.7735849056603772E-2</v>
      </c>
      <c r="N57" s="27">
        <v>0.20485175202156333</v>
      </c>
      <c r="O57" s="27">
        <v>8.6253369272237201E-2</v>
      </c>
      <c r="P57" s="27">
        <v>4.3126684636118601E-2</v>
      </c>
    </row>
    <row r="58" spans="1:16" ht="15" customHeight="1">
      <c r="A58" s="49"/>
      <c r="B58" s="24"/>
      <c r="C58" s="51" t="s">
        <v>308</v>
      </c>
      <c r="D58" s="28">
        <v>538</v>
      </c>
      <c r="E58" s="29">
        <v>67</v>
      </c>
      <c r="F58" s="30">
        <v>158</v>
      </c>
      <c r="G58" s="30">
        <v>137</v>
      </c>
      <c r="H58" s="30">
        <v>116</v>
      </c>
      <c r="I58" s="30">
        <v>37</v>
      </c>
      <c r="J58" s="30">
        <v>79</v>
      </c>
      <c r="K58" s="30">
        <v>50</v>
      </c>
      <c r="L58" s="30">
        <v>114</v>
      </c>
      <c r="M58" s="30">
        <v>4</v>
      </c>
      <c r="N58" s="30">
        <v>106</v>
      </c>
      <c r="O58" s="30">
        <v>40</v>
      </c>
      <c r="P58" s="30">
        <v>47</v>
      </c>
    </row>
    <row r="59" spans="1:16" ht="15" customHeight="1">
      <c r="A59" s="49"/>
      <c r="B59" s="24"/>
      <c r="C59" s="52"/>
      <c r="D59" s="31">
        <v>1</v>
      </c>
      <c r="E59" s="26">
        <v>0.12453531598513011</v>
      </c>
      <c r="F59" s="27">
        <v>0.29368029739776952</v>
      </c>
      <c r="G59" s="27">
        <v>0.25464684014869887</v>
      </c>
      <c r="H59" s="27">
        <v>0.21561338289962825</v>
      </c>
      <c r="I59" s="27">
        <v>6.8773234200743494E-2</v>
      </c>
      <c r="J59" s="27">
        <v>0.14684014869888476</v>
      </c>
      <c r="K59" s="27">
        <v>9.2936802973977689E-2</v>
      </c>
      <c r="L59" s="27">
        <v>0.21189591078066913</v>
      </c>
      <c r="M59" s="27">
        <v>7.4349442379182153E-3</v>
      </c>
      <c r="N59" s="27">
        <v>0.19702602230483271</v>
      </c>
      <c r="O59" s="27">
        <v>7.434944237918216E-2</v>
      </c>
      <c r="P59" s="27">
        <v>8.7360594795539037E-2</v>
      </c>
    </row>
    <row r="60" spans="1:16" ht="15" customHeight="1">
      <c r="A60" s="49"/>
      <c r="B60" s="24"/>
      <c r="C60" s="51" t="s">
        <v>16</v>
      </c>
      <c r="D60" s="28">
        <v>400</v>
      </c>
      <c r="E60" s="29">
        <v>97</v>
      </c>
      <c r="F60" s="30">
        <v>90</v>
      </c>
      <c r="G60" s="30">
        <v>75</v>
      </c>
      <c r="H60" s="30">
        <v>66</v>
      </c>
      <c r="I60" s="30">
        <v>13</v>
      </c>
      <c r="J60" s="30">
        <v>29</v>
      </c>
      <c r="K60" s="30">
        <v>23</v>
      </c>
      <c r="L60" s="30">
        <v>63</v>
      </c>
      <c r="M60" s="30">
        <v>7</v>
      </c>
      <c r="N60" s="30">
        <v>80</v>
      </c>
      <c r="O60" s="30">
        <v>30</v>
      </c>
      <c r="P60" s="30">
        <v>26</v>
      </c>
    </row>
    <row r="61" spans="1:16" ht="15" customHeight="1">
      <c r="A61" s="49"/>
      <c r="B61" s="24"/>
      <c r="C61" s="52"/>
      <c r="D61" s="31">
        <v>1</v>
      </c>
      <c r="E61" s="26">
        <v>0.24249999999999999</v>
      </c>
      <c r="F61" s="27">
        <v>0.22500000000000001</v>
      </c>
      <c r="G61" s="27">
        <v>0.1875</v>
      </c>
      <c r="H61" s="27">
        <v>0.16500000000000001</v>
      </c>
      <c r="I61" s="27">
        <v>3.2500000000000001E-2</v>
      </c>
      <c r="J61" s="27">
        <v>7.2499999999999995E-2</v>
      </c>
      <c r="K61" s="27">
        <v>5.7500000000000002E-2</v>
      </c>
      <c r="L61" s="27">
        <v>0.1575</v>
      </c>
      <c r="M61" s="27">
        <v>1.7500000000000002E-2</v>
      </c>
      <c r="N61" s="27">
        <v>0.2</v>
      </c>
      <c r="O61" s="27">
        <v>7.4999999999999997E-2</v>
      </c>
      <c r="P61" s="27">
        <v>6.5000000000000002E-2</v>
      </c>
    </row>
    <row r="62" spans="1:16" ht="15" customHeight="1">
      <c r="A62" s="49"/>
      <c r="B62" s="24"/>
      <c r="C62" s="51" t="s">
        <v>5</v>
      </c>
      <c r="D62" s="28">
        <v>733</v>
      </c>
      <c r="E62" s="29">
        <v>122</v>
      </c>
      <c r="F62" s="30">
        <v>152</v>
      </c>
      <c r="G62" s="30">
        <v>167</v>
      </c>
      <c r="H62" s="30">
        <v>133</v>
      </c>
      <c r="I62" s="30">
        <v>39</v>
      </c>
      <c r="J62" s="30">
        <v>65</v>
      </c>
      <c r="K62" s="30">
        <v>65</v>
      </c>
      <c r="L62" s="30">
        <v>136</v>
      </c>
      <c r="M62" s="30">
        <v>11</v>
      </c>
      <c r="N62" s="30">
        <v>148</v>
      </c>
      <c r="O62" s="30">
        <v>108</v>
      </c>
      <c r="P62" s="30">
        <v>30</v>
      </c>
    </row>
    <row r="63" spans="1:16" ht="15" customHeight="1">
      <c r="A63" s="49"/>
      <c r="B63" s="24"/>
      <c r="C63" s="52"/>
      <c r="D63" s="31">
        <v>1</v>
      </c>
      <c r="E63" s="26">
        <v>0.16643929058663029</v>
      </c>
      <c r="F63" s="27">
        <v>0.20736698499317871</v>
      </c>
      <c r="G63" s="27">
        <v>0.22783083219645292</v>
      </c>
      <c r="H63" s="27">
        <v>0.18144611186903137</v>
      </c>
      <c r="I63" s="27">
        <v>5.3206002728512961E-2</v>
      </c>
      <c r="J63" s="27">
        <v>8.8676671214188263E-2</v>
      </c>
      <c r="K63" s="27">
        <v>8.8676671214188263E-2</v>
      </c>
      <c r="L63" s="27">
        <v>0.18553888130968621</v>
      </c>
      <c r="M63" s="27">
        <v>1.5006821282401092E-2</v>
      </c>
      <c r="N63" s="27">
        <v>0.20190995907230561</v>
      </c>
      <c r="O63" s="27">
        <v>0.14733969986357434</v>
      </c>
      <c r="P63" s="27">
        <v>4.0927694406548434E-2</v>
      </c>
    </row>
    <row r="64" spans="1:16" ht="15" customHeight="1">
      <c r="A64" s="49"/>
      <c r="B64" s="24"/>
      <c r="C64" s="51" t="s">
        <v>14</v>
      </c>
      <c r="D64" s="28">
        <v>440</v>
      </c>
      <c r="E64" s="29">
        <v>121</v>
      </c>
      <c r="F64" s="30">
        <v>71</v>
      </c>
      <c r="G64" s="30">
        <v>75</v>
      </c>
      <c r="H64" s="30">
        <v>56</v>
      </c>
      <c r="I64" s="30">
        <v>18</v>
      </c>
      <c r="J64" s="30">
        <v>41</v>
      </c>
      <c r="K64" s="30">
        <v>19</v>
      </c>
      <c r="L64" s="30">
        <v>58</v>
      </c>
      <c r="M64" s="30">
        <v>13</v>
      </c>
      <c r="N64" s="30">
        <v>92</v>
      </c>
      <c r="O64" s="30">
        <v>49</v>
      </c>
      <c r="P64" s="30">
        <v>19</v>
      </c>
    </row>
    <row r="65" spans="1:16" ht="15" customHeight="1">
      <c r="A65" s="49"/>
      <c r="B65" s="24"/>
      <c r="C65" s="52"/>
      <c r="D65" s="31">
        <v>1</v>
      </c>
      <c r="E65" s="26">
        <v>0.27500000000000002</v>
      </c>
      <c r="F65" s="27">
        <v>0.16136363636363638</v>
      </c>
      <c r="G65" s="27">
        <v>0.17045454545454544</v>
      </c>
      <c r="H65" s="27">
        <v>0.12727272727272726</v>
      </c>
      <c r="I65" s="27">
        <v>4.0909090909090909E-2</v>
      </c>
      <c r="J65" s="27">
        <v>9.3181818181818185E-2</v>
      </c>
      <c r="K65" s="27">
        <v>4.3181818181818182E-2</v>
      </c>
      <c r="L65" s="27">
        <v>0.13181818181818181</v>
      </c>
      <c r="M65" s="27">
        <v>2.9545454545454545E-2</v>
      </c>
      <c r="N65" s="27">
        <v>0.20909090909090908</v>
      </c>
      <c r="O65" s="27">
        <v>0.11136363636363636</v>
      </c>
      <c r="P65" s="27">
        <v>4.3181818181818182E-2</v>
      </c>
    </row>
    <row r="66" spans="1:16" ht="15" customHeight="1">
      <c r="A66" s="49"/>
      <c r="B66" s="24"/>
      <c r="C66" s="51" t="s">
        <v>19</v>
      </c>
      <c r="D66" s="28">
        <v>916</v>
      </c>
      <c r="E66" s="29">
        <v>190</v>
      </c>
      <c r="F66" s="30">
        <v>209</v>
      </c>
      <c r="G66" s="30">
        <v>212</v>
      </c>
      <c r="H66" s="30">
        <v>177</v>
      </c>
      <c r="I66" s="30">
        <v>51</v>
      </c>
      <c r="J66" s="30">
        <v>107</v>
      </c>
      <c r="K66" s="30">
        <v>81</v>
      </c>
      <c r="L66" s="30">
        <v>205</v>
      </c>
      <c r="M66" s="30">
        <v>18</v>
      </c>
      <c r="N66" s="30">
        <v>173</v>
      </c>
      <c r="O66" s="30">
        <v>76</v>
      </c>
      <c r="P66" s="30">
        <v>37</v>
      </c>
    </row>
    <row r="67" spans="1:16" ht="15" customHeight="1">
      <c r="A67" s="49"/>
      <c r="B67" s="43"/>
      <c r="C67" s="60"/>
      <c r="D67" s="44">
        <v>1</v>
      </c>
      <c r="E67" s="45">
        <v>0.20742358078602621</v>
      </c>
      <c r="F67" s="46">
        <v>0.22816593886462883</v>
      </c>
      <c r="G67" s="46">
        <v>0.23144104803493451</v>
      </c>
      <c r="H67" s="46">
        <v>0.19323144104803494</v>
      </c>
      <c r="I67" s="46">
        <v>5.5676855895196505E-2</v>
      </c>
      <c r="J67" s="46">
        <v>0.1168122270742358</v>
      </c>
      <c r="K67" s="46">
        <v>8.8427947598253273E-2</v>
      </c>
      <c r="L67" s="46">
        <v>0.22379912663755458</v>
      </c>
      <c r="M67" s="46">
        <v>1.9650655021834062E-2</v>
      </c>
      <c r="N67" s="46">
        <v>0.18886462882096069</v>
      </c>
      <c r="O67" s="46">
        <v>8.296943231441048E-2</v>
      </c>
      <c r="P67" s="46">
        <v>4.0393013100436678E-2</v>
      </c>
    </row>
    <row r="68" spans="1:16" ht="15" customHeight="1">
      <c r="A68" s="49"/>
      <c r="B68" s="24" t="s">
        <v>283</v>
      </c>
      <c r="C68" s="53" t="s">
        <v>309</v>
      </c>
      <c r="D68" s="21">
        <v>775</v>
      </c>
      <c r="E68" s="22">
        <v>135</v>
      </c>
      <c r="F68" s="23">
        <v>174</v>
      </c>
      <c r="G68" s="23">
        <v>198</v>
      </c>
      <c r="H68" s="23">
        <v>127</v>
      </c>
      <c r="I68" s="23">
        <v>39</v>
      </c>
      <c r="J68" s="23">
        <v>85</v>
      </c>
      <c r="K68" s="23">
        <v>79</v>
      </c>
      <c r="L68" s="23">
        <v>120</v>
      </c>
      <c r="M68" s="23">
        <v>7</v>
      </c>
      <c r="N68" s="23">
        <v>156</v>
      </c>
      <c r="O68" s="23">
        <v>84</v>
      </c>
      <c r="P68" s="23">
        <v>42</v>
      </c>
    </row>
    <row r="69" spans="1:16" ht="15" customHeight="1">
      <c r="A69" s="49"/>
      <c r="B69" s="24"/>
      <c r="C69" s="52"/>
      <c r="D69" s="31">
        <v>1</v>
      </c>
      <c r="E69" s="26">
        <v>0.17419354838709677</v>
      </c>
      <c r="F69" s="27">
        <v>0.22451612903225807</v>
      </c>
      <c r="G69" s="27">
        <v>0.25548387096774194</v>
      </c>
      <c r="H69" s="27">
        <v>0.16387096774193549</v>
      </c>
      <c r="I69" s="27">
        <v>5.0322580645161291E-2</v>
      </c>
      <c r="J69" s="27">
        <v>0.10967741935483871</v>
      </c>
      <c r="K69" s="27">
        <v>0.10193548387096774</v>
      </c>
      <c r="L69" s="27">
        <v>0.15483870967741936</v>
      </c>
      <c r="M69" s="27">
        <v>9.0322580645161299E-3</v>
      </c>
      <c r="N69" s="27">
        <v>0.20129032258064516</v>
      </c>
      <c r="O69" s="27">
        <v>0.10838709677419354</v>
      </c>
      <c r="P69" s="27">
        <v>5.4193548387096772E-2</v>
      </c>
    </row>
    <row r="70" spans="1:16" ht="15" customHeight="1">
      <c r="A70" s="49"/>
      <c r="B70" s="24"/>
      <c r="C70" s="51" t="s">
        <v>310</v>
      </c>
      <c r="D70" s="28">
        <v>822</v>
      </c>
      <c r="E70" s="29">
        <v>151</v>
      </c>
      <c r="F70" s="30">
        <v>168</v>
      </c>
      <c r="G70" s="30">
        <v>159</v>
      </c>
      <c r="H70" s="30">
        <v>122</v>
      </c>
      <c r="I70" s="30">
        <v>26</v>
      </c>
      <c r="J70" s="30">
        <v>77</v>
      </c>
      <c r="K70" s="30">
        <v>58</v>
      </c>
      <c r="L70" s="30">
        <v>114</v>
      </c>
      <c r="M70" s="30">
        <v>12</v>
      </c>
      <c r="N70" s="30">
        <v>196</v>
      </c>
      <c r="O70" s="30">
        <v>91</v>
      </c>
      <c r="P70" s="30">
        <v>48</v>
      </c>
    </row>
    <row r="71" spans="1:16" ht="15" customHeight="1">
      <c r="A71" s="49"/>
      <c r="B71" s="24"/>
      <c r="C71" s="52"/>
      <c r="D71" s="31">
        <v>1</v>
      </c>
      <c r="E71" s="26">
        <v>0.18369829683698297</v>
      </c>
      <c r="F71" s="27">
        <v>0.20437956204379562</v>
      </c>
      <c r="G71" s="27">
        <v>0.19343065693430658</v>
      </c>
      <c r="H71" s="27">
        <v>0.14841849148418493</v>
      </c>
      <c r="I71" s="27">
        <v>3.1630170316301706E-2</v>
      </c>
      <c r="J71" s="27">
        <v>9.3673965936739656E-2</v>
      </c>
      <c r="K71" s="27">
        <v>7.0559610705596104E-2</v>
      </c>
      <c r="L71" s="27">
        <v>0.13868613138686131</v>
      </c>
      <c r="M71" s="27">
        <v>1.4598540145985401E-2</v>
      </c>
      <c r="N71" s="27">
        <v>0.23844282238442821</v>
      </c>
      <c r="O71" s="27">
        <v>0.11070559610705596</v>
      </c>
      <c r="P71" s="27">
        <v>5.8394160583941604E-2</v>
      </c>
    </row>
    <row r="72" spans="1:16" ht="15" customHeight="1">
      <c r="A72" s="49"/>
      <c r="B72" s="24"/>
      <c r="C72" s="51" t="s">
        <v>311</v>
      </c>
      <c r="D72" s="28">
        <v>1419</v>
      </c>
      <c r="E72" s="29">
        <v>255</v>
      </c>
      <c r="F72" s="30">
        <v>352</v>
      </c>
      <c r="G72" s="30">
        <v>358</v>
      </c>
      <c r="H72" s="30">
        <v>238</v>
      </c>
      <c r="I72" s="30">
        <v>55</v>
      </c>
      <c r="J72" s="30">
        <v>159</v>
      </c>
      <c r="K72" s="30">
        <v>110</v>
      </c>
      <c r="L72" s="30">
        <v>278</v>
      </c>
      <c r="M72" s="30">
        <v>29</v>
      </c>
      <c r="N72" s="30">
        <v>309</v>
      </c>
      <c r="O72" s="30">
        <v>123</v>
      </c>
      <c r="P72" s="30">
        <v>60</v>
      </c>
    </row>
    <row r="73" spans="1:16" ht="15" customHeight="1">
      <c r="A73" s="49"/>
      <c r="B73" s="24"/>
      <c r="C73" s="52"/>
      <c r="D73" s="31">
        <v>1</v>
      </c>
      <c r="E73" s="26">
        <v>0.17970401691331925</v>
      </c>
      <c r="F73" s="27">
        <v>0.24806201550387597</v>
      </c>
      <c r="G73" s="27">
        <v>0.25229034531360112</v>
      </c>
      <c r="H73" s="27">
        <v>0.16772374911909796</v>
      </c>
      <c r="I73" s="27">
        <v>3.875968992248062E-2</v>
      </c>
      <c r="J73" s="27">
        <v>0.11205073995771671</v>
      </c>
      <c r="K73" s="27">
        <v>7.7519379844961239E-2</v>
      </c>
      <c r="L73" s="27">
        <v>0.19591261451726569</v>
      </c>
      <c r="M73" s="27">
        <v>2.0436927413671601E-2</v>
      </c>
      <c r="N73" s="27">
        <v>0.21775898520084566</v>
      </c>
      <c r="O73" s="27">
        <v>8.6680761099365747E-2</v>
      </c>
      <c r="P73" s="27">
        <v>4.2283298097251586E-2</v>
      </c>
    </row>
    <row r="74" spans="1:16" ht="15" customHeight="1">
      <c r="A74" s="49"/>
      <c r="B74" s="24"/>
      <c r="C74" s="51" t="s">
        <v>312</v>
      </c>
      <c r="D74" s="28">
        <v>982</v>
      </c>
      <c r="E74" s="29">
        <v>191</v>
      </c>
      <c r="F74" s="30">
        <v>252</v>
      </c>
      <c r="G74" s="30">
        <v>216</v>
      </c>
      <c r="H74" s="30">
        <v>186</v>
      </c>
      <c r="I74" s="30">
        <v>55</v>
      </c>
      <c r="J74" s="30">
        <v>118</v>
      </c>
      <c r="K74" s="30">
        <v>98</v>
      </c>
      <c r="L74" s="30">
        <v>207</v>
      </c>
      <c r="M74" s="30">
        <v>25</v>
      </c>
      <c r="N74" s="30">
        <v>183</v>
      </c>
      <c r="O74" s="30">
        <v>84</v>
      </c>
      <c r="P74" s="30">
        <v>37</v>
      </c>
    </row>
    <row r="75" spans="1:16" ht="15" customHeight="1">
      <c r="A75" s="49"/>
      <c r="B75" s="24"/>
      <c r="C75" s="52"/>
      <c r="D75" s="31">
        <v>1</v>
      </c>
      <c r="E75" s="26">
        <v>0.19450101832993891</v>
      </c>
      <c r="F75" s="27">
        <v>0.25661914460285135</v>
      </c>
      <c r="G75" s="27">
        <v>0.21995926680244399</v>
      </c>
      <c r="H75" s="27">
        <v>0.18940936863543789</v>
      </c>
      <c r="I75" s="27">
        <v>5.6008146639511203E-2</v>
      </c>
      <c r="J75" s="27">
        <v>0.12016293279022404</v>
      </c>
      <c r="K75" s="27">
        <v>9.9796334012219962E-2</v>
      </c>
      <c r="L75" s="27">
        <v>0.21079429735234215</v>
      </c>
      <c r="M75" s="27">
        <v>2.5458248472505093E-2</v>
      </c>
      <c r="N75" s="27">
        <v>0.18635437881873726</v>
      </c>
      <c r="O75" s="27">
        <v>8.5539714867617106E-2</v>
      </c>
      <c r="P75" s="27">
        <v>3.7678207739307537E-2</v>
      </c>
    </row>
    <row r="76" spans="1:16" ht="15" customHeight="1">
      <c r="A76" s="49"/>
      <c r="B76" s="24"/>
      <c r="C76" s="51" t="s">
        <v>313</v>
      </c>
      <c r="D76" s="28">
        <v>471</v>
      </c>
      <c r="E76" s="29">
        <v>89</v>
      </c>
      <c r="F76" s="30">
        <v>100</v>
      </c>
      <c r="G76" s="30">
        <v>111</v>
      </c>
      <c r="H76" s="30">
        <v>73</v>
      </c>
      <c r="I76" s="30">
        <v>25</v>
      </c>
      <c r="J76" s="30">
        <v>57</v>
      </c>
      <c r="K76" s="30">
        <v>36</v>
      </c>
      <c r="L76" s="30">
        <v>99</v>
      </c>
      <c r="M76" s="30">
        <v>16</v>
      </c>
      <c r="N76" s="30">
        <v>89</v>
      </c>
      <c r="O76" s="30">
        <v>58</v>
      </c>
      <c r="P76" s="30">
        <v>20</v>
      </c>
    </row>
    <row r="77" spans="1:16" ht="15" customHeight="1">
      <c r="A77" s="49"/>
      <c r="B77" s="24"/>
      <c r="C77" s="52"/>
      <c r="D77" s="31">
        <v>1</v>
      </c>
      <c r="E77" s="26">
        <v>0.18895966029723993</v>
      </c>
      <c r="F77" s="27">
        <v>0.21231422505307856</v>
      </c>
      <c r="G77" s="27">
        <v>0.2356687898089172</v>
      </c>
      <c r="H77" s="27">
        <v>0.15498938428874734</v>
      </c>
      <c r="I77" s="27">
        <v>5.3078556263269641E-2</v>
      </c>
      <c r="J77" s="27">
        <v>0.12101910828025478</v>
      </c>
      <c r="K77" s="27">
        <v>7.6433121019108277E-2</v>
      </c>
      <c r="L77" s="27">
        <v>0.21019108280254778</v>
      </c>
      <c r="M77" s="27">
        <v>3.3970276008492568E-2</v>
      </c>
      <c r="N77" s="27">
        <v>0.18895966029723993</v>
      </c>
      <c r="O77" s="27">
        <v>0.12314225053078556</v>
      </c>
      <c r="P77" s="27">
        <v>4.2462845010615709E-2</v>
      </c>
    </row>
    <row r="78" spans="1:16" ht="15" customHeight="1">
      <c r="A78" s="49"/>
      <c r="B78" s="24"/>
      <c r="C78" s="51" t="s">
        <v>314</v>
      </c>
      <c r="D78" s="28">
        <v>398</v>
      </c>
      <c r="E78" s="29">
        <v>87</v>
      </c>
      <c r="F78" s="30">
        <v>100</v>
      </c>
      <c r="G78" s="30">
        <v>92</v>
      </c>
      <c r="H78" s="30">
        <v>83</v>
      </c>
      <c r="I78" s="30">
        <v>28</v>
      </c>
      <c r="J78" s="30">
        <v>47</v>
      </c>
      <c r="K78" s="30">
        <v>32</v>
      </c>
      <c r="L78" s="30">
        <v>89</v>
      </c>
      <c r="M78" s="30">
        <v>8</v>
      </c>
      <c r="N78" s="30">
        <v>74</v>
      </c>
      <c r="O78" s="30">
        <v>29</v>
      </c>
      <c r="P78" s="30">
        <v>23</v>
      </c>
    </row>
    <row r="79" spans="1:16" ht="15" customHeight="1">
      <c r="A79" s="49"/>
      <c r="B79" s="24"/>
      <c r="C79" s="52"/>
      <c r="D79" s="31">
        <v>1</v>
      </c>
      <c r="E79" s="26">
        <v>0.21859296482412061</v>
      </c>
      <c r="F79" s="27">
        <v>0.25125628140703515</v>
      </c>
      <c r="G79" s="27">
        <v>0.23115577889447236</v>
      </c>
      <c r="H79" s="27">
        <v>0.20854271356783918</v>
      </c>
      <c r="I79" s="27">
        <v>7.0351758793969849E-2</v>
      </c>
      <c r="J79" s="27">
        <v>0.11809045226130653</v>
      </c>
      <c r="K79" s="27">
        <v>8.0402010050251257E-2</v>
      </c>
      <c r="L79" s="27">
        <v>0.2236180904522613</v>
      </c>
      <c r="M79" s="27">
        <v>2.0100502512562814E-2</v>
      </c>
      <c r="N79" s="27">
        <v>0.18592964824120603</v>
      </c>
      <c r="O79" s="27">
        <v>7.2864321608040197E-2</v>
      </c>
      <c r="P79" s="27">
        <v>5.7788944723618091E-2</v>
      </c>
    </row>
    <row r="80" spans="1:16" ht="15" customHeight="1">
      <c r="A80" s="49"/>
      <c r="B80" s="24"/>
      <c r="C80" s="51" t="s">
        <v>315</v>
      </c>
      <c r="D80" s="28">
        <v>201</v>
      </c>
      <c r="E80" s="29">
        <v>43</v>
      </c>
      <c r="F80" s="30">
        <v>39</v>
      </c>
      <c r="G80" s="30">
        <v>33</v>
      </c>
      <c r="H80" s="30">
        <v>31</v>
      </c>
      <c r="I80" s="30">
        <v>10</v>
      </c>
      <c r="J80" s="30">
        <v>17</v>
      </c>
      <c r="K80" s="30">
        <v>9</v>
      </c>
      <c r="L80" s="30">
        <v>35</v>
      </c>
      <c r="M80" s="30">
        <v>8</v>
      </c>
      <c r="N80" s="30">
        <v>34</v>
      </c>
      <c r="O80" s="30">
        <v>16</v>
      </c>
      <c r="P80" s="30">
        <v>20</v>
      </c>
    </row>
    <row r="81" spans="1:16" ht="15" customHeight="1">
      <c r="A81" s="49"/>
      <c r="B81" s="24"/>
      <c r="C81" s="52"/>
      <c r="D81" s="31">
        <v>1</v>
      </c>
      <c r="E81" s="26">
        <v>0.21393034825870647</v>
      </c>
      <c r="F81" s="27">
        <v>0.19402985074626866</v>
      </c>
      <c r="G81" s="27">
        <v>0.16417910447761194</v>
      </c>
      <c r="H81" s="27">
        <v>0.15422885572139303</v>
      </c>
      <c r="I81" s="27">
        <v>4.975124378109453E-2</v>
      </c>
      <c r="J81" s="27">
        <v>8.45771144278607E-2</v>
      </c>
      <c r="K81" s="27">
        <v>4.4776119402985072E-2</v>
      </c>
      <c r="L81" s="27">
        <v>0.17412935323383086</v>
      </c>
      <c r="M81" s="27">
        <v>3.9800995024875621E-2</v>
      </c>
      <c r="N81" s="27">
        <v>0.1691542288557214</v>
      </c>
      <c r="O81" s="27">
        <v>7.9601990049751242E-2</v>
      </c>
      <c r="P81" s="27">
        <v>9.950248756218906E-2</v>
      </c>
    </row>
    <row r="82" spans="1:16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</row>
    <row r="83" spans="1:16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</row>
    <row r="84" spans="1:16" ht="15" customHeight="1">
      <c r="A84" s="49"/>
      <c r="B84" s="24" t="s">
        <v>316</v>
      </c>
      <c r="C84" s="53" t="s">
        <v>317</v>
      </c>
      <c r="D84" s="21">
        <v>1091</v>
      </c>
      <c r="E84" s="22">
        <v>215</v>
      </c>
      <c r="F84" s="23">
        <v>224</v>
      </c>
      <c r="G84" s="23">
        <v>237</v>
      </c>
      <c r="H84" s="23">
        <v>164</v>
      </c>
      <c r="I84" s="23">
        <v>45</v>
      </c>
      <c r="J84" s="23">
        <v>106</v>
      </c>
      <c r="K84" s="23">
        <v>92</v>
      </c>
      <c r="L84" s="23">
        <v>159</v>
      </c>
      <c r="M84" s="23">
        <v>17</v>
      </c>
      <c r="N84" s="23">
        <v>227</v>
      </c>
      <c r="O84" s="23">
        <v>113</v>
      </c>
      <c r="P84" s="23">
        <v>80</v>
      </c>
    </row>
    <row r="85" spans="1:16" ht="15" customHeight="1">
      <c r="A85" s="49"/>
      <c r="B85" s="24" t="s">
        <v>318</v>
      </c>
      <c r="C85" s="52"/>
      <c r="D85" s="31">
        <v>1</v>
      </c>
      <c r="E85" s="26">
        <v>0.19706691109074242</v>
      </c>
      <c r="F85" s="27">
        <v>0.20531622364802934</v>
      </c>
      <c r="G85" s="27">
        <v>0.21723189734188816</v>
      </c>
      <c r="H85" s="27">
        <v>0.15032080659945005</v>
      </c>
      <c r="I85" s="27">
        <v>4.1246562786434467E-2</v>
      </c>
      <c r="J85" s="27">
        <v>9.715857011915674E-2</v>
      </c>
      <c r="K85" s="27">
        <v>8.4326306141154897E-2</v>
      </c>
      <c r="L85" s="27">
        <v>0.14573785517873511</v>
      </c>
      <c r="M85" s="27">
        <v>1.5582034830430797E-2</v>
      </c>
      <c r="N85" s="27">
        <v>0.20806599450045829</v>
      </c>
      <c r="O85" s="27">
        <v>0.10357470210815765</v>
      </c>
      <c r="P85" s="27">
        <v>7.3327222731439046E-2</v>
      </c>
    </row>
    <row r="86" spans="1:16" ht="15" customHeight="1">
      <c r="A86" s="49"/>
      <c r="B86" s="24" t="s">
        <v>319</v>
      </c>
      <c r="C86" s="51" t="s">
        <v>320</v>
      </c>
      <c r="D86" s="28">
        <v>1156</v>
      </c>
      <c r="E86" s="29">
        <v>196</v>
      </c>
      <c r="F86" s="30">
        <v>275</v>
      </c>
      <c r="G86" s="30">
        <v>250</v>
      </c>
      <c r="H86" s="30">
        <v>181</v>
      </c>
      <c r="I86" s="30">
        <v>50</v>
      </c>
      <c r="J86" s="30">
        <v>127</v>
      </c>
      <c r="K86" s="30">
        <v>81</v>
      </c>
      <c r="L86" s="30">
        <v>203</v>
      </c>
      <c r="M86" s="30">
        <v>19</v>
      </c>
      <c r="N86" s="30">
        <v>256</v>
      </c>
      <c r="O86" s="30">
        <v>115</v>
      </c>
      <c r="P86" s="30">
        <v>51</v>
      </c>
    </row>
    <row r="87" spans="1:16" ht="15" customHeight="1">
      <c r="A87" s="49"/>
      <c r="B87" s="24"/>
      <c r="C87" s="52"/>
      <c r="D87" s="31">
        <v>1</v>
      </c>
      <c r="E87" s="26">
        <v>0.16955017301038061</v>
      </c>
      <c r="F87" s="27">
        <v>0.23788927335640139</v>
      </c>
      <c r="G87" s="27">
        <v>0.21626297577854672</v>
      </c>
      <c r="H87" s="27">
        <v>0.15657439446366783</v>
      </c>
      <c r="I87" s="27">
        <v>4.3252595155709339E-2</v>
      </c>
      <c r="J87" s="27">
        <v>0.10986159169550173</v>
      </c>
      <c r="K87" s="27">
        <v>7.006920415224914E-2</v>
      </c>
      <c r="L87" s="27">
        <v>0.17560553633217993</v>
      </c>
      <c r="M87" s="27">
        <v>1.6435986159169549E-2</v>
      </c>
      <c r="N87" s="27">
        <v>0.22145328719723184</v>
      </c>
      <c r="O87" s="27">
        <v>9.9480968858131485E-2</v>
      </c>
      <c r="P87" s="27">
        <v>4.4117647058823532E-2</v>
      </c>
    </row>
    <row r="88" spans="1:16" ht="15" customHeight="1">
      <c r="A88" s="49"/>
      <c r="B88" s="24"/>
      <c r="C88" s="51" t="s">
        <v>321</v>
      </c>
      <c r="D88" s="28">
        <v>820</v>
      </c>
      <c r="E88" s="29">
        <v>157</v>
      </c>
      <c r="F88" s="30">
        <v>191</v>
      </c>
      <c r="G88" s="30">
        <v>194</v>
      </c>
      <c r="H88" s="30">
        <v>149</v>
      </c>
      <c r="I88" s="30">
        <v>35</v>
      </c>
      <c r="J88" s="30">
        <v>95</v>
      </c>
      <c r="K88" s="30">
        <v>77</v>
      </c>
      <c r="L88" s="30">
        <v>150</v>
      </c>
      <c r="M88" s="30">
        <v>15</v>
      </c>
      <c r="N88" s="30">
        <v>168</v>
      </c>
      <c r="O88" s="30">
        <v>89</v>
      </c>
      <c r="P88" s="30">
        <v>32</v>
      </c>
    </row>
    <row r="89" spans="1:16" ht="15" customHeight="1">
      <c r="A89" s="49"/>
      <c r="B89" s="24"/>
      <c r="C89" s="52"/>
      <c r="D89" s="31">
        <v>1</v>
      </c>
      <c r="E89" s="26">
        <v>0.19146341463414634</v>
      </c>
      <c r="F89" s="27">
        <v>0.2329268292682927</v>
      </c>
      <c r="G89" s="27">
        <v>0.23658536585365852</v>
      </c>
      <c r="H89" s="27">
        <v>0.18170731707317073</v>
      </c>
      <c r="I89" s="27">
        <v>4.2682926829268296E-2</v>
      </c>
      <c r="J89" s="27">
        <v>0.11585365853658537</v>
      </c>
      <c r="K89" s="27">
        <v>9.3902439024390244E-2</v>
      </c>
      <c r="L89" s="27">
        <v>0.18292682926829268</v>
      </c>
      <c r="M89" s="27">
        <v>1.8292682926829267E-2</v>
      </c>
      <c r="N89" s="27">
        <v>0.20487804878048779</v>
      </c>
      <c r="O89" s="27">
        <v>0.10853658536585366</v>
      </c>
      <c r="P89" s="27">
        <v>3.9024390243902439E-2</v>
      </c>
    </row>
    <row r="90" spans="1:16" ht="15" customHeight="1">
      <c r="A90" s="49"/>
      <c r="B90" s="24"/>
      <c r="C90" s="51" t="s">
        <v>322</v>
      </c>
      <c r="D90" s="28">
        <v>1120</v>
      </c>
      <c r="E90" s="29">
        <v>194</v>
      </c>
      <c r="F90" s="30">
        <v>288</v>
      </c>
      <c r="G90" s="30">
        <v>305</v>
      </c>
      <c r="H90" s="30">
        <v>209</v>
      </c>
      <c r="I90" s="30">
        <v>56</v>
      </c>
      <c r="J90" s="30">
        <v>138</v>
      </c>
      <c r="K90" s="30">
        <v>100</v>
      </c>
      <c r="L90" s="30">
        <v>257</v>
      </c>
      <c r="M90" s="30">
        <v>28</v>
      </c>
      <c r="N90" s="30">
        <v>223</v>
      </c>
      <c r="O90" s="30">
        <v>88</v>
      </c>
      <c r="P90" s="30">
        <v>51</v>
      </c>
    </row>
    <row r="91" spans="1:16" ht="15" customHeight="1">
      <c r="A91" s="49"/>
      <c r="B91" s="24"/>
      <c r="C91" s="52"/>
      <c r="D91" s="31">
        <v>1</v>
      </c>
      <c r="E91" s="26">
        <v>0.17321428571428571</v>
      </c>
      <c r="F91" s="27">
        <v>0.25714285714285712</v>
      </c>
      <c r="G91" s="27">
        <v>0.27232142857142855</v>
      </c>
      <c r="H91" s="27">
        <v>0.18660714285714286</v>
      </c>
      <c r="I91" s="27">
        <v>0.05</v>
      </c>
      <c r="J91" s="27">
        <v>0.12321428571428572</v>
      </c>
      <c r="K91" s="27">
        <v>8.9285714285714288E-2</v>
      </c>
      <c r="L91" s="27">
        <v>0.2294642857142857</v>
      </c>
      <c r="M91" s="27">
        <v>2.5000000000000001E-2</v>
      </c>
      <c r="N91" s="27">
        <v>0.19910714285714284</v>
      </c>
      <c r="O91" s="27">
        <v>7.857142857142857E-2</v>
      </c>
      <c r="P91" s="27">
        <v>4.5535714285714284E-2</v>
      </c>
    </row>
    <row r="92" spans="1:16" ht="15" customHeight="1">
      <c r="A92" s="49"/>
      <c r="B92" s="24"/>
      <c r="C92" s="51" t="s">
        <v>323</v>
      </c>
      <c r="D92" s="28">
        <v>544</v>
      </c>
      <c r="E92" s="29">
        <v>118</v>
      </c>
      <c r="F92" s="30">
        <v>131</v>
      </c>
      <c r="G92" s="30">
        <v>114</v>
      </c>
      <c r="H92" s="30">
        <v>99</v>
      </c>
      <c r="I92" s="30">
        <v>34</v>
      </c>
      <c r="J92" s="30">
        <v>62</v>
      </c>
      <c r="K92" s="30">
        <v>40</v>
      </c>
      <c r="L92" s="30">
        <v>108</v>
      </c>
      <c r="M92" s="30">
        <v>21</v>
      </c>
      <c r="N92" s="30">
        <v>101</v>
      </c>
      <c r="O92" s="30">
        <v>47</v>
      </c>
      <c r="P92" s="30">
        <v>20</v>
      </c>
    </row>
    <row r="93" spans="1:16" ht="15" customHeight="1">
      <c r="A93" s="49"/>
      <c r="B93" s="24"/>
      <c r="C93" s="52"/>
      <c r="D93" s="31">
        <v>1</v>
      </c>
      <c r="E93" s="26">
        <v>0.21691176470588236</v>
      </c>
      <c r="F93" s="27">
        <v>0.24080882352941177</v>
      </c>
      <c r="G93" s="27">
        <v>0.20955882352941177</v>
      </c>
      <c r="H93" s="27">
        <v>0.18198529411764705</v>
      </c>
      <c r="I93" s="27">
        <v>6.25E-2</v>
      </c>
      <c r="J93" s="27">
        <v>0.11397058823529412</v>
      </c>
      <c r="K93" s="27">
        <v>7.3529411764705885E-2</v>
      </c>
      <c r="L93" s="27">
        <v>0.19852941176470587</v>
      </c>
      <c r="M93" s="27">
        <v>3.860294117647059E-2</v>
      </c>
      <c r="N93" s="27">
        <v>0.18566176470588236</v>
      </c>
      <c r="O93" s="27">
        <v>8.639705882352941E-2</v>
      </c>
      <c r="P93" s="27">
        <v>3.6764705882352942E-2</v>
      </c>
    </row>
    <row r="94" spans="1:16" ht="15" customHeight="1">
      <c r="A94" s="49"/>
      <c r="B94" s="24"/>
      <c r="C94" s="51" t="s">
        <v>324</v>
      </c>
      <c r="D94" s="28">
        <v>147</v>
      </c>
      <c r="E94" s="29">
        <v>24</v>
      </c>
      <c r="F94" s="30">
        <v>34</v>
      </c>
      <c r="G94" s="30">
        <v>29</v>
      </c>
      <c r="H94" s="30">
        <v>25</v>
      </c>
      <c r="I94" s="30">
        <v>8</v>
      </c>
      <c r="J94" s="30">
        <v>15</v>
      </c>
      <c r="K94" s="30">
        <v>18</v>
      </c>
      <c r="L94" s="30">
        <v>33</v>
      </c>
      <c r="M94" s="30">
        <v>4</v>
      </c>
      <c r="N94" s="30">
        <v>34</v>
      </c>
      <c r="O94" s="30">
        <v>16</v>
      </c>
      <c r="P94" s="30">
        <v>6</v>
      </c>
    </row>
    <row r="95" spans="1:16" ht="15" customHeight="1">
      <c r="A95" s="49"/>
      <c r="B95" s="24"/>
      <c r="C95" s="52"/>
      <c r="D95" s="31">
        <v>1</v>
      </c>
      <c r="E95" s="26">
        <v>0.16326530612244897</v>
      </c>
      <c r="F95" s="27">
        <v>0.23129251700680273</v>
      </c>
      <c r="G95" s="27">
        <v>0.19727891156462585</v>
      </c>
      <c r="H95" s="27">
        <v>0.17006802721088435</v>
      </c>
      <c r="I95" s="27">
        <v>5.4421768707482991E-2</v>
      </c>
      <c r="J95" s="27">
        <v>0.10204081632653061</v>
      </c>
      <c r="K95" s="27">
        <v>0.12244897959183673</v>
      </c>
      <c r="L95" s="27">
        <v>0.22448979591836735</v>
      </c>
      <c r="M95" s="27">
        <v>2.7210884353741496E-2</v>
      </c>
      <c r="N95" s="27">
        <v>0.23129251700680273</v>
      </c>
      <c r="O95" s="27">
        <v>0.10884353741496598</v>
      </c>
      <c r="P95" s="27">
        <v>4.0816326530612242E-2</v>
      </c>
    </row>
    <row r="96" spans="1:16" ht="15" customHeight="1">
      <c r="A96" s="49"/>
      <c r="B96" s="24"/>
      <c r="C96" s="51" t="s">
        <v>325</v>
      </c>
      <c r="D96" s="28">
        <v>92</v>
      </c>
      <c r="E96" s="29">
        <v>21</v>
      </c>
      <c r="F96" s="30">
        <v>19</v>
      </c>
      <c r="G96" s="30">
        <v>16</v>
      </c>
      <c r="H96" s="30">
        <v>19</v>
      </c>
      <c r="I96" s="30">
        <v>4</v>
      </c>
      <c r="J96" s="30">
        <v>13</v>
      </c>
      <c r="K96" s="30">
        <v>6</v>
      </c>
      <c r="L96" s="30">
        <v>11</v>
      </c>
      <c r="M96" s="30">
        <v>0</v>
      </c>
      <c r="N96" s="30">
        <v>16</v>
      </c>
      <c r="O96" s="30">
        <v>9</v>
      </c>
      <c r="P96" s="30">
        <v>5</v>
      </c>
    </row>
    <row r="97" spans="1:16" ht="15" customHeight="1">
      <c r="A97" s="49"/>
      <c r="B97" s="24"/>
      <c r="C97" s="52"/>
      <c r="D97" s="31">
        <v>1</v>
      </c>
      <c r="E97" s="26">
        <v>0.22826086956521738</v>
      </c>
      <c r="F97" s="27">
        <v>0.20652173913043478</v>
      </c>
      <c r="G97" s="27">
        <v>0.17391304347826086</v>
      </c>
      <c r="H97" s="27">
        <v>0.20652173913043478</v>
      </c>
      <c r="I97" s="27">
        <v>4.3478260869565216E-2</v>
      </c>
      <c r="J97" s="27">
        <v>0.14130434782608695</v>
      </c>
      <c r="K97" s="27">
        <v>6.5217391304347824E-2</v>
      </c>
      <c r="L97" s="27">
        <v>0.11956521739130435</v>
      </c>
      <c r="M97" s="27">
        <v>0</v>
      </c>
      <c r="N97" s="27">
        <v>0.17391304347826086</v>
      </c>
      <c r="O97" s="27">
        <v>9.7826086956521743E-2</v>
      </c>
      <c r="P97" s="27">
        <v>5.434782608695652E-2</v>
      </c>
    </row>
    <row r="98" spans="1:16" ht="15" customHeight="1">
      <c r="A98" s="49"/>
      <c r="B98" s="24"/>
      <c r="C98" s="51" t="s">
        <v>326</v>
      </c>
      <c r="D98" s="28">
        <v>9</v>
      </c>
      <c r="E98" s="29">
        <v>3</v>
      </c>
      <c r="F98" s="30">
        <v>2</v>
      </c>
      <c r="G98" s="30">
        <v>2</v>
      </c>
      <c r="H98" s="30">
        <v>0</v>
      </c>
      <c r="I98" s="30">
        <v>1</v>
      </c>
      <c r="J98" s="30">
        <v>0</v>
      </c>
      <c r="K98" s="30">
        <v>0</v>
      </c>
      <c r="L98" s="30">
        <v>0</v>
      </c>
      <c r="M98" s="30">
        <v>0</v>
      </c>
      <c r="N98" s="30">
        <v>2</v>
      </c>
      <c r="O98" s="30">
        <v>0</v>
      </c>
      <c r="P98" s="30">
        <v>1</v>
      </c>
    </row>
    <row r="99" spans="1:16" ht="15" customHeight="1">
      <c r="A99" s="49"/>
      <c r="B99" s="24"/>
      <c r="C99" s="52"/>
      <c r="D99" s="31">
        <v>1</v>
      </c>
      <c r="E99" s="26">
        <v>0.33333333333333331</v>
      </c>
      <c r="F99" s="27">
        <v>0.22222222222222221</v>
      </c>
      <c r="G99" s="27">
        <v>0.22222222222222221</v>
      </c>
      <c r="H99" s="27">
        <v>0</v>
      </c>
      <c r="I99" s="27">
        <v>0.1111111111111111</v>
      </c>
      <c r="J99" s="27">
        <v>0</v>
      </c>
      <c r="K99" s="27">
        <v>0</v>
      </c>
      <c r="L99" s="27">
        <v>0</v>
      </c>
      <c r="M99" s="27">
        <v>0</v>
      </c>
      <c r="N99" s="27">
        <v>0.22222222222222221</v>
      </c>
      <c r="O99" s="27">
        <v>0</v>
      </c>
      <c r="P99" s="27">
        <v>0.1111111111111111</v>
      </c>
    </row>
    <row r="100" spans="1:16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</row>
    <row r="101" spans="1:16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</row>
    <row r="102" spans="1:16" ht="15" customHeight="1">
      <c r="C102"/>
    </row>
    <row r="103" spans="1:16" ht="12" hidden="1" customHeight="1">
      <c r="C103"/>
    </row>
    <row r="104" spans="1:16" ht="12" hidden="1" customHeight="1">
      <c r="C104"/>
    </row>
    <row r="105" spans="1:16" ht="12" hidden="1" customHeight="1">
      <c r="C105"/>
    </row>
    <row r="106" spans="1:16" ht="12" hidden="1" customHeight="1">
      <c r="C106"/>
    </row>
    <row r="107" spans="1:16" ht="12" hidden="1" customHeight="1">
      <c r="C107"/>
    </row>
    <row r="108" spans="1:16" ht="12" hidden="1" customHeight="1">
      <c r="C108"/>
    </row>
    <row r="109" spans="1:16" ht="12" hidden="1" customHeight="1">
      <c r="C109"/>
    </row>
    <row r="110" spans="1:16" ht="12" hidden="1" customHeight="1">
      <c r="C110"/>
    </row>
    <row r="111" spans="1:16" ht="12" hidden="1" customHeight="1">
      <c r="C111"/>
    </row>
    <row r="112" spans="1:16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P9">
    <cfRule type="top10" dxfId="735" priority="56" rank="1"/>
  </conditionalFormatting>
  <conditionalFormatting sqref="E67:P67">
    <cfRule type="top10" dxfId="734" priority="49" rank="1"/>
  </conditionalFormatting>
  <conditionalFormatting sqref="E65:P65">
    <cfRule type="top10" dxfId="733" priority="48" rank="1"/>
  </conditionalFormatting>
  <conditionalFormatting sqref="E63:P63">
    <cfRule type="top10" dxfId="732" priority="47" rank="1"/>
  </conditionalFormatting>
  <conditionalFormatting sqref="E61:P61">
    <cfRule type="top10" dxfId="731" priority="46" rank="1"/>
  </conditionalFormatting>
  <conditionalFormatting sqref="E59:P59">
    <cfRule type="top10" dxfId="730" priority="45" rank="1"/>
  </conditionalFormatting>
  <conditionalFormatting sqref="E57:P57">
    <cfRule type="top10" dxfId="729" priority="44" rank="1"/>
  </conditionalFormatting>
  <conditionalFormatting sqref="E55:P55">
    <cfRule type="top10" dxfId="728" priority="43" rank="1"/>
  </conditionalFormatting>
  <conditionalFormatting sqref="E53:P53">
    <cfRule type="top10" dxfId="727" priority="42" rank="1"/>
  </conditionalFormatting>
  <conditionalFormatting sqref="E51:P51">
    <cfRule type="top10" dxfId="726" priority="41" rank="1"/>
  </conditionalFormatting>
  <conditionalFormatting sqref="E49:P49">
    <cfRule type="top10" dxfId="725" priority="40" rank="1"/>
  </conditionalFormatting>
  <conditionalFormatting sqref="E47:P47">
    <cfRule type="top10" dxfId="724" priority="39" rank="1"/>
  </conditionalFormatting>
  <conditionalFormatting sqref="E45:P45">
    <cfRule type="top10" dxfId="723" priority="38" rank="1"/>
  </conditionalFormatting>
  <conditionalFormatting sqref="E43:P43">
    <cfRule type="top10" dxfId="722" priority="37" rank="1"/>
  </conditionalFormatting>
  <conditionalFormatting sqref="E41:P41">
    <cfRule type="top10" dxfId="721" priority="36" rank="1"/>
  </conditionalFormatting>
  <conditionalFormatting sqref="E39:P39">
    <cfRule type="top10" dxfId="720" priority="35" rank="1"/>
  </conditionalFormatting>
  <conditionalFormatting sqref="E37:P37">
    <cfRule type="top10" dxfId="719" priority="34" rank="1"/>
  </conditionalFormatting>
  <conditionalFormatting sqref="E35:P35">
    <cfRule type="top10" dxfId="718" priority="32" rank="1"/>
  </conditionalFormatting>
  <conditionalFormatting sqref="E33:P33">
    <cfRule type="top10" dxfId="717" priority="31" rank="1"/>
  </conditionalFormatting>
  <conditionalFormatting sqref="E31:P31">
    <cfRule type="top10" dxfId="716" priority="30" rank="1"/>
  </conditionalFormatting>
  <conditionalFormatting sqref="E29:P29">
    <cfRule type="top10" dxfId="715" priority="29" rank="1"/>
  </conditionalFormatting>
  <conditionalFormatting sqref="E27:P27">
    <cfRule type="top10" dxfId="714" priority="28" rank="1"/>
  </conditionalFormatting>
  <conditionalFormatting sqref="E21:P21">
    <cfRule type="top10" dxfId="713" priority="27" rank="1"/>
  </conditionalFormatting>
  <conditionalFormatting sqref="E19:P19">
    <cfRule type="top10" dxfId="712" priority="26" rank="1"/>
  </conditionalFormatting>
  <conditionalFormatting sqref="E17:P17">
    <cfRule type="top10" dxfId="711" priority="25" rank="1"/>
  </conditionalFormatting>
  <conditionalFormatting sqref="E15:P15">
    <cfRule type="top10" dxfId="710" priority="24" rank="1"/>
  </conditionalFormatting>
  <conditionalFormatting sqref="E13:P13">
    <cfRule type="top10" dxfId="709" priority="23" rank="1"/>
  </conditionalFormatting>
  <conditionalFormatting sqref="E11:P11">
    <cfRule type="top10" dxfId="708" priority="22" rank="1"/>
  </conditionalFormatting>
  <conditionalFormatting sqref="E23:P23">
    <cfRule type="top10" dxfId="707" priority="21" rank="1"/>
  </conditionalFormatting>
  <conditionalFormatting sqref="E25:P25">
    <cfRule type="top10" dxfId="706" priority="20" rank="1"/>
  </conditionalFormatting>
  <conditionalFormatting sqref="E81:P81">
    <cfRule type="top10" dxfId="705" priority="17" rank="1"/>
  </conditionalFormatting>
  <conditionalFormatting sqref="E79:P79">
    <cfRule type="top10" dxfId="704" priority="16" rank="1"/>
  </conditionalFormatting>
  <conditionalFormatting sqref="E77:P77">
    <cfRule type="top10" dxfId="703" priority="15" rank="1"/>
  </conditionalFormatting>
  <conditionalFormatting sqref="E75:P75">
    <cfRule type="top10" dxfId="702" priority="14" rank="1"/>
  </conditionalFormatting>
  <conditionalFormatting sqref="E73:P73">
    <cfRule type="top10" dxfId="701" priority="13" rank="1"/>
  </conditionalFormatting>
  <conditionalFormatting sqref="E71:P71">
    <cfRule type="top10" dxfId="700" priority="12" rank="1"/>
  </conditionalFormatting>
  <conditionalFormatting sqref="E69:P69">
    <cfRule type="top10" dxfId="699" priority="11" rank="1"/>
  </conditionalFormatting>
  <conditionalFormatting sqref="E101:P101">
    <cfRule type="top10" dxfId="698" priority="9" rank="1"/>
  </conditionalFormatting>
  <conditionalFormatting sqref="E99:P99">
    <cfRule type="top10" dxfId="697" priority="8" rank="1"/>
  </conditionalFormatting>
  <conditionalFormatting sqref="E97:P97">
    <cfRule type="top10" dxfId="696" priority="7" rank="1"/>
  </conditionalFormatting>
  <conditionalFormatting sqref="E95:P95">
    <cfRule type="top10" dxfId="695" priority="6" rank="1"/>
  </conditionalFormatting>
  <conditionalFormatting sqref="E93:P93">
    <cfRule type="top10" dxfId="694" priority="5" rank="1"/>
  </conditionalFormatting>
  <conditionalFormatting sqref="E91:P91">
    <cfRule type="top10" dxfId="693" priority="4" rank="1"/>
  </conditionalFormatting>
  <conditionalFormatting sqref="E89:P89">
    <cfRule type="top10" dxfId="692" priority="3" rank="1"/>
  </conditionalFormatting>
  <conditionalFormatting sqref="E87:P87">
    <cfRule type="top10" dxfId="691" priority="2" rank="1"/>
  </conditionalFormatting>
  <conditionalFormatting sqref="E85:P85">
    <cfRule type="top10" dxfId="69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</row>
    <row r="2" spans="1:16384" ht="15" customHeight="1">
      <c r="B2" s="3" t="s">
        <v>29</v>
      </c>
    </row>
    <row r="3" spans="1:16384" ht="15" customHeight="1">
      <c r="B3" s="3" t="s">
        <v>407</v>
      </c>
    </row>
    <row r="4" spans="1:16384" ht="15" customHeight="1">
      <c r="B4" s="3" t="s">
        <v>363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208</v>
      </c>
      <c r="F7" s="13" t="s">
        <v>209</v>
      </c>
      <c r="G7" s="13" t="s">
        <v>210</v>
      </c>
      <c r="H7" s="13" t="s">
        <v>211</v>
      </c>
      <c r="I7" s="13" t="s">
        <v>24</v>
      </c>
      <c r="J7" s="13" t="s">
        <v>27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5117</v>
      </c>
      <c r="E8" s="15">
        <v>928</v>
      </c>
      <c r="F8" s="16">
        <v>2846</v>
      </c>
      <c r="G8" s="16">
        <v>436</v>
      </c>
      <c r="H8" s="16">
        <v>321</v>
      </c>
      <c r="I8" s="16">
        <v>432</v>
      </c>
      <c r="J8" s="16">
        <v>154</v>
      </c>
    </row>
    <row r="9" spans="1:16384" ht="15" customHeight="1">
      <c r="A9" s="49"/>
      <c r="B9" s="57"/>
      <c r="C9" s="58"/>
      <c r="D9" s="17">
        <v>1</v>
      </c>
      <c r="E9" s="18">
        <v>0.18135626343560679</v>
      </c>
      <c r="F9" s="19">
        <v>0.55618526480359587</v>
      </c>
      <c r="G9" s="19">
        <v>8.520617549345319E-2</v>
      </c>
      <c r="H9" s="19">
        <v>6.2732069572014854E-2</v>
      </c>
      <c r="I9" s="19">
        <v>8.4424467461403169E-2</v>
      </c>
      <c r="J9" s="19">
        <v>3.0095759233926128E-2</v>
      </c>
    </row>
    <row r="10" spans="1:16384" ht="15" customHeight="1">
      <c r="A10" s="49"/>
      <c r="B10" s="20" t="s">
        <v>280</v>
      </c>
      <c r="C10" s="59" t="s">
        <v>286</v>
      </c>
      <c r="D10" s="21">
        <v>1199</v>
      </c>
      <c r="E10" s="22">
        <v>176</v>
      </c>
      <c r="F10" s="23">
        <v>665</v>
      </c>
      <c r="G10" s="23">
        <v>117</v>
      </c>
      <c r="H10" s="23">
        <v>102</v>
      </c>
      <c r="I10" s="23">
        <v>96</v>
      </c>
      <c r="J10" s="23">
        <v>43</v>
      </c>
    </row>
    <row r="11" spans="1:16384" ht="15" customHeight="1">
      <c r="A11" s="49"/>
      <c r="B11" s="24"/>
      <c r="C11" s="52"/>
      <c r="D11" s="25">
        <v>1</v>
      </c>
      <c r="E11" s="26">
        <v>0.14678899082568808</v>
      </c>
      <c r="F11" s="27">
        <v>0.55462885738115097</v>
      </c>
      <c r="G11" s="27">
        <v>9.7581317764803999E-2</v>
      </c>
      <c r="H11" s="27">
        <v>8.507089241034195E-2</v>
      </c>
      <c r="I11" s="27">
        <v>8.0066722268557128E-2</v>
      </c>
      <c r="J11" s="27">
        <v>3.5863219349457881E-2</v>
      </c>
    </row>
    <row r="12" spans="1:16384" ht="15" customHeight="1">
      <c r="A12" s="49"/>
      <c r="B12" s="24"/>
      <c r="C12" s="51" t="s">
        <v>287</v>
      </c>
      <c r="D12" s="28">
        <v>3858</v>
      </c>
      <c r="E12" s="29">
        <v>731</v>
      </c>
      <c r="F12" s="30">
        <v>2151</v>
      </c>
      <c r="G12" s="30">
        <v>317</v>
      </c>
      <c r="H12" s="30">
        <v>219</v>
      </c>
      <c r="I12" s="30">
        <v>334</v>
      </c>
      <c r="J12" s="30">
        <v>106</v>
      </c>
    </row>
    <row r="13" spans="1:16384" ht="15" customHeight="1">
      <c r="A13" s="49"/>
      <c r="B13" s="43"/>
      <c r="C13" s="60"/>
      <c r="D13" s="44">
        <v>1</v>
      </c>
      <c r="E13" s="45">
        <v>0.18947641264904094</v>
      </c>
      <c r="F13" s="46">
        <v>0.55754276827371696</v>
      </c>
      <c r="G13" s="46">
        <v>8.2166925868325552E-2</v>
      </c>
      <c r="H13" s="46">
        <v>5.6765163297045104E-2</v>
      </c>
      <c r="I13" s="46">
        <v>8.6573354069466049E-2</v>
      </c>
      <c r="J13" s="46">
        <v>2.7475375842405392E-2</v>
      </c>
    </row>
    <row r="14" spans="1:16384" ht="15" customHeight="1">
      <c r="A14" s="49"/>
      <c r="B14" s="24" t="s">
        <v>22</v>
      </c>
      <c r="C14" s="53" t="s">
        <v>288</v>
      </c>
      <c r="D14" s="21">
        <v>151</v>
      </c>
      <c r="E14" s="22">
        <v>30</v>
      </c>
      <c r="F14" s="23">
        <v>93</v>
      </c>
      <c r="G14" s="23">
        <v>6</v>
      </c>
      <c r="H14" s="23">
        <v>7</v>
      </c>
      <c r="I14" s="23">
        <v>11</v>
      </c>
      <c r="J14" s="23">
        <v>4</v>
      </c>
    </row>
    <row r="15" spans="1:16384" ht="15" customHeight="1">
      <c r="A15" s="49"/>
      <c r="B15" s="24"/>
      <c r="C15" s="52"/>
      <c r="D15" s="31">
        <v>1</v>
      </c>
      <c r="E15" s="26">
        <v>0.19867549668874171</v>
      </c>
      <c r="F15" s="27">
        <v>0.61589403973509937</v>
      </c>
      <c r="G15" s="27">
        <v>3.9735099337748346E-2</v>
      </c>
      <c r="H15" s="27">
        <v>4.6357615894039736E-2</v>
      </c>
      <c r="I15" s="27">
        <v>7.2847682119205295E-2</v>
      </c>
      <c r="J15" s="27">
        <v>2.6490066225165563E-2</v>
      </c>
    </row>
    <row r="16" spans="1:16384" ht="15" customHeight="1">
      <c r="A16" s="49"/>
      <c r="B16" s="24"/>
      <c r="C16" s="51" t="s">
        <v>289</v>
      </c>
      <c r="D16" s="28">
        <v>176</v>
      </c>
      <c r="E16" s="29">
        <v>23</v>
      </c>
      <c r="F16" s="30">
        <v>109</v>
      </c>
      <c r="G16" s="30">
        <v>15</v>
      </c>
      <c r="H16" s="30">
        <v>7</v>
      </c>
      <c r="I16" s="30">
        <v>14</v>
      </c>
      <c r="J16" s="30">
        <v>8</v>
      </c>
    </row>
    <row r="17" spans="1:10" ht="15" customHeight="1">
      <c r="A17" s="49"/>
      <c r="B17" s="24"/>
      <c r="C17" s="52"/>
      <c r="D17" s="31">
        <v>1</v>
      </c>
      <c r="E17" s="26">
        <v>0.13068181818181818</v>
      </c>
      <c r="F17" s="27">
        <v>0.61931818181818177</v>
      </c>
      <c r="G17" s="27">
        <v>8.5227272727272721E-2</v>
      </c>
      <c r="H17" s="27">
        <v>3.9772727272727272E-2</v>
      </c>
      <c r="I17" s="27">
        <v>7.9545454545454544E-2</v>
      </c>
      <c r="J17" s="27">
        <v>4.5454545454545456E-2</v>
      </c>
    </row>
    <row r="18" spans="1:10" ht="15" customHeight="1">
      <c r="A18" s="49"/>
      <c r="B18" s="24"/>
      <c r="C18" s="51" t="s">
        <v>290</v>
      </c>
      <c r="D18" s="28">
        <v>214</v>
      </c>
      <c r="E18" s="29">
        <v>37</v>
      </c>
      <c r="F18" s="30">
        <v>114</v>
      </c>
      <c r="G18" s="30">
        <v>12</v>
      </c>
      <c r="H18" s="30">
        <v>16</v>
      </c>
      <c r="I18" s="30">
        <v>26</v>
      </c>
      <c r="J18" s="30">
        <v>9</v>
      </c>
    </row>
    <row r="19" spans="1:10" ht="15" customHeight="1">
      <c r="A19" s="49"/>
      <c r="B19" s="24"/>
      <c r="C19" s="52"/>
      <c r="D19" s="31">
        <v>1</v>
      </c>
      <c r="E19" s="26">
        <v>0.17289719626168223</v>
      </c>
      <c r="F19" s="27">
        <v>0.53271028037383172</v>
      </c>
      <c r="G19" s="27">
        <v>5.6074766355140186E-2</v>
      </c>
      <c r="H19" s="27">
        <v>7.476635514018691E-2</v>
      </c>
      <c r="I19" s="27">
        <v>0.12149532710280374</v>
      </c>
      <c r="J19" s="27">
        <v>4.2056074766355138E-2</v>
      </c>
    </row>
    <row r="20" spans="1:10" ht="15" customHeight="1">
      <c r="A20" s="49"/>
      <c r="B20" s="24"/>
      <c r="C20" s="51" t="s">
        <v>291</v>
      </c>
      <c r="D20" s="28">
        <v>466</v>
      </c>
      <c r="E20" s="29">
        <v>71</v>
      </c>
      <c r="F20" s="30">
        <v>263</v>
      </c>
      <c r="G20" s="30">
        <v>33</v>
      </c>
      <c r="H20" s="30">
        <v>29</v>
      </c>
      <c r="I20" s="30">
        <v>50</v>
      </c>
      <c r="J20" s="30">
        <v>20</v>
      </c>
    </row>
    <row r="21" spans="1:10" ht="15" customHeight="1">
      <c r="A21" s="49"/>
      <c r="B21" s="24"/>
      <c r="C21" s="52"/>
      <c r="D21" s="31">
        <v>1</v>
      </c>
      <c r="E21" s="26">
        <v>0.15236051502145923</v>
      </c>
      <c r="F21" s="27">
        <v>0.56437768240343344</v>
      </c>
      <c r="G21" s="27">
        <v>7.0815450643776826E-2</v>
      </c>
      <c r="H21" s="27">
        <v>6.2231759656652362E-2</v>
      </c>
      <c r="I21" s="27">
        <v>0.1072961373390558</v>
      </c>
      <c r="J21" s="27">
        <v>4.2918454935622317E-2</v>
      </c>
    </row>
    <row r="22" spans="1:10" ht="15" customHeight="1">
      <c r="A22" s="49"/>
      <c r="B22" s="24"/>
      <c r="C22" s="51" t="s">
        <v>292</v>
      </c>
      <c r="D22" s="28">
        <v>1150</v>
      </c>
      <c r="E22" s="29">
        <v>211</v>
      </c>
      <c r="F22" s="30">
        <v>642</v>
      </c>
      <c r="G22" s="30">
        <v>107</v>
      </c>
      <c r="H22" s="30">
        <v>64</v>
      </c>
      <c r="I22" s="30">
        <v>100</v>
      </c>
      <c r="J22" s="30">
        <v>26</v>
      </c>
    </row>
    <row r="23" spans="1:10" ht="15" customHeight="1">
      <c r="A23" s="49"/>
      <c r="B23" s="24"/>
      <c r="C23" s="52"/>
      <c r="D23" s="25">
        <v>1</v>
      </c>
      <c r="E23" s="26">
        <v>0.18347826086956523</v>
      </c>
      <c r="F23" s="27">
        <v>0.55826086956521737</v>
      </c>
      <c r="G23" s="27">
        <v>9.3043478260869561E-2</v>
      </c>
      <c r="H23" s="27">
        <v>5.565217391304348E-2</v>
      </c>
      <c r="I23" s="27">
        <v>8.6956521739130432E-2</v>
      </c>
      <c r="J23" s="27">
        <v>2.2608695652173914E-2</v>
      </c>
    </row>
    <row r="24" spans="1:10" ht="15" customHeight="1">
      <c r="A24" s="49"/>
      <c r="B24" s="24"/>
      <c r="C24" s="51" t="s">
        <v>293</v>
      </c>
      <c r="D24" s="28">
        <v>1644</v>
      </c>
      <c r="E24" s="29">
        <v>320</v>
      </c>
      <c r="F24" s="30">
        <v>902</v>
      </c>
      <c r="G24" s="30">
        <v>139</v>
      </c>
      <c r="H24" s="30">
        <v>105</v>
      </c>
      <c r="I24" s="30">
        <v>128</v>
      </c>
      <c r="J24" s="30">
        <v>50</v>
      </c>
    </row>
    <row r="25" spans="1:10" ht="15" customHeight="1">
      <c r="A25" s="49"/>
      <c r="B25" s="24"/>
      <c r="C25" s="52"/>
      <c r="D25" s="25">
        <v>1</v>
      </c>
      <c r="E25" s="26">
        <v>0.19464720194647203</v>
      </c>
      <c r="F25" s="27">
        <v>0.54866180048661806</v>
      </c>
      <c r="G25" s="27">
        <v>8.4549878345498777E-2</v>
      </c>
      <c r="H25" s="27">
        <v>6.3868613138686137E-2</v>
      </c>
      <c r="I25" s="27">
        <v>7.785888077858881E-2</v>
      </c>
      <c r="J25" s="27">
        <v>3.0413625304136254E-2</v>
      </c>
    </row>
    <row r="26" spans="1:10" ht="15" customHeight="1">
      <c r="A26" s="49"/>
      <c r="B26" s="24"/>
      <c r="C26" s="51" t="s">
        <v>294</v>
      </c>
      <c r="D26" s="28">
        <v>1235</v>
      </c>
      <c r="E26" s="29">
        <v>212</v>
      </c>
      <c r="F26" s="30">
        <v>682</v>
      </c>
      <c r="G26" s="30">
        <v>122</v>
      </c>
      <c r="H26" s="30">
        <v>91</v>
      </c>
      <c r="I26" s="30">
        <v>98</v>
      </c>
      <c r="J26" s="30">
        <v>30</v>
      </c>
    </row>
    <row r="27" spans="1:10" ht="15" customHeight="1">
      <c r="A27" s="49"/>
      <c r="B27" s="43"/>
      <c r="C27" s="60"/>
      <c r="D27" s="44">
        <v>1</v>
      </c>
      <c r="E27" s="45">
        <v>0.17165991902834007</v>
      </c>
      <c r="F27" s="46">
        <v>0.55222672064777323</v>
      </c>
      <c r="G27" s="46">
        <v>9.8785425101214575E-2</v>
      </c>
      <c r="H27" s="46">
        <v>7.3684210526315783E-2</v>
      </c>
      <c r="I27" s="46">
        <v>7.9352226720647775E-2</v>
      </c>
      <c r="J27" s="46">
        <v>2.4291497975708502E-2</v>
      </c>
    </row>
    <row r="28" spans="1:10" ht="15" customHeight="1">
      <c r="A28" s="49"/>
      <c r="B28" s="24" t="s">
        <v>281</v>
      </c>
      <c r="C28" s="53" t="s">
        <v>295</v>
      </c>
      <c r="D28" s="21">
        <v>1866</v>
      </c>
      <c r="E28" s="22">
        <v>378</v>
      </c>
      <c r="F28" s="23">
        <v>1034</v>
      </c>
      <c r="G28" s="23">
        <v>131</v>
      </c>
      <c r="H28" s="23">
        <v>96</v>
      </c>
      <c r="I28" s="23">
        <v>166</v>
      </c>
      <c r="J28" s="23">
        <v>61</v>
      </c>
    </row>
    <row r="29" spans="1:10" ht="15" customHeight="1">
      <c r="A29" s="49"/>
      <c r="B29" s="24"/>
      <c r="C29" s="52"/>
      <c r="D29" s="31">
        <v>1</v>
      </c>
      <c r="E29" s="26">
        <v>0.20257234726688103</v>
      </c>
      <c r="F29" s="27">
        <v>0.55412647374062163</v>
      </c>
      <c r="G29" s="27">
        <v>7.0203644158628078E-2</v>
      </c>
      <c r="H29" s="27">
        <v>5.1446945337620578E-2</v>
      </c>
      <c r="I29" s="27">
        <v>8.8960342979635579E-2</v>
      </c>
      <c r="J29" s="27">
        <v>3.2690246516613078E-2</v>
      </c>
    </row>
    <row r="30" spans="1:10" ht="15" customHeight="1">
      <c r="A30" s="49"/>
      <c r="B30" s="24"/>
      <c r="C30" s="51" t="s">
        <v>296</v>
      </c>
      <c r="D30" s="28">
        <v>725</v>
      </c>
      <c r="E30" s="29">
        <v>98</v>
      </c>
      <c r="F30" s="30">
        <v>411</v>
      </c>
      <c r="G30" s="30">
        <v>73</v>
      </c>
      <c r="H30" s="30">
        <v>54</v>
      </c>
      <c r="I30" s="30">
        <v>57</v>
      </c>
      <c r="J30" s="30">
        <v>32</v>
      </c>
    </row>
    <row r="31" spans="1:10" ht="15" customHeight="1">
      <c r="A31" s="49"/>
      <c r="B31" s="24"/>
      <c r="C31" s="52"/>
      <c r="D31" s="31">
        <v>1</v>
      </c>
      <c r="E31" s="26">
        <v>0.13517241379310344</v>
      </c>
      <c r="F31" s="27">
        <v>0.56689655172413789</v>
      </c>
      <c r="G31" s="27">
        <v>0.10068965517241379</v>
      </c>
      <c r="H31" s="27">
        <v>7.4482758620689649E-2</v>
      </c>
      <c r="I31" s="27">
        <v>7.862068965517241E-2</v>
      </c>
      <c r="J31" s="27">
        <v>4.4137931034482755E-2</v>
      </c>
    </row>
    <row r="32" spans="1:10" ht="15" customHeight="1">
      <c r="A32" s="49"/>
      <c r="B32" s="24"/>
      <c r="C32" s="51" t="s">
        <v>297</v>
      </c>
      <c r="D32" s="28">
        <v>110</v>
      </c>
      <c r="E32" s="29">
        <v>20</v>
      </c>
      <c r="F32" s="30">
        <v>66</v>
      </c>
      <c r="G32" s="30">
        <v>6</v>
      </c>
      <c r="H32" s="30">
        <v>11</v>
      </c>
      <c r="I32" s="30">
        <v>5</v>
      </c>
      <c r="J32" s="30">
        <v>2</v>
      </c>
    </row>
    <row r="33" spans="1:10" ht="15" customHeight="1">
      <c r="A33" s="49"/>
      <c r="B33" s="24"/>
      <c r="C33" s="52"/>
      <c r="D33" s="31">
        <v>1</v>
      </c>
      <c r="E33" s="26">
        <v>0.18181818181818182</v>
      </c>
      <c r="F33" s="27">
        <v>0.6</v>
      </c>
      <c r="G33" s="27">
        <v>5.4545454545454543E-2</v>
      </c>
      <c r="H33" s="27">
        <v>0.1</v>
      </c>
      <c r="I33" s="27">
        <v>4.5454545454545456E-2</v>
      </c>
      <c r="J33" s="27">
        <v>1.8181818181818181E-2</v>
      </c>
    </row>
    <row r="34" spans="1:10" ht="15" customHeight="1">
      <c r="A34" s="49"/>
      <c r="B34" s="24"/>
      <c r="C34" s="51" t="s">
        <v>298</v>
      </c>
      <c r="D34" s="28">
        <v>1376</v>
      </c>
      <c r="E34" s="29">
        <v>252</v>
      </c>
      <c r="F34" s="30">
        <v>797</v>
      </c>
      <c r="G34" s="30">
        <v>125</v>
      </c>
      <c r="H34" s="30">
        <v>87</v>
      </c>
      <c r="I34" s="30">
        <v>94</v>
      </c>
      <c r="J34" s="30">
        <v>21</v>
      </c>
    </row>
    <row r="35" spans="1:10" ht="15" customHeight="1">
      <c r="A35" s="49"/>
      <c r="B35" s="43"/>
      <c r="C35" s="60"/>
      <c r="D35" s="44">
        <v>1</v>
      </c>
      <c r="E35" s="45">
        <v>0.18313953488372092</v>
      </c>
      <c r="F35" s="46">
        <v>0.57921511627906974</v>
      </c>
      <c r="G35" s="46">
        <v>9.0843023255813948E-2</v>
      </c>
      <c r="H35" s="46">
        <v>6.3226744186046513E-2</v>
      </c>
      <c r="I35" s="46">
        <v>6.8313953488372089E-2</v>
      </c>
      <c r="J35" s="46">
        <v>1.5261627906976744E-2</v>
      </c>
    </row>
    <row r="36" spans="1:10" ht="15" customHeight="1">
      <c r="A36" s="49"/>
      <c r="B36" s="24" t="s">
        <v>17</v>
      </c>
      <c r="C36" s="53" t="s">
        <v>299</v>
      </c>
      <c r="D36" s="21">
        <v>247</v>
      </c>
      <c r="E36" s="22">
        <v>81</v>
      </c>
      <c r="F36" s="23">
        <v>106</v>
      </c>
      <c r="G36" s="23">
        <v>10</v>
      </c>
      <c r="H36" s="23">
        <v>8</v>
      </c>
      <c r="I36" s="23">
        <v>31</v>
      </c>
      <c r="J36" s="23">
        <v>11</v>
      </c>
    </row>
    <row r="37" spans="1:10" ht="15" customHeight="1">
      <c r="A37" s="49"/>
      <c r="B37" s="24"/>
      <c r="C37" s="52"/>
      <c r="D37" s="31">
        <v>1</v>
      </c>
      <c r="E37" s="26">
        <v>0.32793522267206476</v>
      </c>
      <c r="F37" s="27">
        <v>0.4291497975708502</v>
      </c>
      <c r="G37" s="27">
        <v>4.048582995951417E-2</v>
      </c>
      <c r="H37" s="27">
        <v>3.2388663967611336E-2</v>
      </c>
      <c r="I37" s="27">
        <v>0.12550607287449392</v>
      </c>
      <c r="J37" s="27">
        <v>4.4534412955465584E-2</v>
      </c>
    </row>
    <row r="38" spans="1:10" ht="15" customHeight="1">
      <c r="A38" s="49"/>
      <c r="B38" s="24"/>
      <c r="C38" s="54" t="s">
        <v>300</v>
      </c>
      <c r="D38" s="28">
        <v>411</v>
      </c>
      <c r="E38" s="29">
        <v>78</v>
      </c>
      <c r="F38" s="30">
        <v>195</v>
      </c>
      <c r="G38" s="30">
        <v>34</v>
      </c>
      <c r="H38" s="30">
        <v>36</v>
      </c>
      <c r="I38" s="30">
        <v>50</v>
      </c>
      <c r="J38" s="30">
        <v>18</v>
      </c>
    </row>
    <row r="39" spans="1:10" ht="15" customHeight="1">
      <c r="A39" s="49"/>
      <c r="B39" s="24"/>
      <c r="C39" s="52"/>
      <c r="D39" s="31">
        <v>1</v>
      </c>
      <c r="E39" s="26">
        <v>0.18978102189781021</v>
      </c>
      <c r="F39" s="27">
        <v>0.47445255474452552</v>
      </c>
      <c r="G39" s="27">
        <v>8.2725060827250604E-2</v>
      </c>
      <c r="H39" s="27">
        <v>8.7591240875912413E-2</v>
      </c>
      <c r="I39" s="27">
        <v>0.12165450121654502</v>
      </c>
      <c r="J39" s="27">
        <v>4.3795620437956206E-2</v>
      </c>
    </row>
    <row r="40" spans="1:10" ht="15" customHeight="1">
      <c r="A40" s="49"/>
      <c r="B40" s="24"/>
      <c r="C40" s="51" t="s">
        <v>301</v>
      </c>
      <c r="D40" s="28">
        <v>4348</v>
      </c>
      <c r="E40" s="29">
        <v>745</v>
      </c>
      <c r="F40" s="30">
        <v>2494</v>
      </c>
      <c r="G40" s="30">
        <v>383</v>
      </c>
      <c r="H40" s="30">
        <v>273</v>
      </c>
      <c r="I40" s="30">
        <v>340</v>
      </c>
      <c r="J40" s="30">
        <v>113</v>
      </c>
    </row>
    <row r="41" spans="1:10" ht="15" customHeight="1">
      <c r="A41" s="49"/>
      <c r="B41" s="43"/>
      <c r="C41" s="60"/>
      <c r="D41" s="44">
        <v>1</v>
      </c>
      <c r="E41" s="45">
        <v>0.17134314627414904</v>
      </c>
      <c r="F41" s="46">
        <v>0.57359705611775524</v>
      </c>
      <c r="G41" s="46">
        <v>8.808647654093836E-2</v>
      </c>
      <c r="H41" s="46">
        <v>6.2787488500459981E-2</v>
      </c>
      <c r="I41" s="46">
        <v>7.8196872125115002E-2</v>
      </c>
      <c r="J41" s="46">
        <v>2.5988960441582335E-2</v>
      </c>
    </row>
    <row r="42" spans="1:10" ht="15" customHeight="1">
      <c r="A42" s="49"/>
      <c r="B42" s="24" t="s">
        <v>15</v>
      </c>
      <c r="C42" s="53" t="s">
        <v>302</v>
      </c>
      <c r="D42" s="21">
        <v>163</v>
      </c>
      <c r="E42" s="35">
        <v>52</v>
      </c>
      <c r="F42" s="36">
        <v>88</v>
      </c>
      <c r="G42" s="36">
        <v>8</v>
      </c>
      <c r="H42" s="36">
        <v>2</v>
      </c>
      <c r="I42" s="36">
        <v>9</v>
      </c>
      <c r="J42" s="36">
        <v>4</v>
      </c>
    </row>
    <row r="43" spans="1:10" ht="15" customHeight="1">
      <c r="A43" s="49"/>
      <c r="B43" s="24"/>
      <c r="C43" s="52"/>
      <c r="D43" s="31">
        <v>1</v>
      </c>
      <c r="E43" s="26">
        <v>0.31901840490797545</v>
      </c>
      <c r="F43" s="27">
        <v>0.53987730061349692</v>
      </c>
      <c r="G43" s="27">
        <v>4.9079754601226995E-2</v>
      </c>
      <c r="H43" s="27">
        <v>1.2269938650306749E-2</v>
      </c>
      <c r="I43" s="27">
        <v>5.5214723926380369E-2</v>
      </c>
      <c r="J43" s="27">
        <v>2.4539877300613498E-2</v>
      </c>
    </row>
    <row r="44" spans="1:10" ht="15" customHeight="1">
      <c r="A44" s="49"/>
      <c r="B44" s="24"/>
      <c r="C44" s="51" t="s">
        <v>303</v>
      </c>
      <c r="D44" s="28">
        <v>2777</v>
      </c>
      <c r="E44" s="37">
        <v>568</v>
      </c>
      <c r="F44" s="38">
        <v>1563</v>
      </c>
      <c r="G44" s="38">
        <v>226</v>
      </c>
      <c r="H44" s="38">
        <v>126</v>
      </c>
      <c r="I44" s="38">
        <v>224</v>
      </c>
      <c r="J44" s="38">
        <v>70</v>
      </c>
    </row>
    <row r="45" spans="1:10" ht="15" customHeight="1">
      <c r="A45" s="49"/>
      <c r="B45" s="24"/>
      <c r="C45" s="52"/>
      <c r="D45" s="31">
        <v>1</v>
      </c>
      <c r="E45" s="26">
        <v>0.20453727043572201</v>
      </c>
      <c r="F45" s="27">
        <v>0.56283759452646742</v>
      </c>
      <c r="G45" s="27">
        <v>8.1382787180410518E-2</v>
      </c>
      <c r="H45" s="27">
        <v>4.5372704357220024E-2</v>
      </c>
      <c r="I45" s="27">
        <v>8.06625855239467E-2</v>
      </c>
      <c r="J45" s="27">
        <v>2.5207057976233346E-2</v>
      </c>
    </row>
    <row r="46" spans="1:10" ht="15" customHeight="1">
      <c r="A46" s="49"/>
      <c r="B46" s="24"/>
      <c r="C46" s="51" t="s">
        <v>304</v>
      </c>
      <c r="D46" s="28">
        <v>1579</v>
      </c>
      <c r="E46" s="37">
        <v>243</v>
      </c>
      <c r="F46" s="38">
        <v>877</v>
      </c>
      <c r="G46" s="38">
        <v>146</v>
      </c>
      <c r="H46" s="38">
        <v>113</v>
      </c>
      <c r="I46" s="38">
        <v>145</v>
      </c>
      <c r="J46" s="38">
        <v>55</v>
      </c>
    </row>
    <row r="47" spans="1:10" ht="15" customHeight="1">
      <c r="A47" s="49"/>
      <c r="B47" s="24"/>
      <c r="C47" s="52"/>
      <c r="D47" s="31">
        <v>1</v>
      </c>
      <c r="E47" s="26">
        <v>0.15389487017099429</v>
      </c>
      <c r="F47" s="27">
        <v>0.55541481950601646</v>
      </c>
      <c r="G47" s="27">
        <v>9.246358454718176E-2</v>
      </c>
      <c r="H47" s="27">
        <v>7.156428119062698E-2</v>
      </c>
      <c r="I47" s="27">
        <v>9.1830272324255863E-2</v>
      </c>
      <c r="J47" s="27">
        <v>3.4832172260924638E-2</v>
      </c>
    </row>
    <row r="48" spans="1:10" ht="15" customHeight="1">
      <c r="A48" s="49"/>
      <c r="B48" s="24"/>
      <c r="C48" s="51" t="s">
        <v>305</v>
      </c>
      <c r="D48" s="28">
        <v>518</v>
      </c>
      <c r="E48" s="37">
        <v>53</v>
      </c>
      <c r="F48" s="38">
        <v>274</v>
      </c>
      <c r="G48" s="38">
        <v>51</v>
      </c>
      <c r="H48" s="38">
        <v>74</v>
      </c>
      <c r="I48" s="38">
        <v>46</v>
      </c>
      <c r="J48" s="38">
        <v>20</v>
      </c>
    </row>
    <row r="49" spans="1:10" ht="15" customHeight="1">
      <c r="A49" s="49"/>
      <c r="B49" s="43"/>
      <c r="C49" s="60"/>
      <c r="D49" s="44">
        <v>1</v>
      </c>
      <c r="E49" s="45">
        <v>0.10231660231660232</v>
      </c>
      <c r="F49" s="46">
        <v>0.52895752895752901</v>
      </c>
      <c r="G49" s="46">
        <v>9.8455598455598453E-2</v>
      </c>
      <c r="H49" s="46">
        <v>0.14285714285714285</v>
      </c>
      <c r="I49" s="46">
        <v>8.8803088803088806E-2</v>
      </c>
      <c r="J49" s="46">
        <v>3.8610038610038609E-2</v>
      </c>
    </row>
    <row r="50" spans="1:10" ht="15" customHeight="1">
      <c r="A50" s="49"/>
      <c r="B50" s="24" t="s">
        <v>282</v>
      </c>
      <c r="C50" s="53" t="s">
        <v>1</v>
      </c>
      <c r="D50" s="21">
        <v>796</v>
      </c>
      <c r="E50" s="22">
        <v>126</v>
      </c>
      <c r="F50" s="23">
        <v>440</v>
      </c>
      <c r="G50" s="23">
        <v>70</v>
      </c>
      <c r="H50" s="23">
        <v>51</v>
      </c>
      <c r="I50" s="23">
        <v>81</v>
      </c>
      <c r="J50" s="23">
        <v>28</v>
      </c>
    </row>
    <row r="51" spans="1:10" ht="15" customHeight="1">
      <c r="A51" s="49"/>
      <c r="B51" s="24"/>
      <c r="C51" s="52"/>
      <c r="D51" s="31">
        <v>1</v>
      </c>
      <c r="E51" s="26">
        <v>0.15829145728643215</v>
      </c>
      <c r="F51" s="27">
        <v>0.55276381909547734</v>
      </c>
      <c r="G51" s="27">
        <v>8.7939698492462318E-2</v>
      </c>
      <c r="H51" s="27">
        <v>6.407035175879397E-2</v>
      </c>
      <c r="I51" s="27">
        <v>0.10175879396984924</v>
      </c>
      <c r="J51" s="27">
        <v>3.5175879396984924E-2</v>
      </c>
    </row>
    <row r="52" spans="1:10" ht="15" customHeight="1">
      <c r="A52" s="49"/>
      <c r="B52" s="24"/>
      <c r="C52" s="51" t="s">
        <v>306</v>
      </c>
      <c r="D52" s="28">
        <v>650</v>
      </c>
      <c r="E52" s="29">
        <v>137</v>
      </c>
      <c r="F52" s="30">
        <v>378</v>
      </c>
      <c r="G52" s="30">
        <v>47</v>
      </c>
      <c r="H52" s="30">
        <v>35</v>
      </c>
      <c r="I52" s="30">
        <v>45</v>
      </c>
      <c r="J52" s="30">
        <v>8</v>
      </c>
    </row>
    <row r="53" spans="1:10" ht="15" customHeight="1">
      <c r="A53" s="49"/>
      <c r="B53" s="24"/>
      <c r="C53" s="52"/>
      <c r="D53" s="31">
        <v>1</v>
      </c>
      <c r="E53" s="26">
        <v>0.21076923076923076</v>
      </c>
      <c r="F53" s="27">
        <v>0.58153846153846156</v>
      </c>
      <c r="G53" s="27">
        <v>7.2307692307692309E-2</v>
      </c>
      <c r="H53" s="27">
        <v>5.3846153846153849E-2</v>
      </c>
      <c r="I53" s="27">
        <v>6.9230769230769235E-2</v>
      </c>
      <c r="J53" s="27">
        <v>1.2307692307692308E-2</v>
      </c>
    </row>
    <row r="54" spans="1:10" ht="15" customHeight="1">
      <c r="A54" s="49"/>
      <c r="B54" s="24"/>
      <c r="C54" s="51" t="s">
        <v>307</v>
      </c>
      <c r="D54" s="28">
        <v>273</v>
      </c>
      <c r="E54" s="29">
        <v>35</v>
      </c>
      <c r="F54" s="30">
        <v>162</v>
      </c>
      <c r="G54" s="30">
        <v>26</v>
      </c>
      <c r="H54" s="30">
        <v>22</v>
      </c>
      <c r="I54" s="30">
        <v>24</v>
      </c>
      <c r="J54" s="30">
        <v>4</v>
      </c>
    </row>
    <row r="55" spans="1:10" ht="15" customHeight="1">
      <c r="A55" s="49"/>
      <c r="B55" s="24"/>
      <c r="C55" s="52"/>
      <c r="D55" s="31">
        <v>1</v>
      </c>
      <c r="E55" s="26">
        <v>0.12820512820512819</v>
      </c>
      <c r="F55" s="27">
        <v>0.59340659340659341</v>
      </c>
      <c r="G55" s="27">
        <v>9.5238095238095233E-2</v>
      </c>
      <c r="H55" s="27">
        <v>8.0586080586080591E-2</v>
      </c>
      <c r="I55" s="27">
        <v>8.7912087912087919E-2</v>
      </c>
      <c r="J55" s="27">
        <v>1.4652014652014652E-2</v>
      </c>
    </row>
    <row r="56" spans="1:10" ht="15" customHeight="1">
      <c r="A56" s="49"/>
      <c r="B56" s="24"/>
      <c r="C56" s="51" t="s">
        <v>12</v>
      </c>
      <c r="D56" s="28">
        <v>371</v>
      </c>
      <c r="E56" s="29">
        <v>61</v>
      </c>
      <c r="F56" s="30">
        <v>224</v>
      </c>
      <c r="G56" s="30">
        <v>25</v>
      </c>
      <c r="H56" s="30">
        <v>23</v>
      </c>
      <c r="I56" s="30">
        <v>27</v>
      </c>
      <c r="J56" s="30">
        <v>11</v>
      </c>
    </row>
    <row r="57" spans="1:10" ht="15" customHeight="1">
      <c r="A57" s="49"/>
      <c r="B57" s="24"/>
      <c r="C57" s="52"/>
      <c r="D57" s="31">
        <v>1</v>
      </c>
      <c r="E57" s="26">
        <v>0.16442048517520216</v>
      </c>
      <c r="F57" s="27">
        <v>0.60377358490566035</v>
      </c>
      <c r="G57" s="27">
        <v>6.7385444743935305E-2</v>
      </c>
      <c r="H57" s="27">
        <v>6.1994609164420483E-2</v>
      </c>
      <c r="I57" s="27">
        <v>7.277628032345014E-2</v>
      </c>
      <c r="J57" s="27">
        <v>2.9649595687331536E-2</v>
      </c>
    </row>
    <row r="58" spans="1:10" ht="15" customHeight="1">
      <c r="A58" s="49"/>
      <c r="B58" s="24"/>
      <c r="C58" s="51" t="s">
        <v>308</v>
      </c>
      <c r="D58" s="28">
        <v>538</v>
      </c>
      <c r="E58" s="29">
        <v>81</v>
      </c>
      <c r="F58" s="30">
        <v>281</v>
      </c>
      <c r="G58" s="30">
        <v>43</v>
      </c>
      <c r="H58" s="30">
        <v>42</v>
      </c>
      <c r="I58" s="30">
        <v>53</v>
      </c>
      <c r="J58" s="30">
        <v>38</v>
      </c>
    </row>
    <row r="59" spans="1:10" ht="15" customHeight="1">
      <c r="A59" s="49"/>
      <c r="B59" s="24"/>
      <c r="C59" s="52"/>
      <c r="D59" s="31">
        <v>1</v>
      </c>
      <c r="E59" s="26">
        <v>0.15055762081784388</v>
      </c>
      <c r="F59" s="27">
        <v>0.52230483271375461</v>
      </c>
      <c r="G59" s="27">
        <v>7.9925650557620811E-2</v>
      </c>
      <c r="H59" s="27">
        <v>7.8066914498141265E-2</v>
      </c>
      <c r="I59" s="27">
        <v>9.8513011152416355E-2</v>
      </c>
      <c r="J59" s="27">
        <v>7.0631970260223054E-2</v>
      </c>
    </row>
    <row r="60" spans="1:10" ht="15" customHeight="1">
      <c r="A60" s="49"/>
      <c r="B60" s="24"/>
      <c r="C60" s="51" t="s">
        <v>16</v>
      </c>
      <c r="D60" s="28">
        <v>400</v>
      </c>
      <c r="E60" s="29">
        <v>103</v>
      </c>
      <c r="F60" s="30">
        <v>218</v>
      </c>
      <c r="G60" s="30">
        <v>28</v>
      </c>
      <c r="H60" s="30">
        <v>21</v>
      </c>
      <c r="I60" s="30">
        <v>22</v>
      </c>
      <c r="J60" s="30">
        <v>8</v>
      </c>
    </row>
    <row r="61" spans="1:10" ht="15" customHeight="1">
      <c r="A61" s="49"/>
      <c r="B61" s="24"/>
      <c r="C61" s="52"/>
      <c r="D61" s="31">
        <v>1</v>
      </c>
      <c r="E61" s="26">
        <v>0.25750000000000001</v>
      </c>
      <c r="F61" s="27">
        <v>0.54500000000000004</v>
      </c>
      <c r="G61" s="27">
        <v>7.0000000000000007E-2</v>
      </c>
      <c r="H61" s="27">
        <v>5.2499999999999998E-2</v>
      </c>
      <c r="I61" s="27">
        <v>5.5E-2</v>
      </c>
      <c r="J61" s="27">
        <v>0.02</v>
      </c>
    </row>
    <row r="62" spans="1:10" ht="15" customHeight="1">
      <c r="A62" s="49"/>
      <c r="B62" s="24"/>
      <c r="C62" s="51" t="s">
        <v>5</v>
      </c>
      <c r="D62" s="28">
        <v>733</v>
      </c>
      <c r="E62" s="29">
        <v>135</v>
      </c>
      <c r="F62" s="30">
        <v>410</v>
      </c>
      <c r="G62" s="30">
        <v>66</v>
      </c>
      <c r="H62" s="30">
        <v>44</v>
      </c>
      <c r="I62" s="30">
        <v>62</v>
      </c>
      <c r="J62" s="30">
        <v>16</v>
      </c>
    </row>
    <row r="63" spans="1:10" ht="15" customHeight="1">
      <c r="A63" s="49"/>
      <c r="B63" s="24"/>
      <c r="C63" s="52"/>
      <c r="D63" s="31">
        <v>1</v>
      </c>
      <c r="E63" s="26">
        <v>0.18417462482946795</v>
      </c>
      <c r="F63" s="27">
        <v>0.55934515688949527</v>
      </c>
      <c r="G63" s="27">
        <v>9.0040927694406553E-2</v>
      </c>
      <c r="H63" s="27">
        <v>6.0027285129604369E-2</v>
      </c>
      <c r="I63" s="27">
        <v>8.4583901773533421E-2</v>
      </c>
      <c r="J63" s="27">
        <v>2.1828103683492497E-2</v>
      </c>
    </row>
    <row r="64" spans="1:10" ht="15" customHeight="1">
      <c r="A64" s="49"/>
      <c r="B64" s="24"/>
      <c r="C64" s="51" t="s">
        <v>14</v>
      </c>
      <c r="D64" s="28">
        <v>440</v>
      </c>
      <c r="E64" s="29">
        <v>84</v>
      </c>
      <c r="F64" s="30">
        <v>248</v>
      </c>
      <c r="G64" s="30">
        <v>42</v>
      </c>
      <c r="H64" s="30">
        <v>25</v>
      </c>
      <c r="I64" s="30">
        <v>29</v>
      </c>
      <c r="J64" s="30">
        <v>12</v>
      </c>
    </row>
    <row r="65" spans="1:10" ht="15" customHeight="1">
      <c r="A65" s="49"/>
      <c r="B65" s="24"/>
      <c r="C65" s="52"/>
      <c r="D65" s="31">
        <v>1</v>
      </c>
      <c r="E65" s="26">
        <v>0.19090909090909092</v>
      </c>
      <c r="F65" s="27">
        <v>0.5636363636363636</v>
      </c>
      <c r="G65" s="27">
        <v>9.5454545454545459E-2</v>
      </c>
      <c r="H65" s="27">
        <v>5.6818181818181816E-2</v>
      </c>
      <c r="I65" s="27">
        <v>6.5909090909090903E-2</v>
      </c>
      <c r="J65" s="27">
        <v>2.7272727272727271E-2</v>
      </c>
    </row>
    <row r="66" spans="1:10" ht="15" customHeight="1">
      <c r="A66" s="49"/>
      <c r="B66" s="24"/>
      <c r="C66" s="51" t="s">
        <v>19</v>
      </c>
      <c r="D66" s="28">
        <v>916</v>
      </c>
      <c r="E66" s="29">
        <v>166</v>
      </c>
      <c r="F66" s="30">
        <v>485</v>
      </c>
      <c r="G66" s="30">
        <v>89</v>
      </c>
      <c r="H66" s="30">
        <v>58</v>
      </c>
      <c r="I66" s="30">
        <v>89</v>
      </c>
      <c r="J66" s="30">
        <v>29</v>
      </c>
    </row>
    <row r="67" spans="1:10" ht="15" customHeight="1">
      <c r="A67" s="49"/>
      <c r="B67" s="43"/>
      <c r="C67" s="60"/>
      <c r="D67" s="44">
        <v>1</v>
      </c>
      <c r="E67" s="45">
        <v>0.18122270742358079</v>
      </c>
      <c r="F67" s="46">
        <v>0.52947598253275108</v>
      </c>
      <c r="G67" s="46">
        <v>9.7161572052401751E-2</v>
      </c>
      <c r="H67" s="46">
        <v>6.3318777292576414E-2</v>
      </c>
      <c r="I67" s="46">
        <v>9.7161572052401751E-2</v>
      </c>
      <c r="J67" s="46">
        <v>3.1659388646288207E-2</v>
      </c>
    </row>
    <row r="68" spans="1:10" ht="15" customHeight="1">
      <c r="A68" s="49"/>
      <c r="B68" s="24" t="s">
        <v>283</v>
      </c>
      <c r="C68" s="53" t="s">
        <v>309</v>
      </c>
      <c r="D68" s="21">
        <v>775</v>
      </c>
      <c r="E68" s="22">
        <v>221</v>
      </c>
      <c r="F68" s="23">
        <v>370</v>
      </c>
      <c r="G68" s="23">
        <v>47</v>
      </c>
      <c r="H68" s="23">
        <v>35</v>
      </c>
      <c r="I68" s="23">
        <v>70</v>
      </c>
      <c r="J68" s="23">
        <v>32</v>
      </c>
    </row>
    <row r="69" spans="1:10" ht="15" customHeight="1">
      <c r="A69" s="49"/>
      <c r="B69" s="24"/>
      <c r="C69" s="52"/>
      <c r="D69" s="31">
        <v>1</v>
      </c>
      <c r="E69" s="26">
        <v>0.28516129032258064</v>
      </c>
      <c r="F69" s="27">
        <v>0.47741935483870968</v>
      </c>
      <c r="G69" s="27">
        <v>6.0645161290322581E-2</v>
      </c>
      <c r="H69" s="27">
        <v>4.5161290322580643E-2</v>
      </c>
      <c r="I69" s="27">
        <v>9.0322580645161285E-2</v>
      </c>
      <c r="J69" s="27">
        <v>4.1290322580645161E-2</v>
      </c>
    </row>
    <row r="70" spans="1:10" ht="15" customHeight="1">
      <c r="A70" s="49"/>
      <c r="B70" s="24"/>
      <c r="C70" s="51" t="s">
        <v>310</v>
      </c>
      <c r="D70" s="28">
        <v>822</v>
      </c>
      <c r="E70" s="29">
        <v>181</v>
      </c>
      <c r="F70" s="30">
        <v>420</v>
      </c>
      <c r="G70" s="30">
        <v>59</v>
      </c>
      <c r="H70" s="30">
        <v>37</v>
      </c>
      <c r="I70" s="30">
        <v>89</v>
      </c>
      <c r="J70" s="30">
        <v>36</v>
      </c>
    </row>
    <row r="71" spans="1:10" ht="15" customHeight="1">
      <c r="A71" s="49"/>
      <c r="B71" s="24"/>
      <c r="C71" s="52"/>
      <c r="D71" s="31">
        <v>1</v>
      </c>
      <c r="E71" s="26">
        <v>0.22019464720194648</v>
      </c>
      <c r="F71" s="27">
        <v>0.51094890510948909</v>
      </c>
      <c r="G71" s="27">
        <v>7.1776155717761553E-2</v>
      </c>
      <c r="H71" s="27">
        <v>4.5012165450121655E-2</v>
      </c>
      <c r="I71" s="27">
        <v>0.10827250608272507</v>
      </c>
      <c r="J71" s="27">
        <v>4.3795620437956206E-2</v>
      </c>
    </row>
    <row r="72" spans="1:10" ht="15" customHeight="1">
      <c r="A72" s="49"/>
      <c r="B72" s="24"/>
      <c r="C72" s="51" t="s">
        <v>311</v>
      </c>
      <c r="D72" s="28">
        <v>1419</v>
      </c>
      <c r="E72" s="29">
        <v>242</v>
      </c>
      <c r="F72" s="30">
        <v>828</v>
      </c>
      <c r="G72" s="30">
        <v>128</v>
      </c>
      <c r="H72" s="30">
        <v>95</v>
      </c>
      <c r="I72" s="30">
        <v>94</v>
      </c>
      <c r="J72" s="30">
        <v>32</v>
      </c>
    </row>
    <row r="73" spans="1:10" ht="15" customHeight="1">
      <c r="A73" s="49"/>
      <c r="B73" s="24"/>
      <c r="C73" s="52"/>
      <c r="D73" s="31">
        <v>1</v>
      </c>
      <c r="E73" s="26">
        <v>0.17054263565891473</v>
      </c>
      <c r="F73" s="27">
        <v>0.58350951374207183</v>
      </c>
      <c r="G73" s="27">
        <v>9.020436927413672E-2</v>
      </c>
      <c r="H73" s="27">
        <v>6.6948555320648348E-2</v>
      </c>
      <c r="I73" s="27">
        <v>6.6243833685694156E-2</v>
      </c>
      <c r="J73" s="27">
        <v>2.255109231853418E-2</v>
      </c>
    </row>
    <row r="74" spans="1:10" ht="15" customHeight="1">
      <c r="A74" s="49"/>
      <c r="B74" s="24"/>
      <c r="C74" s="51" t="s">
        <v>312</v>
      </c>
      <c r="D74" s="28">
        <v>982</v>
      </c>
      <c r="E74" s="29">
        <v>131</v>
      </c>
      <c r="F74" s="30">
        <v>588</v>
      </c>
      <c r="G74" s="30">
        <v>106</v>
      </c>
      <c r="H74" s="30">
        <v>60</v>
      </c>
      <c r="I74" s="30">
        <v>77</v>
      </c>
      <c r="J74" s="30">
        <v>20</v>
      </c>
    </row>
    <row r="75" spans="1:10" ht="15" customHeight="1">
      <c r="A75" s="49"/>
      <c r="B75" s="24"/>
      <c r="C75" s="52"/>
      <c r="D75" s="31">
        <v>1</v>
      </c>
      <c r="E75" s="26">
        <v>0.13340122199592669</v>
      </c>
      <c r="F75" s="27">
        <v>0.59877800407331971</v>
      </c>
      <c r="G75" s="27">
        <v>0.1079429735234216</v>
      </c>
      <c r="H75" s="27">
        <v>6.1099796334012219E-2</v>
      </c>
      <c r="I75" s="27">
        <v>7.8411405295315678E-2</v>
      </c>
      <c r="J75" s="27">
        <v>2.0366598778004074E-2</v>
      </c>
    </row>
    <row r="76" spans="1:10" ht="15" customHeight="1">
      <c r="A76" s="49"/>
      <c r="B76" s="24"/>
      <c r="C76" s="51" t="s">
        <v>313</v>
      </c>
      <c r="D76" s="28">
        <v>471</v>
      </c>
      <c r="E76" s="29">
        <v>59</v>
      </c>
      <c r="F76" s="30">
        <v>281</v>
      </c>
      <c r="G76" s="30">
        <v>37</v>
      </c>
      <c r="H76" s="30">
        <v>47</v>
      </c>
      <c r="I76" s="30">
        <v>39</v>
      </c>
      <c r="J76" s="30">
        <v>8</v>
      </c>
    </row>
    <row r="77" spans="1:10" ht="15" customHeight="1">
      <c r="A77" s="49"/>
      <c r="B77" s="24"/>
      <c r="C77" s="52"/>
      <c r="D77" s="31">
        <v>1</v>
      </c>
      <c r="E77" s="26">
        <v>0.12526539278131635</v>
      </c>
      <c r="F77" s="27">
        <v>0.59660297239915072</v>
      </c>
      <c r="G77" s="27">
        <v>7.8556263269639062E-2</v>
      </c>
      <c r="H77" s="27">
        <v>9.9787685774946927E-2</v>
      </c>
      <c r="I77" s="27">
        <v>8.2802547770700632E-2</v>
      </c>
      <c r="J77" s="27">
        <v>1.6985138004246284E-2</v>
      </c>
    </row>
    <row r="78" spans="1:10" ht="15" customHeight="1">
      <c r="A78" s="49"/>
      <c r="B78" s="24"/>
      <c r="C78" s="51" t="s">
        <v>314</v>
      </c>
      <c r="D78" s="28">
        <v>398</v>
      </c>
      <c r="E78" s="29">
        <v>59</v>
      </c>
      <c r="F78" s="30">
        <v>219</v>
      </c>
      <c r="G78" s="30">
        <v>37</v>
      </c>
      <c r="H78" s="30">
        <v>36</v>
      </c>
      <c r="I78" s="30">
        <v>33</v>
      </c>
      <c r="J78" s="30">
        <v>14</v>
      </c>
    </row>
    <row r="79" spans="1:10" ht="15" customHeight="1">
      <c r="A79" s="49"/>
      <c r="B79" s="24"/>
      <c r="C79" s="52"/>
      <c r="D79" s="31">
        <v>1</v>
      </c>
      <c r="E79" s="26">
        <v>0.14824120603015076</v>
      </c>
      <c r="F79" s="27">
        <v>0.55025125628140703</v>
      </c>
      <c r="G79" s="27">
        <v>9.2964824120603015E-2</v>
      </c>
      <c r="H79" s="27">
        <v>9.0452261306532666E-2</v>
      </c>
      <c r="I79" s="27">
        <v>8.2914572864321606E-2</v>
      </c>
      <c r="J79" s="27">
        <v>3.5175879396984924E-2</v>
      </c>
    </row>
    <row r="80" spans="1:10" ht="15" customHeight="1">
      <c r="A80" s="49"/>
      <c r="B80" s="24"/>
      <c r="C80" s="51" t="s">
        <v>315</v>
      </c>
      <c r="D80" s="28">
        <v>201</v>
      </c>
      <c r="E80" s="29">
        <v>28</v>
      </c>
      <c r="F80" s="30">
        <v>116</v>
      </c>
      <c r="G80" s="30">
        <v>16</v>
      </c>
      <c r="H80" s="30">
        <v>11</v>
      </c>
      <c r="I80" s="30">
        <v>19</v>
      </c>
      <c r="J80" s="30">
        <v>11</v>
      </c>
    </row>
    <row r="81" spans="1:10" ht="15" customHeight="1">
      <c r="A81" s="49"/>
      <c r="B81" s="24"/>
      <c r="C81" s="52"/>
      <c r="D81" s="31">
        <v>1</v>
      </c>
      <c r="E81" s="26">
        <v>0.13930348258706468</v>
      </c>
      <c r="F81" s="27">
        <v>0.57711442786069655</v>
      </c>
      <c r="G81" s="27">
        <v>7.9601990049751242E-2</v>
      </c>
      <c r="H81" s="27">
        <v>5.4726368159203981E-2</v>
      </c>
      <c r="I81" s="27">
        <v>9.4527363184079602E-2</v>
      </c>
      <c r="J81" s="27">
        <v>5.4726368159203981E-2</v>
      </c>
    </row>
    <row r="82" spans="1:10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</row>
    <row r="83" spans="1:10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49"/>
      <c r="B84" s="24" t="s">
        <v>316</v>
      </c>
      <c r="C84" s="53" t="s">
        <v>317</v>
      </c>
      <c r="D84" s="21">
        <v>1091</v>
      </c>
      <c r="E84" s="22">
        <v>253</v>
      </c>
      <c r="F84" s="23">
        <v>587</v>
      </c>
      <c r="G84" s="23">
        <v>60</v>
      </c>
      <c r="H84" s="23">
        <v>48</v>
      </c>
      <c r="I84" s="23">
        <v>105</v>
      </c>
      <c r="J84" s="23">
        <v>38</v>
      </c>
    </row>
    <row r="85" spans="1:10" ht="15" customHeight="1">
      <c r="A85" s="49"/>
      <c r="B85" s="24" t="s">
        <v>318</v>
      </c>
      <c r="C85" s="52"/>
      <c r="D85" s="31">
        <v>1</v>
      </c>
      <c r="E85" s="26">
        <v>0.23189734188817598</v>
      </c>
      <c r="F85" s="27">
        <v>0.53803849679193405</v>
      </c>
      <c r="G85" s="27">
        <v>5.4995417048579284E-2</v>
      </c>
      <c r="H85" s="27">
        <v>4.3996333638863426E-2</v>
      </c>
      <c r="I85" s="27">
        <v>9.6241979835013744E-2</v>
      </c>
      <c r="J85" s="27">
        <v>3.4830430797433545E-2</v>
      </c>
    </row>
    <row r="86" spans="1:10" ht="15" customHeight="1">
      <c r="A86" s="49"/>
      <c r="B86" s="24" t="s">
        <v>319</v>
      </c>
      <c r="C86" s="51" t="s">
        <v>320</v>
      </c>
      <c r="D86" s="28">
        <v>1156</v>
      </c>
      <c r="E86" s="29">
        <v>228</v>
      </c>
      <c r="F86" s="30">
        <v>634</v>
      </c>
      <c r="G86" s="30">
        <v>96</v>
      </c>
      <c r="H86" s="30">
        <v>61</v>
      </c>
      <c r="I86" s="30">
        <v>97</v>
      </c>
      <c r="J86" s="30">
        <v>40</v>
      </c>
    </row>
    <row r="87" spans="1:10" ht="15" customHeight="1">
      <c r="A87" s="49"/>
      <c r="B87" s="24"/>
      <c r="C87" s="52"/>
      <c r="D87" s="31">
        <v>1</v>
      </c>
      <c r="E87" s="26">
        <v>0.1972318339100346</v>
      </c>
      <c r="F87" s="27">
        <v>0.54844290657439443</v>
      </c>
      <c r="G87" s="27">
        <v>8.3044982698961933E-2</v>
      </c>
      <c r="H87" s="27">
        <v>5.2768166089965395E-2</v>
      </c>
      <c r="I87" s="27">
        <v>8.391003460207612E-2</v>
      </c>
      <c r="J87" s="27">
        <v>3.4602076124567477E-2</v>
      </c>
    </row>
    <row r="88" spans="1:10" ht="15" customHeight="1">
      <c r="A88" s="49"/>
      <c r="B88" s="24"/>
      <c r="C88" s="51" t="s">
        <v>321</v>
      </c>
      <c r="D88" s="28">
        <v>820</v>
      </c>
      <c r="E88" s="29">
        <v>149</v>
      </c>
      <c r="F88" s="30">
        <v>467</v>
      </c>
      <c r="G88" s="30">
        <v>69</v>
      </c>
      <c r="H88" s="30">
        <v>49</v>
      </c>
      <c r="I88" s="30">
        <v>68</v>
      </c>
      <c r="J88" s="30">
        <v>18</v>
      </c>
    </row>
    <row r="89" spans="1:10" ht="15" customHeight="1">
      <c r="A89" s="49"/>
      <c r="B89" s="24"/>
      <c r="C89" s="52"/>
      <c r="D89" s="31">
        <v>1</v>
      </c>
      <c r="E89" s="26">
        <v>0.18170731707317073</v>
      </c>
      <c r="F89" s="27">
        <v>0.56951219512195117</v>
      </c>
      <c r="G89" s="27">
        <v>8.4146341463414639E-2</v>
      </c>
      <c r="H89" s="27">
        <v>5.9756097560975607E-2</v>
      </c>
      <c r="I89" s="27">
        <v>8.2926829268292687E-2</v>
      </c>
      <c r="J89" s="27">
        <v>2.1951219512195121E-2</v>
      </c>
    </row>
    <row r="90" spans="1:10" ht="15" customHeight="1">
      <c r="A90" s="49"/>
      <c r="B90" s="24"/>
      <c r="C90" s="51" t="s">
        <v>322</v>
      </c>
      <c r="D90" s="28">
        <v>1120</v>
      </c>
      <c r="E90" s="29">
        <v>171</v>
      </c>
      <c r="F90" s="30">
        <v>644</v>
      </c>
      <c r="G90" s="30">
        <v>110</v>
      </c>
      <c r="H90" s="30">
        <v>83</v>
      </c>
      <c r="I90" s="30">
        <v>79</v>
      </c>
      <c r="J90" s="30">
        <v>33</v>
      </c>
    </row>
    <row r="91" spans="1:10" ht="15" customHeight="1">
      <c r="A91" s="49"/>
      <c r="B91" s="24"/>
      <c r="C91" s="52"/>
      <c r="D91" s="31">
        <v>1</v>
      </c>
      <c r="E91" s="26">
        <v>0.15267857142857144</v>
      </c>
      <c r="F91" s="27">
        <v>0.57499999999999996</v>
      </c>
      <c r="G91" s="27">
        <v>9.8214285714285712E-2</v>
      </c>
      <c r="H91" s="27">
        <v>7.4107142857142858E-2</v>
      </c>
      <c r="I91" s="27">
        <v>7.0535714285714285E-2</v>
      </c>
      <c r="J91" s="27">
        <v>2.9464285714285714E-2</v>
      </c>
    </row>
    <row r="92" spans="1:10" ht="15" customHeight="1">
      <c r="A92" s="49"/>
      <c r="B92" s="24"/>
      <c r="C92" s="51" t="s">
        <v>323</v>
      </c>
      <c r="D92" s="28">
        <v>544</v>
      </c>
      <c r="E92" s="29">
        <v>70</v>
      </c>
      <c r="F92" s="30">
        <v>310</v>
      </c>
      <c r="G92" s="30">
        <v>59</v>
      </c>
      <c r="H92" s="30">
        <v>45</v>
      </c>
      <c r="I92" s="30">
        <v>44</v>
      </c>
      <c r="J92" s="30">
        <v>16</v>
      </c>
    </row>
    <row r="93" spans="1:10" ht="15" customHeight="1">
      <c r="A93" s="49"/>
      <c r="B93" s="24"/>
      <c r="C93" s="52"/>
      <c r="D93" s="31">
        <v>1</v>
      </c>
      <c r="E93" s="26">
        <v>0.12867647058823528</v>
      </c>
      <c r="F93" s="27">
        <v>0.56985294117647056</v>
      </c>
      <c r="G93" s="27">
        <v>0.10845588235294118</v>
      </c>
      <c r="H93" s="27">
        <v>8.2720588235294115E-2</v>
      </c>
      <c r="I93" s="27">
        <v>8.0882352941176475E-2</v>
      </c>
      <c r="J93" s="27">
        <v>2.9411764705882353E-2</v>
      </c>
    </row>
    <row r="94" spans="1:10" ht="15" customHeight="1">
      <c r="A94" s="49"/>
      <c r="B94" s="24"/>
      <c r="C94" s="51" t="s">
        <v>324</v>
      </c>
      <c r="D94" s="28">
        <v>147</v>
      </c>
      <c r="E94" s="29">
        <v>23</v>
      </c>
      <c r="F94" s="30">
        <v>77</v>
      </c>
      <c r="G94" s="30">
        <v>18</v>
      </c>
      <c r="H94" s="30">
        <v>18</v>
      </c>
      <c r="I94" s="30">
        <v>8</v>
      </c>
      <c r="J94" s="30">
        <v>3</v>
      </c>
    </row>
    <row r="95" spans="1:10" ht="15" customHeight="1">
      <c r="A95" s="49"/>
      <c r="B95" s="24"/>
      <c r="C95" s="52"/>
      <c r="D95" s="31">
        <v>1</v>
      </c>
      <c r="E95" s="26">
        <v>0.15646258503401361</v>
      </c>
      <c r="F95" s="27">
        <v>0.52380952380952384</v>
      </c>
      <c r="G95" s="27">
        <v>0.12244897959183673</v>
      </c>
      <c r="H95" s="27">
        <v>0.12244897959183673</v>
      </c>
      <c r="I95" s="27">
        <v>5.4421768707482991E-2</v>
      </c>
      <c r="J95" s="27">
        <v>2.0408163265306121E-2</v>
      </c>
    </row>
    <row r="96" spans="1:10" ht="15" customHeight="1">
      <c r="A96" s="49"/>
      <c r="B96" s="24"/>
      <c r="C96" s="51" t="s">
        <v>325</v>
      </c>
      <c r="D96" s="28">
        <v>92</v>
      </c>
      <c r="E96" s="29">
        <v>14</v>
      </c>
      <c r="F96" s="30">
        <v>55</v>
      </c>
      <c r="G96" s="30">
        <v>7</v>
      </c>
      <c r="H96" s="30">
        <v>6</v>
      </c>
      <c r="I96" s="30">
        <v>9</v>
      </c>
      <c r="J96" s="30">
        <v>1</v>
      </c>
    </row>
    <row r="97" spans="1:10" ht="15" customHeight="1">
      <c r="A97" s="49"/>
      <c r="B97" s="24"/>
      <c r="C97" s="52"/>
      <c r="D97" s="31">
        <v>1</v>
      </c>
      <c r="E97" s="26">
        <v>0.15217391304347827</v>
      </c>
      <c r="F97" s="27">
        <v>0.59782608695652173</v>
      </c>
      <c r="G97" s="27">
        <v>7.6086956521739135E-2</v>
      </c>
      <c r="H97" s="27">
        <v>6.5217391304347824E-2</v>
      </c>
      <c r="I97" s="27">
        <v>9.7826086956521743E-2</v>
      </c>
      <c r="J97" s="27">
        <v>1.0869565217391304E-2</v>
      </c>
    </row>
    <row r="98" spans="1:10" ht="15" customHeight="1">
      <c r="A98" s="49"/>
      <c r="B98" s="24"/>
      <c r="C98" s="51" t="s">
        <v>326</v>
      </c>
      <c r="D98" s="28">
        <v>9</v>
      </c>
      <c r="E98" s="29">
        <v>1</v>
      </c>
      <c r="F98" s="30">
        <v>4</v>
      </c>
      <c r="G98" s="30">
        <v>1</v>
      </c>
      <c r="H98" s="30">
        <v>2</v>
      </c>
      <c r="I98" s="30">
        <v>1</v>
      </c>
      <c r="J98" s="30">
        <v>0</v>
      </c>
    </row>
    <row r="99" spans="1:10" ht="15" customHeight="1">
      <c r="A99" s="49"/>
      <c r="B99" s="24"/>
      <c r="C99" s="52"/>
      <c r="D99" s="31">
        <v>1</v>
      </c>
      <c r="E99" s="26">
        <v>0.1111111111111111</v>
      </c>
      <c r="F99" s="27">
        <v>0.44444444444444442</v>
      </c>
      <c r="G99" s="27">
        <v>0.1111111111111111</v>
      </c>
      <c r="H99" s="27">
        <v>0.22222222222222221</v>
      </c>
      <c r="I99" s="27">
        <v>0.1111111111111111</v>
      </c>
      <c r="J99" s="27">
        <v>0</v>
      </c>
    </row>
    <row r="100" spans="1:10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</row>
    <row r="101" spans="1:10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J9">
    <cfRule type="top10" dxfId="689" priority="56" rank="1"/>
  </conditionalFormatting>
  <conditionalFormatting sqref="E67:J67">
    <cfRule type="top10" dxfId="688" priority="49" rank="1"/>
  </conditionalFormatting>
  <conditionalFormatting sqref="E65:J65">
    <cfRule type="top10" dxfId="687" priority="48" rank="1"/>
  </conditionalFormatting>
  <conditionalFormatting sqref="E63:J63">
    <cfRule type="top10" dxfId="686" priority="47" rank="1"/>
  </conditionalFormatting>
  <conditionalFormatting sqref="E61:J61">
    <cfRule type="top10" dxfId="685" priority="46" rank="1"/>
  </conditionalFormatting>
  <conditionalFormatting sqref="E59:J59">
    <cfRule type="top10" dxfId="684" priority="45" rank="1"/>
  </conditionalFormatting>
  <conditionalFormatting sqref="E57:J57">
    <cfRule type="top10" dxfId="683" priority="44" rank="1"/>
  </conditionalFormatting>
  <conditionalFormatting sqref="E55:J55">
    <cfRule type="top10" dxfId="682" priority="43" rank="1"/>
  </conditionalFormatting>
  <conditionalFormatting sqref="E53:J53">
    <cfRule type="top10" dxfId="681" priority="42" rank="1"/>
  </conditionalFormatting>
  <conditionalFormatting sqref="E51:J51">
    <cfRule type="top10" dxfId="680" priority="41" rank="1"/>
  </conditionalFormatting>
  <conditionalFormatting sqref="E49:J49">
    <cfRule type="top10" dxfId="679" priority="40" rank="1"/>
  </conditionalFormatting>
  <conditionalFormatting sqref="E47:J47">
    <cfRule type="top10" dxfId="678" priority="39" rank="1"/>
  </conditionalFormatting>
  <conditionalFormatting sqref="E45:J45">
    <cfRule type="top10" dxfId="677" priority="38" rank="1"/>
  </conditionalFormatting>
  <conditionalFormatting sqref="E43:J43">
    <cfRule type="top10" dxfId="676" priority="37" rank="1"/>
  </conditionalFormatting>
  <conditionalFormatting sqref="E41:J41">
    <cfRule type="top10" dxfId="675" priority="36" rank="1"/>
  </conditionalFormatting>
  <conditionalFormatting sqref="E39:J39">
    <cfRule type="top10" dxfId="674" priority="35" rank="1"/>
  </conditionalFormatting>
  <conditionalFormatting sqref="E37:J37">
    <cfRule type="top10" dxfId="673" priority="34" rank="1"/>
  </conditionalFormatting>
  <conditionalFormatting sqref="E35:J35">
    <cfRule type="top10" dxfId="672" priority="32" rank="1"/>
  </conditionalFormatting>
  <conditionalFormatting sqref="E33:J33">
    <cfRule type="top10" dxfId="671" priority="31" rank="1"/>
  </conditionalFormatting>
  <conditionalFormatting sqref="E31:J31">
    <cfRule type="top10" dxfId="670" priority="30" rank="1"/>
  </conditionalFormatting>
  <conditionalFormatting sqref="E29:J29">
    <cfRule type="top10" dxfId="669" priority="29" rank="1"/>
  </conditionalFormatting>
  <conditionalFormatting sqref="E27:J27">
    <cfRule type="top10" dxfId="668" priority="28" rank="1"/>
  </conditionalFormatting>
  <conditionalFormatting sqref="E21:J21">
    <cfRule type="top10" dxfId="667" priority="27" rank="1"/>
  </conditionalFormatting>
  <conditionalFormatting sqref="E19:J19">
    <cfRule type="top10" dxfId="666" priority="26" rank="1"/>
  </conditionalFormatting>
  <conditionalFormatting sqref="E17:J17">
    <cfRule type="top10" dxfId="665" priority="25" rank="1"/>
  </conditionalFormatting>
  <conditionalFormatting sqref="E15:J15">
    <cfRule type="top10" dxfId="664" priority="24" rank="1"/>
  </conditionalFormatting>
  <conditionalFormatting sqref="E13:J13">
    <cfRule type="top10" dxfId="663" priority="23" rank="1"/>
  </conditionalFormatting>
  <conditionalFormatting sqref="E11:J11">
    <cfRule type="top10" dxfId="662" priority="22" rank="1"/>
  </conditionalFormatting>
  <conditionalFormatting sqref="E23:J23">
    <cfRule type="top10" dxfId="661" priority="21" rank="1"/>
  </conditionalFormatting>
  <conditionalFormatting sqref="E25:J25">
    <cfRule type="top10" dxfId="660" priority="20" rank="1"/>
  </conditionalFormatting>
  <conditionalFormatting sqref="E81:J81">
    <cfRule type="top10" dxfId="659" priority="17" rank="1"/>
  </conditionalFormatting>
  <conditionalFormatting sqref="E79:J79">
    <cfRule type="top10" dxfId="658" priority="16" rank="1"/>
  </conditionalFormatting>
  <conditionalFormatting sqref="E77:J77">
    <cfRule type="top10" dxfId="657" priority="15" rank="1"/>
  </conditionalFormatting>
  <conditionalFormatting sqref="E75:J75">
    <cfRule type="top10" dxfId="656" priority="14" rank="1"/>
  </conditionalFormatting>
  <conditionalFormatting sqref="E73:J73">
    <cfRule type="top10" dxfId="655" priority="13" rank="1"/>
  </conditionalFormatting>
  <conditionalFormatting sqref="E71:J71">
    <cfRule type="top10" dxfId="654" priority="12" rank="1"/>
  </conditionalFormatting>
  <conditionalFormatting sqref="E69:J69">
    <cfRule type="top10" dxfId="653" priority="11" rank="1"/>
  </conditionalFormatting>
  <conditionalFormatting sqref="E101:J101">
    <cfRule type="top10" dxfId="652" priority="9" rank="1"/>
  </conditionalFormatting>
  <conditionalFormatting sqref="E99:J99">
    <cfRule type="top10" dxfId="651" priority="8" rank="1"/>
  </conditionalFormatting>
  <conditionalFormatting sqref="E97:J97">
    <cfRule type="top10" dxfId="650" priority="7" rank="1"/>
  </conditionalFormatting>
  <conditionalFormatting sqref="E95:J95">
    <cfRule type="top10" dxfId="649" priority="6" rank="1"/>
  </conditionalFormatting>
  <conditionalFormatting sqref="E93:J93">
    <cfRule type="top10" dxfId="648" priority="5" rank="1"/>
  </conditionalFormatting>
  <conditionalFormatting sqref="E91:J91">
    <cfRule type="top10" dxfId="647" priority="4" rank="1"/>
  </conditionalFormatting>
  <conditionalFormatting sqref="E89:J89">
    <cfRule type="top10" dxfId="646" priority="3" rank="1"/>
  </conditionalFormatting>
  <conditionalFormatting sqref="E87:J87">
    <cfRule type="top10" dxfId="645" priority="2" rank="1"/>
  </conditionalFormatting>
  <conditionalFormatting sqref="E85:J85">
    <cfRule type="top10" dxfId="64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2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22" width="8.625" style="3"/>
    <col min="23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  <c r="V1" s="40"/>
    </row>
    <row r="2" spans="1:16384" ht="15" customHeight="1">
      <c r="B2" s="3" t="s">
        <v>29</v>
      </c>
    </row>
    <row r="3" spans="1:16384" ht="15" customHeight="1">
      <c r="B3" s="3" t="s">
        <v>364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  <c r="V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75</v>
      </c>
      <c r="F7" s="13" t="s">
        <v>76</v>
      </c>
      <c r="G7" s="13" t="s">
        <v>392</v>
      </c>
      <c r="H7" s="13" t="s">
        <v>77</v>
      </c>
      <c r="I7" s="13" t="s">
        <v>393</v>
      </c>
      <c r="J7" s="13" t="s">
        <v>78</v>
      </c>
      <c r="K7" s="13" t="s">
        <v>79</v>
      </c>
      <c r="L7" s="13" t="s">
        <v>80</v>
      </c>
      <c r="M7" s="13" t="s">
        <v>81</v>
      </c>
      <c r="N7" s="13" t="s">
        <v>82</v>
      </c>
      <c r="O7" s="13" t="s">
        <v>394</v>
      </c>
      <c r="P7" s="13" t="s">
        <v>83</v>
      </c>
      <c r="Q7" s="13" t="s">
        <v>395</v>
      </c>
      <c r="R7" s="13" t="s">
        <v>84</v>
      </c>
      <c r="S7" s="13" t="s">
        <v>23</v>
      </c>
      <c r="T7" s="13" t="s">
        <v>212</v>
      </c>
      <c r="U7" s="13" t="s">
        <v>24</v>
      </c>
      <c r="V7" s="13" t="s">
        <v>27</v>
      </c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2953</v>
      </c>
      <c r="F8" s="16">
        <v>3614</v>
      </c>
      <c r="G8" s="16">
        <v>2050</v>
      </c>
      <c r="H8" s="16">
        <v>4035</v>
      </c>
      <c r="I8" s="16">
        <v>1708</v>
      </c>
      <c r="J8" s="16">
        <v>2329</v>
      </c>
      <c r="K8" s="16">
        <v>2505</v>
      </c>
      <c r="L8" s="16">
        <v>3860</v>
      </c>
      <c r="M8" s="16">
        <v>2677</v>
      </c>
      <c r="N8" s="16">
        <v>4452</v>
      </c>
      <c r="O8" s="16">
        <v>1117</v>
      </c>
      <c r="P8" s="16">
        <v>3877</v>
      </c>
      <c r="Q8" s="16">
        <v>3548</v>
      </c>
      <c r="R8" s="16">
        <v>2878</v>
      </c>
      <c r="S8" s="16">
        <v>614</v>
      </c>
      <c r="T8" s="16">
        <v>1511</v>
      </c>
      <c r="U8" s="16">
        <v>973</v>
      </c>
      <c r="V8" s="16">
        <v>4714</v>
      </c>
    </row>
    <row r="9" spans="1:16384" ht="15" customHeight="1">
      <c r="A9" s="49"/>
      <c r="B9" s="57"/>
      <c r="C9" s="58"/>
      <c r="D9" s="17">
        <v>1</v>
      </c>
      <c r="E9" s="18">
        <v>0.18275776705037752</v>
      </c>
      <c r="F9" s="19">
        <v>0.2236662953335809</v>
      </c>
      <c r="G9" s="19">
        <v>0.12687213764079713</v>
      </c>
      <c r="H9" s="19">
        <v>0.24972150018566655</v>
      </c>
      <c r="I9" s="19">
        <v>0.10570615175145438</v>
      </c>
      <c r="J9" s="19">
        <v>0.14413912612947147</v>
      </c>
      <c r="K9" s="19">
        <v>0.15503156331229112</v>
      </c>
      <c r="L9" s="19">
        <v>0.23889095185047654</v>
      </c>
      <c r="M9" s="19">
        <v>0.16567644510459215</v>
      </c>
      <c r="N9" s="19">
        <v>0.27552914964723357</v>
      </c>
      <c r="O9" s="19">
        <v>6.9129842802327021E-2</v>
      </c>
      <c r="P9" s="19">
        <v>0.23994306226018072</v>
      </c>
      <c r="Q9" s="19">
        <v>0.21958163139002351</v>
      </c>
      <c r="R9" s="19">
        <v>0.17811610347815324</v>
      </c>
      <c r="S9" s="19">
        <v>3.7999752444609479E-2</v>
      </c>
      <c r="T9" s="19">
        <v>9.3514048768411934E-2</v>
      </c>
      <c r="U9" s="19">
        <v>6.0217848743656391E-2</v>
      </c>
      <c r="V9" s="19">
        <v>0.29174402772620373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1056</v>
      </c>
      <c r="F10" s="23">
        <v>1322</v>
      </c>
      <c r="G10" s="23">
        <v>743</v>
      </c>
      <c r="H10" s="23">
        <v>1414</v>
      </c>
      <c r="I10" s="23">
        <v>693</v>
      </c>
      <c r="J10" s="23">
        <v>971</v>
      </c>
      <c r="K10" s="23">
        <v>891</v>
      </c>
      <c r="L10" s="23">
        <v>1369</v>
      </c>
      <c r="M10" s="23">
        <v>954</v>
      </c>
      <c r="N10" s="23">
        <v>1311</v>
      </c>
      <c r="O10" s="23">
        <v>401</v>
      </c>
      <c r="P10" s="23">
        <v>1227</v>
      </c>
      <c r="Q10" s="23">
        <v>1078</v>
      </c>
      <c r="R10" s="23">
        <v>937</v>
      </c>
      <c r="S10" s="23">
        <v>204</v>
      </c>
      <c r="T10" s="23">
        <v>426</v>
      </c>
      <c r="U10" s="23">
        <v>324</v>
      </c>
      <c r="V10" s="23">
        <v>1315</v>
      </c>
    </row>
    <row r="11" spans="1:16384" ht="15" customHeight="1">
      <c r="A11" s="49"/>
      <c r="B11" s="24"/>
      <c r="C11" s="52"/>
      <c r="D11" s="25">
        <v>1</v>
      </c>
      <c r="E11" s="26">
        <v>0.21153846153846154</v>
      </c>
      <c r="F11" s="27">
        <v>0.26482371794871795</v>
      </c>
      <c r="G11" s="27">
        <v>0.14883814102564102</v>
      </c>
      <c r="H11" s="27">
        <v>0.28325320512820512</v>
      </c>
      <c r="I11" s="27">
        <v>0.13882211538461539</v>
      </c>
      <c r="J11" s="27">
        <v>0.19451121794871795</v>
      </c>
      <c r="K11" s="27">
        <v>0.17848557692307693</v>
      </c>
      <c r="L11" s="27">
        <v>0.27423878205128205</v>
      </c>
      <c r="M11" s="27">
        <v>0.19110576923076922</v>
      </c>
      <c r="N11" s="27">
        <v>0.26262019230769229</v>
      </c>
      <c r="O11" s="27">
        <v>8.0328525641025647E-2</v>
      </c>
      <c r="P11" s="27">
        <v>0.24579326923076922</v>
      </c>
      <c r="Q11" s="27">
        <v>0.21594551282051283</v>
      </c>
      <c r="R11" s="27">
        <v>0.18770032051282051</v>
      </c>
      <c r="S11" s="27">
        <v>4.0865384615384616E-2</v>
      </c>
      <c r="T11" s="27">
        <v>8.5336538461538464E-2</v>
      </c>
      <c r="U11" s="27">
        <v>6.4903846153846159E-2</v>
      </c>
      <c r="V11" s="27">
        <v>0.26342147435897434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1862</v>
      </c>
      <c r="F12" s="30">
        <v>2254</v>
      </c>
      <c r="G12" s="30">
        <v>1287</v>
      </c>
      <c r="H12" s="30">
        <v>2585</v>
      </c>
      <c r="I12" s="30">
        <v>1001</v>
      </c>
      <c r="J12" s="30">
        <v>1336</v>
      </c>
      <c r="K12" s="30">
        <v>1589</v>
      </c>
      <c r="L12" s="30">
        <v>2464</v>
      </c>
      <c r="M12" s="30">
        <v>1696</v>
      </c>
      <c r="N12" s="30">
        <v>3096</v>
      </c>
      <c r="O12" s="30">
        <v>709</v>
      </c>
      <c r="P12" s="30">
        <v>2606</v>
      </c>
      <c r="Q12" s="30">
        <v>2430</v>
      </c>
      <c r="R12" s="30">
        <v>1912</v>
      </c>
      <c r="S12" s="30">
        <v>405</v>
      </c>
      <c r="T12" s="30">
        <v>1055</v>
      </c>
      <c r="U12" s="30">
        <v>637</v>
      </c>
      <c r="V12" s="30">
        <v>3283</v>
      </c>
    </row>
    <row r="13" spans="1:16384" ht="15" customHeight="1">
      <c r="A13" s="49"/>
      <c r="B13" s="43"/>
      <c r="C13" s="60"/>
      <c r="D13" s="44">
        <v>1</v>
      </c>
      <c r="E13" s="45">
        <v>0.17068475570629754</v>
      </c>
      <c r="F13" s="46">
        <v>0.20661838848657071</v>
      </c>
      <c r="G13" s="46">
        <v>0.11797598313319278</v>
      </c>
      <c r="H13" s="46">
        <v>0.23696030800256668</v>
      </c>
      <c r="I13" s="46">
        <v>9.1759097992483274E-2</v>
      </c>
      <c r="J13" s="46">
        <v>0.12246768723072693</v>
      </c>
      <c r="K13" s="46">
        <v>0.14565954716289303</v>
      </c>
      <c r="L13" s="46">
        <v>0.2258685489045742</v>
      </c>
      <c r="M13" s="46">
        <v>0.15546796223301862</v>
      </c>
      <c r="N13" s="46">
        <v>0.28380236501970851</v>
      </c>
      <c r="O13" s="46">
        <v>6.4992208268402241E-2</v>
      </c>
      <c r="P13" s="46">
        <v>0.23888532404436705</v>
      </c>
      <c r="Q13" s="46">
        <v>0.22275185626546887</v>
      </c>
      <c r="R13" s="46">
        <v>0.17526812723439361</v>
      </c>
      <c r="S13" s="46">
        <v>3.7125309377578145E-2</v>
      </c>
      <c r="T13" s="46">
        <v>9.6709139242827022E-2</v>
      </c>
      <c r="U13" s="46">
        <v>5.8392153267943898E-2</v>
      </c>
      <c r="V13" s="46">
        <v>0.30094417453478778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42</v>
      </c>
      <c r="F14" s="23">
        <v>61</v>
      </c>
      <c r="G14" s="23">
        <v>40</v>
      </c>
      <c r="H14" s="23">
        <v>77</v>
      </c>
      <c r="I14" s="23">
        <v>33</v>
      </c>
      <c r="J14" s="23">
        <v>48</v>
      </c>
      <c r="K14" s="23">
        <v>51</v>
      </c>
      <c r="L14" s="23">
        <v>93</v>
      </c>
      <c r="M14" s="23">
        <v>40</v>
      </c>
      <c r="N14" s="23">
        <v>61</v>
      </c>
      <c r="O14" s="23">
        <v>32</v>
      </c>
      <c r="P14" s="23">
        <v>101</v>
      </c>
      <c r="Q14" s="23">
        <v>84</v>
      </c>
      <c r="R14" s="23">
        <v>93</v>
      </c>
      <c r="S14" s="23">
        <v>19</v>
      </c>
      <c r="T14" s="23">
        <v>39</v>
      </c>
      <c r="U14" s="23">
        <v>22</v>
      </c>
      <c r="V14" s="23">
        <v>86</v>
      </c>
    </row>
    <row r="15" spans="1:16384" ht="15" customHeight="1">
      <c r="A15" s="49"/>
      <c r="B15" s="24"/>
      <c r="C15" s="52"/>
      <c r="D15" s="31">
        <v>1</v>
      </c>
      <c r="E15" s="26">
        <v>0.11634349030470914</v>
      </c>
      <c r="F15" s="27">
        <v>0.16897506925207756</v>
      </c>
      <c r="G15" s="27">
        <v>0.11080332409972299</v>
      </c>
      <c r="H15" s="27">
        <v>0.21329639889196675</v>
      </c>
      <c r="I15" s="27">
        <v>9.141274238227147E-2</v>
      </c>
      <c r="J15" s="27">
        <v>0.1329639889196676</v>
      </c>
      <c r="K15" s="27">
        <v>0.14127423822714683</v>
      </c>
      <c r="L15" s="27">
        <v>0.25761772853185594</v>
      </c>
      <c r="M15" s="27">
        <v>0.11080332409972299</v>
      </c>
      <c r="N15" s="27">
        <v>0.16897506925207756</v>
      </c>
      <c r="O15" s="27">
        <v>8.8642659279778394E-2</v>
      </c>
      <c r="P15" s="27">
        <v>0.27977839335180055</v>
      </c>
      <c r="Q15" s="27">
        <v>0.23268698060941828</v>
      </c>
      <c r="R15" s="27">
        <v>0.25761772853185594</v>
      </c>
      <c r="S15" s="27">
        <v>5.2631578947368418E-2</v>
      </c>
      <c r="T15" s="27">
        <v>0.10803324099722991</v>
      </c>
      <c r="U15" s="27">
        <v>6.0941828254847646E-2</v>
      </c>
      <c r="V15" s="27">
        <v>0.23822714681440443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111</v>
      </c>
      <c r="F16" s="30">
        <v>150</v>
      </c>
      <c r="G16" s="30">
        <v>88</v>
      </c>
      <c r="H16" s="30">
        <v>191</v>
      </c>
      <c r="I16" s="30">
        <v>80</v>
      </c>
      <c r="J16" s="30">
        <v>120</v>
      </c>
      <c r="K16" s="30">
        <v>105</v>
      </c>
      <c r="L16" s="30">
        <v>190</v>
      </c>
      <c r="M16" s="30">
        <v>92</v>
      </c>
      <c r="N16" s="30">
        <v>121</v>
      </c>
      <c r="O16" s="30">
        <v>58</v>
      </c>
      <c r="P16" s="30">
        <v>158</v>
      </c>
      <c r="Q16" s="30">
        <v>156</v>
      </c>
      <c r="R16" s="30">
        <v>137</v>
      </c>
      <c r="S16" s="30">
        <v>35</v>
      </c>
      <c r="T16" s="30">
        <v>70</v>
      </c>
      <c r="U16" s="30">
        <v>52</v>
      </c>
      <c r="V16" s="30">
        <v>201</v>
      </c>
    </row>
    <row r="17" spans="1:22" ht="15" customHeight="1">
      <c r="A17" s="49"/>
      <c r="B17" s="24"/>
      <c r="C17" s="52"/>
      <c r="D17" s="31">
        <v>1</v>
      </c>
      <c r="E17" s="26">
        <v>0.15971223021582734</v>
      </c>
      <c r="F17" s="27">
        <v>0.21582733812949639</v>
      </c>
      <c r="G17" s="27">
        <v>0.12661870503597122</v>
      </c>
      <c r="H17" s="27">
        <v>0.27482014388489207</v>
      </c>
      <c r="I17" s="27">
        <v>0.11510791366906475</v>
      </c>
      <c r="J17" s="27">
        <v>0.17266187050359713</v>
      </c>
      <c r="K17" s="27">
        <v>0.15107913669064749</v>
      </c>
      <c r="L17" s="27">
        <v>0.2733812949640288</v>
      </c>
      <c r="M17" s="27">
        <v>0.13237410071942446</v>
      </c>
      <c r="N17" s="27">
        <v>0.17410071942446043</v>
      </c>
      <c r="O17" s="27">
        <v>8.3453237410071948E-2</v>
      </c>
      <c r="P17" s="27">
        <v>0.22733812949640289</v>
      </c>
      <c r="Q17" s="27">
        <v>0.22446043165467625</v>
      </c>
      <c r="R17" s="27">
        <v>0.19712230215827339</v>
      </c>
      <c r="S17" s="27">
        <v>5.0359712230215826E-2</v>
      </c>
      <c r="T17" s="27">
        <v>0.10071942446043165</v>
      </c>
      <c r="U17" s="27">
        <v>7.4820143884892082E-2</v>
      </c>
      <c r="V17" s="27">
        <v>0.28920863309352518</v>
      </c>
    </row>
    <row r="18" spans="1:22" ht="15" customHeight="1">
      <c r="A18" s="49"/>
      <c r="B18" s="24"/>
      <c r="C18" s="51" t="s">
        <v>290</v>
      </c>
      <c r="D18" s="28">
        <v>867</v>
      </c>
      <c r="E18" s="29">
        <v>115</v>
      </c>
      <c r="F18" s="30">
        <v>159</v>
      </c>
      <c r="G18" s="30">
        <v>95</v>
      </c>
      <c r="H18" s="30">
        <v>204</v>
      </c>
      <c r="I18" s="30">
        <v>83</v>
      </c>
      <c r="J18" s="30">
        <v>126</v>
      </c>
      <c r="K18" s="30">
        <v>110</v>
      </c>
      <c r="L18" s="30">
        <v>213</v>
      </c>
      <c r="M18" s="30">
        <v>119</v>
      </c>
      <c r="N18" s="30">
        <v>160</v>
      </c>
      <c r="O18" s="30">
        <v>48</v>
      </c>
      <c r="P18" s="30">
        <v>190</v>
      </c>
      <c r="Q18" s="30">
        <v>169</v>
      </c>
      <c r="R18" s="30">
        <v>153</v>
      </c>
      <c r="S18" s="30">
        <v>41</v>
      </c>
      <c r="T18" s="30">
        <v>101</v>
      </c>
      <c r="U18" s="30">
        <v>54</v>
      </c>
      <c r="V18" s="30">
        <v>293</v>
      </c>
    </row>
    <row r="19" spans="1:22" ht="15" customHeight="1">
      <c r="A19" s="49"/>
      <c r="B19" s="24"/>
      <c r="C19" s="52"/>
      <c r="D19" s="31">
        <v>1</v>
      </c>
      <c r="E19" s="26">
        <v>0.13264129181084197</v>
      </c>
      <c r="F19" s="27">
        <v>0.18339100346020762</v>
      </c>
      <c r="G19" s="27">
        <v>0.10957324106113034</v>
      </c>
      <c r="H19" s="27">
        <v>0.23529411764705882</v>
      </c>
      <c r="I19" s="27">
        <v>9.5732410611303345E-2</v>
      </c>
      <c r="J19" s="27">
        <v>0.1453287197231834</v>
      </c>
      <c r="K19" s="27">
        <v>0.12687427912341406</v>
      </c>
      <c r="L19" s="27">
        <v>0.24567474048442905</v>
      </c>
      <c r="M19" s="27">
        <v>0.13725490196078433</v>
      </c>
      <c r="N19" s="27">
        <v>0.1845444059976932</v>
      </c>
      <c r="O19" s="27">
        <v>5.536332179930796E-2</v>
      </c>
      <c r="P19" s="27">
        <v>0.21914648212226068</v>
      </c>
      <c r="Q19" s="27">
        <v>0.19492502883506344</v>
      </c>
      <c r="R19" s="27">
        <v>0.17647058823529413</v>
      </c>
      <c r="S19" s="27">
        <v>4.7289504036908882E-2</v>
      </c>
      <c r="T19" s="27">
        <v>0.11649365628604383</v>
      </c>
      <c r="U19" s="27">
        <v>6.228373702422145E-2</v>
      </c>
      <c r="V19" s="27">
        <v>0.33794694348327564</v>
      </c>
    </row>
    <row r="20" spans="1:22" ht="15" customHeight="1">
      <c r="A20" s="49"/>
      <c r="B20" s="24"/>
      <c r="C20" s="51" t="s">
        <v>291</v>
      </c>
      <c r="D20" s="28">
        <v>1749</v>
      </c>
      <c r="E20" s="29">
        <v>303</v>
      </c>
      <c r="F20" s="30">
        <v>349</v>
      </c>
      <c r="G20" s="30">
        <v>227</v>
      </c>
      <c r="H20" s="30">
        <v>449</v>
      </c>
      <c r="I20" s="30">
        <v>183</v>
      </c>
      <c r="J20" s="30">
        <v>266</v>
      </c>
      <c r="K20" s="30">
        <v>274</v>
      </c>
      <c r="L20" s="30">
        <v>474</v>
      </c>
      <c r="M20" s="30">
        <v>281</v>
      </c>
      <c r="N20" s="30">
        <v>392</v>
      </c>
      <c r="O20" s="30">
        <v>121</v>
      </c>
      <c r="P20" s="30">
        <v>404</v>
      </c>
      <c r="Q20" s="30">
        <v>351</v>
      </c>
      <c r="R20" s="30">
        <v>337</v>
      </c>
      <c r="S20" s="30">
        <v>69</v>
      </c>
      <c r="T20" s="30">
        <v>150</v>
      </c>
      <c r="U20" s="30">
        <v>111</v>
      </c>
      <c r="V20" s="30">
        <v>532</v>
      </c>
    </row>
    <row r="21" spans="1:22" ht="15" customHeight="1">
      <c r="A21" s="49"/>
      <c r="B21" s="24"/>
      <c r="C21" s="52"/>
      <c r="D21" s="31">
        <v>1</v>
      </c>
      <c r="E21" s="26">
        <v>0.1732418524871355</v>
      </c>
      <c r="F21" s="27">
        <v>0.19954259576901087</v>
      </c>
      <c r="G21" s="27">
        <v>0.12978845054316751</v>
      </c>
      <c r="H21" s="27">
        <v>0.25671812464265292</v>
      </c>
      <c r="I21" s="27">
        <v>0.10463121783876501</v>
      </c>
      <c r="J21" s="27">
        <v>0.15208690680388792</v>
      </c>
      <c r="K21" s="27">
        <v>0.15666094911377931</v>
      </c>
      <c r="L21" s="27">
        <v>0.27101200686106347</v>
      </c>
      <c r="M21" s="27">
        <v>0.16066323613493425</v>
      </c>
      <c r="N21" s="27">
        <v>0.22412807318467695</v>
      </c>
      <c r="O21" s="27">
        <v>6.9182389937106917E-2</v>
      </c>
      <c r="P21" s="27">
        <v>0.23098913664951401</v>
      </c>
      <c r="Q21" s="27">
        <v>0.20068610634648371</v>
      </c>
      <c r="R21" s="27">
        <v>0.19268153230417381</v>
      </c>
      <c r="S21" s="27">
        <v>3.9451114922813037E-2</v>
      </c>
      <c r="T21" s="27">
        <v>8.5763293310463118E-2</v>
      </c>
      <c r="U21" s="27">
        <v>6.3464837049742706E-2</v>
      </c>
      <c r="V21" s="27">
        <v>0.30417381360777584</v>
      </c>
    </row>
    <row r="22" spans="1:22" ht="15" customHeight="1">
      <c r="A22" s="49"/>
      <c r="B22" s="24"/>
      <c r="C22" s="51" t="s">
        <v>292</v>
      </c>
      <c r="D22" s="28">
        <v>3564</v>
      </c>
      <c r="E22" s="29">
        <v>628</v>
      </c>
      <c r="F22" s="30">
        <v>745</v>
      </c>
      <c r="G22" s="30">
        <v>414</v>
      </c>
      <c r="H22" s="30">
        <v>855</v>
      </c>
      <c r="I22" s="30">
        <v>383</v>
      </c>
      <c r="J22" s="30">
        <v>478</v>
      </c>
      <c r="K22" s="30">
        <v>534</v>
      </c>
      <c r="L22" s="30">
        <v>883</v>
      </c>
      <c r="M22" s="30">
        <v>635</v>
      </c>
      <c r="N22" s="30">
        <v>989</v>
      </c>
      <c r="O22" s="30">
        <v>226</v>
      </c>
      <c r="P22" s="30">
        <v>823</v>
      </c>
      <c r="Q22" s="30">
        <v>793</v>
      </c>
      <c r="R22" s="30">
        <v>625</v>
      </c>
      <c r="S22" s="30">
        <v>130</v>
      </c>
      <c r="T22" s="30">
        <v>278</v>
      </c>
      <c r="U22" s="30">
        <v>195</v>
      </c>
      <c r="V22" s="30">
        <v>1136</v>
      </c>
    </row>
    <row r="23" spans="1:22" ht="15" customHeight="1">
      <c r="A23" s="49"/>
      <c r="B23" s="24"/>
      <c r="C23" s="52"/>
      <c r="D23" s="25">
        <v>1</v>
      </c>
      <c r="E23" s="26">
        <v>0.17620650953984288</v>
      </c>
      <c r="F23" s="27">
        <v>0.20903479236812569</v>
      </c>
      <c r="G23" s="27">
        <v>0.11616161616161616</v>
      </c>
      <c r="H23" s="27">
        <v>0.23989898989898989</v>
      </c>
      <c r="I23" s="27">
        <v>0.10746352413019079</v>
      </c>
      <c r="J23" s="27">
        <v>0.13411896745230079</v>
      </c>
      <c r="K23" s="27">
        <v>0.14983164983164984</v>
      </c>
      <c r="L23" s="27">
        <v>0.24775533108866443</v>
      </c>
      <c r="M23" s="27">
        <v>0.1781705948372615</v>
      </c>
      <c r="N23" s="27">
        <v>0.27749719416386082</v>
      </c>
      <c r="O23" s="27">
        <v>6.3411896745230081E-2</v>
      </c>
      <c r="P23" s="27">
        <v>0.23092031425364759</v>
      </c>
      <c r="Q23" s="27">
        <v>0.22250280583613916</v>
      </c>
      <c r="R23" s="27">
        <v>0.17536475869809204</v>
      </c>
      <c r="S23" s="27">
        <v>3.6475869809203143E-2</v>
      </c>
      <c r="T23" s="27">
        <v>7.8002244668911341E-2</v>
      </c>
      <c r="U23" s="27">
        <v>5.4713804713804715E-2</v>
      </c>
      <c r="V23" s="27">
        <v>0.31874298540965207</v>
      </c>
    </row>
    <row r="24" spans="1:22" ht="15" customHeight="1">
      <c r="A24" s="49"/>
      <c r="B24" s="24"/>
      <c r="C24" s="51" t="s">
        <v>293</v>
      </c>
      <c r="D24" s="28">
        <v>4716</v>
      </c>
      <c r="E24" s="29">
        <v>839</v>
      </c>
      <c r="F24" s="30">
        <v>1035</v>
      </c>
      <c r="G24" s="30">
        <v>578</v>
      </c>
      <c r="H24" s="30">
        <v>1125</v>
      </c>
      <c r="I24" s="30">
        <v>495</v>
      </c>
      <c r="J24" s="30">
        <v>658</v>
      </c>
      <c r="K24" s="30">
        <v>718</v>
      </c>
      <c r="L24" s="30">
        <v>1103</v>
      </c>
      <c r="M24" s="30">
        <v>817</v>
      </c>
      <c r="N24" s="30">
        <v>1400</v>
      </c>
      <c r="O24" s="30">
        <v>303</v>
      </c>
      <c r="P24" s="30">
        <v>1135</v>
      </c>
      <c r="Q24" s="30">
        <v>1090</v>
      </c>
      <c r="R24" s="30">
        <v>811</v>
      </c>
      <c r="S24" s="30">
        <v>141</v>
      </c>
      <c r="T24" s="30">
        <v>437</v>
      </c>
      <c r="U24" s="30">
        <v>288</v>
      </c>
      <c r="V24" s="30">
        <v>1382</v>
      </c>
    </row>
    <row r="25" spans="1:22" ht="15" customHeight="1">
      <c r="A25" s="49"/>
      <c r="B25" s="24"/>
      <c r="C25" s="52"/>
      <c r="D25" s="25">
        <v>1</v>
      </c>
      <c r="E25" s="26">
        <v>0.1779050042408821</v>
      </c>
      <c r="F25" s="27">
        <v>0.21946564885496184</v>
      </c>
      <c r="G25" s="27">
        <v>0.12256149279050042</v>
      </c>
      <c r="H25" s="27">
        <v>0.2385496183206107</v>
      </c>
      <c r="I25" s="27">
        <v>0.1049618320610687</v>
      </c>
      <c r="J25" s="27">
        <v>0.13952502120441052</v>
      </c>
      <c r="K25" s="27">
        <v>0.15224766751484309</v>
      </c>
      <c r="L25" s="27">
        <v>0.23388464800678541</v>
      </c>
      <c r="M25" s="27">
        <v>0.17324003392705684</v>
      </c>
      <c r="N25" s="27">
        <v>0.29686174724342662</v>
      </c>
      <c r="O25" s="27">
        <v>6.4249363867684484E-2</v>
      </c>
      <c r="P25" s="27">
        <v>0.24067005937234945</v>
      </c>
      <c r="Q25" s="27">
        <v>0.23112807463952503</v>
      </c>
      <c r="R25" s="27">
        <v>0.17196776929601357</v>
      </c>
      <c r="S25" s="27">
        <v>2.989821882951654E-2</v>
      </c>
      <c r="T25" s="27">
        <v>9.266327396098388E-2</v>
      </c>
      <c r="U25" s="27">
        <v>6.1068702290076333E-2</v>
      </c>
      <c r="V25" s="27">
        <v>0.29304495335029684</v>
      </c>
    </row>
    <row r="26" spans="1:22" ht="15" customHeight="1">
      <c r="A26" s="49"/>
      <c r="B26" s="24"/>
      <c r="C26" s="51" t="s">
        <v>294</v>
      </c>
      <c r="D26" s="28">
        <v>3882</v>
      </c>
      <c r="E26" s="29">
        <v>871</v>
      </c>
      <c r="F26" s="30">
        <v>1064</v>
      </c>
      <c r="G26" s="30">
        <v>583</v>
      </c>
      <c r="H26" s="30">
        <v>1087</v>
      </c>
      <c r="I26" s="30">
        <v>433</v>
      </c>
      <c r="J26" s="30">
        <v>604</v>
      </c>
      <c r="K26" s="30">
        <v>681</v>
      </c>
      <c r="L26" s="30">
        <v>867</v>
      </c>
      <c r="M26" s="30">
        <v>662</v>
      </c>
      <c r="N26" s="30">
        <v>1272</v>
      </c>
      <c r="O26" s="30">
        <v>319</v>
      </c>
      <c r="P26" s="30">
        <v>1007</v>
      </c>
      <c r="Q26" s="30">
        <v>855</v>
      </c>
      <c r="R26" s="30">
        <v>685</v>
      </c>
      <c r="S26" s="30">
        <v>168</v>
      </c>
      <c r="T26" s="30">
        <v>405</v>
      </c>
      <c r="U26" s="30">
        <v>236</v>
      </c>
      <c r="V26" s="30">
        <v>939</v>
      </c>
    </row>
    <row r="27" spans="1:22" ht="15" customHeight="1">
      <c r="A27" s="49"/>
      <c r="B27" s="43"/>
      <c r="C27" s="60"/>
      <c r="D27" s="44">
        <v>1</v>
      </c>
      <c r="E27" s="45">
        <v>0.22436888201957753</v>
      </c>
      <c r="F27" s="46">
        <v>0.27408552292632665</v>
      </c>
      <c r="G27" s="46">
        <v>0.15018031942297785</v>
      </c>
      <c r="H27" s="46">
        <v>0.28001030396702731</v>
      </c>
      <c r="I27" s="46">
        <v>0.11154044307058217</v>
      </c>
      <c r="J27" s="46">
        <v>0.15558990211231324</v>
      </c>
      <c r="K27" s="46">
        <v>0.17542503863987635</v>
      </c>
      <c r="L27" s="46">
        <v>0.223338485316847</v>
      </c>
      <c r="M27" s="46">
        <v>0.17053065430190623</v>
      </c>
      <c r="N27" s="46">
        <v>0.32766615146831529</v>
      </c>
      <c r="O27" s="46">
        <v>8.2174137042761469E-2</v>
      </c>
      <c r="P27" s="46">
        <v>0.25940236991241628</v>
      </c>
      <c r="Q27" s="46">
        <v>0.22024729520865532</v>
      </c>
      <c r="R27" s="46">
        <v>0.17645543534260691</v>
      </c>
      <c r="S27" s="46">
        <v>4.3276661514683151E-2</v>
      </c>
      <c r="T27" s="46">
        <v>0.10432766615146831</v>
      </c>
      <c r="U27" s="46">
        <v>6.0793405461102526E-2</v>
      </c>
      <c r="V27" s="46">
        <v>0.24188562596599691</v>
      </c>
    </row>
    <row r="28" spans="1:22" ht="15" customHeight="1">
      <c r="A28" s="49"/>
      <c r="B28" s="24" t="s">
        <v>281</v>
      </c>
      <c r="C28" s="53" t="s">
        <v>295</v>
      </c>
      <c r="D28" s="21">
        <v>5554</v>
      </c>
      <c r="E28" s="22">
        <v>598</v>
      </c>
      <c r="F28" s="23">
        <v>796</v>
      </c>
      <c r="G28" s="23">
        <v>430</v>
      </c>
      <c r="H28" s="23">
        <v>962</v>
      </c>
      <c r="I28" s="23">
        <v>349</v>
      </c>
      <c r="J28" s="23">
        <v>431</v>
      </c>
      <c r="K28" s="23">
        <v>553</v>
      </c>
      <c r="L28" s="23">
        <v>1014</v>
      </c>
      <c r="M28" s="23">
        <v>703</v>
      </c>
      <c r="N28" s="23">
        <v>1191</v>
      </c>
      <c r="O28" s="23">
        <v>252</v>
      </c>
      <c r="P28" s="23">
        <v>1050</v>
      </c>
      <c r="Q28" s="23">
        <v>1125</v>
      </c>
      <c r="R28" s="23">
        <v>834</v>
      </c>
      <c r="S28" s="23">
        <v>172</v>
      </c>
      <c r="T28" s="23">
        <v>362</v>
      </c>
      <c r="U28" s="23">
        <v>306</v>
      </c>
      <c r="V28" s="23">
        <v>2453</v>
      </c>
    </row>
    <row r="29" spans="1:22" ht="15" customHeight="1">
      <c r="A29" s="49"/>
      <c r="B29" s="24"/>
      <c r="C29" s="52"/>
      <c r="D29" s="31">
        <v>1</v>
      </c>
      <c r="E29" s="26">
        <v>0.10767014764133957</v>
      </c>
      <c r="F29" s="27">
        <v>0.14332012963629817</v>
      </c>
      <c r="G29" s="27">
        <v>7.7421678069859556E-2</v>
      </c>
      <c r="H29" s="27">
        <v>0.17320849837954627</v>
      </c>
      <c r="I29" s="27">
        <v>6.2837594526467408E-2</v>
      </c>
      <c r="J29" s="27">
        <v>7.7601728483975507E-2</v>
      </c>
      <c r="K29" s="27">
        <v>9.9567879006121712E-2</v>
      </c>
      <c r="L29" s="27">
        <v>0.1825711199135758</v>
      </c>
      <c r="M29" s="27">
        <v>0.12657544112351457</v>
      </c>
      <c r="N29" s="27">
        <v>0.21444004321209939</v>
      </c>
      <c r="O29" s="27">
        <v>4.5372704357220024E-2</v>
      </c>
      <c r="P29" s="27">
        <v>0.18905293482175009</v>
      </c>
      <c r="Q29" s="27">
        <v>0.20255671588044652</v>
      </c>
      <c r="R29" s="27">
        <v>0.15016204537270436</v>
      </c>
      <c r="S29" s="27">
        <v>3.0968671227943823E-2</v>
      </c>
      <c r="T29" s="27">
        <v>6.5178249909974798E-2</v>
      </c>
      <c r="U29" s="27">
        <v>5.5095426719481456E-2</v>
      </c>
      <c r="V29" s="27">
        <v>0.44166366582643141</v>
      </c>
    </row>
    <row r="30" spans="1:22" ht="15" customHeight="1">
      <c r="A30" s="49"/>
      <c r="B30" s="24"/>
      <c r="C30" s="51" t="s">
        <v>296</v>
      </c>
      <c r="D30" s="28">
        <v>4048</v>
      </c>
      <c r="E30" s="29">
        <v>803</v>
      </c>
      <c r="F30" s="30">
        <v>995</v>
      </c>
      <c r="G30" s="30">
        <v>624</v>
      </c>
      <c r="H30" s="30">
        <v>1173</v>
      </c>
      <c r="I30" s="30">
        <v>535</v>
      </c>
      <c r="J30" s="30">
        <v>802</v>
      </c>
      <c r="K30" s="30">
        <v>713</v>
      </c>
      <c r="L30" s="30">
        <v>1203</v>
      </c>
      <c r="M30" s="30">
        <v>828</v>
      </c>
      <c r="N30" s="30">
        <v>1110</v>
      </c>
      <c r="O30" s="30">
        <v>306</v>
      </c>
      <c r="P30" s="30">
        <v>1159</v>
      </c>
      <c r="Q30" s="30">
        <v>1058</v>
      </c>
      <c r="R30" s="30">
        <v>831</v>
      </c>
      <c r="S30" s="30">
        <v>145</v>
      </c>
      <c r="T30" s="30">
        <v>416</v>
      </c>
      <c r="U30" s="30">
        <v>259</v>
      </c>
      <c r="V30" s="30">
        <v>907</v>
      </c>
    </row>
    <row r="31" spans="1:22" ht="15" customHeight="1">
      <c r="A31" s="49"/>
      <c r="B31" s="24"/>
      <c r="C31" s="52"/>
      <c r="D31" s="31">
        <v>1</v>
      </c>
      <c r="E31" s="26">
        <v>0.1983695652173913</v>
      </c>
      <c r="F31" s="27">
        <v>0.24580039525691699</v>
      </c>
      <c r="G31" s="27">
        <v>0.1541501976284585</v>
      </c>
      <c r="H31" s="27">
        <v>0.28977272727272729</v>
      </c>
      <c r="I31" s="27">
        <v>0.13216403162055335</v>
      </c>
      <c r="J31" s="27">
        <v>0.19812252964426877</v>
      </c>
      <c r="K31" s="27">
        <v>0.17613636363636365</v>
      </c>
      <c r="L31" s="27">
        <v>0.29718379446640314</v>
      </c>
      <c r="M31" s="27">
        <v>0.20454545454545456</v>
      </c>
      <c r="N31" s="27">
        <v>0.27420948616600793</v>
      </c>
      <c r="O31" s="27">
        <v>7.5592885375494065E-2</v>
      </c>
      <c r="P31" s="27">
        <v>0.28631422924901184</v>
      </c>
      <c r="Q31" s="27">
        <v>0.26136363636363635</v>
      </c>
      <c r="R31" s="27">
        <v>0.20528656126482214</v>
      </c>
      <c r="S31" s="27">
        <v>3.58201581027668E-2</v>
      </c>
      <c r="T31" s="27">
        <v>0.10276679841897234</v>
      </c>
      <c r="U31" s="27">
        <v>6.3982213438735183E-2</v>
      </c>
      <c r="V31" s="27">
        <v>0.2240612648221344</v>
      </c>
    </row>
    <row r="32" spans="1:22" ht="15" customHeight="1">
      <c r="A32" s="49"/>
      <c r="B32" s="24"/>
      <c r="C32" s="51" t="s">
        <v>297</v>
      </c>
      <c r="D32" s="28">
        <v>378</v>
      </c>
      <c r="E32" s="29">
        <v>72</v>
      </c>
      <c r="F32" s="30">
        <v>87</v>
      </c>
      <c r="G32" s="30">
        <v>53</v>
      </c>
      <c r="H32" s="30">
        <v>115</v>
      </c>
      <c r="I32" s="30">
        <v>46</v>
      </c>
      <c r="J32" s="30">
        <v>68</v>
      </c>
      <c r="K32" s="30">
        <v>59</v>
      </c>
      <c r="L32" s="30">
        <v>91</v>
      </c>
      <c r="M32" s="30">
        <v>58</v>
      </c>
      <c r="N32" s="30">
        <v>87</v>
      </c>
      <c r="O32" s="30">
        <v>32</v>
      </c>
      <c r="P32" s="30">
        <v>92</v>
      </c>
      <c r="Q32" s="30">
        <v>87</v>
      </c>
      <c r="R32" s="30">
        <v>80</v>
      </c>
      <c r="S32" s="30">
        <v>17</v>
      </c>
      <c r="T32" s="30">
        <v>43</v>
      </c>
      <c r="U32" s="30">
        <v>28</v>
      </c>
      <c r="V32" s="30">
        <v>83</v>
      </c>
    </row>
    <row r="33" spans="1:22" ht="15" customHeight="1">
      <c r="A33" s="49"/>
      <c r="B33" s="24"/>
      <c r="C33" s="52"/>
      <c r="D33" s="31">
        <v>1</v>
      </c>
      <c r="E33" s="26">
        <v>0.19047619047619047</v>
      </c>
      <c r="F33" s="27">
        <v>0.23015873015873015</v>
      </c>
      <c r="G33" s="27">
        <v>0.1402116402116402</v>
      </c>
      <c r="H33" s="27">
        <v>0.30423280423280424</v>
      </c>
      <c r="I33" s="27">
        <v>0.12169312169312169</v>
      </c>
      <c r="J33" s="27">
        <v>0.17989417989417988</v>
      </c>
      <c r="K33" s="27">
        <v>0.15608465608465608</v>
      </c>
      <c r="L33" s="27">
        <v>0.24074074074074073</v>
      </c>
      <c r="M33" s="27">
        <v>0.15343915343915343</v>
      </c>
      <c r="N33" s="27">
        <v>0.23015873015873015</v>
      </c>
      <c r="O33" s="27">
        <v>8.4656084656084651E-2</v>
      </c>
      <c r="P33" s="27">
        <v>0.24338624338624337</v>
      </c>
      <c r="Q33" s="27">
        <v>0.23015873015873015</v>
      </c>
      <c r="R33" s="27">
        <v>0.21164021164021163</v>
      </c>
      <c r="S33" s="27">
        <v>4.4973544973544971E-2</v>
      </c>
      <c r="T33" s="27">
        <v>0.11375661375661375</v>
      </c>
      <c r="U33" s="27">
        <v>7.407407407407407E-2</v>
      </c>
      <c r="V33" s="27">
        <v>0.21957671957671956</v>
      </c>
    </row>
    <row r="34" spans="1:22" ht="15" customHeight="1">
      <c r="A34" s="49"/>
      <c r="B34" s="24"/>
      <c r="C34" s="51" t="s">
        <v>298</v>
      </c>
      <c r="D34" s="28">
        <v>3119</v>
      </c>
      <c r="E34" s="29">
        <v>819</v>
      </c>
      <c r="F34" s="30">
        <v>955</v>
      </c>
      <c r="G34" s="30">
        <v>487</v>
      </c>
      <c r="H34" s="30">
        <v>965</v>
      </c>
      <c r="I34" s="30">
        <v>397</v>
      </c>
      <c r="J34" s="30">
        <v>534</v>
      </c>
      <c r="K34" s="30">
        <v>630</v>
      </c>
      <c r="L34" s="30">
        <v>840</v>
      </c>
      <c r="M34" s="30">
        <v>586</v>
      </c>
      <c r="N34" s="30">
        <v>1158</v>
      </c>
      <c r="O34" s="30">
        <v>264</v>
      </c>
      <c r="P34" s="30">
        <v>832</v>
      </c>
      <c r="Q34" s="30">
        <v>653</v>
      </c>
      <c r="R34" s="30">
        <v>596</v>
      </c>
      <c r="S34" s="30">
        <v>116</v>
      </c>
      <c r="T34" s="30">
        <v>377</v>
      </c>
      <c r="U34" s="30">
        <v>171</v>
      </c>
      <c r="V34" s="30">
        <v>461</v>
      </c>
    </row>
    <row r="35" spans="1:22" ht="15" customHeight="1">
      <c r="A35" s="49"/>
      <c r="B35" s="43"/>
      <c r="C35" s="60"/>
      <c r="D35" s="44">
        <v>1</v>
      </c>
      <c r="E35" s="45">
        <v>0.26258416159025327</v>
      </c>
      <c r="F35" s="46">
        <v>0.3061878807310035</v>
      </c>
      <c r="G35" s="46">
        <v>0.15613978839371592</v>
      </c>
      <c r="H35" s="46">
        <v>0.30939403655017633</v>
      </c>
      <c r="I35" s="46">
        <v>0.12728438602116063</v>
      </c>
      <c r="J35" s="46">
        <v>0.17120872074382815</v>
      </c>
      <c r="K35" s="46">
        <v>0.20198781660788714</v>
      </c>
      <c r="L35" s="46">
        <v>0.26931708881051619</v>
      </c>
      <c r="M35" s="46">
        <v>0.18788073100352679</v>
      </c>
      <c r="N35" s="46">
        <v>0.37127284386021159</v>
      </c>
      <c r="O35" s="46">
        <v>8.4642513626162236E-2</v>
      </c>
      <c r="P35" s="46">
        <v>0.26675216415517794</v>
      </c>
      <c r="Q35" s="46">
        <v>0.20936197499198461</v>
      </c>
      <c r="R35" s="46">
        <v>0.19108688682269959</v>
      </c>
      <c r="S35" s="46">
        <v>3.7191407502404614E-2</v>
      </c>
      <c r="T35" s="46">
        <v>0.120872074382815</v>
      </c>
      <c r="U35" s="46">
        <v>5.4825264507855083E-2</v>
      </c>
      <c r="V35" s="46">
        <v>0.14780378326386662</v>
      </c>
    </row>
    <row r="36" spans="1:22" ht="15" customHeight="1">
      <c r="A36" s="49"/>
      <c r="B36" s="24" t="s">
        <v>17</v>
      </c>
      <c r="C36" s="53" t="s">
        <v>299</v>
      </c>
      <c r="D36" s="21">
        <v>1205</v>
      </c>
      <c r="E36" s="22">
        <v>62</v>
      </c>
      <c r="F36" s="23">
        <v>75</v>
      </c>
      <c r="G36" s="23">
        <v>48</v>
      </c>
      <c r="H36" s="23">
        <v>98</v>
      </c>
      <c r="I36" s="23">
        <v>33</v>
      </c>
      <c r="J36" s="23">
        <v>48</v>
      </c>
      <c r="K36" s="23">
        <v>59</v>
      </c>
      <c r="L36" s="23">
        <v>127</v>
      </c>
      <c r="M36" s="23">
        <v>74</v>
      </c>
      <c r="N36" s="23">
        <v>122</v>
      </c>
      <c r="O36" s="23">
        <v>35</v>
      </c>
      <c r="P36" s="23">
        <v>116</v>
      </c>
      <c r="Q36" s="23">
        <v>117</v>
      </c>
      <c r="R36" s="23">
        <v>98</v>
      </c>
      <c r="S36" s="23">
        <v>22</v>
      </c>
      <c r="T36" s="23">
        <v>126</v>
      </c>
      <c r="U36" s="23">
        <v>68</v>
      </c>
      <c r="V36" s="23">
        <v>706</v>
      </c>
    </row>
    <row r="37" spans="1:22" ht="15" customHeight="1">
      <c r="A37" s="49"/>
      <c r="B37" s="24"/>
      <c r="C37" s="52"/>
      <c r="D37" s="31">
        <v>1</v>
      </c>
      <c r="E37" s="26">
        <v>5.1452282157676346E-2</v>
      </c>
      <c r="F37" s="27">
        <v>6.2240663900414939E-2</v>
      </c>
      <c r="G37" s="27">
        <v>3.9834024896265557E-2</v>
      </c>
      <c r="H37" s="27">
        <v>8.1327800829875521E-2</v>
      </c>
      <c r="I37" s="27">
        <v>2.7385892116182572E-2</v>
      </c>
      <c r="J37" s="27">
        <v>3.9834024896265557E-2</v>
      </c>
      <c r="K37" s="27">
        <v>4.8962655601659751E-2</v>
      </c>
      <c r="L37" s="27">
        <v>0.10539419087136929</v>
      </c>
      <c r="M37" s="27">
        <v>6.1410788381742736E-2</v>
      </c>
      <c r="N37" s="27">
        <v>0.1012448132780083</v>
      </c>
      <c r="O37" s="27">
        <v>2.9045643153526972E-2</v>
      </c>
      <c r="P37" s="27">
        <v>9.6265560165975109E-2</v>
      </c>
      <c r="Q37" s="27">
        <v>9.7095435684647305E-2</v>
      </c>
      <c r="R37" s="27">
        <v>8.1327800829875521E-2</v>
      </c>
      <c r="S37" s="27">
        <v>1.8257261410788383E-2</v>
      </c>
      <c r="T37" s="27">
        <v>0.1045643153526971</v>
      </c>
      <c r="U37" s="27">
        <v>5.6431535269709544E-2</v>
      </c>
      <c r="V37" s="27">
        <v>0.58589211618257264</v>
      </c>
    </row>
    <row r="38" spans="1:22" ht="15" customHeight="1">
      <c r="A38" s="49"/>
      <c r="B38" s="24"/>
      <c r="C38" s="54" t="s">
        <v>300</v>
      </c>
      <c r="D38" s="28">
        <v>1546</v>
      </c>
      <c r="E38" s="29">
        <v>162</v>
      </c>
      <c r="F38" s="30">
        <v>186</v>
      </c>
      <c r="G38" s="30">
        <v>145</v>
      </c>
      <c r="H38" s="30">
        <v>304</v>
      </c>
      <c r="I38" s="30">
        <v>122</v>
      </c>
      <c r="J38" s="30">
        <v>138</v>
      </c>
      <c r="K38" s="30">
        <v>140</v>
      </c>
      <c r="L38" s="30">
        <v>321</v>
      </c>
      <c r="M38" s="30">
        <v>183</v>
      </c>
      <c r="N38" s="30">
        <v>285</v>
      </c>
      <c r="O38" s="30">
        <v>91</v>
      </c>
      <c r="P38" s="30">
        <v>307</v>
      </c>
      <c r="Q38" s="30">
        <v>314</v>
      </c>
      <c r="R38" s="30">
        <v>251</v>
      </c>
      <c r="S38" s="30">
        <v>35</v>
      </c>
      <c r="T38" s="30">
        <v>120</v>
      </c>
      <c r="U38" s="30">
        <v>106</v>
      </c>
      <c r="V38" s="30">
        <v>646</v>
      </c>
    </row>
    <row r="39" spans="1:22" ht="15" customHeight="1">
      <c r="A39" s="49"/>
      <c r="B39" s="24"/>
      <c r="C39" s="52"/>
      <c r="D39" s="31">
        <v>1</v>
      </c>
      <c r="E39" s="26">
        <v>0.10478654592496765</v>
      </c>
      <c r="F39" s="27">
        <v>0.1203104786545925</v>
      </c>
      <c r="G39" s="27">
        <v>9.3790426908150065E-2</v>
      </c>
      <c r="H39" s="27">
        <v>0.19663648124191463</v>
      </c>
      <c r="I39" s="27">
        <v>7.8913324708926258E-2</v>
      </c>
      <c r="J39" s="27">
        <v>8.9262613195342816E-2</v>
      </c>
      <c r="K39" s="27">
        <v>9.0556274256144889E-2</v>
      </c>
      <c r="L39" s="27">
        <v>0.2076326002587322</v>
      </c>
      <c r="M39" s="27">
        <v>0.11836998706338939</v>
      </c>
      <c r="N39" s="27">
        <v>0.18434670116429497</v>
      </c>
      <c r="O39" s="27">
        <v>5.8861578266494179E-2</v>
      </c>
      <c r="P39" s="27">
        <v>0.19857697283311773</v>
      </c>
      <c r="Q39" s="27">
        <v>0.20310478654592498</v>
      </c>
      <c r="R39" s="27">
        <v>0.16235446313065977</v>
      </c>
      <c r="S39" s="27">
        <v>2.2639068564036222E-2</v>
      </c>
      <c r="T39" s="27">
        <v>7.7619663648124185E-2</v>
      </c>
      <c r="U39" s="27">
        <v>6.85640362225097E-2</v>
      </c>
      <c r="V39" s="27">
        <v>0.41785252263906858</v>
      </c>
    </row>
    <row r="40" spans="1:22" ht="15" customHeight="1">
      <c r="A40" s="49"/>
      <c r="B40" s="24"/>
      <c r="C40" s="51" t="s">
        <v>301</v>
      </c>
      <c r="D40" s="28">
        <v>12779</v>
      </c>
      <c r="E40" s="29">
        <v>2671</v>
      </c>
      <c r="F40" s="30">
        <v>3280</v>
      </c>
      <c r="G40" s="30">
        <v>1811</v>
      </c>
      <c r="H40" s="30">
        <v>3550</v>
      </c>
      <c r="I40" s="30">
        <v>1517</v>
      </c>
      <c r="J40" s="30">
        <v>2096</v>
      </c>
      <c r="K40" s="30">
        <v>2262</v>
      </c>
      <c r="L40" s="30">
        <v>3336</v>
      </c>
      <c r="M40" s="30">
        <v>2366</v>
      </c>
      <c r="N40" s="30">
        <v>3960</v>
      </c>
      <c r="O40" s="30">
        <v>962</v>
      </c>
      <c r="P40" s="30">
        <v>3378</v>
      </c>
      <c r="Q40" s="30">
        <v>3035</v>
      </c>
      <c r="R40" s="30">
        <v>2481</v>
      </c>
      <c r="S40" s="30">
        <v>543</v>
      </c>
      <c r="T40" s="30">
        <v>1228</v>
      </c>
      <c r="U40" s="30">
        <v>759</v>
      </c>
      <c r="V40" s="30">
        <v>3011</v>
      </c>
    </row>
    <row r="41" spans="1:22" ht="15" customHeight="1">
      <c r="A41" s="49"/>
      <c r="B41" s="43"/>
      <c r="C41" s="60"/>
      <c r="D41" s="44">
        <v>1</v>
      </c>
      <c r="E41" s="45">
        <v>0.20901478988966274</v>
      </c>
      <c r="F41" s="46">
        <v>0.25667110102511936</v>
      </c>
      <c r="G41" s="46">
        <v>0.14171687925502777</v>
      </c>
      <c r="H41" s="46">
        <v>0.27779951482901638</v>
      </c>
      <c r="I41" s="46">
        <v>0.1187103842241177</v>
      </c>
      <c r="J41" s="46">
        <v>0.16401909382580795</v>
      </c>
      <c r="K41" s="46">
        <v>0.17700915564598169</v>
      </c>
      <c r="L41" s="46">
        <v>0.26105329055481652</v>
      </c>
      <c r="M41" s="46">
        <v>0.18514750762970497</v>
      </c>
      <c r="N41" s="46">
        <v>0.30988340245715629</v>
      </c>
      <c r="O41" s="46">
        <v>7.5279755849440494E-2</v>
      </c>
      <c r="P41" s="46">
        <v>0.26433993270208939</v>
      </c>
      <c r="Q41" s="46">
        <v>0.23749902183269425</v>
      </c>
      <c r="R41" s="46">
        <v>0.19414664684247593</v>
      </c>
      <c r="S41" s="46">
        <v>4.2491587761170672E-2</v>
      </c>
      <c r="T41" s="46">
        <v>9.6095156115501998E-2</v>
      </c>
      <c r="U41" s="46">
        <v>5.9394318804288283E-2</v>
      </c>
      <c r="V41" s="46">
        <v>0.2356209406056812</v>
      </c>
    </row>
    <row r="42" spans="1:22" ht="15" customHeight="1">
      <c r="A42" s="49"/>
      <c r="B42" s="24" t="s">
        <v>15</v>
      </c>
      <c r="C42" s="53" t="s">
        <v>302</v>
      </c>
      <c r="D42" s="21">
        <v>497</v>
      </c>
      <c r="E42" s="35">
        <v>56</v>
      </c>
      <c r="F42" s="36">
        <v>63</v>
      </c>
      <c r="G42" s="36">
        <v>42</v>
      </c>
      <c r="H42" s="36">
        <v>79</v>
      </c>
      <c r="I42" s="36">
        <v>39</v>
      </c>
      <c r="J42" s="36">
        <v>44</v>
      </c>
      <c r="K42" s="36">
        <v>40</v>
      </c>
      <c r="L42" s="36">
        <v>85</v>
      </c>
      <c r="M42" s="36">
        <v>77</v>
      </c>
      <c r="N42" s="36">
        <v>144</v>
      </c>
      <c r="O42" s="36">
        <v>19</v>
      </c>
      <c r="P42" s="36">
        <v>92</v>
      </c>
      <c r="Q42" s="36">
        <v>88</v>
      </c>
      <c r="R42" s="36">
        <v>83</v>
      </c>
      <c r="S42" s="36">
        <v>20</v>
      </c>
      <c r="T42" s="36">
        <v>71</v>
      </c>
      <c r="U42" s="36">
        <v>23</v>
      </c>
      <c r="V42" s="36">
        <v>159</v>
      </c>
    </row>
    <row r="43" spans="1:22" ht="15" customHeight="1">
      <c r="A43" s="49"/>
      <c r="B43" s="24"/>
      <c r="C43" s="52"/>
      <c r="D43" s="31">
        <v>1</v>
      </c>
      <c r="E43" s="26">
        <v>0.11267605633802817</v>
      </c>
      <c r="F43" s="27">
        <v>0.12676056338028169</v>
      </c>
      <c r="G43" s="27">
        <v>8.4507042253521125E-2</v>
      </c>
      <c r="H43" s="27">
        <v>0.15895372233400401</v>
      </c>
      <c r="I43" s="27">
        <v>7.847082494969819E-2</v>
      </c>
      <c r="J43" s="27">
        <v>8.8531187122736416E-2</v>
      </c>
      <c r="K43" s="27">
        <v>8.0482897384305835E-2</v>
      </c>
      <c r="L43" s="27">
        <v>0.17102615694164991</v>
      </c>
      <c r="M43" s="27">
        <v>0.15492957746478872</v>
      </c>
      <c r="N43" s="27">
        <v>0.28973843058350102</v>
      </c>
      <c r="O43" s="27">
        <v>3.8229376257545272E-2</v>
      </c>
      <c r="P43" s="27">
        <v>0.18511066398390341</v>
      </c>
      <c r="Q43" s="27">
        <v>0.17706237424547283</v>
      </c>
      <c r="R43" s="27">
        <v>0.16700201207243462</v>
      </c>
      <c r="S43" s="27">
        <v>4.0241448692152917E-2</v>
      </c>
      <c r="T43" s="27">
        <v>0.14285714285714285</v>
      </c>
      <c r="U43" s="27">
        <v>4.6277665995975853E-2</v>
      </c>
      <c r="V43" s="27">
        <v>0.31991951710261568</v>
      </c>
    </row>
    <row r="44" spans="1:22" ht="15" customHeight="1">
      <c r="A44" s="49"/>
      <c r="B44" s="24"/>
      <c r="C44" s="51" t="s">
        <v>303</v>
      </c>
      <c r="D44" s="28">
        <v>8147</v>
      </c>
      <c r="E44" s="37">
        <v>1348</v>
      </c>
      <c r="F44" s="38">
        <v>1700</v>
      </c>
      <c r="G44" s="38">
        <v>860</v>
      </c>
      <c r="H44" s="38">
        <v>1817</v>
      </c>
      <c r="I44" s="38">
        <v>787</v>
      </c>
      <c r="J44" s="38">
        <v>1013</v>
      </c>
      <c r="K44" s="38">
        <v>1088</v>
      </c>
      <c r="L44" s="38">
        <v>1778</v>
      </c>
      <c r="M44" s="38">
        <v>1294</v>
      </c>
      <c r="N44" s="38">
        <v>2424</v>
      </c>
      <c r="O44" s="38">
        <v>481</v>
      </c>
      <c r="P44" s="38">
        <v>1838</v>
      </c>
      <c r="Q44" s="38">
        <v>1642</v>
      </c>
      <c r="R44" s="38">
        <v>1383</v>
      </c>
      <c r="S44" s="38">
        <v>300</v>
      </c>
      <c r="T44" s="38">
        <v>943</v>
      </c>
      <c r="U44" s="38">
        <v>467</v>
      </c>
      <c r="V44" s="38">
        <v>2242</v>
      </c>
    </row>
    <row r="45" spans="1:22" ht="15" customHeight="1">
      <c r="A45" s="49"/>
      <c r="B45" s="24"/>
      <c r="C45" s="52"/>
      <c r="D45" s="31">
        <v>1</v>
      </c>
      <c r="E45" s="26">
        <v>0.1654596784092304</v>
      </c>
      <c r="F45" s="27">
        <v>0.2086657665398306</v>
      </c>
      <c r="G45" s="27">
        <v>0.10556032895544372</v>
      </c>
      <c r="H45" s="27">
        <v>0.22302688106051308</v>
      </c>
      <c r="I45" s="27">
        <v>9.6599975451086284E-2</v>
      </c>
      <c r="J45" s="27">
        <v>0.12434024794402848</v>
      </c>
      <c r="K45" s="27">
        <v>0.13354609058549161</v>
      </c>
      <c r="L45" s="27">
        <v>0.21823984288695225</v>
      </c>
      <c r="M45" s="27">
        <v>0.15883147170737694</v>
      </c>
      <c r="N45" s="27">
        <v>0.29753283417208787</v>
      </c>
      <c r="O45" s="27">
        <v>5.904013747391678E-2</v>
      </c>
      <c r="P45" s="27">
        <v>0.22560451700012274</v>
      </c>
      <c r="Q45" s="27">
        <v>0.20154658156376581</v>
      </c>
      <c r="R45" s="27">
        <v>0.16975573830857985</v>
      </c>
      <c r="S45" s="27">
        <v>3.6823370565852463E-2</v>
      </c>
      <c r="T45" s="27">
        <v>0.11574812814532957</v>
      </c>
      <c r="U45" s="27">
        <v>5.7321713514176996E-2</v>
      </c>
      <c r="V45" s="27">
        <v>0.2751933226954707</v>
      </c>
    </row>
    <row r="46" spans="1:22" ht="15" customHeight="1">
      <c r="A46" s="49"/>
      <c r="B46" s="24"/>
      <c r="C46" s="51" t="s">
        <v>304</v>
      </c>
      <c r="D46" s="28">
        <v>5197</v>
      </c>
      <c r="E46" s="37">
        <v>992</v>
      </c>
      <c r="F46" s="38">
        <v>1208</v>
      </c>
      <c r="G46" s="38">
        <v>694</v>
      </c>
      <c r="H46" s="38">
        <v>1422</v>
      </c>
      <c r="I46" s="38">
        <v>557</v>
      </c>
      <c r="J46" s="38">
        <v>804</v>
      </c>
      <c r="K46" s="38">
        <v>899</v>
      </c>
      <c r="L46" s="38">
        <v>1379</v>
      </c>
      <c r="M46" s="38">
        <v>880</v>
      </c>
      <c r="N46" s="38">
        <v>1330</v>
      </c>
      <c r="O46" s="38">
        <v>388</v>
      </c>
      <c r="P46" s="38">
        <v>1328</v>
      </c>
      <c r="Q46" s="38">
        <v>1269</v>
      </c>
      <c r="R46" s="38">
        <v>957</v>
      </c>
      <c r="S46" s="38">
        <v>201</v>
      </c>
      <c r="T46" s="38">
        <v>379</v>
      </c>
      <c r="U46" s="38">
        <v>332</v>
      </c>
      <c r="V46" s="38">
        <v>1518</v>
      </c>
    </row>
    <row r="47" spans="1:22" ht="15" customHeight="1">
      <c r="A47" s="49"/>
      <c r="B47" s="24"/>
      <c r="C47" s="52"/>
      <c r="D47" s="31">
        <v>1</v>
      </c>
      <c r="E47" s="26">
        <v>0.1908793534731576</v>
      </c>
      <c r="F47" s="27">
        <v>0.23244179334231288</v>
      </c>
      <c r="G47" s="27">
        <v>0.13353857994997115</v>
      </c>
      <c r="H47" s="27">
        <v>0.27361939580527228</v>
      </c>
      <c r="I47" s="27">
        <v>0.1071772176255532</v>
      </c>
      <c r="J47" s="27">
        <v>0.15470463729074466</v>
      </c>
      <c r="K47" s="27">
        <v>0.17298441408504905</v>
      </c>
      <c r="L47" s="27">
        <v>0.26534539157206083</v>
      </c>
      <c r="M47" s="27">
        <v>0.16932845872618818</v>
      </c>
      <c r="N47" s="27">
        <v>0.25591687512026168</v>
      </c>
      <c r="O47" s="27">
        <v>7.4658456802001158E-2</v>
      </c>
      <c r="P47" s="27">
        <v>0.2555320377140658</v>
      </c>
      <c r="Q47" s="27">
        <v>0.24417933423128729</v>
      </c>
      <c r="R47" s="27">
        <v>0.18414469886472964</v>
      </c>
      <c r="S47" s="27">
        <v>3.8676159322686164E-2</v>
      </c>
      <c r="T47" s="27">
        <v>7.2926688474119691E-2</v>
      </c>
      <c r="U47" s="27">
        <v>6.3883009428516449E-2</v>
      </c>
      <c r="V47" s="27">
        <v>0.29209159130267465</v>
      </c>
    </row>
    <row r="48" spans="1:22" ht="15" customHeight="1">
      <c r="A48" s="49"/>
      <c r="B48" s="24"/>
      <c r="C48" s="51" t="s">
        <v>305</v>
      </c>
      <c r="D48" s="28">
        <v>1858</v>
      </c>
      <c r="E48" s="37">
        <v>494</v>
      </c>
      <c r="F48" s="38">
        <v>577</v>
      </c>
      <c r="G48" s="38">
        <v>399</v>
      </c>
      <c r="H48" s="38">
        <v>638</v>
      </c>
      <c r="I48" s="38">
        <v>285</v>
      </c>
      <c r="J48" s="38">
        <v>419</v>
      </c>
      <c r="K48" s="38">
        <v>434</v>
      </c>
      <c r="L48" s="38">
        <v>552</v>
      </c>
      <c r="M48" s="38">
        <v>382</v>
      </c>
      <c r="N48" s="38">
        <v>483</v>
      </c>
      <c r="O48" s="38">
        <v>210</v>
      </c>
      <c r="P48" s="38">
        <v>553</v>
      </c>
      <c r="Q48" s="38">
        <v>494</v>
      </c>
      <c r="R48" s="38">
        <v>404</v>
      </c>
      <c r="S48" s="38">
        <v>77</v>
      </c>
      <c r="T48" s="38">
        <v>94</v>
      </c>
      <c r="U48" s="38">
        <v>133</v>
      </c>
      <c r="V48" s="38">
        <v>533</v>
      </c>
    </row>
    <row r="49" spans="1:22" ht="15" customHeight="1">
      <c r="A49" s="49"/>
      <c r="B49" s="43"/>
      <c r="C49" s="60"/>
      <c r="D49" s="44">
        <v>1</v>
      </c>
      <c r="E49" s="45">
        <v>0.26587728740581268</v>
      </c>
      <c r="F49" s="46">
        <v>0.31054897739504844</v>
      </c>
      <c r="G49" s="46">
        <v>0.2147470398277718</v>
      </c>
      <c r="H49" s="46">
        <v>0.34337997847147472</v>
      </c>
      <c r="I49" s="46">
        <v>0.1533907427341227</v>
      </c>
      <c r="J49" s="46">
        <v>0.22551130247578041</v>
      </c>
      <c r="K49" s="46">
        <v>0.23358449946178686</v>
      </c>
      <c r="L49" s="46">
        <v>0.29709364908503766</v>
      </c>
      <c r="M49" s="46">
        <v>0.20559741657696448</v>
      </c>
      <c r="N49" s="46">
        <v>0.25995694294940797</v>
      </c>
      <c r="O49" s="46">
        <v>0.11302475780409042</v>
      </c>
      <c r="P49" s="46">
        <v>0.29763186221743809</v>
      </c>
      <c r="Q49" s="46">
        <v>0.26587728740581268</v>
      </c>
      <c r="R49" s="46">
        <v>0.21743810548977396</v>
      </c>
      <c r="S49" s="46">
        <v>4.1442411194833155E-2</v>
      </c>
      <c r="T49" s="46">
        <v>5.0592034445640477E-2</v>
      </c>
      <c r="U49" s="46">
        <v>7.1582346609257261E-2</v>
      </c>
      <c r="V49" s="46">
        <v>0.28686759956942948</v>
      </c>
    </row>
    <row r="50" spans="1:22" ht="15" customHeight="1">
      <c r="A50" s="49"/>
      <c r="B50" s="24" t="s">
        <v>282</v>
      </c>
      <c r="C50" s="53" t="s">
        <v>1</v>
      </c>
      <c r="D50" s="21">
        <v>2851</v>
      </c>
      <c r="E50" s="22">
        <v>468</v>
      </c>
      <c r="F50" s="23">
        <v>573</v>
      </c>
      <c r="G50" s="23">
        <v>320</v>
      </c>
      <c r="H50" s="23">
        <v>703</v>
      </c>
      <c r="I50" s="23">
        <v>275</v>
      </c>
      <c r="J50" s="23">
        <v>401</v>
      </c>
      <c r="K50" s="23">
        <v>381</v>
      </c>
      <c r="L50" s="23">
        <v>671</v>
      </c>
      <c r="M50" s="23">
        <v>487</v>
      </c>
      <c r="N50" s="23">
        <v>745</v>
      </c>
      <c r="O50" s="23">
        <v>215</v>
      </c>
      <c r="P50" s="23">
        <v>667</v>
      </c>
      <c r="Q50" s="23">
        <v>598</v>
      </c>
      <c r="R50" s="23">
        <v>518</v>
      </c>
      <c r="S50" s="23">
        <v>96</v>
      </c>
      <c r="T50" s="23">
        <v>218</v>
      </c>
      <c r="U50" s="23">
        <v>204</v>
      </c>
      <c r="V50" s="23">
        <v>919</v>
      </c>
    </row>
    <row r="51" spans="1:22" ht="15" customHeight="1">
      <c r="A51" s="49"/>
      <c r="B51" s="24"/>
      <c r="C51" s="52"/>
      <c r="D51" s="31">
        <v>1</v>
      </c>
      <c r="E51" s="26">
        <v>0.16415292879691337</v>
      </c>
      <c r="F51" s="27">
        <v>0.2009821115398106</v>
      </c>
      <c r="G51" s="27">
        <v>0.11224131883549632</v>
      </c>
      <c r="H51" s="27">
        <v>0.24658014731673097</v>
      </c>
      <c r="I51" s="27">
        <v>9.6457383374254649E-2</v>
      </c>
      <c r="J51" s="27">
        <v>0.14065240266573131</v>
      </c>
      <c r="K51" s="27">
        <v>0.1336373202385128</v>
      </c>
      <c r="L51" s="27">
        <v>0.23535601543318135</v>
      </c>
      <c r="M51" s="27">
        <v>0.17081725710277096</v>
      </c>
      <c r="N51" s="27">
        <v>0.26131182041388984</v>
      </c>
      <c r="O51" s="27">
        <v>7.5412136092599086E-2</v>
      </c>
      <c r="P51" s="27">
        <v>0.23395299894773763</v>
      </c>
      <c r="Q51" s="27">
        <v>0.20975096457383374</v>
      </c>
      <c r="R51" s="27">
        <v>0.18169063486495968</v>
      </c>
      <c r="S51" s="27">
        <v>3.3672395650648897E-2</v>
      </c>
      <c r="T51" s="27">
        <v>7.6464398456681862E-2</v>
      </c>
      <c r="U51" s="27">
        <v>7.1553840757628898E-2</v>
      </c>
      <c r="V51" s="27">
        <v>0.32234303753069099</v>
      </c>
    </row>
    <row r="52" spans="1:22" ht="15" customHeight="1">
      <c r="A52" s="49"/>
      <c r="B52" s="24"/>
      <c r="C52" s="51" t="s">
        <v>306</v>
      </c>
      <c r="D52" s="28">
        <v>1975</v>
      </c>
      <c r="E52" s="29">
        <v>318</v>
      </c>
      <c r="F52" s="30">
        <v>399</v>
      </c>
      <c r="G52" s="30">
        <v>213</v>
      </c>
      <c r="H52" s="30">
        <v>442</v>
      </c>
      <c r="I52" s="30">
        <v>169</v>
      </c>
      <c r="J52" s="30">
        <v>239</v>
      </c>
      <c r="K52" s="30">
        <v>268</v>
      </c>
      <c r="L52" s="30">
        <v>435</v>
      </c>
      <c r="M52" s="30">
        <v>295</v>
      </c>
      <c r="N52" s="30">
        <v>539</v>
      </c>
      <c r="O52" s="30">
        <v>82</v>
      </c>
      <c r="P52" s="30">
        <v>425</v>
      </c>
      <c r="Q52" s="30">
        <v>411</v>
      </c>
      <c r="R52" s="30">
        <v>301</v>
      </c>
      <c r="S52" s="30">
        <v>67</v>
      </c>
      <c r="T52" s="30">
        <v>210</v>
      </c>
      <c r="U52" s="30">
        <v>71</v>
      </c>
      <c r="V52" s="30">
        <v>631</v>
      </c>
    </row>
    <row r="53" spans="1:22" ht="15" customHeight="1">
      <c r="A53" s="49"/>
      <c r="B53" s="24"/>
      <c r="C53" s="52"/>
      <c r="D53" s="31">
        <v>1</v>
      </c>
      <c r="E53" s="26">
        <v>0.1610126582278481</v>
      </c>
      <c r="F53" s="27">
        <v>0.20202531645569621</v>
      </c>
      <c r="G53" s="27">
        <v>0.10784810126582278</v>
      </c>
      <c r="H53" s="27">
        <v>0.22379746835443037</v>
      </c>
      <c r="I53" s="27">
        <v>8.5569620253164558E-2</v>
      </c>
      <c r="J53" s="27">
        <v>0.1210126582278481</v>
      </c>
      <c r="K53" s="27">
        <v>0.13569620253164558</v>
      </c>
      <c r="L53" s="27">
        <v>0.22025316455696203</v>
      </c>
      <c r="M53" s="27">
        <v>0.14936708860759493</v>
      </c>
      <c r="N53" s="27">
        <v>0.27291139240506329</v>
      </c>
      <c r="O53" s="27">
        <v>4.1518987341772152E-2</v>
      </c>
      <c r="P53" s="27">
        <v>0.21518987341772153</v>
      </c>
      <c r="Q53" s="27">
        <v>0.20810126582278482</v>
      </c>
      <c r="R53" s="27">
        <v>0.15240506329113923</v>
      </c>
      <c r="S53" s="27">
        <v>3.3924050632911394E-2</v>
      </c>
      <c r="T53" s="27">
        <v>0.10632911392405063</v>
      </c>
      <c r="U53" s="27">
        <v>3.5949367088607596E-2</v>
      </c>
      <c r="V53" s="27">
        <v>0.31949367088607594</v>
      </c>
    </row>
    <row r="54" spans="1:22" ht="15" customHeight="1">
      <c r="A54" s="49"/>
      <c r="B54" s="24"/>
      <c r="C54" s="51" t="s">
        <v>307</v>
      </c>
      <c r="D54" s="28">
        <v>923</v>
      </c>
      <c r="E54" s="29">
        <v>195</v>
      </c>
      <c r="F54" s="30">
        <v>241</v>
      </c>
      <c r="G54" s="30">
        <v>160</v>
      </c>
      <c r="H54" s="30">
        <v>309</v>
      </c>
      <c r="I54" s="30">
        <v>127</v>
      </c>
      <c r="J54" s="30">
        <v>188</v>
      </c>
      <c r="K54" s="30">
        <v>181</v>
      </c>
      <c r="L54" s="30">
        <v>269</v>
      </c>
      <c r="M54" s="30">
        <v>195</v>
      </c>
      <c r="N54" s="30">
        <v>301</v>
      </c>
      <c r="O54" s="30">
        <v>81</v>
      </c>
      <c r="P54" s="30">
        <v>264</v>
      </c>
      <c r="Q54" s="30">
        <v>231</v>
      </c>
      <c r="R54" s="30">
        <v>212</v>
      </c>
      <c r="S54" s="30">
        <v>40</v>
      </c>
      <c r="T54" s="30">
        <v>80</v>
      </c>
      <c r="U54" s="30">
        <v>93</v>
      </c>
      <c r="V54" s="30">
        <v>227</v>
      </c>
    </row>
    <row r="55" spans="1:22" ht="15" customHeight="1">
      <c r="A55" s="49"/>
      <c r="B55" s="24"/>
      <c r="C55" s="52"/>
      <c r="D55" s="31">
        <v>1</v>
      </c>
      <c r="E55" s="26">
        <v>0.21126760563380281</v>
      </c>
      <c r="F55" s="27">
        <v>0.26110509209100757</v>
      </c>
      <c r="G55" s="27">
        <v>0.1733477789815818</v>
      </c>
      <c r="H55" s="27">
        <v>0.33477789815817982</v>
      </c>
      <c r="I55" s="27">
        <v>0.13759479956663057</v>
      </c>
      <c r="J55" s="27">
        <v>0.20368364030335862</v>
      </c>
      <c r="K55" s="27">
        <v>0.19609967497291442</v>
      </c>
      <c r="L55" s="27">
        <v>0.29144095341278442</v>
      </c>
      <c r="M55" s="27">
        <v>0.21126760563380281</v>
      </c>
      <c r="N55" s="27">
        <v>0.32611050920910079</v>
      </c>
      <c r="O55" s="27">
        <v>8.7757313109425791E-2</v>
      </c>
      <c r="P55" s="27">
        <v>0.28602383531960995</v>
      </c>
      <c r="Q55" s="27">
        <v>0.2502708559046587</v>
      </c>
      <c r="R55" s="27">
        <v>0.22968580715059589</v>
      </c>
      <c r="S55" s="27">
        <v>4.3336944745395449E-2</v>
      </c>
      <c r="T55" s="27">
        <v>8.6673889490790898E-2</v>
      </c>
      <c r="U55" s="27">
        <v>0.10075839653304441</v>
      </c>
      <c r="V55" s="27">
        <v>0.24593716143011918</v>
      </c>
    </row>
    <row r="56" spans="1:22" ht="15" customHeight="1">
      <c r="A56" s="49"/>
      <c r="B56" s="24"/>
      <c r="C56" s="51" t="s">
        <v>12</v>
      </c>
      <c r="D56" s="28">
        <v>1215</v>
      </c>
      <c r="E56" s="29">
        <v>213</v>
      </c>
      <c r="F56" s="30">
        <v>263</v>
      </c>
      <c r="G56" s="30">
        <v>167</v>
      </c>
      <c r="H56" s="30">
        <v>297</v>
      </c>
      <c r="I56" s="30">
        <v>124</v>
      </c>
      <c r="J56" s="30">
        <v>169</v>
      </c>
      <c r="K56" s="30">
        <v>202</v>
      </c>
      <c r="L56" s="30">
        <v>296</v>
      </c>
      <c r="M56" s="30">
        <v>195</v>
      </c>
      <c r="N56" s="30">
        <v>331</v>
      </c>
      <c r="O56" s="30">
        <v>77</v>
      </c>
      <c r="P56" s="30">
        <v>294</v>
      </c>
      <c r="Q56" s="30">
        <v>263</v>
      </c>
      <c r="R56" s="30">
        <v>203</v>
      </c>
      <c r="S56" s="30">
        <v>47</v>
      </c>
      <c r="T56" s="30">
        <v>111</v>
      </c>
      <c r="U56" s="30">
        <v>82</v>
      </c>
      <c r="V56" s="30">
        <v>356</v>
      </c>
    </row>
    <row r="57" spans="1:22" ht="15" customHeight="1">
      <c r="A57" s="49"/>
      <c r="B57" s="24"/>
      <c r="C57" s="52"/>
      <c r="D57" s="31">
        <v>1</v>
      </c>
      <c r="E57" s="26">
        <v>0.17530864197530865</v>
      </c>
      <c r="F57" s="27">
        <v>0.21646090534979423</v>
      </c>
      <c r="G57" s="27">
        <v>0.1374485596707819</v>
      </c>
      <c r="H57" s="27">
        <v>0.24444444444444444</v>
      </c>
      <c r="I57" s="27">
        <v>0.10205761316872428</v>
      </c>
      <c r="J57" s="27">
        <v>0.13909465020576131</v>
      </c>
      <c r="K57" s="27">
        <v>0.1662551440329218</v>
      </c>
      <c r="L57" s="27">
        <v>0.24362139917695474</v>
      </c>
      <c r="M57" s="27">
        <v>0.16049382716049382</v>
      </c>
      <c r="N57" s="27">
        <v>0.27242798353909464</v>
      </c>
      <c r="O57" s="27">
        <v>6.3374485596707816E-2</v>
      </c>
      <c r="P57" s="27">
        <v>0.24197530864197531</v>
      </c>
      <c r="Q57" s="27">
        <v>0.21646090534979423</v>
      </c>
      <c r="R57" s="27">
        <v>0.16707818930041152</v>
      </c>
      <c r="S57" s="27">
        <v>3.868312757201646E-2</v>
      </c>
      <c r="T57" s="27">
        <v>9.1358024691358022E-2</v>
      </c>
      <c r="U57" s="27">
        <v>6.7489711934156385E-2</v>
      </c>
      <c r="V57" s="27">
        <v>0.29300411522633746</v>
      </c>
    </row>
    <row r="58" spans="1:22" ht="15" customHeight="1">
      <c r="A58" s="49"/>
      <c r="B58" s="24"/>
      <c r="C58" s="51" t="s">
        <v>308</v>
      </c>
      <c r="D58" s="28">
        <v>2062</v>
      </c>
      <c r="E58" s="29">
        <v>378</v>
      </c>
      <c r="F58" s="30">
        <v>440</v>
      </c>
      <c r="G58" s="30">
        <v>295</v>
      </c>
      <c r="H58" s="30">
        <v>529</v>
      </c>
      <c r="I58" s="30">
        <v>231</v>
      </c>
      <c r="J58" s="30">
        <v>325</v>
      </c>
      <c r="K58" s="30">
        <v>327</v>
      </c>
      <c r="L58" s="30">
        <v>467</v>
      </c>
      <c r="M58" s="30">
        <v>325</v>
      </c>
      <c r="N58" s="30">
        <v>539</v>
      </c>
      <c r="O58" s="30">
        <v>137</v>
      </c>
      <c r="P58" s="30">
        <v>464</v>
      </c>
      <c r="Q58" s="30">
        <v>409</v>
      </c>
      <c r="R58" s="30">
        <v>345</v>
      </c>
      <c r="S58" s="30">
        <v>76</v>
      </c>
      <c r="T58" s="30">
        <v>150</v>
      </c>
      <c r="U58" s="30">
        <v>74</v>
      </c>
      <c r="V58" s="30">
        <v>747</v>
      </c>
    </row>
    <row r="59" spans="1:22" ht="15" customHeight="1">
      <c r="A59" s="49"/>
      <c r="B59" s="24"/>
      <c r="C59" s="52"/>
      <c r="D59" s="31">
        <v>1</v>
      </c>
      <c r="E59" s="26">
        <v>0.18331716779825413</v>
      </c>
      <c r="F59" s="27">
        <v>0.2133850630455868</v>
      </c>
      <c r="G59" s="27">
        <v>0.14306498545101842</v>
      </c>
      <c r="H59" s="27">
        <v>0.25654704170708048</v>
      </c>
      <c r="I59" s="27">
        <v>0.11202715809893307</v>
      </c>
      <c r="J59" s="27">
        <v>0.15761396702230843</v>
      </c>
      <c r="K59" s="27">
        <v>0.15858389912706111</v>
      </c>
      <c r="L59" s="27">
        <v>0.22647914645974782</v>
      </c>
      <c r="M59" s="27">
        <v>0.15761396702230843</v>
      </c>
      <c r="N59" s="27">
        <v>0.26139670223084382</v>
      </c>
      <c r="O59" s="27">
        <v>6.6440349175557717E-2</v>
      </c>
      <c r="P59" s="27">
        <v>0.22502424830261883</v>
      </c>
      <c r="Q59" s="27">
        <v>0.19835111542192047</v>
      </c>
      <c r="R59" s="27">
        <v>0.16731328806983511</v>
      </c>
      <c r="S59" s="27">
        <v>3.6857419980601359E-2</v>
      </c>
      <c r="T59" s="27">
        <v>7.2744907856450047E-2</v>
      </c>
      <c r="U59" s="27">
        <v>3.5887487875848688E-2</v>
      </c>
      <c r="V59" s="27">
        <v>0.36226964112512122</v>
      </c>
    </row>
    <row r="60" spans="1:22" ht="15" customHeight="1">
      <c r="A60" s="49"/>
      <c r="B60" s="24"/>
      <c r="C60" s="51" t="s">
        <v>16</v>
      </c>
      <c r="D60" s="28">
        <v>1141</v>
      </c>
      <c r="E60" s="29">
        <v>238</v>
      </c>
      <c r="F60" s="30">
        <v>278</v>
      </c>
      <c r="G60" s="30">
        <v>141</v>
      </c>
      <c r="H60" s="30">
        <v>258</v>
      </c>
      <c r="I60" s="30">
        <v>105</v>
      </c>
      <c r="J60" s="30">
        <v>157</v>
      </c>
      <c r="K60" s="30">
        <v>183</v>
      </c>
      <c r="L60" s="30">
        <v>259</v>
      </c>
      <c r="M60" s="30">
        <v>187</v>
      </c>
      <c r="N60" s="30">
        <v>322</v>
      </c>
      <c r="O60" s="30">
        <v>66</v>
      </c>
      <c r="P60" s="30">
        <v>273</v>
      </c>
      <c r="Q60" s="30">
        <v>242</v>
      </c>
      <c r="R60" s="30">
        <v>202</v>
      </c>
      <c r="S60" s="30">
        <v>45</v>
      </c>
      <c r="T60" s="30">
        <v>139</v>
      </c>
      <c r="U60" s="30">
        <v>46</v>
      </c>
      <c r="V60" s="30">
        <v>251</v>
      </c>
    </row>
    <row r="61" spans="1:22" ht="15" customHeight="1">
      <c r="A61" s="49"/>
      <c r="B61" s="24"/>
      <c r="C61" s="52"/>
      <c r="D61" s="31">
        <v>1</v>
      </c>
      <c r="E61" s="26">
        <v>0.20858895705521471</v>
      </c>
      <c r="F61" s="27">
        <v>0.24364592462751972</v>
      </c>
      <c r="G61" s="27">
        <v>0.12357581069237511</v>
      </c>
      <c r="H61" s="27">
        <v>0.22611744084136723</v>
      </c>
      <c r="I61" s="27">
        <v>9.202453987730061E-2</v>
      </c>
      <c r="J61" s="27">
        <v>0.13759859772129709</v>
      </c>
      <c r="K61" s="27">
        <v>0.16038562664329536</v>
      </c>
      <c r="L61" s="27">
        <v>0.22699386503067484</v>
      </c>
      <c r="M61" s="27">
        <v>0.16389132340052587</v>
      </c>
      <c r="N61" s="27">
        <v>0.2822085889570552</v>
      </c>
      <c r="O61" s="27">
        <v>5.7843996494303246E-2</v>
      </c>
      <c r="P61" s="27">
        <v>0.2392638036809816</v>
      </c>
      <c r="Q61" s="27">
        <v>0.21209465381244522</v>
      </c>
      <c r="R61" s="27">
        <v>0.17703768624014024</v>
      </c>
      <c r="S61" s="27">
        <v>3.9439088518843118E-2</v>
      </c>
      <c r="T61" s="27">
        <v>0.12182296231375986</v>
      </c>
      <c r="U61" s="27">
        <v>4.0315512708150744E-2</v>
      </c>
      <c r="V61" s="27">
        <v>0.21998247151621383</v>
      </c>
    </row>
    <row r="62" spans="1:22" ht="15" customHeight="1">
      <c r="A62" s="49"/>
      <c r="B62" s="24"/>
      <c r="C62" s="51" t="s">
        <v>5</v>
      </c>
      <c r="D62" s="28">
        <v>2265</v>
      </c>
      <c r="E62" s="29">
        <v>355</v>
      </c>
      <c r="F62" s="30">
        <v>474</v>
      </c>
      <c r="G62" s="30">
        <v>251</v>
      </c>
      <c r="H62" s="30">
        <v>556</v>
      </c>
      <c r="I62" s="30">
        <v>238</v>
      </c>
      <c r="J62" s="30">
        <v>309</v>
      </c>
      <c r="K62" s="30">
        <v>350</v>
      </c>
      <c r="L62" s="30">
        <v>605</v>
      </c>
      <c r="M62" s="30">
        <v>377</v>
      </c>
      <c r="N62" s="30">
        <v>604</v>
      </c>
      <c r="O62" s="30">
        <v>176</v>
      </c>
      <c r="P62" s="30">
        <v>565</v>
      </c>
      <c r="Q62" s="30">
        <v>576</v>
      </c>
      <c r="R62" s="30">
        <v>453</v>
      </c>
      <c r="S62" s="30">
        <v>101</v>
      </c>
      <c r="T62" s="30">
        <v>219</v>
      </c>
      <c r="U62" s="30">
        <v>192</v>
      </c>
      <c r="V62" s="30">
        <v>581</v>
      </c>
    </row>
    <row r="63" spans="1:22" ht="15" customHeight="1">
      <c r="A63" s="49"/>
      <c r="B63" s="24"/>
      <c r="C63" s="52"/>
      <c r="D63" s="31">
        <v>1</v>
      </c>
      <c r="E63" s="26">
        <v>0.15673289183222958</v>
      </c>
      <c r="F63" s="27">
        <v>0.20927152317880796</v>
      </c>
      <c r="G63" s="27">
        <v>0.11081677704194261</v>
      </c>
      <c r="H63" s="27">
        <v>0.24547461368653423</v>
      </c>
      <c r="I63" s="27">
        <v>0.10507726269315673</v>
      </c>
      <c r="J63" s="27">
        <v>0.13642384105960265</v>
      </c>
      <c r="K63" s="27">
        <v>0.1545253863134658</v>
      </c>
      <c r="L63" s="27">
        <v>0.2671081677704194</v>
      </c>
      <c r="M63" s="27">
        <v>0.16644591611479029</v>
      </c>
      <c r="N63" s="27">
        <v>0.26666666666666666</v>
      </c>
      <c r="O63" s="27">
        <v>7.7704194260485651E-2</v>
      </c>
      <c r="P63" s="27">
        <v>0.24944812362030905</v>
      </c>
      <c r="Q63" s="27">
        <v>0.2543046357615894</v>
      </c>
      <c r="R63" s="27">
        <v>0.2</v>
      </c>
      <c r="S63" s="27">
        <v>4.4591611479028695E-2</v>
      </c>
      <c r="T63" s="27">
        <v>9.6688741721854307E-2</v>
      </c>
      <c r="U63" s="27">
        <v>8.4768211920529801E-2</v>
      </c>
      <c r="V63" s="27">
        <v>0.25651214128035321</v>
      </c>
    </row>
    <row r="64" spans="1:22" ht="15" customHeight="1">
      <c r="A64" s="49"/>
      <c r="B64" s="24"/>
      <c r="C64" s="51" t="s">
        <v>14</v>
      </c>
      <c r="D64" s="28">
        <v>1187</v>
      </c>
      <c r="E64" s="29">
        <v>212</v>
      </c>
      <c r="F64" s="30">
        <v>270</v>
      </c>
      <c r="G64" s="30">
        <v>156</v>
      </c>
      <c r="H64" s="30">
        <v>270</v>
      </c>
      <c r="I64" s="30">
        <v>115</v>
      </c>
      <c r="J64" s="30">
        <v>147</v>
      </c>
      <c r="K64" s="30">
        <v>171</v>
      </c>
      <c r="L64" s="30">
        <v>261</v>
      </c>
      <c r="M64" s="30">
        <v>166</v>
      </c>
      <c r="N64" s="30">
        <v>335</v>
      </c>
      <c r="O64" s="30">
        <v>91</v>
      </c>
      <c r="P64" s="30">
        <v>287</v>
      </c>
      <c r="Q64" s="30">
        <v>228</v>
      </c>
      <c r="R64" s="30">
        <v>201</v>
      </c>
      <c r="S64" s="30">
        <v>49</v>
      </c>
      <c r="T64" s="30">
        <v>150</v>
      </c>
      <c r="U64" s="30">
        <v>87</v>
      </c>
      <c r="V64" s="30">
        <v>293</v>
      </c>
    </row>
    <row r="65" spans="1:22" ht="15" customHeight="1">
      <c r="A65" s="49"/>
      <c r="B65" s="24"/>
      <c r="C65" s="52"/>
      <c r="D65" s="31">
        <v>1</v>
      </c>
      <c r="E65" s="26">
        <v>0.17860151642796968</v>
      </c>
      <c r="F65" s="27">
        <v>0.22746419545071608</v>
      </c>
      <c r="G65" s="27">
        <v>0.13142375737152484</v>
      </c>
      <c r="H65" s="27">
        <v>0.22746419545071608</v>
      </c>
      <c r="I65" s="27">
        <v>9.6882898062342043E-2</v>
      </c>
      <c r="J65" s="27">
        <v>0.12384161752316765</v>
      </c>
      <c r="K65" s="27">
        <v>0.14406065711878685</v>
      </c>
      <c r="L65" s="27">
        <v>0.21988205560235888</v>
      </c>
      <c r="M65" s="27">
        <v>0.13984835720303285</v>
      </c>
      <c r="N65" s="27">
        <v>0.2822240943555181</v>
      </c>
      <c r="O65" s="27">
        <v>7.6663858466722828E-2</v>
      </c>
      <c r="P65" s="27">
        <v>0.24178601516427969</v>
      </c>
      <c r="Q65" s="27">
        <v>0.19208087615838249</v>
      </c>
      <c r="R65" s="27">
        <v>0.16933445661331087</v>
      </c>
      <c r="S65" s="27">
        <v>4.1280539174389216E-2</v>
      </c>
      <c r="T65" s="27">
        <v>0.12636899747262004</v>
      </c>
      <c r="U65" s="27">
        <v>7.3294018534119626E-2</v>
      </c>
      <c r="V65" s="27">
        <v>0.2468407750631845</v>
      </c>
    </row>
    <row r="66" spans="1:22" ht="15" customHeight="1">
      <c r="A66" s="49"/>
      <c r="B66" s="24"/>
      <c r="C66" s="51" t="s">
        <v>19</v>
      </c>
      <c r="D66" s="28">
        <v>2539</v>
      </c>
      <c r="E66" s="29">
        <v>576</v>
      </c>
      <c r="F66" s="30">
        <v>676</v>
      </c>
      <c r="G66" s="30">
        <v>347</v>
      </c>
      <c r="H66" s="30">
        <v>671</v>
      </c>
      <c r="I66" s="30">
        <v>324</v>
      </c>
      <c r="J66" s="30">
        <v>394</v>
      </c>
      <c r="K66" s="30">
        <v>442</v>
      </c>
      <c r="L66" s="30">
        <v>597</v>
      </c>
      <c r="M66" s="30">
        <v>450</v>
      </c>
      <c r="N66" s="30">
        <v>736</v>
      </c>
      <c r="O66" s="30">
        <v>192</v>
      </c>
      <c r="P66" s="30">
        <v>638</v>
      </c>
      <c r="Q66" s="30">
        <v>590</v>
      </c>
      <c r="R66" s="30">
        <v>443</v>
      </c>
      <c r="S66" s="30">
        <v>93</v>
      </c>
      <c r="T66" s="30">
        <v>234</v>
      </c>
      <c r="U66" s="30">
        <v>124</v>
      </c>
      <c r="V66" s="30">
        <v>709</v>
      </c>
    </row>
    <row r="67" spans="1:22" ht="15" customHeight="1">
      <c r="A67" s="49"/>
      <c r="B67" s="43"/>
      <c r="C67" s="60"/>
      <c r="D67" s="44">
        <v>1</v>
      </c>
      <c r="E67" s="45">
        <v>0.22686096888538795</v>
      </c>
      <c r="F67" s="46">
        <v>0.26624655376132333</v>
      </c>
      <c r="G67" s="46">
        <v>0.13666797951949586</v>
      </c>
      <c r="H67" s="46">
        <v>0.26427727451752658</v>
      </c>
      <c r="I67" s="46">
        <v>0.12760929499803073</v>
      </c>
      <c r="J67" s="46">
        <v>0.15517920441118552</v>
      </c>
      <c r="K67" s="46">
        <v>0.17408428515163449</v>
      </c>
      <c r="L67" s="46">
        <v>0.23513194170933438</v>
      </c>
      <c r="M67" s="46">
        <v>0.17723513194170934</v>
      </c>
      <c r="N67" s="46">
        <v>0.28987790468688462</v>
      </c>
      <c r="O67" s="46">
        <v>7.562032296179598E-2</v>
      </c>
      <c r="P67" s="46">
        <v>0.25128003150846789</v>
      </c>
      <c r="Q67" s="46">
        <v>0.2323749507680189</v>
      </c>
      <c r="R67" s="46">
        <v>0.17447814100039385</v>
      </c>
      <c r="S67" s="46">
        <v>3.6628593934619931E-2</v>
      </c>
      <c r="T67" s="46">
        <v>9.216226860968886E-2</v>
      </c>
      <c r="U67" s="46">
        <v>4.8838125246159908E-2</v>
      </c>
      <c r="V67" s="46">
        <v>0.27924379677038202</v>
      </c>
    </row>
    <row r="68" spans="1:22" ht="15" customHeight="1">
      <c r="A68" s="49"/>
      <c r="B68" s="24" t="s">
        <v>283</v>
      </c>
      <c r="C68" s="53" t="s">
        <v>309</v>
      </c>
      <c r="D68" s="21">
        <v>2952</v>
      </c>
      <c r="E68" s="22">
        <v>193</v>
      </c>
      <c r="F68" s="23">
        <v>271</v>
      </c>
      <c r="G68" s="23">
        <v>153</v>
      </c>
      <c r="H68" s="23">
        <v>398</v>
      </c>
      <c r="I68" s="23">
        <v>123</v>
      </c>
      <c r="J68" s="23">
        <v>150</v>
      </c>
      <c r="K68" s="23">
        <v>197</v>
      </c>
      <c r="L68" s="23">
        <v>541</v>
      </c>
      <c r="M68" s="23">
        <v>219</v>
      </c>
      <c r="N68" s="23">
        <v>378</v>
      </c>
      <c r="O68" s="23">
        <v>93</v>
      </c>
      <c r="P68" s="23">
        <v>458</v>
      </c>
      <c r="Q68" s="23">
        <v>523</v>
      </c>
      <c r="R68" s="23">
        <v>348</v>
      </c>
      <c r="S68" s="23">
        <v>70</v>
      </c>
      <c r="T68" s="23">
        <v>300</v>
      </c>
      <c r="U68" s="23">
        <v>159</v>
      </c>
      <c r="V68" s="23">
        <v>1412</v>
      </c>
    </row>
    <row r="69" spans="1:22" ht="15" customHeight="1">
      <c r="A69" s="49"/>
      <c r="B69" s="24"/>
      <c r="C69" s="52"/>
      <c r="D69" s="31">
        <v>1</v>
      </c>
      <c r="E69" s="26">
        <v>6.5379403794037935E-2</v>
      </c>
      <c r="F69" s="27">
        <v>9.1802168021680217E-2</v>
      </c>
      <c r="G69" s="27">
        <v>5.1829268292682924E-2</v>
      </c>
      <c r="H69" s="27">
        <v>0.1348238482384824</v>
      </c>
      <c r="I69" s="27">
        <v>4.1666666666666664E-2</v>
      </c>
      <c r="J69" s="27">
        <v>5.08130081300813E-2</v>
      </c>
      <c r="K69" s="27">
        <v>6.6734417344173444E-2</v>
      </c>
      <c r="L69" s="27">
        <v>0.18326558265582657</v>
      </c>
      <c r="M69" s="27">
        <v>7.41869918699187E-2</v>
      </c>
      <c r="N69" s="27">
        <v>0.12804878048780488</v>
      </c>
      <c r="O69" s="27">
        <v>3.1504065040650404E-2</v>
      </c>
      <c r="P69" s="27">
        <v>0.15514905149051492</v>
      </c>
      <c r="Q69" s="27">
        <v>0.17716802168021681</v>
      </c>
      <c r="R69" s="27">
        <v>0.11788617886178862</v>
      </c>
      <c r="S69" s="27">
        <v>2.3712737127371274E-2</v>
      </c>
      <c r="T69" s="27">
        <v>0.1016260162601626</v>
      </c>
      <c r="U69" s="27">
        <v>5.386178861788618E-2</v>
      </c>
      <c r="V69" s="27">
        <v>0.47831978319783197</v>
      </c>
    </row>
    <row r="70" spans="1:22" ht="15" customHeight="1">
      <c r="A70" s="49"/>
      <c r="B70" s="24"/>
      <c r="C70" s="51" t="s">
        <v>310</v>
      </c>
      <c r="D70" s="28">
        <v>2912</v>
      </c>
      <c r="E70" s="29">
        <v>270</v>
      </c>
      <c r="F70" s="30">
        <v>359</v>
      </c>
      <c r="G70" s="30">
        <v>204</v>
      </c>
      <c r="H70" s="30">
        <v>545</v>
      </c>
      <c r="I70" s="30">
        <v>144</v>
      </c>
      <c r="J70" s="30">
        <v>237</v>
      </c>
      <c r="K70" s="30">
        <v>316</v>
      </c>
      <c r="L70" s="30">
        <v>614</v>
      </c>
      <c r="M70" s="30">
        <v>231</v>
      </c>
      <c r="N70" s="30">
        <v>388</v>
      </c>
      <c r="O70" s="30">
        <v>131</v>
      </c>
      <c r="P70" s="30">
        <v>561</v>
      </c>
      <c r="Q70" s="30">
        <v>617</v>
      </c>
      <c r="R70" s="30">
        <v>402</v>
      </c>
      <c r="S70" s="30">
        <v>102</v>
      </c>
      <c r="T70" s="30">
        <v>302</v>
      </c>
      <c r="U70" s="30">
        <v>192</v>
      </c>
      <c r="V70" s="30">
        <v>1156</v>
      </c>
    </row>
    <row r="71" spans="1:22" ht="15" customHeight="1">
      <c r="A71" s="49"/>
      <c r="B71" s="24"/>
      <c r="C71" s="52"/>
      <c r="D71" s="31">
        <v>1</v>
      </c>
      <c r="E71" s="26">
        <v>9.2719780219780223E-2</v>
      </c>
      <c r="F71" s="27">
        <v>0.12328296703296704</v>
      </c>
      <c r="G71" s="27">
        <v>7.0054945054945056E-2</v>
      </c>
      <c r="H71" s="27">
        <v>0.18715659340659341</v>
      </c>
      <c r="I71" s="27">
        <v>4.9450549450549448E-2</v>
      </c>
      <c r="J71" s="27">
        <v>8.138736263736264E-2</v>
      </c>
      <c r="K71" s="27">
        <v>0.10851648351648352</v>
      </c>
      <c r="L71" s="27">
        <v>0.21085164835164835</v>
      </c>
      <c r="M71" s="27">
        <v>7.9326923076923073E-2</v>
      </c>
      <c r="N71" s="27">
        <v>0.13324175824175824</v>
      </c>
      <c r="O71" s="27">
        <v>4.4986263736263736E-2</v>
      </c>
      <c r="P71" s="27">
        <v>0.19265109890109891</v>
      </c>
      <c r="Q71" s="27">
        <v>0.21188186813186813</v>
      </c>
      <c r="R71" s="27">
        <v>0.13804945054945056</v>
      </c>
      <c r="S71" s="27">
        <v>3.5027472527472528E-2</v>
      </c>
      <c r="T71" s="27">
        <v>0.10370879120879122</v>
      </c>
      <c r="U71" s="27">
        <v>6.5934065934065936E-2</v>
      </c>
      <c r="V71" s="27">
        <v>0.39697802197802196</v>
      </c>
    </row>
    <row r="72" spans="1:22" ht="15" customHeight="1">
      <c r="A72" s="49"/>
      <c r="B72" s="24"/>
      <c r="C72" s="51" t="s">
        <v>311</v>
      </c>
      <c r="D72" s="28">
        <v>3812</v>
      </c>
      <c r="E72" s="29">
        <v>645</v>
      </c>
      <c r="F72" s="30">
        <v>844</v>
      </c>
      <c r="G72" s="30">
        <v>448</v>
      </c>
      <c r="H72" s="30">
        <v>1063</v>
      </c>
      <c r="I72" s="30">
        <v>427</v>
      </c>
      <c r="J72" s="30">
        <v>554</v>
      </c>
      <c r="K72" s="30">
        <v>550</v>
      </c>
      <c r="L72" s="30">
        <v>1011</v>
      </c>
      <c r="M72" s="30">
        <v>902</v>
      </c>
      <c r="N72" s="30">
        <v>1474</v>
      </c>
      <c r="O72" s="30">
        <v>249</v>
      </c>
      <c r="P72" s="30">
        <v>1127</v>
      </c>
      <c r="Q72" s="30">
        <v>1002</v>
      </c>
      <c r="R72" s="30">
        <v>847</v>
      </c>
      <c r="S72" s="30">
        <v>134</v>
      </c>
      <c r="T72" s="30">
        <v>323</v>
      </c>
      <c r="U72" s="30">
        <v>240</v>
      </c>
      <c r="V72" s="30">
        <v>847</v>
      </c>
    </row>
    <row r="73" spans="1:22" ht="15" customHeight="1">
      <c r="A73" s="49"/>
      <c r="B73" s="24"/>
      <c r="C73" s="52"/>
      <c r="D73" s="31">
        <v>1</v>
      </c>
      <c r="E73" s="26">
        <v>0.16920251836306402</v>
      </c>
      <c r="F73" s="27">
        <v>0.22140608604407136</v>
      </c>
      <c r="G73" s="27">
        <v>0.11752360965372508</v>
      </c>
      <c r="H73" s="27">
        <v>0.27885624344176285</v>
      </c>
      <c r="I73" s="27">
        <v>0.11201469045120671</v>
      </c>
      <c r="J73" s="27">
        <v>0.14533053515215111</v>
      </c>
      <c r="K73" s="27">
        <v>0.14428121720881426</v>
      </c>
      <c r="L73" s="27">
        <v>0.26521511017838406</v>
      </c>
      <c r="M73" s="27">
        <v>0.23662119622245539</v>
      </c>
      <c r="N73" s="27">
        <v>0.38667366211962223</v>
      </c>
      <c r="O73" s="27">
        <v>6.5320041972717735E-2</v>
      </c>
      <c r="P73" s="27">
        <v>0.29564533053515213</v>
      </c>
      <c r="Q73" s="27">
        <v>0.26285414480587616</v>
      </c>
      <c r="R73" s="27">
        <v>0.22219307450157397</v>
      </c>
      <c r="S73" s="27">
        <v>3.5152151101783838E-2</v>
      </c>
      <c r="T73" s="27">
        <v>8.4732423924449102E-2</v>
      </c>
      <c r="U73" s="27">
        <v>6.2959076600209857E-2</v>
      </c>
      <c r="V73" s="27">
        <v>0.22219307450157397</v>
      </c>
    </row>
    <row r="74" spans="1:22" ht="15" customHeight="1">
      <c r="A74" s="49"/>
      <c r="B74" s="24"/>
      <c r="C74" s="51" t="s">
        <v>312</v>
      </c>
      <c r="D74" s="28">
        <v>2750</v>
      </c>
      <c r="E74" s="29">
        <v>709</v>
      </c>
      <c r="F74" s="30">
        <v>854</v>
      </c>
      <c r="G74" s="30">
        <v>467</v>
      </c>
      <c r="H74" s="30">
        <v>909</v>
      </c>
      <c r="I74" s="30">
        <v>404</v>
      </c>
      <c r="J74" s="30">
        <v>575</v>
      </c>
      <c r="K74" s="30">
        <v>559</v>
      </c>
      <c r="L74" s="30">
        <v>766</v>
      </c>
      <c r="M74" s="30">
        <v>596</v>
      </c>
      <c r="N74" s="30">
        <v>1026</v>
      </c>
      <c r="O74" s="30">
        <v>224</v>
      </c>
      <c r="P74" s="30">
        <v>793</v>
      </c>
      <c r="Q74" s="30">
        <v>666</v>
      </c>
      <c r="R74" s="30">
        <v>562</v>
      </c>
      <c r="S74" s="30">
        <v>129</v>
      </c>
      <c r="T74" s="30">
        <v>189</v>
      </c>
      <c r="U74" s="30">
        <v>168</v>
      </c>
      <c r="V74" s="30">
        <v>526</v>
      </c>
    </row>
    <row r="75" spans="1:22" ht="15" customHeight="1">
      <c r="A75" s="49"/>
      <c r="B75" s="24"/>
      <c r="C75" s="52"/>
      <c r="D75" s="31">
        <v>1</v>
      </c>
      <c r="E75" s="26">
        <v>0.25781818181818184</v>
      </c>
      <c r="F75" s="27">
        <v>0.31054545454545457</v>
      </c>
      <c r="G75" s="27">
        <v>0.16981818181818181</v>
      </c>
      <c r="H75" s="27">
        <v>0.33054545454545453</v>
      </c>
      <c r="I75" s="27">
        <v>0.14690909090909091</v>
      </c>
      <c r="J75" s="27">
        <v>0.20909090909090908</v>
      </c>
      <c r="K75" s="27">
        <v>0.20327272727272727</v>
      </c>
      <c r="L75" s="27">
        <v>0.27854545454545454</v>
      </c>
      <c r="M75" s="27">
        <v>0.21672727272727274</v>
      </c>
      <c r="N75" s="27">
        <v>0.37309090909090908</v>
      </c>
      <c r="O75" s="27">
        <v>8.145454545454546E-2</v>
      </c>
      <c r="P75" s="27">
        <v>0.28836363636363638</v>
      </c>
      <c r="Q75" s="27">
        <v>0.24218181818181819</v>
      </c>
      <c r="R75" s="27">
        <v>0.20436363636363636</v>
      </c>
      <c r="S75" s="27">
        <v>4.6909090909090907E-2</v>
      </c>
      <c r="T75" s="27">
        <v>6.8727272727272734E-2</v>
      </c>
      <c r="U75" s="27">
        <v>6.1090909090909092E-2</v>
      </c>
      <c r="V75" s="27">
        <v>0.19127272727272726</v>
      </c>
    </row>
    <row r="76" spans="1:22" ht="15" customHeight="1">
      <c r="A76" s="49"/>
      <c r="B76" s="24"/>
      <c r="C76" s="51" t="s">
        <v>313</v>
      </c>
      <c r="D76" s="28">
        <v>1585</v>
      </c>
      <c r="E76" s="29">
        <v>546</v>
      </c>
      <c r="F76" s="30">
        <v>633</v>
      </c>
      <c r="G76" s="30">
        <v>330</v>
      </c>
      <c r="H76" s="30">
        <v>555</v>
      </c>
      <c r="I76" s="30">
        <v>302</v>
      </c>
      <c r="J76" s="30">
        <v>398</v>
      </c>
      <c r="K76" s="30">
        <v>427</v>
      </c>
      <c r="L76" s="30">
        <v>460</v>
      </c>
      <c r="M76" s="30">
        <v>351</v>
      </c>
      <c r="N76" s="30">
        <v>599</v>
      </c>
      <c r="O76" s="30">
        <v>166</v>
      </c>
      <c r="P76" s="30">
        <v>469</v>
      </c>
      <c r="Q76" s="30">
        <v>383</v>
      </c>
      <c r="R76" s="30">
        <v>348</v>
      </c>
      <c r="S76" s="30">
        <v>81</v>
      </c>
      <c r="T76" s="30">
        <v>137</v>
      </c>
      <c r="U76" s="30">
        <v>97</v>
      </c>
      <c r="V76" s="30">
        <v>270</v>
      </c>
    </row>
    <row r="77" spans="1:22" ht="15" customHeight="1">
      <c r="A77" s="49"/>
      <c r="B77" s="24"/>
      <c r="C77" s="52"/>
      <c r="D77" s="31">
        <v>1</v>
      </c>
      <c r="E77" s="26">
        <v>0.34447949526813881</v>
      </c>
      <c r="F77" s="27">
        <v>0.39936908517350156</v>
      </c>
      <c r="G77" s="27">
        <v>0.20820189274447951</v>
      </c>
      <c r="H77" s="27">
        <v>0.35015772870662459</v>
      </c>
      <c r="I77" s="27">
        <v>0.19053627760252365</v>
      </c>
      <c r="J77" s="27">
        <v>0.25110410094637226</v>
      </c>
      <c r="K77" s="27">
        <v>0.26940063091482652</v>
      </c>
      <c r="L77" s="27">
        <v>0.29022082018927448</v>
      </c>
      <c r="M77" s="27">
        <v>0.22145110410094637</v>
      </c>
      <c r="N77" s="27">
        <v>0.3779179810725552</v>
      </c>
      <c r="O77" s="27">
        <v>0.10473186119873817</v>
      </c>
      <c r="P77" s="27">
        <v>0.29589905362776026</v>
      </c>
      <c r="Q77" s="27">
        <v>0.24164037854889589</v>
      </c>
      <c r="R77" s="27">
        <v>0.21955835962145109</v>
      </c>
      <c r="S77" s="27">
        <v>5.1104100946372237E-2</v>
      </c>
      <c r="T77" s="27">
        <v>8.6435331230283907E-2</v>
      </c>
      <c r="U77" s="27">
        <v>6.1198738170347003E-2</v>
      </c>
      <c r="V77" s="27">
        <v>0.17034700315457413</v>
      </c>
    </row>
    <row r="78" spans="1:22" ht="15" customHeight="1">
      <c r="A78" s="49"/>
      <c r="B78" s="24"/>
      <c r="C78" s="51" t="s">
        <v>314</v>
      </c>
      <c r="D78" s="28">
        <v>1329</v>
      </c>
      <c r="E78" s="29">
        <v>387</v>
      </c>
      <c r="F78" s="30">
        <v>422</v>
      </c>
      <c r="G78" s="30">
        <v>247</v>
      </c>
      <c r="H78" s="30">
        <v>354</v>
      </c>
      <c r="I78" s="30">
        <v>196</v>
      </c>
      <c r="J78" s="30">
        <v>263</v>
      </c>
      <c r="K78" s="30">
        <v>297</v>
      </c>
      <c r="L78" s="30">
        <v>296</v>
      </c>
      <c r="M78" s="30">
        <v>225</v>
      </c>
      <c r="N78" s="30">
        <v>407</v>
      </c>
      <c r="O78" s="30">
        <v>134</v>
      </c>
      <c r="P78" s="30">
        <v>294</v>
      </c>
      <c r="Q78" s="30">
        <v>242</v>
      </c>
      <c r="R78" s="30">
        <v>252</v>
      </c>
      <c r="S78" s="30">
        <v>57</v>
      </c>
      <c r="T78" s="30">
        <v>149</v>
      </c>
      <c r="U78" s="30">
        <v>67</v>
      </c>
      <c r="V78" s="30">
        <v>295</v>
      </c>
    </row>
    <row r="79" spans="1:22" ht="15" customHeight="1">
      <c r="A79" s="49"/>
      <c r="B79" s="24"/>
      <c r="C79" s="52"/>
      <c r="D79" s="31">
        <v>1</v>
      </c>
      <c r="E79" s="26">
        <v>0.29119638826185101</v>
      </c>
      <c r="F79" s="27">
        <v>0.31753197893152746</v>
      </c>
      <c r="G79" s="27">
        <v>0.18585402558314523</v>
      </c>
      <c r="H79" s="27">
        <v>0.26636568848758463</v>
      </c>
      <c r="I79" s="27">
        <v>0.14747930775018811</v>
      </c>
      <c r="J79" s="27">
        <v>0.19789315274642588</v>
      </c>
      <c r="K79" s="27">
        <v>0.2234762979683973</v>
      </c>
      <c r="L79" s="27">
        <v>0.22272385252069224</v>
      </c>
      <c r="M79" s="27">
        <v>0.16930022573363432</v>
      </c>
      <c r="N79" s="27">
        <v>0.30624529721595184</v>
      </c>
      <c r="O79" s="27">
        <v>0.10082768999247554</v>
      </c>
      <c r="P79" s="27">
        <v>0.22121896162528218</v>
      </c>
      <c r="Q79" s="27">
        <v>0.18209179834462003</v>
      </c>
      <c r="R79" s="27">
        <v>0.18961625282167044</v>
      </c>
      <c r="S79" s="27">
        <v>4.2889390519187359E-2</v>
      </c>
      <c r="T79" s="27">
        <v>0.11211437170805116</v>
      </c>
      <c r="U79" s="27">
        <v>5.0413844996237772E-2</v>
      </c>
      <c r="V79" s="27">
        <v>0.22197140707298721</v>
      </c>
    </row>
    <row r="80" spans="1:22" ht="15" customHeight="1">
      <c r="A80" s="49"/>
      <c r="B80" s="24"/>
      <c r="C80" s="51" t="s">
        <v>315</v>
      </c>
      <c r="D80" s="28">
        <v>686</v>
      </c>
      <c r="E80" s="29">
        <v>169</v>
      </c>
      <c r="F80" s="30">
        <v>197</v>
      </c>
      <c r="G80" s="30">
        <v>178</v>
      </c>
      <c r="H80" s="30">
        <v>179</v>
      </c>
      <c r="I80" s="30">
        <v>96</v>
      </c>
      <c r="J80" s="30">
        <v>132</v>
      </c>
      <c r="K80" s="30">
        <v>127</v>
      </c>
      <c r="L80" s="30">
        <v>143</v>
      </c>
      <c r="M80" s="30">
        <v>117</v>
      </c>
      <c r="N80" s="30">
        <v>151</v>
      </c>
      <c r="O80" s="30">
        <v>113</v>
      </c>
      <c r="P80" s="30">
        <v>144</v>
      </c>
      <c r="Q80" s="30">
        <v>87</v>
      </c>
      <c r="R80" s="30">
        <v>103</v>
      </c>
      <c r="S80" s="30">
        <v>40</v>
      </c>
      <c r="T80" s="30">
        <v>105</v>
      </c>
      <c r="U80" s="30">
        <v>44</v>
      </c>
      <c r="V80" s="30">
        <v>161</v>
      </c>
    </row>
    <row r="81" spans="1:22" ht="15" customHeight="1">
      <c r="A81" s="49"/>
      <c r="B81" s="24"/>
      <c r="C81" s="52"/>
      <c r="D81" s="31">
        <v>1</v>
      </c>
      <c r="E81" s="26">
        <v>0.24635568513119532</v>
      </c>
      <c r="F81" s="27">
        <v>0.28717201166180756</v>
      </c>
      <c r="G81" s="27">
        <v>0.25947521865889212</v>
      </c>
      <c r="H81" s="27">
        <v>0.26093294460641397</v>
      </c>
      <c r="I81" s="27">
        <v>0.13994169096209913</v>
      </c>
      <c r="J81" s="27">
        <v>0.1924198250728863</v>
      </c>
      <c r="K81" s="27">
        <v>0.18513119533527697</v>
      </c>
      <c r="L81" s="27">
        <v>0.20845481049562684</v>
      </c>
      <c r="M81" s="27">
        <v>0.17055393586005832</v>
      </c>
      <c r="N81" s="27">
        <v>0.22011661807580174</v>
      </c>
      <c r="O81" s="27">
        <v>0.16472303206997085</v>
      </c>
      <c r="P81" s="27">
        <v>0.2099125364431487</v>
      </c>
      <c r="Q81" s="27">
        <v>0.12682215743440234</v>
      </c>
      <c r="R81" s="27">
        <v>0.15014577259475217</v>
      </c>
      <c r="S81" s="27">
        <v>5.8309037900874633E-2</v>
      </c>
      <c r="T81" s="27">
        <v>0.15306122448979592</v>
      </c>
      <c r="U81" s="27">
        <v>6.4139941690962099E-2</v>
      </c>
      <c r="V81" s="27">
        <v>0.23469387755102042</v>
      </c>
    </row>
    <row r="82" spans="1:22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  <c r="V82" s="30">
        <v>0</v>
      </c>
    </row>
    <row r="83" spans="1:22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  <c r="V83" s="46">
        <v>0</v>
      </c>
    </row>
    <row r="84" spans="1:22" ht="15" customHeight="1">
      <c r="A84" s="49"/>
      <c r="B84" s="24" t="s">
        <v>316</v>
      </c>
      <c r="C84" s="53" t="s">
        <v>317</v>
      </c>
      <c r="D84" s="21">
        <v>4187</v>
      </c>
      <c r="E84" s="22">
        <v>403</v>
      </c>
      <c r="F84" s="23">
        <v>522</v>
      </c>
      <c r="G84" s="23">
        <v>278</v>
      </c>
      <c r="H84" s="23">
        <v>755</v>
      </c>
      <c r="I84" s="23">
        <v>228</v>
      </c>
      <c r="J84" s="23">
        <v>374</v>
      </c>
      <c r="K84" s="23">
        <v>436</v>
      </c>
      <c r="L84" s="23">
        <v>879</v>
      </c>
      <c r="M84" s="23">
        <v>270</v>
      </c>
      <c r="N84" s="23">
        <v>368</v>
      </c>
      <c r="O84" s="23">
        <v>197</v>
      </c>
      <c r="P84" s="23">
        <v>744</v>
      </c>
      <c r="Q84" s="23">
        <v>797</v>
      </c>
      <c r="R84" s="23">
        <v>488</v>
      </c>
      <c r="S84" s="23">
        <v>118</v>
      </c>
      <c r="T84" s="23">
        <v>457</v>
      </c>
      <c r="U84" s="23">
        <v>246</v>
      </c>
      <c r="V84" s="23">
        <v>1760</v>
      </c>
    </row>
    <row r="85" spans="1:22" ht="15" customHeight="1">
      <c r="A85" s="49"/>
      <c r="B85" s="24" t="s">
        <v>318</v>
      </c>
      <c r="C85" s="52"/>
      <c r="D85" s="31">
        <v>1</v>
      </c>
      <c r="E85" s="26">
        <v>9.6250298543109625E-2</v>
      </c>
      <c r="F85" s="27">
        <v>0.12467160257941247</v>
      </c>
      <c r="G85" s="27">
        <v>6.6395987580606636E-2</v>
      </c>
      <c r="H85" s="27">
        <v>0.18032003821351802</v>
      </c>
      <c r="I85" s="27">
        <v>5.4454263195605444E-2</v>
      </c>
      <c r="J85" s="27">
        <v>8.9324098399808927E-2</v>
      </c>
      <c r="K85" s="27">
        <v>0.10413183663721041</v>
      </c>
      <c r="L85" s="27">
        <v>0.209935514688321</v>
      </c>
      <c r="M85" s="27">
        <v>6.4485311679006452E-2</v>
      </c>
      <c r="N85" s="27">
        <v>8.7891091473608796E-2</v>
      </c>
      <c r="O85" s="27">
        <v>4.7050394076904707E-2</v>
      </c>
      <c r="P85" s="27">
        <v>0.17769285884881778</v>
      </c>
      <c r="Q85" s="27">
        <v>0.19035108669691903</v>
      </c>
      <c r="R85" s="27">
        <v>0.11655122999761165</v>
      </c>
      <c r="S85" s="27">
        <v>2.8182469548602818E-2</v>
      </c>
      <c r="T85" s="27">
        <v>0.10914736087891092</v>
      </c>
      <c r="U85" s="27">
        <v>5.8753283974205872E-2</v>
      </c>
      <c r="V85" s="27">
        <v>0.42034869835204203</v>
      </c>
    </row>
    <row r="86" spans="1:22" ht="15" customHeight="1">
      <c r="A86" s="49"/>
      <c r="B86" s="24" t="s">
        <v>319</v>
      </c>
      <c r="C86" s="51" t="s">
        <v>320</v>
      </c>
      <c r="D86" s="28">
        <v>3737</v>
      </c>
      <c r="E86" s="29">
        <v>545</v>
      </c>
      <c r="F86" s="30">
        <v>713</v>
      </c>
      <c r="G86" s="30">
        <v>405</v>
      </c>
      <c r="H86" s="30">
        <v>883</v>
      </c>
      <c r="I86" s="30">
        <v>288</v>
      </c>
      <c r="J86" s="30">
        <v>435</v>
      </c>
      <c r="K86" s="30">
        <v>551</v>
      </c>
      <c r="L86" s="30">
        <v>881</v>
      </c>
      <c r="M86" s="30">
        <v>434</v>
      </c>
      <c r="N86" s="30">
        <v>677</v>
      </c>
      <c r="O86" s="30">
        <v>202</v>
      </c>
      <c r="P86" s="30">
        <v>848</v>
      </c>
      <c r="Q86" s="30">
        <v>805</v>
      </c>
      <c r="R86" s="30">
        <v>612</v>
      </c>
      <c r="S86" s="30">
        <v>145</v>
      </c>
      <c r="T86" s="30">
        <v>384</v>
      </c>
      <c r="U86" s="30">
        <v>229</v>
      </c>
      <c r="V86" s="30">
        <v>1201</v>
      </c>
    </row>
    <row r="87" spans="1:22" ht="15" customHeight="1">
      <c r="A87" s="49"/>
      <c r="B87" s="24"/>
      <c r="C87" s="52"/>
      <c r="D87" s="31">
        <v>1</v>
      </c>
      <c r="E87" s="26">
        <v>0.14583890821514583</v>
      </c>
      <c r="F87" s="27">
        <v>0.19079475515119079</v>
      </c>
      <c r="G87" s="27">
        <v>0.10837570243510837</v>
      </c>
      <c r="H87" s="27">
        <v>0.23628579074123629</v>
      </c>
      <c r="I87" s="27">
        <v>7.7067166176077062E-2</v>
      </c>
      <c r="J87" s="27">
        <v>0.1164035322451164</v>
      </c>
      <c r="K87" s="27">
        <v>0.14744447417714746</v>
      </c>
      <c r="L87" s="27">
        <v>0.23575060208723575</v>
      </c>
      <c r="M87" s="27">
        <v>0.11613593791811613</v>
      </c>
      <c r="N87" s="27">
        <v>0.18116135937918115</v>
      </c>
      <c r="O87" s="27">
        <v>5.4054054054054057E-2</v>
      </c>
      <c r="P87" s="27">
        <v>0.22691998929622692</v>
      </c>
      <c r="Q87" s="27">
        <v>0.21541343323521542</v>
      </c>
      <c r="R87" s="27">
        <v>0.16376772812416376</v>
      </c>
      <c r="S87" s="27">
        <v>3.8801177415038801E-2</v>
      </c>
      <c r="T87" s="27">
        <v>0.10275622156810275</v>
      </c>
      <c r="U87" s="27">
        <v>6.127910088306128E-2</v>
      </c>
      <c r="V87" s="27">
        <v>0.3213807867273214</v>
      </c>
    </row>
    <row r="88" spans="1:22" ht="15" customHeight="1">
      <c r="A88" s="49"/>
      <c r="B88" s="24"/>
      <c r="C88" s="51" t="s">
        <v>321</v>
      </c>
      <c r="D88" s="28">
        <v>2220</v>
      </c>
      <c r="E88" s="29">
        <v>412</v>
      </c>
      <c r="F88" s="30">
        <v>528</v>
      </c>
      <c r="G88" s="30">
        <v>294</v>
      </c>
      <c r="H88" s="30">
        <v>602</v>
      </c>
      <c r="I88" s="30">
        <v>245</v>
      </c>
      <c r="J88" s="30">
        <v>361</v>
      </c>
      <c r="K88" s="30">
        <v>370</v>
      </c>
      <c r="L88" s="30">
        <v>583</v>
      </c>
      <c r="M88" s="30">
        <v>472</v>
      </c>
      <c r="N88" s="30">
        <v>753</v>
      </c>
      <c r="O88" s="30">
        <v>160</v>
      </c>
      <c r="P88" s="30">
        <v>621</v>
      </c>
      <c r="Q88" s="30">
        <v>546</v>
      </c>
      <c r="R88" s="30">
        <v>508</v>
      </c>
      <c r="S88" s="30">
        <v>95</v>
      </c>
      <c r="T88" s="30">
        <v>196</v>
      </c>
      <c r="U88" s="30">
        <v>130</v>
      </c>
      <c r="V88" s="30">
        <v>512</v>
      </c>
    </row>
    <row r="89" spans="1:22" ht="15" customHeight="1">
      <c r="A89" s="49"/>
      <c r="B89" s="24"/>
      <c r="C89" s="52"/>
      <c r="D89" s="31">
        <v>1</v>
      </c>
      <c r="E89" s="26">
        <v>0.18558558558558558</v>
      </c>
      <c r="F89" s="27">
        <v>0.23783783783783785</v>
      </c>
      <c r="G89" s="27">
        <v>0.13243243243243244</v>
      </c>
      <c r="H89" s="27">
        <v>0.27117117117117118</v>
      </c>
      <c r="I89" s="27">
        <v>0.11036036036036036</v>
      </c>
      <c r="J89" s="27">
        <v>0.16261261261261262</v>
      </c>
      <c r="K89" s="27">
        <v>0.16666666666666666</v>
      </c>
      <c r="L89" s="27">
        <v>0.26261261261261259</v>
      </c>
      <c r="M89" s="27">
        <v>0.21261261261261261</v>
      </c>
      <c r="N89" s="27">
        <v>0.33918918918918917</v>
      </c>
      <c r="O89" s="27">
        <v>7.2072072072072071E-2</v>
      </c>
      <c r="P89" s="27">
        <v>0.2797297297297297</v>
      </c>
      <c r="Q89" s="27">
        <v>0.24594594594594596</v>
      </c>
      <c r="R89" s="27">
        <v>0.22882882882882882</v>
      </c>
      <c r="S89" s="27">
        <v>4.2792792792792793E-2</v>
      </c>
      <c r="T89" s="27">
        <v>8.8288288288288289E-2</v>
      </c>
      <c r="U89" s="27">
        <v>5.8558558558558557E-2</v>
      </c>
      <c r="V89" s="27">
        <v>0.23063063063063063</v>
      </c>
    </row>
    <row r="90" spans="1:22" ht="15" customHeight="1">
      <c r="A90" s="49"/>
      <c r="B90" s="24"/>
      <c r="C90" s="51" t="s">
        <v>322</v>
      </c>
      <c r="D90" s="28">
        <v>3166</v>
      </c>
      <c r="E90" s="29">
        <v>767</v>
      </c>
      <c r="F90" s="30">
        <v>916</v>
      </c>
      <c r="G90" s="30">
        <v>513</v>
      </c>
      <c r="H90" s="30">
        <v>929</v>
      </c>
      <c r="I90" s="30">
        <v>470</v>
      </c>
      <c r="J90" s="30">
        <v>576</v>
      </c>
      <c r="K90" s="30">
        <v>575</v>
      </c>
      <c r="L90" s="30">
        <v>822</v>
      </c>
      <c r="M90" s="30">
        <v>864</v>
      </c>
      <c r="N90" s="30">
        <v>1451</v>
      </c>
      <c r="O90" s="30">
        <v>262</v>
      </c>
      <c r="P90" s="30">
        <v>935</v>
      </c>
      <c r="Q90" s="30">
        <v>780</v>
      </c>
      <c r="R90" s="30">
        <v>703</v>
      </c>
      <c r="S90" s="30">
        <v>118</v>
      </c>
      <c r="T90" s="30">
        <v>224</v>
      </c>
      <c r="U90" s="30">
        <v>197</v>
      </c>
      <c r="V90" s="30">
        <v>625</v>
      </c>
    </row>
    <row r="91" spans="1:22" ht="15" customHeight="1">
      <c r="A91" s="49"/>
      <c r="B91" s="24"/>
      <c r="C91" s="52"/>
      <c r="D91" s="31">
        <v>1</v>
      </c>
      <c r="E91" s="26">
        <v>0.24226152874289325</v>
      </c>
      <c r="F91" s="27">
        <v>0.28932406822488943</v>
      </c>
      <c r="G91" s="27">
        <v>0.16203411244472521</v>
      </c>
      <c r="H91" s="27">
        <v>0.29343019583070118</v>
      </c>
      <c r="I91" s="27">
        <v>0.14845230574857865</v>
      </c>
      <c r="J91" s="27">
        <v>0.1819330385344283</v>
      </c>
      <c r="K91" s="27">
        <v>0.18161718256475048</v>
      </c>
      <c r="L91" s="27">
        <v>0.25963360707517374</v>
      </c>
      <c r="M91" s="27">
        <v>0.27289955780164243</v>
      </c>
      <c r="N91" s="27">
        <v>0.45830701200252683</v>
      </c>
      <c r="O91" s="27">
        <v>8.2754264055590651E-2</v>
      </c>
      <c r="P91" s="27">
        <v>0.29532533164876817</v>
      </c>
      <c r="Q91" s="27">
        <v>0.246367656348705</v>
      </c>
      <c r="R91" s="27">
        <v>0.22204674668351232</v>
      </c>
      <c r="S91" s="27">
        <v>3.7271004421983576E-2</v>
      </c>
      <c r="T91" s="27">
        <v>7.0751737207833232E-2</v>
      </c>
      <c r="U91" s="27">
        <v>6.2223626026531899E-2</v>
      </c>
      <c r="V91" s="27">
        <v>0.19740998104864182</v>
      </c>
    </row>
    <row r="92" spans="1:22" ht="15" customHeight="1">
      <c r="A92" s="49"/>
      <c r="B92" s="24"/>
      <c r="C92" s="51" t="s">
        <v>323</v>
      </c>
      <c r="D92" s="28">
        <v>1639</v>
      </c>
      <c r="E92" s="29">
        <v>494</v>
      </c>
      <c r="F92" s="30">
        <v>548</v>
      </c>
      <c r="G92" s="30">
        <v>329</v>
      </c>
      <c r="H92" s="30">
        <v>502</v>
      </c>
      <c r="I92" s="30">
        <v>287</v>
      </c>
      <c r="J92" s="30">
        <v>346</v>
      </c>
      <c r="K92" s="30">
        <v>332</v>
      </c>
      <c r="L92" s="30">
        <v>420</v>
      </c>
      <c r="M92" s="30">
        <v>380</v>
      </c>
      <c r="N92" s="30">
        <v>765</v>
      </c>
      <c r="O92" s="30">
        <v>176</v>
      </c>
      <c r="P92" s="30">
        <v>433</v>
      </c>
      <c r="Q92" s="30">
        <v>381</v>
      </c>
      <c r="R92" s="30">
        <v>355</v>
      </c>
      <c r="S92" s="30">
        <v>81</v>
      </c>
      <c r="T92" s="30">
        <v>135</v>
      </c>
      <c r="U92" s="30">
        <v>102</v>
      </c>
      <c r="V92" s="30">
        <v>327</v>
      </c>
    </row>
    <row r="93" spans="1:22" ht="15" customHeight="1">
      <c r="A93" s="49"/>
      <c r="B93" s="24"/>
      <c r="C93" s="52"/>
      <c r="D93" s="31">
        <v>1</v>
      </c>
      <c r="E93" s="26">
        <v>0.30140329469188532</v>
      </c>
      <c r="F93" s="27">
        <v>0.3343502135448444</v>
      </c>
      <c r="G93" s="27">
        <v>0.20073215375228798</v>
      </c>
      <c r="H93" s="27">
        <v>0.30628431970713849</v>
      </c>
      <c r="I93" s="27">
        <v>0.17510677242220865</v>
      </c>
      <c r="J93" s="27">
        <v>0.21110433190970104</v>
      </c>
      <c r="K93" s="27">
        <v>0.20256253813300792</v>
      </c>
      <c r="L93" s="27">
        <v>0.25625381330079317</v>
      </c>
      <c r="M93" s="27">
        <v>0.23184868822452714</v>
      </c>
      <c r="N93" s="27">
        <v>0.46674801708358754</v>
      </c>
      <c r="O93" s="27">
        <v>0.10738255033557047</v>
      </c>
      <c r="P93" s="27">
        <v>0.26418547895057964</v>
      </c>
      <c r="Q93" s="27">
        <v>0.23245881635143381</v>
      </c>
      <c r="R93" s="27">
        <v>0.21659548505186088</v>
      </c>
      <c r="S93" s="27">
        <v>4.9420378279438681E-2</v>
      </c>
      <c r="T93" s="27">
        <v>8.2367297132397807E-2</v>
      </c>
      <c r="U93" s="27">
        <v>6.2233068944478338E-2</v>
      </c>
      <c r="V93" s="27">
        <v>0.19951189749847467</v>
      </c>
    </row>
    <row r="94" spans="1:22" ht="15" customHeight="1">
      <c r="A94" s="49"/>
      <c r="B94" s="24"/>
      <c r="C94" s="51" t="s">
        <v>324</v>
      </c>
      <c r="D94" s="28">
        <v>403</v>
      </c>
      <c r="E94" s="29">
        <v>125</v>
      </c>
      <c r="F94" s="30">
        <v>154</v>
      </c>
      <c r="G94" s="30">
        <v>93</v>
      </c>
      <c r="H94" s="30">
        <v>132</v>
      </c>
      <c r="I94" s="30">
        <v>72</v>
      </c>
      <c r="J94" s="30">
        <v>91</v>
      </c>
      <c r="K94" s="30">
        <v>91</v>
      </c>
      <c r="L94" s="30">
        <v>99</v>
      </c>
      <c r="M94" s="30">
        <v>95</v>
      </c>
      <c r="N94" s="30">
        <v>191</v>
      </c>
      <c r="O94" s="30">
        <v>49</v>
      </c>
      <c r="P94" s="30">
        <v>112</v>
      </c>
      <c r="Q94" s="30">
        <v>86</v>
      </c>
      <c r="R94" s="30">
        <v>80</v>
      </c>
      <c r="S94" s="30">
        <v>20</v>
      </c>
      <c r="T94" s="30">
        <v>41</v>
      </c>
      <c r="U94" s="30">
        <v>31</v>
      </c>
      <c r="V94" s="30">
        <v>68</v>
      </c>
    </row>
    <row r="95" spans="1:22" ht="15" customHeight="1">
      <c r="A95" s="49"/>
      <c r="B95" s="24"/>
      <c r="C95" s="52"/>
      <c r="D95" s="31">
        <v>1</v>
      </c>
      <c r="E95" s="26">
        <v>0.31017369727047145</v>
      </c>
      <c r="F95" s="27">
        <v>0.38213399503722084</v>
      </c>
      <c r="G95" s="27">
        <v>0.23076923076923078</v>
      </c>
      <c r="H95" s="27">
        <v>0.32754342431761785</v>
      </c>
      <c r="I95" s="27">
        <v>0.17866004962779156</v>
      </c>
      <c r="J95" s="27">
        <v>0.22580645161290322</v>
      </c>
      <c r="K95" s="27">
        <v>0.22580645161290322</v>
      </c>
      <c r="L95" s="27">
        <v>0.24565756823821339</v>
      </c>
      <c r="M95" s="27">
        <v>0.23573200992555832</v>
      </c>
      <c r="N95" s="27">
        <v>0.47394540942928037</v>
      </c>
      <c r="O95" s="27">
        <v>0.12158808933002481</v>
      </c>
      <c r="P95" s="27">
        <v>0.27791563275434245</v>
      </c>
      <c r="Q95" s="27">
        <v>0.21339950372208435</v>
      </c>
      <c r="R95" s="27">
        <v>0.19851116625310175</v>
      </c>
      <c r="S95" s="27">
        <v>4.9627791563275438E-2</v>
      </c>
      <c r="T95" s="27">
        <v>0.10173697270471464</v>
      </c>
      <c r="U95" s="27">
        <v>7.6923076923076927E-2</v>
      </c>
      <c r="V95" s="27">
        <v>0.16873449131513649</v>
      </c>
    </row>
    <row r="96" spans="1:22" ht="15" customHeight="1">
      <c r="A96" s="49"/>
      <c r="B96" s="24"/>
      <c r="C96" s="51" t="s">
        <v>325</v>
      </c>
      <c r="D96" s="28">
        <v>373</v>
      </c>
      <c r="E96" s="29">
        <v>94</v>
      </c>
      <c r="F96" s="30">
        <v>105</v>
      </c>
      <c r="G96" s="30">
        <v>65</v>
      </c>
      <c r="H96" s="30">
        <v>91</v>
      </c>
      <c r="I96" s="30">
        <v>52</v>
      </c>
      <c r="J96" s="30">
        <v>70</v>
      </c>
      <c r="K96" s="30">
        <v>67</v>
      </c>
      <c r="L96" s="30">
        <v>65</v>
      </c>
      <c r="M96" s="30">
        <v>67</v>
      </c>
      <c r="N96" s="30">
        <v>130</v>
      </c>
      <c r="O96" s="30">
        <v>41</v>
      </c>
      <c r="P96" s="30">
        <v>70</v>
      </c>
      <c r="Q96" s="30">
        <v>62</v>
      </c>
      <c r="R96" s="30">
        <v>56</v>
      </c>
      <c r="S96" s="30">
        <v>26</v>
      </c>
      <c r="T96" s="30">
        <v>47</v>
      </c>
      <c r="U96" s="30">
        <v>18</v>
      </c>
      <c r="V96" s="30">
        <v>87</v>
      </c>
    </row>
    <row r="97" spans="1:22" ht="15" customHeight="1">
      <c r="A97" s="49"/>
      <c r="B97" s="24"/>
      <c r="C97" s="52"/>
      <c r="D97" s="31">
        <v>1</v>
      </c>
      <c r="E97" s="26">
        <v>0.25201072386058981</v>
      </c>
      <c r="F97" s="27">
        <v>0.28150134048257375</v>
      </c>
      <c r="G97" s="27">
        <v>0.17426273458445041</v>
      </c>
      <c r="H97" s="27">
        <v>0.24396782841823056</v>
      </c>
      <c r="I97" s="27">
        <v>0.13941018766756033</v>
      </c>
      <c r="J97" s="27">
        <v>0.1876675603217158</v>
      </c>
      <c r="K97" s="27">
        <v>0.17962466487935658</v>
      </c>
      <c r="L97" s="27">
        <v>0.17426273458445041</v>
      </c>
      <c r="M97" s="27">
        <v>0.17962466487935658</v>
      </c>
      <c r="N97" s="27">
        <v>0.34852546916890081</v>
      </c>
      <c r="O97" s="27">
        <v>0.10991957104557641</v>
      </c>
      <c r="P97" s="27">
        <v>0.1876675603217158</v>
      </c>
      <c r="Q97" s="27">
        <v>0.16621983914209115</v>
      </c>
      <c r="R97" s="27">
        <v>0.15013404825737264</v>
      </c>
      <c r="S97" s="27">
        <v>6.9705093833780166E-2</v>
      </c>
      <c r="T97" s="27">
        <v>0.12600536193029491</v>
      </c>
      <c r="U97" s="27">
        <v>4.8257372654155493E-2</v>
      </c>
      <c r="V97" s="27">
        <v>0.23324396782841822</v>
      </c>
    </row>
    <row r="98" spans="1:22" ht="15" customHeight="1">
      <c r="A98" s="49"/>
      <c r="B98" s="24"/>
      <c r="C98" s="51" t="s">
        <v>326</v>
      </c>
      <c r="D98" s="28">
        <v>28</v>
      </c>
      <c r="E98" s="29">
        <v>10</v>
      </c>
      <c r="F98" s="30">
        <v>15</v>
      </c>
      <c r="G98" s="30">
        <v>10</v>
      </c>
      <c r="H98" s="30">
        <v>10</v>
      </c>
      <c r="I98" s="30">
        <v>9</v>
      </c>
      <c r="J98" s="30">
        <v>11</v>
      </c>
      <c r="K98" s="30">
        <v>7</v>
      </c>
      <c r="L98" s="30">
        <v>13</v>
      </c>
      <c r="M98" s="30">
        <v>9</v>
      </c>
      <c r="N98" s="30">
        <v>15</v>
      </c>
      <c r="O98" s="30">
        <v>9</v>
      </c>
      <c r="P98" s="30">
        <v>10</v>
      </c>
      <c r="Q98" s="30">
        <v>7</v>
      </c>
      <c r="R98" s="30">
        <v>9</v>
      </c>
      <c r="S98" s="30">
        <v>2</v>
      </c>
      <c r="T98" s="30">
        <v>2</v>
      </c>
      <c r="U98" s="30">
        <v>2</v>
      </c>
      <c r="V98" s="30">
        <v>2</v>
      </c>
    </row>
    <row r="99" spans="1:22" ht="15" customHeight="1">
      <c r="A99" s="49"/>
      <c r="B99" s="24"/>
      <c r="C99" s="52"/>
      <c r="D99" s="31">
        <v>1</v>
      </c>
      <c r="E99" s="26">
        <v>0.35714285714285715</v>
      </c>
      <c r="F99" s="27">
        <v>0.5357142857142857</v>
      </c>
      <c r="G99" s="27">
        <v>0.35714285714285715</v>
      </c>
      <c r="H99" s="27">
        <v>0.35714285714285715</v>
      </c>
      <c r="I99" s="27">
        <v>0.32142857142857145</v>
      </c>
      <c r="J99" s="27">
        <v>0.39285714285714285</v>
      </c>
      <c r="K99" s="27">
        <v>0.25</v>
      </c>
      <c r="L99" s="27">
        <v>0.4642857142857143</v>
      </c>
      <c r="M99" s="27">
        <v>0.32142857142857145</v>
      </c>
      <c r="N99" s="27">
        <v>0.5357142857142857</v>
      </c>
      <c r="O99" s="27">
        <v>0.32142857142857145</v>
      </c>
      <c r="P99" s="27">
        <v>0.35714285714285715</v>
      </c>
      <c r="Q99" s="27">
        <v>0.25</v>
      </c>
      <c r="R99" s="27">
        <v>0.32142857142857145</v>
      </c>
      <c r="S99" s="27">
        <v>7.1428571428571425E-2</v>
      </c>
      <c r="T99" s="27">
        <v>7.1428571428571425E-2</v>
      </c>
      <c r="U99" s="27">
        <v>7.1428571428571425E-2</v>
      </c>
      <c r="V99" s="27">
        <v>7.1428571428571425E-2</v>
      </c>
    </row>
    <row r="100" spans="1:22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  <c r="V100" s="30">
        <v>1</v>
      </c>
    </row>
    <row r="101" spans="1:22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  <c r="V101" s="46">
        <v>1</v>
      </c>
    </row>
    <row r="102" spans="1:22" ht="15" customHeight="1">
      <c r="C102"/>
    </row>
    <row r="103" spans="1:22" ht="12" hidden="1" customHeight="1">
      <c r="C103"/>
    </row>
    <row r="104" spans="1:22" ht="12" hidden="1" customHeight="1">
      <c r="C104"/>
    </row>
    <row r="105" spans="1:22" ht="12" hidden="1" customHeight="1">
      <c r="C105"/>
    </row>
    <row r="106" spans="1:22" ht="12" hidden="1" customHeight="1">
      <c r="C106"/>
    </row>
    <row r="107" spans="1:22" ht="12" hidden="1" customHeight="1">
      <c r="C107"/>
    </row>
    <row r="108" spans="1:22" ht="12" hidden="1" customHeight="1">
      <c r="C108"/>
    </row>
    <row r="109" spans="1:22" ht="12" hidden="1" customHeight="1">
      <c r="C109"/>
    </row>
    <row r="110" spans="1:22" ht="12" hidden="1" customHeight="1">
      <c r="C110"/>
    </row>
    <row r="111" spans="1:22" ht="12" hidden="1" customHeight="1">
      <c r="C111"/>
    </row>
    <row r="112" spans="1:22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V9">
    <cfRule type="top10" dxfId="643" priority="56" rank="1"/>
  </conditionalFormatting>
  <conditionalFormatting sqref="E67:V67">
    <cfRule type="top10" dxfId="642" priority="49" rank="1"/>
  </conditionalFormatting>
  <conditionalFormatting sqref="E65:V65">
    <cfRule type="top10" dxfId="641" priority="48" rank="1"/>
  </conditionalFormatting>
  <conditionalFormatting sqref="E63:V63">
    <cfRule type="top10" dxfId="640" priority="47" rank="1"/>
  </conditionalFormatting>
  <conditionalFormatting sqref="E61:V61">
    <cfRule type="top10" dxfId="639" priority="46" rank="1"/>
  </conditionalFormatting>
  <conditionalFormatting sqref="E59:V59">
    <cfRule type="top10" dxfId="638" priority="45" rank="1"/>
  </conditionalFormatting>
  <conditionalFormatting sqref="E57:V57">
    <cfRule type="top10" dxfId="637" priority="44" rank="1"/>
  </conditionalFormatting>
  <conditionalFormatting sqref="E55:V55">
    <cfRule type="top10" dxfId="636" priority="43" rank="1"/>
  </conditionalFormatting>
  <conditionalFormatting sqref="E53:V53">
    <cfRule type="top10" dxfId="635" priority="42" rank="1"/>
  </conditionalFormatting>
  <conditionalFormatting sqref="E51:V51">
    <cfRule type="top10" dxfId="634" priority="41" rank="1"/>
  </conditionalFormatting>
  <conditionalFormatting sqref="E49:V49">
    <cfRule type="top10" dxfId="633" priority="40" rank="1"/>
  </conditionalFormatting>
  <conditionalFormatting sqref="E47:V47">
    <cfRule type="top10" dxfId="632" priority="39" rank="1"/>
  </conditionalFormatting>
  <conditionalFormatting sqref="E45:V45">
    <cfRule type="top10" dxfId="631" priority="38" rank="1"/>
  </conditionalFormatting>
  <conditionalFormatting sqref="E43:V43">
    <cfRule type="top10" dxfId="630" priority="37" rank="1"/>
  </conditionalFormatting>
  <conditionalFormatting sqref="E41:V41">
    <cfRule type="top10" dxfId="629" priority="36" rank="1"/>
  </conditionalFormatting>
  <conditionalFormatting sqref="E39:V39">
    <cfRule type="top10" dxfId="628" priority="35" rank="1"/>
  </conditionalFormatting>
  <conditionalFormatting sqref="E37:V37">
    <cfRule type="top10" dxfId="627" priority="34" rank="1"/>
  </conditionalFormatting>
  <conditionalFormatting sqref="E35:V35">
    <cfRule type="top10" dxfId="626" priority="32" rank="1"/>
  </conditionalFormatting>
  <conditionalFormatting sqref="E33:V33">
    <cfRule type="top10" dxfId="625" priority="31" rank="1"/>
  </conditionalFormatting>
  <conditionalFormatting sqref="E31:V31">
    <cfRule type="top10" dxfId="624" priority="30" rank="1"/>
  </conditionalFormatting>
  <conditionalFormatting sqref="E29:V29">
    <cfRule type="top10" dxfId="623" priority="29" rank="1"/>
  </conditionalFormatting>
  <conditionalFormatting sqref="E27:V27">
    <cfRule type="top10" dxfId="622" priority="28" rank="1"/>
  </conditionalFormatting>
  <conditionalFormatting sqref="E21:V21">
    <cfRule type="top10" dxfId="621" priority="27" rank="1"/>
  </conditionalFormatting>
  <conditionalFormatting sqref="E19:V19">
    <cfRule type="top10" dxfId="620" priority="26" rank="1"/>
  </conditionalFormatting>
  <conditionalFormatting sqref="E17:V17">
    <cfRule type="top10" dxfId="619" priority="25" rank="1"/>
  </conditionalFormatting>
  <conditionalFormatting sqref="E15:V15">
    <cfRule type="top10" dxfId="618" priority="24" rank="1"/>
  </conditionalFormatting>
  <conditionalFormatting sqref="E13:V13">
    <cfRule type="top10" dxfId="617" priority="23" rank="1"/>
  </conditionalFormatting>
  <conditionalFormatting sqref="E11:V11">
    <cfRule type="top10" dxfId="616" priority="22" rank="1"/>
  </conditionalFormatting>
  <conditionalFormatting sqref="E23:V23">
    <cfRule type="top10" dxfId="615" priority="21" rank="1"/>
  </conditionalFormatting>
  <conditionalFormatting sqref="E25:V25">
    <cfRule type="top10" dxfId="614" priority="20" rank="1"/>
  </conditionalFormatting>
  <conditionalFormatting sqref="E81:V81">
    <cfRule type="top10" dxfId="613" priority="17" rank="1"/>
  </conditionalFormatting>
  <conditionalFormatting sqref="E79:V79">
    <cfRule type="top10" dxfId="612" priority="16" rank="1"/>
  </conditionalFormatting>
  <conditionalFormatting sqref="E77:V77">
    <cfRule type="top10" dxfId="611" priority="15" rank="1"/>
  </conditionalFormatting>
  <conditionalFormatting sqref="E75:V75">
    <cfRule type="top10" dxfId="610" priority="14" rank="1"/>
  </conditionalFormatting>
  <conditionalFormatting sqref="E73:V73">
    <cfRule type="top10" dxfId="609" priority="13" rank="1"/>
  </conditionalFormatting>
  <conditionalFormatting sqref="E71:V71">
    <cfRule type="top10" dxfId="608" priority="12" rank="1"/>
  </conditionalFormatting>
  <conditionalFormatting sqref="E69:V69">
    <cfRule type="top10" dxfId="607" priority="11" rank="1"/>
  </conditionalFormatting>
  <conditionalFormatting sqref="E101:V101">
    <cfRule type="top10" dxfId="606" priority="9" rank="1"/>
  </conditionalFormatting>
  <conditionalFormatting sqref="E99:V99">
    <cfRule type="top10" dxfId="605" priority="8" rank="1"/>
  </conditionalFormatting>
  <conditionalFormatting sqref="E97:V97">
    <cfRule type="top10" dxfId="604" priority="7" rank="1"/>
  </conditionalFormatting>
  <conditionalFormatting sqref="E95:V95">
    <cfRule type="top10" dxfId="603" priority="6" rank="1"/>
  </conditionalFormatting>
  <conditionalFormatting sqref="E93:V93">
    <cfRule type="top10" dxfId="602" priority="5" rank="1"/>
  </conditionalFormatting>
  <conditionalFormatting sqref="E91:V91">
    <cfRule type="top10" dxfId="601" priority="4" rank="1"/>
  </conditionalFormatting>
  <conditionalFormatting sqref="E89:V89">
    <cfRule type="top10" dxfId="600" priority="3" rank="1"/>
  </conditionalFormatting>
  <conditionalFormatting sqref="E87:V87">
    <cfRule type="top10" dxfId="599" priority="2" rank="1"/>
  </conditionalFormatting>
  <conditionalFormatting sqref="E85:V85">
    <cfRule type="top10" dxfId="59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6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6384" ht="15" customHeight="1">
      <c r="B2" s="3" t="s">
        <v>29</v>
      </c>
    </row>
    <row r="3" spans="1:16384" ht="15" customHeight="1">
      <c r="B3" s="3" t="s">
        <v>328</v>
      </c>
    </row>
    <row r="4" spans="1:16384" ht="15" customHeight="1">
      <c r="B4" s="3" t="s">
        <v>329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10</v>
      </c>
      <c r="F7" s="13" t="s">
        <v>6</v>
      </c>
      <c r="G7" s="13" t="s">
        <v>8</v>
      </c>
      <c r="H7" s="13" t="s">
        <v>3</v>
      </c>
      <c r="I7" s="13" t="s">
        <v>74</v>
      </c>
      <c r="J7" s="13" t="s">
        <v>23</v>
      </c>
      <c r="K7" s="13" t="s">
        <v>27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11767</v>
      </c>
      <c r="E8" s="15">
        <v>3280</v>
      </c>
      <c r="F8" s="16">
        <v>5747</v>
      </c>
      <c r="G8" s="16">
        <v>1277</v>
      </c>
      <c r="H8" s="16">
        <v>91</v>
      </c>
      <c r="I8" s="16">
        <v>393</v>
      </c>
      <c r="J8" s="16">
        <v>730</v>
      </c>
      <c r="K8" s="16">
        <v>249</v>
      </c>
    </row>
    <row r="9" spans="1:16384" ht="15" customHeight="1">
      <c r="A9" s="49"/>
      <c r="B9" s="57"/>
      <c r="C9" s="58"/>
      <c r="D9" s="17">
        <v>1</v>
      </c>
      <c r="E9" s="18">
        <v>0.27874564459930312</v>
      </c>
      <c r="F9" s="19">
        <v>0.48839976204640095</v>
      </c>
      <c r="G9" s="19">
        <v>0.10852383785161894</v>
      </c>
      <c r="H9" s="19">
        <v>7.7334919690660317E-3</v>
      </c>
      <c r="I9" s="19">
        <v>3.3398487294977477E-2</v>
      </c>
      <c r="J9" s="19">
        <v>6.2037902608991245E-2</v>
      </c>
      <c r="K9" s="19">
        <v>2.116087362964222E-2</v>
      </c>
    </row>
    <row r="10" spans="1:16384" ht="15" customHeight="1">
      <c r="A10" s="49"/>
      <c r="B10" s="20" t="s">
        <v>280</v>
      </c>
      <c r="C10" s="59" t="s">
        <v>286</v>
      </c>
      <c r="D10" s="21">
        <v>3676</v>
      </c>
      <c r="E10" s="22">
        <v>2058</v>
      </c>
      <c r="F10" s="23">
        <v>985</v>
      </c>
      <c r="G10" s="23">
        <v>201</v>
      </c>
      <c r="H10" s="23">
        <v>16</v>
      </c>
      <c r="I10" s="23">
        <v>137</v>
      </c>
      <c r="J10" s="23">
        <v>204</v>
      </c>
      <c r="K10" s="23">
        <v>75</v>
      </c>
    </row>
    <row r="11" spans="1:16384" ht="15" customHeight="1">
      <c r="A11" s="49"/>
      <c r="B11" s="24"/>
      <c r="C11" s="52"/>
      <c r="D11" s="25">
        <v>1</v>
      </c>
      <c r="E11" s="26">
        <v>0.55984766050054402</v>
      </c>
      <c r="F11" s="27">
        <v>0.26795429815016319</v>
      </c>
      <c r="G11" s="27">
        <v>5.4678998911860718E-2</v>
      </c>
      <c r="H11" s="27">
        <v>4.3525571273122961E-3</v>
      </c>
      <c r="I11" s="27">
        <v>3.7268770402611534E-2</v>
      </c>
      <c r="J11" s="27">
        <v>5.5495103373231776E-2</v>
      </c>
      <c r="K11" s="27">
        <v>2.0402611534276388E-2</v>
      </c>
    </row>
    <row r="12" spans="1:16384" ht="15" customHeight="1">
      <c r="A12" s="49"/>
      <c r="B12" s="24"/>
      <c r="C12" s="51" t="s">
        <v>287</v>
      </c>
      <c r="D12" s="28">
        <v>7904</v>
      </c>
      <c r="E12" s="29">
        <v>1185</v>
      </c>
      <c r="F12" s="30">
        <v>4668</v>
      </c>
      <c r="G12" s="30">
        <v>1057</v>
      </c>
      <c r="H12" s="30">
        <v>72</v>
      </c>
      <c r="I12" s="30">
        <v>246</v>
      </c>
      <c r="J12" s="30">
        <v>515</v>
      </c>
      <c r="K12" s="30">
        <v>161</v>
      </c>
    </row>
    <row r="13" spans="1:16384" ht="15" customHeight="1">
      <c r="A13" s="49"/>
      <c r="B13" s="43"/>
      <c r="C13" s="60"/>
      <c r="D13" s="44">
        <v>1</v>
      </c>
      <c r="E13" s="45">
        <v>0.1499240890688259</v>
      </c>
      <c r="F13" s="46">
        <v>0.59058704453441291</v>
      </c>
      <c r="G13" s="46">
        <v>0.13372975708502025</v>
      </c>
      <c r="H13" s="46">
        <v>9.1093117408906875E-3</v>
      </c>
      <c r="I13" s="46">
        <v>3.1123481781376517E-2</v>
      </c>
      <c r="J13" s="46">
        <v>6.5156882591093118E-2</v>
      </c>
      <c r="K13" s="46">
        <v>2.0369433198380568E-2</v>
      </c>
    </row>
    <row r="14" spans="1:16384" ht="15" customHeight="1">
      <c r="A14" s="49"/>
      <c r="B14" s="24" t="s">
        <v>22</v>
      </c>
      <c r="C14" s="53" t="s">
        <v>288</v>
      </c>
      <c r="D14" s="21">
        <v>273</v>
      </c>
      <c r="E14" s="22">
        <v>123</v>
      </c>
      <c r="F14" s="23">
        <v>55</v>
      </c>
      <c r="G14" s="23">
        <v>9</v>
      </c>
      <c r="H14" s="23">
        <v>0</v>
      </c>
      <c r="I14" s="23">
        <v>40</v>
      </c>
      <c r="J14" s="23">
        <v>44</v>
      </c>
      <c r="K14" s="23">
        <v>2</v>
      </c>
    </row>
    <row r="15" spans="1:16384" ht="15" customHeight="1">
      <c r="A15" s="49"/>
      <c r="B15" s="24"/>
      <c r="C15" s="52"/>
      <c r="D15" s="31">
        <v>1</v>
      </c>
      <c r="E15" s="26">
        <v>0.45054945054945056</v>
      </c>
      <c r="F15" s="27">
        <v>0.20146520146520147</v>
      </c>
      <c r="G15" s="27">
        <v>3.2967032967032968E-2</v>
      </c>
      <c r="H15" s="27">
        <v>0</v>
      </c>
      <c r="I15" s="27">
        <v>0.14652014652014653</v>
      </c>
      <c r="J15" s="27">
        <v>0.16117216117216118</v>
      </c>
      <c r="K15" s="27">
        <v>7.326007326007326E-3</v>
      </c>
    </row>
    <row r="16" spans="1:16384" ht="15" customHeight="1">
      <c r="A16" s="49"/>
      <c r="B16" s="24"/>
      <c r="C16" s="51" t="s">
        <v>289</v>
      </c>
      <c r="D16" s="28">
        <v>476</v>
      </c>
      <c r="E16" s="29">
        <v>303</v>
      </c>
      <c r="F16" s="30">
        <v>80</v>
      </c>
      <c r="G16" s="30">
        <v>4</v>
      </c>
      <c r="H16" s="30">
        <v>1</v>
      </c>
      <c r="I16" s="30">
        <v>49</v>
      </c>
      <c r="J16" s="30">
        <v>31</v>
      </c>
      <c r="K16" s="30">
        <v>8</v>
      </c>
    </row>
    <row r="17" spans="1:11" ht="15" customHeight="1">
      <c r="A17" s="49"/>
      <c r="B17" s="24"/>
      <c r="C17" s="52"/>
      <c r="D17" s="31">
        <v>1</v>
      </c>
      <c r="E17" s="26">
        <v>0.63655462184873945</v>
      </c>
      <c r="F17" s="27">
        <v>0.16806722689075632</v>
      </c>
      <c r="G17" s="27">
        <v>8.4033613445378148E-3</v>
      </c>
      <c r="H17" s="27">
        <v>2.1008403361344537E-3</v>
      </c>
      <c r="I17" s="27">
        <v>0.10294117647058823</v>
      </c>
      <c r="J17" s="27">
        <v>6.5126050420168072E-2</v>
      </c>
      <c r="K17" s="27">
        <v>1.680672268907563E-2</v>
      </c>
    </row>
    <row r="18" spans="1:11" ht="15" customHeight="1">
      <c r="A18" s="49"/>
      <c r="B18" s="24"/>
      <c r="C18" s="51" t="s">
        <v>290</v>
      </c>
      <c r="D18" s="28">
        <v>584</v>
      </c>
      <c r="E18" s="29">
        <v>360</v>
      </c>
      <c r="F18" s="30">
        <v>118</v>
      </c>
      <c r="G18" s="30">
        <v>12</v>
      </c>
      <c r="H18" s="30">
        <v>0</v>
      </c>
      <c r="I18" s="30">
        <v>52</v>
      </c>
      <c r="J18" s="30">
        <v>29</v>
      </c>
      <c r="K18" s="30">
        <v>13</v>
      </c>
    </row>
    <row r="19" spans="1:11" ht="15" customHeight="1">
      <c r="A19" s="49"/>
      <c r="B19" s="24"/>
      <c r="C19" s="52"/>
      <c r="D19" s="31">
        <v>1</v>
      </c>
      <c r="E19" s="26">
        <v>0.61643835616438358</v>
      </c>
      <c r="F19" s="27">
        <v>0.20205479452054795</v>
      </c>
      <c r="G19" s="27">
        <v>2.0547945205479451E-2</v>
      </c>
      <c r="H19" s="27">
        <v>0</v>
      </c>
      <c r="I19" s="27">
        <v>8.9041095890410954E-2</v>
      </c>
      <c r="J19" s="27">
        <v>4.965753424657534E-2</v>
      </c>
      <c r="K19" s="27">
        <v>2.2260273972602738E-2</v>
      </c>
    </row>
    <row r="20" spans="1:11" ht="15" customHeight="1">
      <c r="A20" s="49"/>
      <c r="B20" s="24"/>
      <c r="C20" s="51" t="s">
        <v>291</v>
      </c>
      <c r="D20" s="28">
        <v>1213</v>
      </c>
      <c r="E20" s="29">
        <v>649</v>
      </c>
      <c r="F20" s="30">
        <v>364</v>
      </c>
      <c r="G20" s="30">
        <v>49</v>
      </c>
      <c r="H20" s="30">
        <v>7</v>
      </c>
      <c r="I20" s="30">
        <v>50</v>
      </c>
      <c r="J20" s="30">
        <v>64</v>
      </c>
      <c r="K20" s="30">
        <v>30</v>
      </c>
    </row>
    <row r="21" spans="1:11" ht="15" customHeight="1">
      <c r="A21" s="49"/>
      <c r="B21" s="24"/>
      <c r="C21" s="52"/>
      <c r="D21" s="31">
        <v>1</v>
      </c>
      <c r="E21" s="26">
        <v>0.53503709810387468</v>
      </c>
      <c r="F21" s="27">
        <v>0.30008244023083264</v>
      </c>
      <c r="G21" s="27">
        <v>4.0395713107996702E-2</v>
      </c>
      <c r="H21" s="27">
        <v>5.7708161582852432E-3</v>
      </c>
      <c r="I21" s="27">
        <v>4.1220115416323165E-2</v>
      </c>
      <c r="J21" s="27">
        <v>5.2761747732893653E-2</v>
      </c>
      <c r="K21" s="27">
        <v>2.47320692497939E-2</v>
      </c>
    </row>
    <row r="22" spans="1:11" ht="15" customHeight="1">
      <c r="A22" s="49"/>
      <c r="B22" s="24"/>
      <c r="C22" s="51" t="s">
        <v>292</v>
      </c>
      <c r="D22" s="28">
        <v>2533</v>
      </c>
      <c r="E22" s="29">
        <v>884</v>
      </c>
      <c r="F22" s="30">
        <v>1144</v>
      </c>
      <c r="G22" s="30">
        <v>204</v>
      </c>
      <c r="H22" s="30">
        <v>10</v>
      </c>
      <c r="I22" s="30">
        <v>82</v>
      </c>
      <c r="J22" s="30">
        <v>151</v>
      </c>
      <c r="K22" s="30">
        <v>58</v>
      </c>
    </row>
    <row r="23" spans="1:11" ht="15" customHeight="1">
      <c r="A23" s="49"/>
      <c r="B23" s="24"/>
      <c r="C23" s="52"/>
      <c r="D23" s="25">
        <v>1</v>
      </c>
      <c r="E23" s="26">
        <v>0.34899328859060402</v>
      </c>
      <c r="F23" s="27">
        <v>0.45163837347019342</v>
      </c>
      <c r="G23" s="27">
        <v>8.0536912751677847E-2</v>
      </c>
      <c r="H23" s="27">
        <v>3.9478878799842085E-3</v>
      </c>
      <c r="I23" s="27">
        <v>3.2372680615870508E-2</v>
      </c>
      <c r="J23" s="27">
        <v>5.9613106987761545E-2</v>
      </c>
      <c r="K23" s="27">
        <v>2.2897749703908409E-2</v>
      </c>
    </row>
    <row r="24" spans="1:11" ht="15" customHeight="1">
      <c r="A24" s="49"/>
      <c r="B24" s="24"/>
      <c r="C24" s="51" t="s">
        <v>293</v>
      </c>
      <c r="D24" s="28">
        <v>3444</v>
      </c>
      <c r="E24" s="29">
        <v>681</v>
      </c>
      <c r="F24" s="30">
        <v>1968</v>
      </c>
      <c r="G24" s="30">
        <v>441</v>
      </c>
      <c r="H24" s="30">
        <v>27</v>
      </c>
      <c r="I24" s="30">
        <v>72</v>
      </c>
      <c r="J24" s="30">
        <v>190</v>
      </c>
      <c r="K24" s="30">
        <v>65</v>
      </c>
    </row>
    <row r="25" spans="1:11" ht="15" customHeight="1">
      <c r="A25" s="49"/>
      <c r="B25" s="24"/>
      <c r="C25" s="52"/>
      <c r="D25" s="25">
        <v>1</v>
      </c>
      <c r="E25" s="26">
        <v>0.19773519163763068</v>
      </c>
      <c r="F25" s="27">
        <v>0.5714285714285714</v>
      </c>
      <c r="G25" s="27">
        <v>0.12804878048780488</v>
      </c>
      <c r="H25" s="27">
        <v>7.8397212543554005E-3</v>
      </c>
      <c r="I25" s="27">
        <v>2.0905923344947737E-2</v>
      </c>
      <c r="J25" s="27">
        <v>5.516840882694541E-2</v>
      </c>
      <c r="K25" s="27">
        <v>1.8873403019744484E-2</v>
      </c>
    </row>
    <row r="26" spans="1:11" ht="15" customHeight="1">
      <c r="A26" s="49"/>
      <c r="B26" s="24"/>
      <c r="C26" s="51" t="s">
        <v>294</v>
      </c>
      <c r="D26" s="28">
        <v>3018</v>
      </c>
      <c r="E26" s="29">
        <v>229</v>
      </c>
      <c r="F26" s="30">
        <v>1909</v>
      </c>
      <c r="G26" s="30">
        <v>535</v>
      </c>
      <c r="H26" s="30">
        <v>44</v>
      </c>
      <c r="I26" s="30">
        <v>38</v>
      </c>
      <c r="J26" s="30">
        <v>204</v>
      </c>
      <c r="K26" s="30">
        <v>59</v>
      </c>
    </row>
    <row r="27" spans="1:11" ht="15" customHeight="1">
      <c r="A27" s="49"/>
      <c r="B27" s="43"/>
      <c r="C27" s="60"/>
      <c r="D27" s="44">
        <v>1</v>
      </c>
      <c r="E27" s="45">
        <v>7.5878064943671303E-2</v>
      </c>
      <c r="F27" s="46">
        <v>0.63253810470510274</v>
      </c>
      <c r="G27" s="46">
        <v>0.17726971504307487</v>
      </c>
      <c r="H27" s="46">
        <v>1.4579191517561299E-2</v>
      </c>
      <c r="I27" s="46">
        <v>1.2591119946984758E-2</v>
      </c>
      <c r="J27" s="46">
        <v>6.7594433399602388E-2</v>
      </c>
      <c r="K27" s="46">
        <v>1.9549370444002651E-2</v>
      </c>
    </row>
    <row r="28" spans="1:11" ht="15" customHeight="1">
      <c r="A28" s="49"/>
      <c r="B28" s="24" t="s">
        <v>281</v>
      </c>
      <c r="C28" s="53" t="s">
        <v>295</v>
      </c>
      <c r="D28" s="21">
        <v>3483</v>
      </c>
      <c r="E28" s="22">
        <v>28</v>
      </c>
      <c r="F28" s="23">
        <v>2234</v>
      </c>
      <c r="G28" s="23">
        <v>497</v>
      </c>
      <c r="H28" s="23">
        <v>39</v>
      </c>
      <c r="I28" s="23">
        <v>224</v>
      </c>
      <c r="J28" s="23">
        <v>380</v>
      </c>
      <c r="K28" s="23">
        <v>81</v>
      </c>
    </row>
    <row r="29" spans="1:11" ht="15" customHeight="1">
      <c r="A29" s="49"/>
      <c r="B29" s="24"/>
      <c r="C29" s="52"/>
      <c r="D29" s="31">
        <v>1</v>
      </c>
      <c r="E29" s="26">
        <v>8.0390467987367219E-3</v>
      </c>
      <c r="F29" s="27">
        <v>0.64140109101349407</v>
      </c>
      <c r="G29" s="27">
        <v>0.1426930806775768</v>
      </c>
      <c r="H29" s="27">
        <v>1.119724375538329E-2</v>
      </c>
      <c r="I29" s="27">
        <v>6.4312374389893776E-2</v>
      </c>
      <c r="J29" s="27">
        <v>0.10910134941142693</v>
      </c>
      <c r="K29" s="27">
        <v>2.3255813953488372E-2</v>
      </c>
    </row>
    <row r="30" spans="1:11" ht="15" customHeight="1">
      <c r="A30" s="49"/>
      <c r="B30" s="24"/>
      <c r="C30" s="51" t="s">
        <v>296</v>
      </c>
      <c r="D30" s="28">
        <v>3071</v>
      </c>
      <c r="E30" s="29">
        <v>2388</v>
      </c>
      <c r="F30" s="30">
        <v>449</v>
      </c>
      <c r="G30" s="30">
        <v>88</v>
      </c>
      <c r="H30" s="30">
        <v>2</v>
      </c>
      <c r="I30" s="30">
        <v>14</v>
      </c>
      <c r="J30" s="30">
        <v>62</v>
      </c>
      <c r="K30" s="30">
        <v>68</v>
      </c>
    </row>
    <row r="31" spans="1:11" ht="15" customHeight="1">
      <c r="A31" s="49"/>
      <c r="B31" s="24"/>
      <c r="C31" s="52"/>
      <c r="D31" s="31">
        <v>1</v>
      </c>
      <c r="E31" s="26">
        <v>0.77759687398241617</v>
      </c>
      <c r="F31" s="27">
        <v>0.14620644741126668</v>
      </c>
      <c r="G31" s="27">
        <v>2.8655161185281667E-2</v>
      </c>
      <c r="H31" s="27">
        <v>6.5125366330185612E-4</v>
      </c>
      <c r="I31" s="27">
        <v>4.5587756431129927E-3</v>
      </c>
      <c r="J31" s="27">
        <v>2.0188863562357537E-2</v>
      </c>
      <c r="K31" s="27">
        <v>2.2142624552263106E-2</v>
      </c>
    </row>
    <row r="32" spans="1:11" ht="15" customHeight="1">
      <c r="A32" s="49"/>
      <c r="B32" s="24"/>
      <c r="C32" s="51" t="s">
        <v>297</v>
      </c>
      <c r="D32" s="28">
        <v>292</v>
      </c>
      <c r="E32" s="29">
        <v>242</v>
      </c>
      <c r="F32" s="30">
        <v>30</v>
      </c>
      <c r="G32" s="30">
        <v>7</v>
      </c>
      <c r="H32" s="30">
        <v>1</v>
      </c>
      <c r="I32" s="30">
        <v>1</v>
      </c>
      <c r="J32" s="30">
        <v>7</v>
      </c>
      <c r="K32" s="30">
        <v>4</v>
      </c>
    </row>
    <row r="33" spans="1:11" ht="15" customHeight="1">
      <c r="A33" s="49"/>
      <c r="B33" s="24"/>
      <c r="C33" s="52"/>
      <c r="D33" s="31">
        <v>1</v>
      </c>
      <c r="E33" s="26">
        <v>0.82876712328767121</v>
      </c>
      <c r="F33" s="27">
        <v>0.10273972602739725</v>
      </c>
      <c r="G33" s="27">
        <v>2.3972602739726026E-2</v>
      </c>
      <c r="H33" s="27">
        <v>3.4246575342465752E-3</v>
      </c>
      <c r="I33" s="27">
        <v>3.4246575342465752E-3</v>
      </c>
      <c r="J33" s="27">
        <v>2.3972602739726026E-2</v>
      </c>
      <c r="K33" s="27">
        <v>1.3698630136986301E-2</v>
      </c>
    </row>
    <row r="34" spans="1:11" ht="15" customHeight="1">
      <c r="A34" s="49"/>
      <c r="B34" s="24"/>
      <c r="C34" s="51" t="s">
        <v>298</v>
      </c>
      <c r="D34" s="28">
        <v>2670</v>
      </c>
      <c r="E34" s="29">
        <v>300</v>
      </c>
      <c r="F34" s="30">
        <v>1828</v>
      </c>
      <c r="G34" s="30">
        <v>463</v>
      </c>
      <c r="H34" s="30">
        <v>7</v>
      </c>
      <c r="I34" s="30">
        <v>3</v>
      </c>
      <c r="J34" s="30">
        <v>27</v>
      </c>
      <c r="K34" s="30">
        <v>42</v>
      </c>
    </row>
    <row r="35" spans="1:11" ht="15" customHeight="1">
      <c r="A35" s="49"/>
      <c r="B35" s="43"/>
      <c r="C35" s="60"/>
      <c r="D35" s="44">
        <v>1</v>
      </c>
      <c r="E35" s="45">
        <v>0.11235955056179775</v>
      </c>
      <c r="F35" s="46">
        <v>0.68464419475655436</v>
      </c>
      <c r="G35" s="46">
        <v>0.17340823970037453</v>
      </c>
      <c r="H35" s="46">
        <v>2.6217228464419477E-3</v>
      </c>
      <c r="I35" s="46">
        <v>1.1235955056179776E-3</v>
      </c>
      <c r="J35" s="46">
        <v>1.0112359550561797E-2</v>
      </c>
      <c r="K35" s="46">
        <v>1.5730337078651686E-2</v>
      </c>
    </row>
    <row r="36" spans="1:11" ht="15" customHeight="1">
      <c r="A36" s="49"/>
      <c r="B36" s="24" t="s">
        <v>17</v>
      </c>
      <c r="C36" s="53" t="s">
        <v>299</v>
      </c>
      <c r="D36" s="21">
        <v>356</v>
      </c>
      <c r="E36" s="22">
        <v>84</v>
      </c>
      <c r="F36" s="23">
        <v>185</v>
      </c>
      <c r="G36" s="23">
        <v>32</v>
      </c>
      <c r="H36" s="23">
        <v>1</v>
      </c>
      <c r="I36" s="23">
        <v>13</v>
      </c>
      <c r="J36" s="23">
        <v>29</v>
      </c>
      <c r="K36" s="23">
        <v>12</v>
      </c>
    </row>
    <row r="37" spans="1:11" ht="15" customHeight="1">
      <c r="A37" s="49"/>
      <c r="B37" s="24"/>
      <c r="C37" s="52"/>
      <c r="D37" s="31">
        <v>1</v>
      </c>
      <c r="E37" s="26">
        <v>0.23595505617977527</v>
      </c>
      <c r="F37" s="27">
        <v>0.5196629213483146</v>
      </c>
      <c r="G37" s="27">
        <v>8.98876404494382E-2</v>
      </c>
      <c r="H37" s="27">
        <v>2.8089887640449437E-3</v>
      </c>
      <c r="I37" s="27">
        <v>3.6516853932584269E-2</v>
      </c>
      <c r="J37" s="27">
        <v>8.1460674157303375E-2</v>
      </c>
      <c r="K37" s="27">
        <v>3.3707865168539325E-2</v>
      </c>
    </row>
    <row r="38" spans="1:11" ht="15" customHeight="1">
      <c r="A38" s="49"/>
      <c r="B38" s="24"/>
      <c r="C38" s="54" t="s">
        <v>300</v>
      </c>
      <c r="D38" s="28">
        <v>844</v>
      </c>
      <c r="E38" s="29">
        <v>270</v>
      </c>
      <c r="F38" s="30">
        <v>402</v>
      </c>
      <c r="G38" s="30">
        <v>71</v>
      </c>
      <c r="H38" s="30">
        <v>6</v>
      </c>
      <c r="I38" s="30">
        <v>34</v>
      </c>
      <c r="J38" s="30">
        <v>39</v>
      </c>
      <c r="K38" s="30">
        <v>22</v>
      </c>
    </row>
    <row r="39" spans="1:11" ht="15" customHeight="1">
      <c r="A39" s="49"/>
      <c r="B39" s="24"/>
      <c r="C39" s="52"/>
      <c r="D39" s="31">
        <v>1</v>
      </c>
      <c r="E39" s="26">
        <v>0.31990521327014215</v>
      </c>
      <c r="F39" s="27">
        <v>0.476303317535545</v>
      </c>
      <c r="G39" s="27">
        <v>8.412322274881516E-2</v>
      </c>
      <c r="H39" s="27">
        <v>7.1090047393364926E-3</v>
      </c>
      <c r="I39" s="27">
        <v>4.0284360189573459E-2</v>
      </c>
      <c r="J39" s="27">
        <v>4.6208530805687202E-2</v>
      </c>
      <c r="K39" s="27">
        <v>2.6066350710900472E-2</v>
      </c>
    </row>
    <row r="40" spans="1:11" ht="15" customHeight="1">
      <c r="A40" s="49"/>
      <c r="B40" s="24"/>
      <c r="C40" s="51" t="s">
        <v>301</v>
      </c>
      <c r="D40" s="28">
        <v>10249</v>
      </c>
      <c r="E40" s="29">
        <v>2826</v>
      </c>
      <c r="F40" s="30">
        <v>5021</v>
      </c>
      <c r="G40" s="30">
        <v>1148</v>
      </c>
      <c r="H40" s="30">
        <v>81</v>
      </c>
      <c r="I40" s="30">
        <v>331</v>
      </c>
      <c r="J40" s="30">
        <v>645</v>
      </c>
      <c r="K40" s="30">
        <v>197</v>
      </c>
    </row>
    <row r="41" spans="1:11" ht="15" customHeight="1">
      <c r="A41" s="49"/>
      <c r="B41" s="43"/>
      <c r="C41" s="60"/>
      <c r="D41" s="44">
        <v>1</v>
      </c>
      <c r="E41" s="45">
        <v>0.2757342179724851</v>
      </c>
      <c r="F41" s="46">
        <v>0.48990145380037076</v>
      </c>
      <c r="G41" s="46">
        <v>0.11201092789540443</v>
      </c>
      <c r="H41" s="46">
        <v>7.9032100692750518E-3</v>
      </c>
      <c r="I41" s="46">
        <v>3.2295833739877058E-2</v>
      </c>
      <c r="J41" s="46">
        <v>6.293296907015318E-2</v>
      </c>
      <c r="K41" s="46">
        <v>1.9221387452434385E-2</v>
      </c>
    </row>
    <row r="42" spans="1:11" ht="15" customHeight="1">
      <c r="A42" s="49"/>
      <c r="B42" s="24" t="s">
        <v>15</v>
      </c>
      <c r="C42" s="53" t="s">
        <v>302</v>
      </c>
      <c r="D42" s="21">
        <v>334</v>
      </c>
      <c r="E42" s="35">
        <v>69</v>
      </c>
      <c r="F42" s="36">
        <v>160</v>
      </c>
      <c r="G42" s="36">
        <v>44</v>
      </c>
      <c r="H42" s="36">
        <v>4</v>
      </c>
      <c r="I42" s="36">
        <v>17</v>
      </c>
      <c r="J42" s="36">
        <v>27</v>
      </c>
      <c r="K42" s="36">
        <v>13</v>
      </c>
    </row>
    <row r="43" spans="1:11" ht="15" customHeight="1">
      <c r="A43" s="49"/>
      <c r="B43" s="24"/>
      <c r="C43" s="52"/>
      <c r="D43" s="31">
        <v>1</v>
      </c>
      <c r="E43" s="26">
        <v>0.20658682634730538</v>
      </c>
      <c r="F43" s="27">
        <v>0.47904191616766467</v>
      </c>
      <c r="G43" s="27">
        <v>0.1317365269461078</v>
      </c>
      <c r="H43" s="27">
        <v>1.1976047904191617E-2</v>
      </c>
      <c r="I43" s="27">
        <v>5.089820359281437E-2</v>
      </c>
      <c r="J43" s="27">
        <v>8.0838323353293412E-2</v>
      </c>
      <c r="K43" s="27">
        <v>3.8922155688622756E-2</v>
      </c>
    </row>
    <row r="44" spans="1:11" ht="15" customHeight="1">
      <c r="A44" s="49"/>
      <c r="B44" s="24"/>
      <c r="C44" s="51" t="s">
        <v>303</v>
      </c>
      <c r="D44" s="28">
        <v>6021</v>
      </c>
      <c r="E44" s="37">
        <v>1446</v>
      </c>
      <c r="F44" s="38">
        <v>3092</v>
      </c>
      <c r="G44" s="38">
        <v>747</v>
      </c>
      <c r="H44" s="38">
        <v>51</v>
      </c>
      <c r="I44" s="38">
        <v>202</v>
      </c>
      <c r="J44" s="38">
        <v>381</v>
      </c>
      <c r="K44" s="38">
        <v>102</v>
      </c>
    </row>
    <row r="45" spans="1:11" ht="15" customHeight="1">
      <c r="A45" s="49"/>
      <c r="B45" s="24"/>
      <c r="C45" s="52"/>
      <c r="D45" s="31">
        <v>1</v>
      </c>
      <c r="E45" s="26">
        <v>0.24015944195316394</v>
      </c>
      <c r="F45" s="27">
        <v>0.51353595748214587</v>
      </c>
      <c r="G45" s="27">
        <v>0.12406576980568013</v>
      </c>
      <c r="H45" s="27">
        <v>8.4703537618335822E-3</v>
      </c>
      <c r="I45" s="27">
        <v>3.3549244311576153E-2</v>
      </c>
      <c r="J45" s="27">
        <v>6.3278525161933233E-2</v>
      </c>
      <c r="K45" s="27">
        <v>1.6940707523667164E-2</v>
      </c>
    </row>
    <row r="46" spans="1:11" ht="15" customHeight="1">
      <c r="A46" s="49"/>
      <c r="B46" s="24"/>
      <c r="C46" s="51" t="s">
        <v>304</v>
      </c>
      <c r="D46" s="28">
        <v>3802</v>
      </c>
      <c r="E46" s="37">
        <v>1168</v>
      </c>
      <c r="F46" s="38">
        <v>1819</v>
      </c>
      <c r="G46" s="38">
        <v>348</v>
      </c>
      <c r="H46" s="38">
        <v>28</v>
      </c>
      <c r="I46" s="38">
        <v>124</v>
      </c>
      <c r="J46" s="38">
        <v>224</v>
      </c>
      <c r="K46" s="38">
        <v>91</v>
      </c>
    </row>
    <row r="47" spans="1:11" ht="15" customHeight="1">
      <c r="A47" s="49"/>
      <c r="B47" s="24"/>
      <c r="C47" s="52"/>
      <c r="D47" s="31">
        <v>1</v>
      </c>
      <c r="E47" s="26">
        <v>0.30720673329826409</v>
      </c>
      <c r="F47" s="27">
        <v>0.47843240399789583</v>
      </c>
      <c r="G47" s="27">
        <v>9.1530773277222519E-2</v>
      </c>
      <c r="H47" s="27">
        <v>7.3645449763282481E-3</v>
      </c>
      <c r="I47" s="27">
        <v>3.2614413466596527E-2</v>
      </c>
      <c r="J47" s="27">
        <v>5.8916359810625984E-2</v>
      </c>
      <c r="K47" s="27">
        <v>2.3934771173066808E-2</v>
      </c>
    </row>
    <row r="48" spans="1:11" ht="15" customHeight="1">
      <c r="A48" s="49"/>
      <c r="B48" s="24"/>
      <c r="C48" s="51" t="s">
        <v>305</v>
      </c>
      <c r="D48" s="28">
        <v>1393</v>
      </c>
      <c r="E48" s="37">
        <v>524</v>
      </c>
      <c r="F48" s="38">
        <v>590</v>
      </c>
      <c r="G48" s="38">
        <v>117</v>
      </c>
      <c r="H48" s="38">
        <v>7</v>
      </c>
      <c r="I48" s="38">
        <v>45</v>
      </c>
      <c r="J48" s="38">
        <v>76</v>
      </c>
      <c r="K48" s="38">
        <v>34</v>
      </c>
    </row>
    <row r="49" spans="1:11" ht="15" customHeight="1">
      <c r="A49" s="49"/>
      <c r="B49" s="43"/>
      <c r="C49" s="60"/>
      <c r="D49" s="44">
        <v>1</v>
      </c>
      <c r="E49" s="45">
        <v>0.37616654702081836</v>
      </c>
      <c r="F49" s="46">
        <v>0.42354630294328788</v>
      </c>
      <c r="G49" s="46">
        <v>8.3991385498923182E-2</v>
      </c>
      <c r="H49" s="46">
        <v>5.0251256281407036E-3</v>
      </c>
      <c r="I49" s="46">
        <v>3.2304379038047379E-2</v>
      </c>
      <c r="J49" s="46">
        <v>5.4558506819813356E-2</v>
      </c>
      <c r="K49" s="46">
        <v>2.4407753050969132E-2</v>
      </c>
    </row>
    <row r="50" spans="1:11" ht="15" customHeight="1">
      <c r="A50" s="49"/>
      <c r="B50" s="24" t="s">
        <v>282</v>
      </c>
      <c r="C50" s="53" t="s">
        <v>1</v>
      </c>
      <c r="D50" s="21">
        <v>1893</v>
      </c>
      <c r="E50" s="22">
        <v>519</v>
      </c>
      <c r="F50" s="23">
        <v>931</v>
      </c>
      <c r="G50" s="23">
        <v>170</v>
      </c>
      <c r="H50" s="23">
        <v>8</v>
      </c>
      <c r="I50" s="23">
        <v>74</v>
      </c>
      <c r="J50" s="23">
        <v>136</v>
      </c>
      <c r="K50" s="23">
        <v>55</v>
      </c>
    </row>
    <row r="51" spans="1:11" ht="15" customHeight="1">
      <c r="A51" s="49"/>
      <c r="B51" s="24"/>
      <c r="C51" s="52"/>
      <c r="D51" s="31">
        <v>1</v>
      </c>
      <c r="E51" s="26">
        <v>0.27416798732171155</v>
      </c>
      <c r="F51" s="27">
        <v>0.49181193872160589</v>
      </c>
      <c r="G51" s="27">
        <v>8.980454305335446E-2</v>
      </c>
      <c r="H51" s="27">
        <v>4.226096143687269E-3</v>
      </c>
      <c r="I51" s="27">
        <v>3.9091389329107239E-2</v>
      </c>
      <c r="J51" s="27">
        <v>7.1843634442683574E-2</v>
      </c>
      <c r="K51" s="27">
        <v>2.9054410987849975E-2</v>
      </c>
    </row>
    <row r="52" spans="1:11" ht="15" customHeight="1">
      <c r="A52" s="49"/>
      <c r="B52" s="24"/>
      <c r="C52" s="51" t="s">
        <v>306</v>
      </c>
      <c r="D52" s="28">
        <v>1503</v>
      </c>
      <c r="E52" s="29">
        <v>390</v>
      </c>
      <c r="F52" s="30">
        <v>798</v>
      </c>
      <c r="G52" s="30">
        <v>195</v>
      </c>
      <c r="H52" s="30">
        <v>8</v>
      </c>
      <c r="I52" s="30">
        <v>43</v>
      </c>
      <c r="J52" s="30">
        <v>62</v>
      </c>
      <c r="K52" s="30">
        <v>7</v>
      </c>
    </row>
    <row r="53" spans="1:11" ht="15" customHeight="1">
      <c r="A53" s="49"/>
      <c r="B53" s="24"/>
      <c r="C53" s="52"/>
      <c r="D53" s="31">
        <v>1</v>
      </c>
      <c r="E53" s="26">
        <v>0.25948103792415167</v>
      </c>
      <c r="F53" s="27">
        <v>0.53093812375249505</v>
      </c>
      <c r="G53" s="27">
        <v>0.12974051896207583</v>
      </c>
      <c r="H53" s="27">
        <v>5.3226879574184965E-3</v>
      </c>
      <c r="I53" s="27">
        <v>2.8609447771124417E-2</v>
      </c>
      <c r="J53" s="27">
        <v>4.1250831669993347E-2</v>
      </c>
      <c r="K53" s="27">
        <v>4.6573519627411842E-3</v>
      </c>
    </row>
    <row r="54" spans="1:11" ht="15" customHeight="1">
      <c r="A54" s="49"/>
      <c r="B54" s="24"/>
      <c r="C54" s="51" t="s">
        <v>307</v>
      </c>
      <c r="D54" s="28">
        <v>702</v>
      </c>
      <c r="E54" s="29">
        <v>205</v>
      </c>
      <c r="F54" s="30">
        <v>345</v>
      </c>
      <c r="G54" s="30">
        <v>89</v>
      </c>
      <c r="H54" s="30">
        <v>3</v>
      </c>
      <c r="I54" s="30">
        <v>16</v>
      </c>
      <c r="J54" s="30">
        <v>40</v>
      </c>
      <c r="K54" s="30">
        <v>4</v>
      </c>
    </row>
    <row r="55" spans="1:11" ht="15" customHeight="1">
      <c r="A55" s="49"/>
      <c r="B55" s="24"/>
      <c r="C55" s="52"/>
      <c r="D55" s="31">
        <v>1</v>
      </c>
      <c r="E55" s="26">
        <v>0.29202279202279202</v>
      </c>
      <c r="F55" s="27">
        <v>0.49145299145299143</v>
      </c>
      <c r="G55" s="27">
        <v>0.12678062678062679</v>
      </c>
      <c r="H55" s="27">
        <v>4.2735042735042739E-3</v>
      </c>
      <c r="I55" s="27">
        <v>2.2792022792022793E-2</v>
      </c>
      <c r="J55" s="27">
        <v>5.6980056980056981E-2</v>
      </c>
      <c r="K55" s="27">
        <v>5.6980056980056983E-3</v>
      </c>
    </row>
    <row r="56" spans="1:11" ht="15" customHeight="1">
      <c r="A56" s="49"/>
      <c r="B56" s="24"/>
      <c r="C56" s="51" t="s">
        <v>12</v>
      </c>
      <c r="D56" s="28">
        <v>912</v>
      </c>
      <c r="E56" s="29">
        <v>281</v>
      </c>
      <c r="F56" s="30">
        <v>416</v>
      </c>
      <c r="G56" s="30">
        <v>122</v>
      </c>
      <c r="H56" s="30">
        <v>9</v>
      </c>
      <c r="I56" s="30">
        <v>28</v>
      </c>
      <c r="J56" s="30">
        <v>39</v>
      </c>
      <c r="K56" s="30">
        <v>17</v>
      </c>
    </row>
    <row r="57" spans="1:11" ht="15" customHeight="1">
      <c r="A57" s="49"/>
      <c r="B57" s="24"/>
      <c r="C57" s="52"/>
      <c r="D57" s="31">
        <v>1</v>
      </c>
      <c r="E57" s="26">
        <v>0.30811403508771928</v>
      </c>
      <c r="F57" s="27">
        <v>0.45614035087719296</v>
      </c>
      <c r="G57" s="27">
        <v>0.1337719298245614</v>
      </c>
      <c r="H57" s="27">
        <v>9.8684210526315784E-3</v>
      </c>
      <c r="I57" s="27">
        <v>3.0701754385964911E-2</v>
      </c>
      <c r="J57" s="27">
        <v>4.2763157894736843E-2</v>
      </c>
      <c r="K57" s="27">
        <v>1.8640350877192981E-2</v>
      </c>
    </row>
    <row r="58" spans="1:11" ht="15" customHeight="1">
      <c r="A58" s="49"/>
      <c r="B58" s="24"/>
      <c r="C58" s="51" t="s">
        <v>308</v>
      </c>
      <c r="D58" s="28">
        <v>1397</v>
      </c>
      <c r="E58" s="29">
        <v>446</v>
      </c>
      <c r="F58" s="30">
        <v>670</v>
      </c>
      <c r="G58" s="30">
        <v>119</v>
      </c>
      <c r="H58" s="30">
        <v>10</v>
      </c>
      <c r="I58" s="30">
        <v>39</v>
      </c>
      <c r="J58" s="30">
        <v>95</v>
      </c>
      <c r="K58" s="30">
        <v>18</v>
      </c>
    </row>
    <row r="59" spans="1:11" ht="15" customHeight="1">
      <c r="A59" s="49"/>
      <c r="B59" s="24"/>
      <c r="C59" s="52"/>
      <c r="D59" s="31">
        <v>1</v>
      </c>
      <c r="E59" s="26">
        <v>0.31925554760200431</v>
      </c>
      <c r="F59" s="27">
        <v>0.47959914101646384</v>
      </c>
      <c r="G59" s="27">
        <v>8.5182534001431637E-2</v>
      </c>
      <c r="H59" s="27">
        <v>7.1581961345740875E-3</v>
      </c>
      <c r="I59" s="27">
        <v>2.7916964924838941E-2</v>
      </c>
      <c r="J59" s="27">
        <v>6.8002863278453826E-2</v>
      </c>
      <c r="K59" s="27">
        <v>1.2884753042233358E-2</v>
      </c>
    </row>
    <row r="60" spans="1:11" ht="15" customHeight="1">
      <c r="A60" s="49"/>
      <c r="B60" s="24"/>
      <c r="C60" s="51" t="s">
        <v>16</v>
      </c>
      <c r="D60" s="28">
        <v>940</v>
      </c>
      <c r="E60" s="29">
        <v>300</v>
      </c>
      <c r="F60" s="30">
        <v>452</v>
      </c>
      <c r="G60" s="30">
        <v>101</v>
      </c>
      <c r="H60" s="30">
        <v>4</v>
      </c>
      <c r="I60" s="30">
        <v>26</v>
      </c>
      <c r="J60" s="30">
        <v>44</v>
      </c>
      <c r="K60" s="30">
        <v>13</v>
      </c>
    </row>
    <row r="61" spans="1:11" ht="15" customHeight="1">
      <c r="A61" s="49"/>
      <c r="B61" s="24"/>
      <c r="C61" s="52"/>
      <c r="D61" s="31">
        <v>1</v>
      </c>
      <c r="E61" s="26">
        <v>0.31914893617021278</v>
      </c>
      <c r="F61" s="27">
        <v>0.48085106382978721</v>
      </c>
      <c r="G61" s="27">
        <v>0.1074468085106383</v>
      </c>
      <c r="H61" s="27">
        <v>4.2553191489361703E-3</v>
      </c>
      <c r="I61" s="27">
        <v>2.7659574468085105E-2</v>
      </c>
      <c r="J61" s="27">
        <v>4.6808510638297871E-2</v>
      </c>
      <c r="K61" s="27">
        <v>1.3829787234042552E-2</v>
      </c>
    </row>
    <row r="62" spans="1:11" ht="15" customHeight="1">
      <c r="A62" s="49"/>
      <c r="B62" s="24"/>
      <c r="C62" s="51" t="s">
        <v>5</v>
      </c>
      <c r="D62" s="28">
        <v>1675</v>
      </c>
      <c r="E62" s="29">
        <v>481</v>
      </c>
      <c r="F62" s="30">
        <v>791</v>
      </c>
      <c r="G62" s="30">
        <v>190</v>
      </c>
      <c r="H62" s="30">
        <v>9</v>
      </c>
      <c r="I62" s="30">
        <v>64</v>
      </c>
      <c r="J62" s="30">
        <v>106</v>
      </c>
      <c r="K62" s="30">
        <v>34</v>
      </c>
    </row>
    <row r="63" spans="1:11" ht="15" customHeight="1">
      <c r="A63" s="49"/>
      <c r="B63" s="24"/>
      <c r="C63" s="52"/>
      <c r="D63" s="31">
        <v>1</v>
      </c>
      <c r="E63" s="26">
        <v>0.28716417910447761</v>
      </c>
      <c r="F63" s="27">
        <v>0.47223880597014928</v>
      </c>
      <c r="G63" s="27">
        <v>0.11343283582089553</v>
      </c>
      <c r="H63" s="27">
        <v>5.3731343283582086E-3</v>
      </c>
      <c r="I63" s="27">
        <v>3.8208955223880597E-2</v>
      </c>
      <c r="J63" s="27">
        <v>6.3283582089552246E-2</v>
      </c>
      <c r="K63" s="27">
        <v>2.0298507462686566E-2</v>
      </c>
    </row>
    <row r="64" spans="1:11" ht="15" customHeight="1">
      <c r="A64" s="49"/>
      <c r="B64" s="24"/>
      <c r="C64" s="51" t="s">
        <v>14</v>
      </c>
      <c r="D64" s="28">
        <v>834</v>
      </c>
      <c r="E64" s="29">
        <v>231</v>
      </c>
      <c r="F64" s="30">
        <v>380</v>
      </c>
      <c r="G64" s="30">
        <v>96</v>
      </c>
      <c r="H64" s="30">
        <v>10</v>
      </c>
      <c r="I64" s="30">
        <v>33</v>
      </c>
      <c r="J64" s="30">
        <v>51</v>
      </c>
      <c r="K64" s="30">
        <v>33</v>
      </c>
    </row>
    <row r="65" spans="1:11" ht="15" customHeight="1">
      <c r="A65" s="49"/>
      <c r="B65" s="24"/>
      <c r="C65" s="52"/>
      <c r="D65" s="31">
        <v>1</v>
      </c>
      <c r="E65" s="26">
        <v>0.27697841726618705</v>
      </c>
      <c r="F65" s="27">
        <v>0.45563549160671463</v>
      </c>
      <c r="G65" s="27">
        <v>0.11510791366906475</v>
      </c>
      <c r="H65" s="27">
        <v>1.1990407673860911E-2</v>
      </c>
      <c r="I65" s="27">
        <v>3.9568345323741004E-2</v>
      </c>
      <c r="J65" s="27">
        <v>6.1151079136690649E-2</v>
      </c>
      <c r="K65" s="27">
        <v>3.9568345323741004E-2</v>
      </c>
    </row>
    <row r="66" spans="1:11" ht="15" customHeight="1">
      <c r="A66" s="49"/>
      <c r="B66" s="24"/>
      <c r="C66" s="51" t="s">
        <v>19</v>
      </c>
      <c r="D66" s="28">
        <v>1911</v>
      </c>
      <c r="E66" s="29">
        <v>427</v>
      </c>
      <c r="F66" s="30">
        <v>964</v>
      </c>
      <c r="G66" s="30">
        <v>195</v>
      </c>
      <c r="H66" s="30">
        <v>30</v>
      </c>
      <c r="I66" s="30">
        <v>70</v>
      </c>
      <c r="J66" s="30">
        <v>157</v>
      </c>
      <c r="K66" s="30">
        <v>68</v>
      </c>
    </row>
    <row r="67" spans="1:11" ht="15" customHeight="1">
      <c r="A67" s="49"/>
      <c r="B67" s="43"/>
      <c r="C67" s="60"/>
      <c r="D67" s="44">
        <v>1</v>
      </c>
      <c r="E67" s="45">
        <v>0.22344322344322345</v>
      </c>
      <c r="F67" s="46">
        <v>0.50444793301936164</v>
      </c>
      <c r="G67" s="46">
        <v>0.10204081632653061</v>
      </c>
      <c r="H67" s="46">
        <v>1.5698587127158554E-2</v>
      </c>
      <c r="I67" s="46">
        <v>3.6630036630036632E-2</v>
      </c>
      <c r="J67" s="46">
        <v>8.2155939298796443E-2</v>
      </c>
      <c r="K67" s="46">
        <v>3.5583464154892726E-2</v>
      </c>
    </row>
    <row r="68" spans="1:11" ht="15" customHeight="1">
      <c r="A68" s="49"/>
      <c r="B68" s="24" t="s">
        <v>283</v>
      </c>
      <c r="C68" s="53" t="s">
        <v>309</v>
      </c>
      <c r="D68" s="21">
        <v>1592</v>
      </c>
      <c r="E68" s="22">
        <v>335</v>
      </c>
      <c r="F68" s="23">
        <v>880</v>
      </c>
      <c r="G68" s="23">
        <v>149</v>
      </c>
      <c r="H68" s="23">
        <v>16</v>
      </c>
      <c r="I68" s="23">
        <v>73</v>
      </c>
      <c r="J68" s="23">
        <v>102</v>
      </c>
      <c r="K68" s="23">
        <v>37</v>
      </c>
    </row>
    <row r="69" spans="1:11" ht="15" customHeight="1">
      <c r="A69" s="49"/>
      <c r="B69" s="24"/>
      <c r="C69" s="52"/>
      <c r="D69" s="31">
        <v>1</v>
      </c>
      <c r="E69" s="26">
        <v>0.21042713567839197</v>
      </c>
      <c r="F69" s="27">
        <v>0.55276381909547734</v>
      </c>
      <c r="G69" s="27">
        <v>9.3592964824120606E-2</v>
      </c>
      <c r="H69" s="27">
        <v>1.0050251256281407E-2</v>
      </c>
      <c r="I69" s="27">
        <v>4.5854271356783917E-2</v>
      </c>
      <c r="J69" s="27">
        <v>6.407035175879397E-2</v>
      </c>
      <c r="K69" s="27">
        <v>2.3241206030150754E-2</v>
      </c>
    </row>
    <row r="70" spans="1:11" ht="15" customHeight="1">
      <c r="A70" s="49"/>
      <c r="B70" s="24"/>
      <c r="C70" s="51" t="s">
        <v>310</v>
      </c>
      <c r="D70" s="28">
        <v>1914</v>
      </c>
      <c r="E70" s="29">
        <v>425</v>
      </c>
      <c r="F70" s="30">
        <v>1001</v>
      </c>
      <c r="G70" s="30">
        <v>226</v>
      </c>
      <c r="H70" s="30">
        <v>19</v>
      </c>
      <c r="I70" s="30">
        <v>78</v>
      </c>
      <c r="J70" s="30">
        <v>120</v>
      </c>
      <c r="K70" s="30">
        <v>45</v>
      </c>
    </row>
    <row r="71" spans="1:11" ht="15" customHeight="1">
      <c r="A71" s="49"/>
      <c r="B71" s="24"/>
      <c r="C71" s="52"/>
      <c r="D71" s="31">
        <v>1</v>
      </c>
      <c r="E71" s="26">
        <v>0.22204806687565309</v>
      </c>
      <c r="F71" s="27">
        <v>0.52298850574712641</v>
      </c>
      <c r="G71" s="27">
        <v>0.1180773249738767</v>
      </c>
      <c r="H71" s="27">
        <v>9.9268547544409617E-3</v>
      </c>
      <c r="I71" s="27">
        <v>4.0752351097178681E-2</v>
      </c>
      <c r="J71" s="27">
        <v>6.2695924764890276E-2</v>
      </c>
      <c r="K71" s="27">
        <v>2.3510971786833857E-2</v>
      </c>
    </row>
    <row r="72" spans="1:11" ht="15" customHeight="1">
      <c r="A72" s="49"/>
      <c r="B72" s="24"/>
      <c r="C72" s="51" t="s">
        <v>311</v>
      </c>
      <c r="D72" s="28">
        <v>3017</v>
      </c>
      <c r="E72" s="29">
        <v>809</v>
      </c>
      <c r="F72" s="30">
        <v>1515</v>
      </c>
      <c r="G72" s="30">
        <v>359</v>
      </c>
      <c r="H72" s="30">
        <v>24</v>
      </c>
      <c r="I72" s="30">
        <v>98</v>
      </c>
      <c r="J72" s="30">
        <v>163</v>
      </c>
      <c r="K72" s="30">
        <v>49</v>
      </c>
    </row>
    <row r="73" spans="1:11" ht="15" customHeight="1">
      <c r="A73" s="49"/>
      <c r="B73" s="24"/>
      <c r="C73" s="52"/>
      <c r="D73" s="31">
        <v>1</v>
      </c>
      <c r="E73" s="26">
        <v>0.26814716605899902</v>
      </c>
      <c r="F73" s="27">
        <v>0.5021544580709314</v>
      </c>
      <c r="G73" s="27">
        <v>0.11899237653297978</v>
      </c>
      <c r="H73" s="27">
        <v>7.9549221080543586E-3</v>
      </c>
      <c r="I73" s="27">
        <v>3.248259860788863E-2</v>
      </c>
      <c r="J73" s="27">
        <v>5.4027179317202516E-2</v>
      </c>
      <c r="K73" s="27">
        <v>1.6241299303944315E-2</v>
      </c>
    </row>
    <row r="74" spans="1:11" ht="15" customHeight="1">
      <c r="A74" s="49"/>
      <c r="B74" s="24"/>
      <c r="C74" s="51" t="s">
        <v>312</v>
      </c>
      <c r="D74" s="28">
        <v>2283</v>
      </c>
      <c r="E74" s="29">
        <v>693</v>
      </c>
      <c r="F74" s="30">
        <v>1070</v>
      </c>
      <c r="G74" s="30">
        <v>271</v>
      </c>
      <c r="H74" s="30">
        <v>11</v>
      </c>
      <c r="I74" s="30">
        <v>62</v>
      </c>
      <c r="J74" s="30">
        <v>136</v>
      </c>
      <c r="K74" s="30">
        <v>40</v>
      </c>
    </row>
    <row r="75" spans="1:11" ht="15" customHeight="1">
      <c r="A75" s="49"/>
      <c r="B75" s="24"/>
      <c r="C75" s="52"/>
      <c r="D75" s="31">
        <v>1</v>
      </c>
      <c r="E75" s="26">
        <v>0.3035479632063075</v>
      </c>
      <c r="F75" s="27">
        <v>0.46868155935173017</v>
      </c>
      <c r="G75" s="27">
        <v>0.11870346035917652</v>
      </c>
      <c r="H75" s="27">
        <v>4.8182216381953569E-3</v>
      </c>
      <c r="I75" s="27">
        <v>2.7157249233464738E-2</v>
      </c>
      <c r="J75" s="27">
        <v>5.9570740254051686E-2</v>
      </c>
      <c r="K75" s="27">
        <v>1.7520805957074025E-2</v>
      </c>
    </row>
    <row r="76" spans="1:11" ht="15" customHeight="1">
      <c r="A76" s="49"/>
      <c r="B76" s="24"/>
      <c r="C76" s="51" t="s">
        <v>313</v>
      </c>
      <c r="D76" s="28">
        <v>1299</v>
      </c>
      <c r="E76" s="29">
        <v>447</v>
      </c>
      <c r="F76" s="30">
        <v>584</v>
      </c>
      <c r="G76" s="30">
        <v>122</v>
      </c>
      <c r="H76" s="30">
        <v>14</v>
      </c>
      <c r="I76" s="30">
        <v>37</v>
      </c>
      <c r="J76" s="30">
        <v>66</v>
      </c>
      <c r="K76" s="30">
        <v>29</v>
      </c>
    </row>
    <row r="77" spans="1:11" ht="15" customHeight="1">
      <c r="A77" s="49"/>
      <c r="B77" s="24"/>
      <c r="C77" s="52"/>
      <c r="D77" s="31">
        <v>1</v>
      </c>
      <c r="E77" s="26">
        <v>0.34411085450346418</v>
      </c>
      <c r="F77" s="27">
        <v>0.44957659738260203</v>
      </c>
      <c r="G77" s="27">
        <v>9.3918398768283298E-2</v>
      </c>
      <c r="H77" s="27">
        <v>1.0777521170130869E-2</v>
      </c>
      <c r="I77" s="27">
        <v>2.848344880677444E-2</v>
      </c>
      <c r="J77" s="27">
        <v>5.0808314087759814E-2</v>
      </c>
      <c r="K77" s="27">
        <v>2.2324865280985373E-2</v>
      </c>
    </row>
    <row r="78" spans="1:11" ht="15" customHeight="1">
      <c r="A78" s="49"/>
      <c r="B78" s="24"/>
      <c r="C78" s="51" t="s">
        <v>314</v>
      </c>
      <c r="D78" s="28">
        <v>1041</v>
      </c>
      <c r="E78" s="29">
        <v>349</v>
      </c>
      <c r="F78" s="30">
        <v>432</v>
      </c>
      <c r="G78" s="30">
        <v>105</v>
      </c>
      <c r="H78" s="30">
        <v>6</v>
      </c>
      <c r="I78" s="30">
        <v>28</v>
      </c>
      <c r="J78" s="30">
        <v>90</v>
      </c>
      <c r="K78" s="30">
        <v>31</v>
      </c>
    </row>
    <row r="79" spans="1:11" ht="15" customHeight="1">
      <c r="A79" s="49"/>
      <c r="B79" s="24"/>
      <c r="C79" s="52"/>
      <c r="D79" s="31">
        <v>1</v>
      </c>
      <c r="E79" s="26">
        <v>0.33525456292026895</v>
      </c>
      <c r="F79" s="27">
        <v>0.41498559077809799</v>
      </c>
      <c r="G79" s="27">
        <v>0.10086455331412104</v>
      </c>
      <c r="H79" s="27">
        <v>5.763688760806916E-3</v>
      </c>
      <c r="I79" s="27">
        <v>2.6897214217098942E-2</v>
      </c>
      <c r="J79" s="27">
        <v>8.645533141210375E-2</v>
      </c>
      <c r="K79" s="27">
        <v>2.9779058597502402E-2</v>
      </c>
    </row>
    <row r="80" spans="1:11" ht="15" customHeight="1">
      <c r="A80" s="49"/>
      <c r="B80" s="24"/>
      <c r="C80" s="51" t="s">
        <v>315</v>
      </c>
      <c r="D80" s="28">
        <v>534</v>
      </c>
      <c r="E80" s="29">
        <v>201</v>
      </c>
      <c r="F80" s="30">
        <v>224</v>
      </c>
      <c r="G80" s="30">
        <v>39</v>
      </c>
      <c r="H80" s="30">
        <v>1</v>
      </c>
      <c r="I80" s="30">
        <v>13</v>
      </c>
      <c r="J80" s="30">
        <v>40</v>
      </c>
      <c r="K80" s="30">
        <v>16</v>
      </c>
    </row>
    <row r="81" spans="1:11" ht="15" customHeight="1">
      <c r="A81" s="49"/>
      <c r="B81" s="24"/>
      <c r="C81" s="52"/>
      <c r="D81" s="31">
        <v>1</v>
      </c>
      <c r="E81" s="26">
        <v>0.37640449438202245</v>
      </c>
      <c r="F81" s="27">
        <v>0.41947565543071164</v>
      </c>
      <c r="G81" s="27">
        <v>7.3033707865168537E-2</v>
      </c>
      <c r="H81" s="27">
        <v>1.8726591760299626E-3</v>
      </c>
      <c r="I81" s="27">
        <v>2.4344569288389514E-2</v>
      </c>
      <c r="J81" s="27">
        <v>7.4906367041198504E-2</v>
      </c>
      <c r="K81" s="27">
        <v>2.9962546816479401E-2</v>
      </c>
    </row>
    <row r="82" spans="1:1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</row>
    <row r="83" spans="1:1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49"/>
      <c r="B84" s="24" t="s">
        <v>316</v>
      </c>
      <c r="C84" s="53" t="s">
        <v>317</v>
      </c>
      <c r="D84" s="21">
        <v>2602</v>
      </c>
      <c r="E84" s="22">
        <v>838</v>
      </c>
      <c r="F84" s="23">
        <v>1199</v>
      </c>
      <c r="G84" s="23">
        <v>208</v>
      </c>
      <c r="H84" s="23">
        <v>19</v>
      </c>
      <c r="I84" s="23">
        <v>124</v>
      </c>
      <c r="J84" s="23">
        <v>171</v>
      </c>
      <c r="K84" s="23">
        <v>43</v>
      </c>
    </row>
    <row r="85" spans="1:11" ht="15" customHeight="1">
      <c r="A85" s="49"/>
      <c r="B85" s="24" t="s">
        <v>318</v>
      </c>
      <c r="C85" s="52"/>
      <c r="D85" s="31">
        <v>1</v>
      </c>
      <c r="E85" s="26">
        <v>0.3220599538816295</v>
      </c>
      <c r="F85" s="27">
        <v>0.46079938508839352</v>
      </c>
      <c r="G85" s="27">
        <v>7.9938508839354341E-2</v>
      </c>
      <c r="H85" s="27">
        <v>7.3020753266717911E-3</v>
      </c>
      <c r="I85" s="27">
        <v>4.7655649500384319E-2</v>
      </c>
      <c r="J85" s="27">
        <v>6.5718677940046114E-2</v>
      </c>
      <c r="K85" s="27">
        <v>1.6525749423520367E-2</v>
      </c>
    </row>
    <row r="86" spans="1:11" ht="15" customHeight="1">
      <c r="A86" s="49"/>
      <c r="B86" s="24" t="s">
        <v>319</v>
      </c>
      <c r="C86" s="51" t="s">
        <v>320</v>
      </c>
      <c r="D86" s="28">
        <v>2669</v>
      </c>
      <c r="E86" s="29">
        <v>682</v>
      </c>
      <c r="F86" s="30">
        <v>1367</v>
      </c>
      <c r="G86" s="30">
        <v>291</v>
      </c>
      <c r="H86" s="30">
        <v>27</v>
      </c>
      <c r="I86" s="30">
        <v>88</v>
      </c>
      <c r="J86" s="30">
        <v>152</v>
      </c>
      <c r="K86" s="30">
        <v>62</v>
      </c>
    </row>
    <row r="87" spans="1:11" ht="15" customHeight="1">
      <c r="A87" s="49"/>
      <c r="B87" s="24"/>
      <c r="C87" s="52"/>
      <c r="D87" s="31">
        <v>1</v>
      </c>
      <c r="E87" s="26">
        <v>0.25552641438741103</v>
      </c>
      <c r="F87" s="27">
        <v>0.5121768452603972</v>
      </c>
      <c r="G87" s="27">
        <v>0.10902959910078681</v>
      </c>
      <c r="H87" s="27">
        <v>1.0116148370176097E-2</v>
      </c>
      <c r="I87" s="27">
        <v>3.2971150243536904E-2</v>
      </c>
      <c r="J87" s="27">
        <v>5.6950168602472838E-2</v>
      </c>
      <c r="K87" s="27">
        <v>2.3229674035219184E-2</v>
      </c>
    </row>
    <row r="88" spans="1:11" ht="15" customHeight="1">
      <c r="A88" s="49"/>
      <c r="B88" s="24"/>
      <c r="C88" s="51" t="s">
        <v>321</v>
      </c>
      <c r="D88" s="28">
        <v>1746</v>
      </c>
      <c r="E88" s="29">
        <v>446</v>
      </c>
      <c r="F88" s="30">
        <v>886</v>
      </c>
      <c r="G88" s="30">
        <v>213</v>
      </c>
      <c r="H88" s="30">
        <v>12</v>
      </c>
      <c r="I88" s="30">
        <v>48</v>
      </c>
      <c r="J88" s="30">
        <v>106</v>
      </c>
      <c r="K88" s="30">
        <v>35</v>
      </c>
    </row>
    <row r="89" spans="1:11" ht="15" customHeight="1">
      <c r="A89" s="49"/>
      <c r="B89" s="24"/>
      <c r="C89" s="52"/>
      <c r="D89" s="31">
        <v>1</v>
      </c>
      <c r="E89" s="26">
        <v>0.25544100801832759</v>
      </c>
      <c r="F89" s="27">
        <v>0.5074455899198167</v>
      </c>
      <c r="G89" s="27">
        <v>0.12199312714776632</v>
      </c>
      <c r="H89" s="27">
        <v>6.8728522336769758E-3</v>
      </c>
      <c r="I89" s="27">
        <v>2.7491408934707903E-2</v>
      </c>
      <c r="J89" s="27">
        <v>6.0710194730813287E-2</v>
      </c>
      <c r="K89" s="27">
        <v>2.0045819014891181E-2</v>
      </c>
    </row>
    <row r="90" spans="1:11" ht="15" customHeight="1">
      <c r="A90" s="49"/>
      <c r="B90" s="24"/>
      <c r="C90" s="51" t="s">
        <v>322</v>
      </c>
      <c r="D90" s="28">
        <v>2526</v>
      </c>
      <c r="E90" s="29">
        <v>683</v>
      </c>
      <c r="F90" s="30">
        <v>1267</v>
      </c>
      <c r="G90" s="30">
        <v>307</v>
      </c>
      <c r="H90" s="30">
        <v>15</v>
      </c>
      <c r="I90" s="30">
        <v>72</v>
      </c>
      <c r="J90" s="30">
        <v>148</v>
      </c>
      <c r="K90" s="30">
        <v>34</v>
      </c>
    </row>
    <row r="91" spans="1:11" ht="15" customHeight="1">
      <c r="A91" s="49"/>
      <c r="B91" s="24"/>
      <c r="C91" s="52"/>
      <c r="D91" s="31">
        <v>1</v>
      </c>
      <c r="E91" s="26">
        <v>0.27038796516231195</v>
      </c>
      <c r="F91" s="27">
        <v>0.50158353127474264</v>
      </c>
      <c r="G91" s="27">
        <v>0.12153602533650039</v>
      </c>
      <c r="H91" s="27">
        <v>5.9382422802850355E-3</v>
      </c>
      <c r="I91" s="27">
        <v>2.8503562945368172E-2</v>
      </c>
      <c r="J91" s="27">
        <v>5.8590657165479017E-2</v>
      </c>
      <c r="K91" s="27">
        <v>1.3460015835312747E-2</v>
      </c>
    </row>
    <row r="92" spans="1:11" ht="15" customHeight="1">
      <c r="A92" s="49"/>
      <c r="B92" s="24"/>
      <c r="C92" s="51" t="s">
        <v>323</v>
      </c>
      <c r="D92" s="28">
        <v>1297</v>
      </c>
      <c r="E92" s="29">
        <v>363</v>
      </c>
      <c r="F92" s="30">
        <v>602</v>
      </c>
      <c r="G92" s="30">
        <v>151</v>
      </c>
      <c r="H92" s="30">
        <v>8</v>
      </c>
      <c r="I92" s="30">
        <v>37</v>
      </c>
      <c r="J92" s="30">
        <v>89</v>
      </c>
      <c r="K92" s="30">
        <v>47</v>
      </c>
    </row>
    <row r="93" spans="1:11" ht="15" customHeight="1">
      <c r="A93" s="49"/>
      <c r="B93" s="24"/>
      <c r="C93" s="52"/>
      <c r="D93" s="31">
        <v>1</v>
      </c>
      <c r="E93" s="26">
        <v>0.27987663839629917</v>
      </c>
      <c r="F93" s="27">
        <v>0.46414803392444104</v>
      </c>
      <c r="G93" s="27">
        <v>0.11642251349267541</v>
      </c>
      <c r="H93" s="27">
        <v>6.1680801850424053E-3</v>
      </c>
      <c r="I93" s="27">
        <v>2.8527370855821126E-2</v>
      </c>
      <c r="J93" s="27">
        <v>6.8619892058596768E-2</v>
      </c>
      <c r="K93" s="27">
        <v>3.6237471087124135E-2</v>
      </c>
    </row>
    <row r="94" spans="1:11" ht="15" customHeight="1">
      <c r="A94" s="49"/>
      <c r="B94" s="24"/>
      <c r="C94" s="51" t="s">
        <v>324</v>
      </c>
      <c r="D94" s="28">
        <v>327</v>
      </c>
      <c r="E94" s="29">
        <v>87</v>
      </c>
      <c r="F94" s="30">
        <v>166</v>
      </c>
      <c r="G94" s="30">
        <v>45</v>
      </c>
      <c r="H94" s="30">
        <v>3</v>
      </c>
      <c r="I94" s="30">
        <v>6</v>
      </c>
      <c r="J94" s="30">
        <v>14</v>
      </c>
      <c r="K94" s="30">
        <v>6</v>
      </c>
    </row>
    <row r="95" spans="1:11" ht="15" customHeight="1">
      <c r="A95" s="49"/>
      <c r="B95" s="24"/>
      <c r="C95" s="52"/>
      <c r="D95" s="31">
        <v>1</v>
      </c>
      <c r="E95" s="26">
        <v>0.26605504587155965</v>
      </c>
      <c r="F95" s="27">
        <v>0.50764525993883791</v>
      </c>
      <c r="G95" s="27">
        <v>0.13761467889908258</v>
      </c>
      <c r="H95" s="27">
        <v>9.1743119266055051E-3</v>
      </c>
      <c r="I95" s="27">
        <v>1.834862385321101E-2</v>
      </c>
      <c r="J95" s="27">
        <v>4.2813455657492352E-2</v>
      </c>
      <c r="K95" s="27">
        <v>1.834862385321101E-2</v>
      </c>
    </row>
    <row r="96" spans="1:11" ht="15" customHeight="1">
      <c r="A96" s="49"/>
      <c r="B96" s="24"/>
      <c r="C96" s="51" t="s">
        <v>325</v>
      </c>
      <c r="D96" s="28">
        <v>287</v>
      </c>
      <c r="E96" s="29">
        <v>99</v>
      </c>
      <c r="F96" s="30">
        <v>118</v>
      </c>
      <c r="G96" s="30">
        <v>32</v>
      </c>
      <c r="H96" s="30">
        <v>2</v>
      </c>
      <c r="I96" s="30">
        <v>8</v>
      </c>
      <c r="J96" s="30">
        <v>22</v>
      </c>
      <c r="K96" s="30">
        <v>6</v>
      </c>
    </row>
    <row r="97" spans="1:11" ht="15" customHeight="1">
      <c r="A97" s="49"/>
      <c r="B97" s="24"/>
      <c r="C97" s="52"/>
      <c r="D97" s="31">
        <v>1</v>
      </c>
      <c r="E97" s="26">
        <v>0.34494773519163763</v>
      </c>
      <c r="F97" s="27">
        <v>0.41114982578397213</v>
      </c>
      <c r="G97" s="27">
        <v>0.11149825783972125</v>
      </c>
      <c r="H97" s="27">
        <v>6.9686411149825784E-3</v>
      </c>
      <c r="I97" s="27">
        <v>2.7874564459930314E-2</v>
      </c>
      <c r="J97" s="27">
        <v>7.6655052264808357E-2</v>
      </c>
      <c r="K97" s="27">
        <v>2.0905923344947737E-2</v>
      </c>
    </row>
    <row r="98" spans="1:11" ht="15" customHeight="1">
      <c r="A98" s="49"/>
      <c r="B98" s="24"/>
      <c r="C98" s="51" t="s">
        <v>326</v>
      </c>
      <c r="D98" s="28">
        <v>23</v>
      </c>
      <c r="E98" s="29">
        <v>8</v>
      </c>
      <c r="F98" s="30">
        <v>11</v>
      </c>
      <c r="G98" s="30">
        <v>1</v>
      </c>
      <c r="H98" s="30">
        <v>0</v>
      </c>
      <c r="I98" s="30">
        <v>1</v>
      </c>
      <c r="J98" s="30">
        <v>2</v>
      </c>
      <c r="K98" s="30">
        <v>0</v>
      </c>
    </row>
    <row r="99" spans="1:11" ht="15" customHeight="1">
      <c r="A99" s="49"/>
      <c r="B99" s="24"/>
      <c r="C99" s="52"/>
      <c r="D99" s="31">
        <v>1</v>
      </c>
      <c r="E99" s="26">
        <v>0.34782608695652173</v>
      </c>
      <c r="F99" s="27">
        <v>0.47826086956521741</v>
      </c>
      <c r="G99" s="27">
        <v>4.3478260869565216E-2</v>
      </c>
      <c r="H99" s="27">
        <v>0</v>
      </c>
      <c r="I99" s="27">
        <v>4.3478260869565216E-2</v>
      </c>
      <c r="J99" s="27">
        <v>8.6956521739130432E-2</v>
      </c>
      <c r="K99" s="27">
        <v>0</v>
      </c>
    </row>
    <row r="100" spans="1:11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</row>
    <row r="101" spans="1:11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K9">
    <cfRule type="top10" dxfId="1839" priority="56" rank="1"/>
  </conditionalFormatting>
  <conditionalFormatting sqref="E67:K67">
    <cfRule type="top10" dxfId="1838" priority="49" rank="1"/>
  </conditionalFormatting>
  <conditionalFormatting sqref="E65:K65">
    <cfRule type="top10" dxfId="1837" priority="48" rank="1"/>
  </conditionalFormatting>
  <conditionalFormatting sqref="E63:K63">
    <cfRule type="top10" dxfId="1836" priority="47" rank="1"/>
  </conditionalFormatting>
  <conditionalFormatting sqref="E61:K61">
    <cfRule type="top10" dxfId="1835" priority="46" rank="1"/>
  </conditionalFormatting>
  <conditionalFormatting sqref="E59:K59">
    <cfRule type="top10" dxfId="1834" priority="45" rank="1"/>
  </conditionalFormatting>
  <conditionalFormatting sqref="E57:K57">
    <cfRule type="top10" dxfId="1833" priority="44" rank="1"/>
  </conditionalFormatting>
  <conditionalFormatting sqref="E55:K55">
    <cfRule type="top10" dxfId="1832" priority="43" rank="1"/>
  </conditionalFormatting>
  <conditionalFormatting sqref="E53:K53">
    <cfRule type="top10" dxfId="1831" priority="42" rank="1"/>
  </conditionalFormatting>
  <conditionalFormatting sqref="E51:K51">
    <cfRule type="top10" dxfId="1830" priority="41" rank="1"/>
  </conditionalFormatting>
  <conditionalFormatting sqref="E49:K49">
    <cfRule type="top10" dxfId="1829" priority="40" rank="1"/>
  </conditionalFormatting>
  <conditionalFormatting sqref="E47:K47">
    <cfRule type="top10" dxfId="1828" priority="39" rank="1"/>
  </conditionalFormatting>
  <conditionalFormatting sqref="E45:K45">
    <cfRule type="top10" dxfId="1827" priority="38" rank="1"/>
  </conditionalFormatting>
  <conditionalFormatting sqref="E43:K43">
    <cfRule type="top10" dxfId="1826" priority="37" rank="1"/>
  </conditionalFormatting>
  <conditionalFormatting sqref="E41:K41">
    <cfRule type="top10" dxfId="1825" priority="36" rank="1"/>
  </conditionalFormatting>
  <conditionalFormatting sqref="E39:K39">
    <cfRule type="top10" dxfId="1824" priority="35" rank="1"/>
  </conditionalFormatting>
  <conditionalFormatting sqref="E37:K37">
    <cfRule type="top10" dxfId="1823" priority="34" rank="1"/>
  </conditionalFormatting>
  <conditionalFormatting sqref="E35:K35">
    <cfRule type="top10" dxfId="1822" priority="32" rank="1"/>
  </conditionalFormatting>
  <conditionalFormatting sqref="E33:K33">
    <cfRule type="top10" dxfId="1821" priority="31" rank="1"/>
  </conditionalFormatting>
  <conditionalFormatting sqref="E31:K31">
    <cfRule type="top10" dxfId="1820" priority="30" rank="1"/>
  </conditionalFormatting>
  <conditionalFormatting sqref="E29:K29">
    <cfRule type="top10" dxfId="1819" priority="29" rank="1"/>
  </conditionalFormatting>
  <conditionalFormatting sqref="E27:K27">
    <cfRule type="top10" dxfId="1818" priority="28" rank="1"/>
  </conditionalFormatting>
  <conditionalFormatting sqref="E21:K21">
    <cfRule type="top10" dxfId="1817" priority="27" rank="1"/>
  </conditionalFormatting>
  <conditionalFormatting sqref="E19:K19">
    <cfRule type="top10" dxfId="1816" priority="26" rank="1"/>
  </conditionalFormatting>
  <conditionalFormatting sqref="E17:K17">
    <cfRule type="top10" dxfId="1815" priority="25" rank="1"/>
  </conditionalFormatting>
  <conditionalFormatting sqref="E15:K15">
    <cfRule type="top10" dxfId="1814" priority="24" rank="1"/>
  </conditionalFormatting>
  <conditionalFormatting sqref="E13:K13">
    <cfRule type="top10" dxfId="1813" priority="23" rank="1"/>
  </conditionalFormatting>
  <conditionalFormatting sqref="E11:K11">
    <cfRule type="top10" dxfId="1812" priority="22" rank="1"/>
  </conditionalFormatting>
  <conditionalFormatting sqref="E23:K23">
    <cfRule type="top10" dxfId="1811" priority="21" rank="1"/>
  </conditionalFormatting>
  <conditionalFormatting sqref="E25:K25">
    <cfRule type="top10" dxfId="1810" priority="20" rank="1"/>
  </conditionalFormatting>
  <conditionalFormatting sqref="E81:K81">
    <cfRule type="top10" dxfId="1809" priority="17" rank="1"/>
  </conditionalFormatting>
  <conditionalFormatting sqref="E79:K79">
    <cfRule type="top10" dxfId="1808" priority="16" rank="1"/>
  </conditionalFormatting>
  <conditionalFormatting sqref="E77:K77">
    <cfRule type="top10" dxfId="1807" priority="15" rank="1"/>
  </conditionalFormatting>
  <conditionalFormatting sqref="E75:K75">
    <cfRule type="top10" dxfId="1806" priority="14" rank="1"/>
  </conditionalFormatting>
  <conditionalFormatting sqref="E73:K73">
    <cfRule type="top10" dxfId="1805" priority="13" rank="1"/>
  </conditionalFormatting>
  <conditionalFormatting sqref="E71:K71">
    <cfRule type="top10" dxfId="1804" priority="12" rank="1"/>
  </conditionalFormatting>
  <conditionalFormatting sqref="E69:K69">
    <cfRule type="top10" dxfId="1803" priority="11" rank="1"/>
  </conditionalFormatting>
  <conditionalFormatting sqref="E101:K101">
    <cfRule type="top10" dxfId="1802" priority="9" rank="1"/>
  </conditionalFormatting>
  <conditionalFormatting sqref="E99:K99">
    <cfRule type="top10" dxfId="1801" priority="8" rank="1"/>
  </conditionalFormatting>
  <conditionalFormatting sqref="E97:K97">
    <cfRule type="top10" dxfId="1800" priority="7" rank="1"/>
  </conditionalFormatting>
  <conditionalFormatting sqref="E95:K95">
    <cfRule type="top10" dxfId="1799" priority="6" rank="1"/>
  </conditionalFormatting>
  <conditionalFormatting sqref="E93:K93">
    <cfRule type="top10" dxfId="1798" priority="5" rank="1"/>
  </conditionalFormatting>
  <conditionalFormatting sqref="E91:K91">
    <cfRule type="top10" dxfId="1797" priority="4" rank="1"/>
  </conditionalFormatting>
  <conditionalFormatting sqref="E89:K89">
    <cfRule type="top10" dxfId="1796" priority="3" rank="1"/>
  </conditionalFormatting>
  <conditionalFormatting sqref="E87:K87">
    <cfRule type="top10" dxfId="1795" priority="2" rank="1"/>
  </conditionalFormatting>
  <conditionalFormatting sqref="E85:K85">
    <cfRule type="top10" dxfId="179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365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148</v>
      </c>
      <c r="F7" s="13" t="s">
        <v>149</v>
      </c>
      <c r="G7" s="13" t="s">
        <v>213</v>
      </c>
      <c r="H7" s="13" t="s">
        <v>391</v>
      </c>
      <c r="I7" s="13" t="s">
        <v>147</v>
      </c>
      <c r="J7" s="13" t="s">
        <v>150</v>
      </c>
      <c r="K7" s="13" t="s">
        <v>215</v>
      </c>
      <c r="L7" s="13" t="s">
        <v>159</v>
      </c>
      <c r="M7" s="13" t="s">
        <v>152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1857</v>
      </c>
      <c r="F8" s="16">
        <v>459</v>
      </c>
      <c r="G8" s="16">
        <v>429</v>
      </c>
      <c r="H8" s="16">
        <v>495</v>
      </c>
      <c r="I8" s="16">
        <v>1752</v>
      </c>
      <c r="J8" s="16">
        <v>700</v>
      </c>
      <c r="K8" s="16">
        <v>428</v>
      </c>
      <c r="L8" s="16">
        <v>2463</v>
      </c>
      <c r="M8" s="16">
        <v>2089</v>
      </c>
      <c r="N8" s="16">
        <v>9311</v>
      </c>
    </row>
    <row r="9" spans="1:16384" ht="15" customHeight="1">
      <c r="A9" s="49"/>
      <c r="B9" s="57"/>
      <c r="C9" s="58"/>
      <c r="D9" s="17">
        <v>1</v>
      </c>
      <c r="E9" s="18">
        <v>0.1149275900482733</v>
      </c>
      <c r="F9" s="19">
        <v>2.8406981062012625E-2</v>
      </c>
      <c r="G9" s="19">
        <v>2.655031563312291E-2</v>
      </c>
      <c r="H9" s="19">
        <v>3.0634979576680283E-2</v>
      </c>
      <c r="I9" s="19">
        <v>0.1084292610471593</v>
      </c>
      <c r="J9" s="19">
        <v>4.3322193340759999E-2</v>
      </c>
      <c r="K9" s="19">
        <v>2.6488426785493253E-2</v>
      </c>
      <c r="L9" s="19">
        <v>0.15243223171184553</v>
      </c>
      <c r="M9" s="19">
        <v>0.12928580269835377</v>
      </c>
      <c r="N9" s="19">
        <v>0.5762470602797376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640</v>
      </c>
      <c r="F10" s="23">
        <v>158</v>
      </c>
      <c r="G10" s="23">
        <v>140</v>
      </c>
      <c r="H10" s="23">
        <v>169</v>
      </c>
      <c r="I10" s="23">
        <v>602</v>
      </c>
      <c r="J10" s="23">
        <v>245</v>
      </c>
      <c r="K10" s="23">
        <v>130</v>
      </c>
      <c r="L10" s="23">
        <v>880</v>
      </c>
      <c r="M10" s="23">
        <v>589</v>
      </c>
      <c r="N10" s="23">
        <v>2771</v>
      </c>
    </row>
    <row r="11" spans="1:16384" ht="15" customHeight="1">
      <c r="A11" s="49"/>
      <c r="B11" s="24"/>
      <c r="C11" s="52"/>
      <c r="D11" s="25">
        <v>1</v>
      </c>
      <c r="E11" s="26">
        <v>0.12820512820512819</v>
      </c>
      <c r="F11" s="27">
        <v>3.1650641025641024E-2</v>
      </c>
      <c r="G11" s="27">
        <v>2.8044871794871796E-2</v>
      </c>
      <c r="H11" s="27">
        <v>3.3854166666666664E-2</v>
      </c>
      <c r="I11" s="27">
        <v>0.12059294871794872</v>
      </c>
      <c r="J11" s="27">
        <v>4.907852564102564E-2</v>
      </c>
      <c r="K11" s="27">
        <v>2.6041666666666668E-2</v>
      </c>
      <c r="L11" s="27">
        <v>0.17628205128205129</v>
      </c>
      <c r="M11" s="27">
        <v>0.11798878205128205</v>
      </c>
      <c r="N11" s="27">
        <v>0.55508814102564108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1183</v>
      </c>
      <c r="F12" s="30">
        <v>292</v>
      </c>
      <c r="G12" s="30">
        <v>280</v>
      </c>
      <c r="H12" s="30">
        <v>322</v>
      </c>
      <c r="I12" s="30">
        <v>1126</v>
      </c>
      <c r="J12" s="30">
        <v>445</v>
      </c>
      <c r="K12" s="30">
        <v>289</v>
      </c>
      <c r="L12" s="30">
        <v>1546</v>
      </c>
      <c r="M12" s="30">
        <v>1461</v>
      </c>
      <c r="N12" s="30">
        <v>6389</v>
      </c>
    </row>
    <row r="13" spans="1:16384" ht="15" customHeight="1">
      <c r="A13" s="49"/>
      <c r="B13" s="43"/>
      <c r="C13" s="60"/>
      <c r="D13" s="44">
        <v>1</v>
      </c>
      <c r="E13" s="45">
        <v>0.10844257035475295</v>
      </c>
      <c r="F13" s="46">
        <v>2.6766889724081033E-2</v>
      </c>
      <c r="G13" s="46">
        <v>2.5666880557337977E-2</v>
      </c>
      <c r="H13" s="46">
        <v>2.9516912640938673E-2</v>
      </c>
      <c r="I13" s="46">
        <v>0.10321752681272343</v>
      </c>
      <c r="J13" s="46">
        <v>4.0792006600054997E-2</v>
      </c>
      <c r="K13" s="46">
        <v>2.6491887432395271E-2</v>
      </c>
      <c r="L13" s="46">
        <v>0.14171784764873041</v>
      </c>
      <c r="M13" s="46">
        <v>0.1339261160509671</v>
      </c>
      <c r="N13" s="46">
        <v>0.58566321386011555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68</v>
      </c>
      <c r="F14" s="23">
        <v>10</v>
      </c>
      <c r="G14" s="23">
        <v>14</v>
      </c>
      <c r="H14" s="23">
        <v>8</v>
      </c>
      <c r="I14" s="23">
        <v>32</v>
      </c>
      <c r="J14" s="23">
        <v>14</v>
      </c>
      <c r="K14" s="23">
        <v>11</v>
      </c>
      <c r="L14" s="23">
        <v>56</v>
      </c>
      <c r="M14" s="23">
        <v>34</v>
      </c>
      <c r="N14" s="23">
        <v>199</v>
      </c>
    </row>
    <row r="15" spans="1:16384" ht="15" customHeight="1">
      <c r="A15" s="49"/>
      <c r="B15" s="24"/>
      <c r="C15" s="52"/>
      <c r="D15" s="31">
        <v>1</v>
      </c>
      <c r="E15" s="26">
        <v>0.18836565096952909</v>
      </c>
      <c r="F15" s="27">
        <v>2.7700831024930747E-2</v>
      </c>
      <c r="G15" s="27">
        <v>3.8781163434903045E-2</v>
      </c>
      <c r="H15" s="27">
        <v>2.2160664819944598E-2</v>
      </c>
      <c r="I15" s="27">
        <v>8.8642659279778394E-2</v>
      </c>
      <c r="J15" s="27">
        <v>3.8781163434903045E-2</v>
      </c>
      <c r="K15" s="27">
        <v>3.0470914127423823E-2</v>
      </c>
      <c r="L15" s="27">
        <v>0.15512465373961218</v>
      </c>
      <c r="M15" s="27">
        <v>9.4182825484764546E-2</v>
      </c>
      <c r="N15" s="27">
        <v>0.55124653739612184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113</v>
      </c>
      <c r="F16" s="30">
        <v>21</v>
      </c>
      <c r="G16" s="30">
        <v>16</v>
      </c>
      <c r="H16" s="30">
        <v>17</v>
      </c>
      <c r="I16" s="30">
        <v>56</v>
      </c>
      <c r="J16" s="30">
        <v>32</v>
      </c>
      <c r="K16" s="30">
        <v>23</v>
      </c>
      <c r="L16" s="30">
        <v>133</v>
      </c>
      <c r="M16" s="30">
        <v>69</v>
      </c>
      <c r="N16" s="30">
        <v>402</v>
      </c>
    </row>
    <row r="17" spans="1:14" ht="15" customHeight="1">
      <c r="A17" s="49"/>
      <c r="B17" s="24"/>
      <c r="C17" s="52"/>
      <c r="D17" s="31">
        <v>1</v>
      </c>
      <c r="E17" s="26">
        <v>0.16258992805755396</v>
      </c>
      <c r="F17" s="27">
        <v>3.0215827338129497E-2</v>
      </c>
      <c r="G17" s="27">
        <v>2.302158273381295E-2</v>
      </c>
      <c r="H17" s="27">
        <v>2.4460431654676259E-2</v>
      </c>
      <c r="I17" s="27">
        <v>8.0575539568345317E-2</v>
      </c>
      <c r="J17" s="27">
        <v>4.60431654676259E-2</v>
      </c>
      <c r="K17" s="27">
        <v>3.3093525179856115E-2</v>
      </c>
      <c r="L17" s="27">
        <v>0.19136690647482013</v>
      </c>
      <c r="M17" s="27">
        <v>9.9280575539568344E-2</v>
      </c>
      <c r="N17" s="27">
        <v>0.57841726618705036</v>
      </c>
    </row>
    <row r="18" spans="1:14" ht="15" customHeight="1">
      <c r="A18" s="49"/>
      <c r="B18" s="24"/>
      <c r="C18" s="51" t="s">
        <v>290</v>
      </c>
      <c r="D18" s="28">
        <v>867</v>
      </c>
      <c r="E18" s="29">
        <v>128</v>
      </c>
      <c r="F18" s="30">
        <v>29</v>
      </c>
      <c r="G18" s="30">
        <v>29</v>
      </c>
      <c r="H18" s="30">
        <v>16</v>
      </c>
      <c r="I18" s="30">
        <v>79</v>
      </c>
      <c r="J18" s="30">
        <v>47</v>
      </c>
      <c r="K18" s="30">
        <v>28</v>
      </c>
      <c r="L18" s="30">
        <v>145</v>
      </c>
      <c r="M18" s="30">
        <v>96</v>
      </c>
      <c r="N18" s="30">
        <v>494</v>
      </c>
    </row>
    <row r="19" spans="1:14" ht="15" customHeight="1">
      <c r="A19" s="49"/>
      <c r="B19" s="24"/>
      <c r="C19" s="52"/>
      <c r="D19" s="31">
        <v>1</v>
      </c>
      <c r="E19" s="26">
        <v>0.14763552479815456</v>
      </c>
      <c r="F19" s="27">
        <v>3.3448673587081888E-2</v>
      </c>
      <c r="G19" s="27">
        <v>3.3448673587081888E-2</v>
      </c>
      <c r="H19" s="27">
        <v>1.845444059976932E-2</v>
      </c>
      <c r="I19" s="27">
        <v>9.1118800461361019E-2</v>
      </c>
      <c r="J19" s="27">
        <v>5.4209919261822379E-2</v>
      </c>
      <c r="K19" s="27">
        <v>3.2295271049596307E-2</v>
      </c>
      <c r="L19" s="27">
        <v>0.16724336793540945</v>
      </c>
      <c r="M19" s="27">
        <v>0.11072664359861592</v>
      </c>
      <c r="N19" s="27">
        <v>0.56978085351787777</v>
      </c>
    </row>
    <row r="20" spans="1:14" ht="15" customHeight="1">
      <c r="A20" s="49"/>
      <c r="B20" s="24"/>
      <c r="C20" s="51" t="s">
        <v>291</v>
      </c>
      <c r="D20" s="28">
        <v>1749</v>
      </c>
      <c r="E20" s="29">
        <v>237</v>
      </c>
      <c r="F20" s="30">
        <v>49</v>
      </c>
      <c r="G20" s="30">
        <v>52</v>
      </c>
      <c r="H20" s="30">
        <v>53</v>
      </c>
      <c r="I20" s="30">
        <v>213</v>
      </c>
      <c r="J20" s="30">
        <v>95</v>
      </c>
      <c r="K20" s="30">
        <v>47</v>
      </c>
      <c r="L20" s="30">
        <v>259</v>
      </c>
      <c r="M20" s="30">
        <v>204</v>
      </c>
      <c r="N20" s="30">
        <v>995</v>
      </c>
    </row>
    <row r="21" spans="1:14" ht="15" customHeight="1">
      <c r="A21" s="49"/>
      <c r="B21" s="24"/>
      <c r="C21" s="52"/>
      <c r="D21" s="31">
        <v>1</v>
      </c>
      <c r="E21" s="26">
        <v>0.13550600343053174</v>
      </c>
      <c r="F21" s="27">
        <v>2.8016009148084619E-2</v>
      </c>
      <c r="G21" s="27">
        <v>2.9731275014293884E-2</v>
      </c>
      <c r="H21" s="27">
        <v>3.0303030303030304E-2</v>
      </c>
      <c r="I21" s="27">
        <v>0.12178387650085763</v>
      </c>
      <c r="J21" s="27">
        <v>5.431675242995998E-2</v>
      </c>
      <c r="K21" s="27">
        <v>2.6872498570611778E-2</v>
      </c>
      <c r="L21" s="27">
        <v>0.14808461978273299</v>
      </c>
      <c r="M21" s="27">
        <v>0.11663807890222985</v>
      </c>
      <c r="N21" s="27">
        <v>0.56889651229273874</v>
      </c>
    </row>
    <row r="22" spans="1:14" ht="15" customHeight="1">
      <c r="A22" s="49"/>
      <c r="B22" s="24"/>
      <c r="C22" s="51" t="s">
        <v>292</v>
      </c>
      <c r="D22" s="28">
        <v>3564</v>
      </c>
      <c r="E22" s="29">
        <v>399</v>
      </c>
      <c r="F22" s="30">
        <v>115</v>
      </c>
      <c r="G22" s="30">
        <v>93</v>
      </c>
      <c r="H22" s="30">
        <v>95</v>
      </c>
      <c r="I22" s="30">
        <v>376</v>
      </c>
      <c r="J22" s="30">
        <v>153</v>
      </c>
      <c r="K22" s="30">
        <v>102</v>
      </c>
      <c r="L22" s="30">
        <v>520</v>
      </c>
      <c r="M22" s="30">
        <v>452</v>
      </c>
      <c r="N22" s="30">
        <v>2083</v>
      </c>
    </row>
    <row r="23" spans="1:14" ht="15" customHeight="1">
      <c r="A23" s="49"/>
      <c r="B23" s="24"/>
      <c r="C23" s="52"/>
      <c r="D23" s="25">
        <v>1</v>
      </c>
      <c r="E23" s="26">
        <v>0.11195286195286196</v>
      </c>
      <c r="F23" s="27">
        <v>3.2267115600448933E-2</v>
      </c>
      <c r="G23" s="27">
        <v>2.6094276094276093E-2</v>
      </c>
      <c r="H23" s="27">
        <v>2.6655443322109989E-2</v>
      </c>
      <c r="I23" s="27">
        <v>0.10549943883277217</v>
      </c>
      <c r="J23" s="27">
        <v>4.2929292929292928E-2</v>
      </c>
      <c r="K23" s="27">
        <v>2.8619528619528621E-2</v>
      </c>
      <c r="L23" s="27">
        <v>0.14590347923681257</v>
      </c>
      <c r="M23" s="27">
        <v>0.12682379349046016</v>
      </c>
      <c r="N23" s="27">
        <v>0.58445566778900115</v>
      </c>
    </row>
    <row r="24" spans="1:14" ht="15" customHeight="1">
      <c r="A24" s="49"/>
      <c r="B24" s="24"/>
      <c r="C24" s="51" t="s">
        <v>293</v>
      </c>
      <c r="D24" s="28">
        <v>4716</v>
      </c>
      <c r="E24" s="29">
        <v>480</v>
      </c>
      <c r="F24" s="30">
        <v>138</v>
      </c>
      <c r="G24" s="30">
        <v>111</v>
      </c>
      <c r="H24" s="30">
        <v>157</v>
      </c>
      <c r="I24" s="30">
        <v>505</v>
      </c>
      <c r="J24" s="30">
        <v>194</v>
      </c>
      <c r="K24" s="30">
        <v>122</v>
      </c>
      <c r="L24" s="30">
        <v>704</v>
      </c>
      <c r="M24" s="30">
        <v>643</v>
      </c>
      <c r="N24" s="30">
        <v>2742</v>
      </c>
    </row>
    <row r="25" spans="1:14" ht="15" customHeight="1">
      <c r="A25" s="49"/>
      <c r="B25" s="24"/>
      <c r="C25" s="52"/>
      <c r="D25" s="25">
        <v>1</v>
      </c>
      <c r="E25" s="26">
        <v>0.10178117048346055</v>
      </c>
      <c r="F25" s="27">
        <v>2.9262086513994912E-2</v>
      </c>
      <c r="G25" s="27">
        <v>2.3536895674300253E-2</v>
      </c>
      <c r="H25" s="27">
        <v>3.3290924512298557E-2</v>
      </c>
      <c r="I25" s="27">
        <v>0.10708227311280746</v>
      </c>
      <c r="J25" s="27">
        <v>4.1136556403731976E-2</v>
      </c>
      <c r="K25" s="27">
        <v>2.5869380831212891E-2</v>
      </c>
      <c r="L25" s="27">
        <v>0.14927905004240882</v>
      </c>
      <c r="M25" s="27">
        <v>0.13634435962680239</v>
      </c>
      <c r="N25" s="27">
        <v>0.5814249363867684</v>
      </c>
    </row>
    <row r="26" spans="1:14" ht="15" customHeight="1">
      <c r="A26" s="49"/>
      <c r="B26" s="24"/>
      <c r="C26" s="51" t="s">
        <v>294</v>
      </c>
      <c r="D26" s="28">
        <v>3882</v>
      </c>
      <c r="E26" s="29">
        <v>389</v>
      </c>
      <c r="F26" s="30">
        <v>88</v>
      </c>
      <c r="G26" s="30">
        <v>103</v>
      </c>
      <c r="H26" s="30">
        <v>145</v>
      </c>
      <c r="I26" s="30">
        <v>459</v>
      </c>
      <c r="J26" s="30">
        <v>154</v>
      </c>
      <c r="K26" s="30">
        <v>83</v>
      </c>
      <c r="L26" s="30">
        <v>604</v>
      </c>
      <c r="M26" s="30">
        <v>542</v>
      </c>
      <c r="N26" s="30">
        <v>2207</v>
      </c>
    </row>
    <row r="27" spans="1:14" ht="15" customHeight="1">
      <c r="A27" s="49"/>
      <c r="B27" s="43"/>
      <c r="C27" s="60"/>
      <c r="D27" s="44">
        <v>1</v>
      </c>
      <c r="E27" s="45">
        <v>0.10020607934054611</v>
      </c>
      <c r="F27" s="46">
        <v>2.2668727460072129E-2</v>
      </c>
      <c r="G27" s="46">
        <v>2.6532715095311694E-2</v>
      </c>
      <c r="H27" s="46">
        <v>3.7351880473982482E-2</v>
      </c>
      <c r="I27" s="46">
        <v>0.11823802163833076</v>
      </c>
      <c r="J27" s="46">
        <v>3.9670273055126222E-2</v>
      </c>
      <c r="K27" s="46">
        <v>2.138073158165894E-2</v>
      </c>
      <c r="L27" s="46">
        <v>0.15558990211231324</v>
      </c>
      <c r="M27" s="46">
        <v>0.13961875321998971</v>
      </c>
      <c r="N27" s="46">
        <v>0.56852138073158165</v>
      </c>
    </row>
    <row r="28" spans="1:14" ht="15" customHeight="1">
      <c r="A28" s="49"/>
      <c r="B28" s="24" t="s">
        <v>281</v>
      </c>
      <c r="C28" s="53" t="s">
        <v>295</v>
      </c>
      <c r="D28" s="21">
        <v>5554</v>
      </c>
      <c r="E28" s="22">
        <v>397</v>
      </c>
      <c r="F28" s="23">
        <v>105</v>
      </c>
      <c r="G28" s="23">
        <v>103</v>
      </c>
      <c r="H28" s="23">
        <v>119</v>
      </c>
      <c r="I28" s="23">
        <v>482</v>
      </c>
      <c r="J28" s="23">
        <v>180</v>
      </c>
      <c r="K28" s="23">
        <v>141</v>
      </c>
      <c r="L28" s="23">
        <v>685</v>
      </c>
      <c r="M28" s="23">
        <v>564</v>
      </c>
      <c r="N28" s="23">
        <v>3751</v>
      </c>
    </row>
    <row r="29" spans="1:14" ht="15" customHeight="1">
      <c r="A29" s="49"/>
      <c r="B29" s="24"/>
      <c r="C29" s="52"/>
      <c r="D29" s="31">
        <v>1</v>
      </c>
      <c r="E29" s="26">
        <v>7.1480014404033135E-2</v>
      </c>
      <c r="F29" s="27">
        <v>1.8905293482175008E-2</v>
      </c>
      <c r="G29" s="27">
        <v>1.8545192653943103E-2</v>
      </c>
      <c r="H29" s="27">
        <v>2.1425999279798342E-2</v>
      </c>
      <c r="I29" s="27">
        <v>8.6784299603889087E-2</v>
      </c>
      <c r="J29" s="27">
        <v>3.2409074540871441E-2</v>
      </c>
      <c r="K29" s="27">
        <v>2.5387108390349297E-2</v>
      </c>
      <c r="L29" s="27">
        <v>0.12333453366942744</v>
      </c>
      <c r="M29" s="27">
        <v>0.10154843356139719</v>
      </c>
      <c r="N29" s="27">
        <v>0.67536910334893774</v>
      </c>
    </row>
    <row r="30" spans="1:14" ht="15" customHeight="1">
      <c r="A30" s="49"/>
      <c r="B30" s="24"/>
      <c r="C30" s="51" t="s">
        <v>296</v>
      </c>
      <c r="D30" s="28">
        <v>4048</v>
      </c>
      <c r="E30" s="29">
        <v>469</v>
      </c>
      <c r="F30" s="30">
        <v>154</v>
      </c>
      <c r="G30" s="30">
        <v>119</v>
      </c>
      <c r="H30" s="30">
        <v>149</v>
      </c>
      <c r="I30" s="30">
        <v>540</v>
      </c>
      <c r="J30" s="30">
        <v>187</v>
      </c>
      <c r="K30" s="30">
        <v>114</v>
      </c>
      <c r="L30" s="30">
        <v>748</v>
      </c>
      <c r="M30" s="30">
        <v>560</v>
      </c>
      <c r="N30" s="30">
        <v>2125</v>
      </c>
    </row>
    <row r="31" spans="1:14" ht="15" customHeight="1">
      <c r="A31" s="49"/>
      <c r="B31" s="24"/>
      <c r="C31" s="52"/>
      <c r="D31" s="31">
        <v>1</v>
      </c>
      <c r="E31" s="26">
        <v>0.1158596837944664</v>
      </c>
      <c r="F31" s="27">
        <v>3.8043478260869568E-2</v>
      </c>
      <c r="G31" s="27">
        <v>2.9397233201581028E-2</v>
      </c>
      <c r="H31" s="27">
        <v>3.680830039525692E-2</v>
      </c>
      <c r="I31" s="27">
        <v>0.13339920948616601</v>
      </c>
      <c r="J31" s="27">
        <v>4.619565217391304E-2</v>
      </c>
      <c r="K31" s="27">
        <v>2.816205533596838E-2</v>
      </c>
      <c r="L31" s="27">
        <v>0.18478260869565216</v>
      </c>
      <c r="M31" s="27">
        <v>0.13833992094861661</v>
      </c>
      <c r="N31" s="27">
        <v>0.52495059288537549</v>
      </c>
    </row>
    <row r="32" spans="1:14" ht="15" customHeight="1">
      <c r="A32" s="49"/>
      <c r="B32" s="24"/>
      <c r="C32" s="51" t="s">
        <v>297</v>
      </c>
      <c r="D32" s="28">
        <v>378</v>
      </c>
      <c r="E32" s="29">
        <v>61</v>
      </c>
      <c r="F32" s="30">
        <v>13</v>
      </c>
      <c r="G32" s="30">
        <v>14</v>
      </c>
      <c r="H32" s="30">
        <v>10</v>
      </c>
      <c r="I32" s="30">
        <v>42</v>
      </c>
      <c r="J32" s="30">
        <v>15</v>
      </c>
      <c r="K32" s="30">
        <v>13</v>
      </c>
      <c r="L32" s="30">
        <v>57</v>
      </c>
      <c r="M32" s="30">
        <v>51</v>
      </c>
      <c r="N32" s="30">
        <v>194</v>
      </c>
    </row>
    <row r="33" spans="1:14" ht="15" customHeight="1">
      <c r="A33" s="49"/>
      <c r="B33" s="24"/>
      <c r="C33" s="52"/>
      <c r="D33" s="31">
        <v>1</v>
      </c>
      <c r="E33" s="26">
        <v>0.16137566137566137</v>
      </c>
      <c r="F33" s="27">
        <v>3.439153439153439E-2</v>
      </c>
      <c r="G33" s="27">
        <v>3.7037037037037035E-2</v>
      </c>
      <c r="H33" s="27">
        <v>2.6455026455026454E-2</v>
      </c>
      <c r="I33" s="27">
        <v>0.1111111111111111</v>
      </c>
      <c r="J33" s="27">
        <v>3.968253968253968E-2</v>
      </c>
      <c r="K33" s="27">
        <v>3.439153439153439E-2</v>
      </c>
      <c r="L33" s="27">
        <v>0.15079365079365079</v>
      </c>
      <c r="M33" s="27">
        <v>0.13492063492063491</v>
      </c>
      <c r="N33" s="27">
        <v>0.51322751322751325</v>
      </c>
    </row>
    <row r="34" spans="1:14" ht="15" customHeight="1">
      <c r="A34" s="49"/>
      <c r="B34" s="24"/>
      <c r="C34" s="51" t="s">
        <v>298</v>
      </c>
      <c r="D34" s="28">
        <v>3119</v>
      </c>
      <c r="E34" s="29">
        <v>474</v>
      </c>
      <c r="F34" s="30">
        <v>94</v>
      </c>
      <c r="G34" s="30">
        <v>104</v>
      </c>
      <c r="H34" s="30">
        <v>109</v>
      </c>
      <c r="I34" s="30">
        <v>351</v>
      </c>
      <c r="J34" s="30">
        <v>141</v>
      </c>
      <c r="K34" s="30">
        <v>85</v>
      </c>
      <c r="L34" s="30">
        <v>499</v>
      </c>
      <c r="M34" s="30">
        <v>520</v>
      </c>
      <c r="N34" s="30">
        <v>1545</v>
      </c>
    </row>
    <row r="35" spans="1:14" ht="15" customHeight="1">
      <c r="A35" s="49"/>
      <c r="B35" s="43"/>
      <c r="C35" s="60"/>
      <c r="D35" s="44">
        <v>1</v>
      </c>
      <c r="E35" s="45">
        <v>0.15197178582879128</v>
      </c>
      <c r="F35" s="46">
        <v>3.0137864700224431E-2</v>
      </c>
      <c r="G35" s="46">
        <v>3.3344020519397242E-2</v>
      </c>
      <c r="H35" s="46">
        <v>3.494709842898365E-2</v>
      </c>
      <c r="I35" s="46">
        <v>0.11253606925296569</v>
      </c>
      <c r="J35" s="46">
        <v>4.5206797050336645E-2</v>
      </c>
      <c r="K35" s="46">
        <v>2.7252324462968901E-2</v>
      </c>
      <c r="L35" s="46">
        <v>0.1599871753767233</v>
      </c>
      <c r="M35" s="46">
        <v>0.16672010259698622</v>
      </c>
      <c r="N35" s="46">
        <v>0.49535107406219941</v>
      </c>
    </row>
    <row r="36" spans="1:14" ht="15" customHeight="1">
      <c r="A36" s="49"/>
      <c r="B36" s="24" t="s">
        <v>17</v>
      </c>
      <c r="C36" s="53" t="s">
        <v>299</v>
      </c>
      <c r="D36" s="21">
        <v>1205</v>
      </c>
      <c r="E36" s="22">
        <v>62</v>
      </c>
      <c r="F36" s="23">
        <v>24</v>
      </c>
      <c r="G36" s="23">
        <v>19</v>
      </c>
      <c r="H36" s="23">
        <v>17</v>
      </c>
      <c r="I36" s="23">
        <v>55</v>
      </c>
      <c r="J36" s="23">
        <v>29</v>
      </c>
      <c r="K36" s="23">
        <v>11</v>
      </c>
      <c r="L36" s="23">
        <v>73</v>
      </c>
      <c r="M36" s="23">
        <v>140</v>
      </c>
      <c r="N36" s="23">
        <v>906</v>
      </c>
    </row>
    <row r="37" spans="1:14" ht="15" customHeight="1">
      <c r="A37" s="49"/>
      <c r="B37" s="24"/>
      <c r="C37" s="52"/>
      <c r="D37" s="31">
        <v>1</v>
      </c>
      <c r="E37" s="26">
        <v>5.1452282157676346E-2</v>
      </c>
      <c r="F37" s="27">
        <v>1.9917012448132779E-2</v>
      </c>
      <c r="G37" s="27">
        <v>1.5767634854771784E-2</v>
      </c>
      <c r="H37" s="27">
        <v>1.4107883817427386E-2</v>
      </c>
      <c r="I37" s="27">
        <v>4.5643153526970952E-2</v>
      </c>
      <c r="J37" s="27">
        <v>2.4066390041493777E-2</v>
      </c>
      <c r="K37" s="27">
        <v>9.1286307053941914E-3</v>
      </c>
      <c r="L37" s="27">
        <v>6.0580912863070539E-2</v>
      </c>
      <c r="M37" s="27">
        <v>0.11618257261410789</v>
      </c>
      <c r="N37" s="27">
        <v>0.75186721991701244</v>
      </c>
    </row>
    <row r="38" spans="1:14" ht="15" customHeight="1">
      <c r="A38" s="49"/>
      <c r="B38" s="24"/>
      <c r="C38" s="54" t="s">
        <v>300</v>
      </c>
      <c r="D38" s="28">
        <v>1546</v>
      </c>
      <c r="E38" s="29">
        <v>115</v>
      </c>
      <c r="F38" s="30">
        <v>61</v>
      </c>
      <c r="G38" s="30">
        <v>40</v>
      </c>
      <c r="H38" s="30">
        <v>55</v>
      </c>
      <c r="I38" s="30">
        <v>125</v>
      </c>
      <c r="J38" s="30">
        <v>77</v>
      </c>
      <c r="K38" s="30">
        <v>27</v>
      </c>
      <c r="L38" s="30">
        <v>165</v>
      </c>
      <c r="M38" s="30">
        <v>129</v>
      </c>
      <c r="N38" s="30">
        <v>1069</v>
      </c>
    </row>
    <row r="39" spans="1:14" ht="15" customHeight="1">
      <c r="A39" s="49"/>
      <c r="B39" s="24"/>
      <c r="C39" s="52"/>
      <c r="D39" s="31">
        <v>1</v>
      </c>
      <c r="E39" s="26">
        <v>7.4385510996119023E-2</v>
      </c>
      <c r="F39" s="27">
        <v>3.9456662354463129E-2</v>
      </c>
      <c r="G39" s="27">
        <v>2.5873221216041398E-2</v>
      </c>
      <c r="H39" s="27">
        <v>3.5575679172056923E-2</v>
      </c>
      <c r="I39" s="27">
        <v>8.0853816300129361E-2</v>
      </c>
      <c r="J39" s="27">
        <v>4.9805950840879687E-2</v>
      </c>
      <c r="K39" s="27">
        <v>1.7464424320827943E-2</v>
      </c>
      <c r="L39" s="27">
        <v>0.10672703751617077</v>
      </c>
      <c r="M39" s="27">
        <v>8.3441138421733507E-2</v>
      </c>
      <c r="N39" s="27">
        <v>0.69146183699870634</v>
      </c>
    </row>
    <row r="40" spans="1:14" ht="15" customHeight="1">
      <c r="A40" s="49"/>
      <c r="B40" s="24"/>
      <c r="C40" s="51" t="s">
        <v>301</v>
      </c>
      <c r="D40" s="28">
        <v>12779</v>
      </c>
      <c r="E40" s="29">
        <v>1639</v>
      </c>
      <c r="F40" s="30">
        <v>356</v>
      </c>
      <c r="G40" s="30">
        <v>365</v>
      </c>
      <c r="H40" s="30">
        <v>411</v>
      </c>
      <c r="I40" s="30">
        <v>1516</v>
      </c>
      <c r="J40" s="30">
        <v>575</v>
      </c>
      <c r="K40" s="30">
        <v>381</v>
      </c>
      <c r="L40" s="30">
        <v>2171</v>
      </c>
      <c r="M40" s="30">
        <v>1774</v>
      </c>
      <c r="N40" s="30">
        <v>6866</v>
      </c>
    </row>
    <row r="41" spans="1:14" ht="15" customHeight="1">
      <c r="A41" s="49"/>
      <c r="B41" s="43"/>
      <c r="C41" s="60"/>
      <c r="D41" s="44">
        <v>1</v>
      </c>
      <c r="E41" s="45">
        <v>0.1282572971281008</v>
      </c>
      <c r="F41" s="46">
        <v>2.7858204867360514E-2</v>
      </c>
      <c r="G41" s="46">
        <v>2.8562485327490415E-2</v>
      </c>
      <c r="H41" s="46">
        <v>3.2162141012598795E-2</v>
      </c>
      <c r="I41" s="46">
        <v>0.11863213083965882</v>
      </c>
      <c r="J41" s="46">
        <v>4.4995696063854763E-2</v>
      </c>
      <c r="K41" s="46">
        <v>2.9814539478832461E-2</v>
      </c>
      <c r="L41" s="46">
        <v>0.16988809766022381</v>
      </c>
      <c r="M41" s="46">
        <v>0.13882150403004931</v>
      </c>
      <c r="N41" s="46">
        <v>0.53728773769465532</v>
      </c>
    </row>
    <row r="42" spans="1:14" ht="15" customHeight="1">
      <c r="A42" s="49"/>
      <c r="B42" s="24" t="s">
        <v>15</v>
      </c>
      <c r="C42" s="53" t="s">
        <v>302</v>
      </c>
      <c r="D42" s="21">
        <v>497</v>
      </c>
      <c r="E42" s="35">
        <v>45</v>
      </c>
      <c r="F42" s="36">
        <v>11</v>
      </c>
      <c r="G42" s="36">
        <v>14</v>
      </c>
      <c r="H42" s="36">
        <v>9</v>
      </c>
      <c r="I42" s="36">
        <v>24</v>
      </c>
      <c r="J42" s="36">
        <v>15</v>
      </c>
      <c r="K42" s="36">
        <v>16</v>
      </c>
      <c r="L42" s="36">
        <v>53</v>
      </c>
      <c r="M42" s="36">
        <v>96</v>
      </c>
      <c r="N42" s="36">
        <v>288</v>
      </c>
    </row>
    <row r="43" spans="1:14" ht="15" customHeight="1">
      <c r="A43" s="49"/>
      <c r="B43" s="24"/>
      <c r="C43" s="52"/>
      <c r="D43" s="31">
        <v>1</v>
      </c>
      <c r="E43" s="26">
        <v>9.0543259557344061E-2</v>
      </c>
      <c r="F43" s="27">
        <v>2.2132796780684104E-2</v>
      </c>
      <c r="G43" s="27">
        <v>2.8169014084507043E-2</v>
      </c>
      <c r="H43" s="27">
        <v>1.8108651911468814E-2</v>
      </c>
      <c r="I43" s="27">
        <v>4.8289738430583498E-2</v>
      </c>
      <c r="J43" s="27">
        <v>3.0181086519114688E-2</v>
      </c>
      <c r="K43" s="27">
        <v>3.2193158953722337E-2</v>
      </c>
      <c r="L43" s="27">
        <v>0.10663983903420524</v>
      </c>
      <c r="M43" s="27">
        <v>0.19315895372233399</v>
      </c>
      <c r="N43" s="27">
        <v>0.57947686116700203</v>
      </c>
    </row>
    <row r="44" spans="1:14" ht="15" customHeight="1">
      <c r="A44" s="49"/>
      <c r="B44" s="24"/>
      <c r="C44" s="51" t="s">
        <v>303</v>
      </c>
      <c r="D44" s="28">
        <v>8147</v>
      </c>
      <c r="E44" s="37">
        <v>795</v>
      </c>
      <c r="F44" s="38">
        <v>154</v>
      </c>
      <c r="G44" s="38">
        <v>155</v>
      </c>
      <c r="H44" s="38">
        <v>177</v>
      </c>
      <c r="I44" s="38">
        <v>729</v>
      </c>
      <c r="J44" s="38">
        <v>292</v>
      </c>
      <c r="K44" s="38">
        <v>206</v>
      </c>
      <c r="L44" s="38">
        <v>1152</v>
      </c>
      <c r="M44" s="38">
        <v>1262</v>
      </c>
      <c r="N44" s="38">
        <v>4701</v>
      </c>
    </row>
    <row r="45" spans="1:14" ht="15" customHeight="1">
      <c r="A45" s="49"/>
      <c r="B45" s="24"/>
      <c r="C45" s="52"/>
      <c r="D45" s="31">
        <v>1</v>
      </c>
      <c r="E45" s="26">
        <v>9.7581931999509028E-2</v>
      </c>
      <c r="F45" s="27">
        <v>1.8902663557137597E-2</v>
      </c>
      <c r="G45" s="27">
        <v>1.9025408125690438E-2</v>
      </c>
      <c r="H45" s="27">
        <v>2.1725788633852952E-2</v>
      </c>
      <c r="I45" s="27">
        <v>8.9480790475021485E-2</v>
      </c>
      <c r="J45" s="27">
        <v>3.5841414017429726E-2</v>
      </c>
      <c r="K45" s="27">
        <v>2.5285381121885355E-2</v>
      </c>
      <c r="L45" s="27">
        <v>0.14140174297287345</v>
      </c>
      <c r="M45" s="27">
        <v>0.15490364551368602</v>
      </c>
      <c r="N45" s="27">
        <v>0.57702221676690801</v>
      </c>
    </row>
    <row r="46" spans="1:14" ht="15" customHeight="1">
      <c r="A46" s="49"/>
      <c r="B46" s="24"/>
      <c r="C46" s="51" t="s">
        <v>304</v>
      </c>
      <c r="D46" s="28">
        <v>5197</v>
      </c>
      <c r="E46" s="37">
        <v>631</v>
      </c>
      <c r="F46" s="38">
        <v>179</v>
      </c>
      <c r="G46" s="38">
        <v>166</v>
      </c>
      <c r="H46" s="38">
        <v>175</v>
      </c>
      <c r="I46" s="38">
        <v>652</v>
      </c>
      <c r="J46" s="38">
        <v>255</v>
      </c>
      <c r="K46" s="38">
        <v>134</v>
      </c>
      <c r="L46" s="38">
        <v>825</v>
      </c>
      <c r="M46" s="38">
        <v>566</v>
      </c>
      <c r="N46" s="38">
        <v>2992</v>
      </c>
    </row>
    <row r="47" spans="1:14" ht="15" customHeight="1">
      <c r="A47" s="49"/>
      <c r="B47" s="24"/>
      <c r="C47" s="52"/>
      <c r="D47" s="31">
        <v>1</v>
      </c>
      <c r="E47" s="26">
        <v>0.12141620165480084</v>
      </c>
      <c r="F47" s="27">
        <v>3.4442947854531461E-2</v>
      </c>
      <c r="G47" s="27">
        <v>3.1941504714258225E-2</v>
      </c>
      <c r="H47" s="27">
        <v>3.3673273042139698E-2</v>
      </c>
      <c r="I47" s="27">
        <v>0.12545699441985761</v>
      </c>
      <c r="J47" s="27">
        <v>4.9066769289974985E-2</v>
      </c>
      <c r="K47" s="27">
        <v>2.5784106215124111E-2</v>
      </c>
      <c r="L47" s="27">
        <v>0.15874543005580141</v>
      </c>
      <c r="M47" s="27">
        <v>0.10890898595343468</v>
      </c>
      <c r="N47" s="27">
        <v>0.57571675966903979</v>
      </c>
    </row>
    <row r="48" spans="1:14" ht="15" customHeight="1">
      <c r="A48" s="49"/>
      <c r="B48" s="24"/>
      <c r="C48" s="51" t="s">
        <v>305</v>
      </c>
      <c r="D48" s="28">
        <v>1858</v>
      </c>
      <c r="E48" s="37">
        <v>334</v>
      </c>
      <c r="F48" s="38">
        <v>101</v>
      </c>
      <c r="G48" s="38">
        <v>81</v>
      </c>
      <c r="H48" s="38">
        <v>122</v>
      </c>
      <c r="I48" s="38">
        <v>307</v>
      </c>
      <c r="J48" s="38">
        <v>125</v>
      </c>
      <c r="K48" s="38">
        <v>62</v>
      </c>
      <c r="L48" s="38">
        <v>386</v>
      </c>
      <c r="M48" s="38">
        <v>143</v>
      </c>
      <c r="N48" s="38">
        <v>1002</v>
      </c>
    </row>
    <row r="49" spans="1:14" ht="15" customHeight="1">
      <c r="A49" s="49"/>
      <c r="B49" s="43"/>
      <c r="C49" s="60"/>
      <c r="D49" s="44">
        <v>1</v>
      </c>
      <c r="E49" s="45">
        <v>0.17976318622174381</v>
      </c>
      <c r="F49" s="46">
        <v>5.4359526372443491E-2</v>
      </c>
      <c r="G49" s="46">
        <v>4.3595263724434875E-2</v>
      </c>
      <c r="H49" s="46">
        <v>6.5662002152852533E-2</v>
      </c>
      <c r="I49" s="46">
        <v>0.16523143164693219</v>
      </c>
      <c r="J49" s="46">
        <v>6.727664155005382E-2</v>
      </c>
      <c r="K49" s="46">
        <v>3.3369214208826693E-2</v>
      </c>
      <c r="L49" s="46">
        <v>0.20775026910656619</v>
      </c>
      <c r="M49" s="46">
        <v>7.6964477933261569E-2</v>
      </c>
      <c r="N49" s="46">
        <v>0.53928955866523143</v>
      </c>
    </row>
    <row r="50" spans="1:14" ht="15" customHeight="1">
      <c r="A50" s="49"/>
      <c r="B50" s="24" t="s">
        <v>282</v>
      </c>
      <c r="C50" s="53" t="s">
        <v>1</v>
      </c>
      <c r="D50" s="21">
        <v>2851</v>
      </c>
      <c r="E50" s="22">
        <v>192</v>
      </c>
      <c r="F50" s="23">
        <v>76</v>
      </c>
      <c r="G50" s="23">
        <v>50</v>
      </c>
      <c r="H50" s="23">
        <v>43</v>
      </c>
      <c r="I50" s="23">
        <v>134</v>
      </c>
      <c r="J50" s="23">
        <v>110</v>
      </c>
      <c r="K50" s="23">
        <v>42</v>
      </c>
      <c r="L50" s="23">
        <v>299</v>
      </c>
      <c r="M50" s="23">
        <v>183</v>
      </c>
      <c r="N50" s="23">
        <v>2095</v>
      </c>
    </row>
    <row r="51" spans="1:14" ht="15" customHeight="1">
      <c r="A51" s="49"/>
      <c r="B51" s="24"/>
      <c r="C51" s="52"/>
      <c r="D51" s="31">
        <v>1</v>
      </c>
      <c r="E51" s="26">
        <v>6.7344791301297793E-2</v>
      </c>
      <c r="F51" s="27">
        <v>2.6657313223430377E-2</v>
      </c>
      <c r="G51" s="27">
        <v>1.7537706068046298E-2</v>
      </c>
      <c r="H51" s="27">
        <v>1.5082427218519818E-2</v>
      </c>
      <c r="I51" s="27">
        <v>4.7001052262364083E-2</v>
      </c>
      <c r="J51" s="27">
        <v>3.8582953349701861E-2</v>
      </c>
      <c r="K51" s="27">
        <v>1.4731673097158891E-2</v>
      </c>
      <c r="L51" s="27">
        <v>0.10487548228691687</v>
      </c>
      <c r="M51" s="27">
        <v>6.4188004209049451E-2</v>
      </c>
      <c r="N51" s="27">
        <v>0.73482988425113993</v>
      </c>
    </row>
    <row r="52" spans="1:14" ht="15" customHeight="1">
      <c r="A52" s="49"/>
      <c r="B52" s="24"/>
      <c r="C52" s="51" t="s">
        <v>306</v>
      </c>
      <c r="D52" s="28">
        <v>1975</v>
      </c>
      <c r="E52" s="29">
        <v>169</v>
      </c>
      <c r="F52" s="30">
        <v>47</v>
      </c>
      <c r="G52" s="30">
        <v>49</v>
      </c>
      <c r="H52" s="30">
        <v>57</v>
      </c>
      <c r="I52" s="30">
        <v>195</v>
      </c>
      <c r="J52" s="30">
        <v>71</v>
      </c>
      <c r="K52" s="30">
        <v>49</v>
      </c>
      <c r="L52" s="30">
        <v>297</v>
      </c>
      <c r="M52" s="30">
        <v>357</v>
      </c>
      <c r="N52" s="30">
        <v>1062</v>
      </c>
    </row>
    <row r="53" spans="1:14" ht="15" customHeight="1">
      <c r="A53" s="49"/>
      <c r="B53" s="24"/>
      <c r="C53" s="52"/>
      <c r="D53" s="31">
        <v>1</v>
      </c>
      <c r="E53" s="26">
        <v>8.5569620253164558E-2</v>
      </c>
      <c r="F53" s="27">
        <v>2.379746835443038E-2</v>
      </c>
      <c r="G53" s="27">
        <v>2.4810126582278481E-2</v>
      </c>
      <c r="H53" s="27">
        <v>2.8860759493670885E-2</v>
      </c>
      <c r="I53" s="27">
        <v>9.8734177215189872E-2</v>
      </c>
      <c r="J53" s="27">
        <v>3.5949367088607596E-2</v>
      </c>
      <c r="K53" s="27">
        <v>2.4810126582278481E-2</v>
      </c>
      <c r="L53" s="27">
        <v>0.15037974683544303</v>
      </c>
      <c r="M53" s="27">
        <v>0.18075949367088606</v>
      </c>
      <c r="N53" s="27">
        <v>0.53772151898734177</v>
      </c>
    </row>
    <row r="54" spans="1:14" ht="15" customHeight="1">
      <c r="A54" s="49"/>
      <c r="B54" s="24"/>
      <c r="C54" s="51" t="s">
        <v>307</v>
      </c>
      <c r="D54" s="28">
        <v>923</v>
      </c>
      <c r="E54" s="29">
        <v>149</v>
      </c>
      <c r="F54" s="30">
        <v>44</v>
      </c>
      <c r="G54" s="30">
        <v>44</v>
      </c>
      <c r="H54" s="30">
        <v>48</v>
      </c>
      <c r="I54" s="30">
        <v>207</v>
      </c>
      <c r="J54" s="30">
        <v>60</v>
      </c>
      <c r="K54" s="30">
        <v>37</v>
      </c>
      <c r="L54" s="30">
        <v>199</v>
      </c>
      <c r="M54" s="30">
        <v>104</v>
      </c>
      <c r="N54" s="30">
        <v>439</v>
      </c>
    </row>
    <row r="55" spans="1:14" ht="15" customHeight="1">
      <c r="A55" s="49"/>
      <c r="B55" s="24"/>
      <c r="C55" s="52"/>
      <c r="D55" s="31">
        <v>1</v>
      </c>
      <c r="E55" s="26">
        <v>0.16143011917659805</v>
      </c>
      <c r="F55" s="27">
        <v>4.7670639219934995E-2</v>
      </c>
      <c r="G55" s="27">
        <v>4.7670639219934995E-2</v>
      </c>
      <c r="H55" s="27">
        <v>5.200433369447454E-2</v>
      </c>
      <c r="I55" s="27">
        <v>0.22426868905742145</v>
      </c>
      <c r="J55" s="27">
        <v>6.500541711809317E-2</v>
      </c>
      <c r="K55" s="27">
        <v>4.008667388949079E-2</v>
      </c>
      <c r="L55" s="27">
        <v>0.21560130010834236</v>
      </c>
      <c r="M55" s="27">
        <v>0.11267605633802817</v>
      </c>
      <c r="N55" s="27">
        <v>0.47562296858071507</v>
      </c>
    </row>
    <row r="56" spans="1:14" ht="15" customHeight="1">
      <c r="A56" s="49"/>
      <c r="B56" s="24"/>
      <c r="C56" s="51" t="s">
        <v>12</v>
      </c>
      <c r="D56" s="28">
        <v>1215</v>
      </c>
      <c r="E56" s="29">
        <v>152</v>
      </c>
      <c r="F56" s="30">
        <v>47</v>
      </c>
      <c r="G56" s="30">
        <v>36</v>
      </c>
      <c r="H56" s="30">
        <v>52</v>
      </c>
      <c r="I56" s="30">
        <v>173</v>
      </c>
      <c r="J56" s="30">
        <v>60</v>
      </c>
      <c r="K56" s="30">
        <v>41</v>
      </c>
      <c r="L56" s="30">
        <v>227</v>
      </c>
      <c r="M56" s="30">
        <v>181</v>
      </c>
      <c r="N56" s="30">
        <v>624</v>
      </c>
    </row>
    <row r="57" spans="1:14" ht="15" customHeight="1">
      <c r="A57" s="49"/>
      <c r="B57" s="24"/>
      <c r="C57" s="52"/>
      <c r="D57" s="31">
        <v>1</v>
      </c>
      <c r="E57" s="26">
        <v>0.12510288065843622</v>
      </c>
      <c r="F57" s="27">
        <v>3.868312757201646E-2</v>
      </c>
      <c r="G57" s="27">
        <v>2.9629629629629631E-2</v>
      </c>
      <c r="H57" s="27">
        <v>4.2798353909465021E-2</v>
      </c>
      <c r="I57" s="27">
        <v>0.14238683127572016</v>
      </c>
      <c r="J57" s="27">
        <v>4.9382716049382713E-2</v>
      </c>
      <c r="K57" s="27">
        <v>3.3744855967078193E-2</v>
      </c>
      <c r="L57" s="27">
        <v>0.18683127572016461</v>
      </c>
      <c r="M57" s="27">
        <v>0.14897119341563786</v>
      </c>
      <c r="N57" s="27">
        <v>0.51358024691358029</v>
      </c>
    </row>
    <row r="58" spans="1:14" ht="15" customHeight="1">
      <c r="A58" s="49"/>
      <c r="B58" s="24"/>
      <c r="C58" s="51" t="s">
        <v>308</v>
      </c>
      <c r="D58" s="28">
        <v>2062</v>
      </c>
      <c r="E58" s="29">
        <v>196</v>
      </c>
      <c r="F58" s="30">
        <v>50</v>
      </c>
      <c r="G58" s="30">
        <v>60</v>
      </c>
      <c r="H58" s="30">
        <v>50</v>
      </c>
      <c r="I58" s="30">
        <v>165</v>
      </c>
      <c r="J58" s="30">
        <v>53</v>
      </c>
      <c r="K58" s="30">
        <v>43</v>
      </c>
      <c r="L58" s="30">
        <v>237</v>
      </c>
      <c r="M58" s="30">
        <v>191</v>
      </c>
      <c r="N58" s="30">
        <v>1420</v>
      </c>
    </row>
    <row r="59" spans="1:14" ht="15" customHeight="1">
      <c r="A59" s="49"/>
      <c r="B59" s="24"/>
      <c r="C59" s="52"/>
      <c r="D59" s="31">
        <v>1</v>
      </c>
      <c r="E59" s="26">
        <v>9.5053346265761396E-2</v>
      </c>
      <c r="F59" s="27">
        <v>2.4248302618816681E-2</v>
      </c>
      <c r="G59" s="27">
        <v>2.9097963142580018E-2</v>
      </c>
      <c r="H59" s="27">
        <v>2.4248302618816681E-2</v>
      </c>
      <c r="I59" s="27">
        <v>8.0019398642095049E-2</v>
      </c>
      <c r="J59" s="27">
        <v>2.5703200775945685E-2</v>
      </c>
      <c r="K59" s="27">
        <v>2.0853540252182348E-2</v>
      </c>
      <c r="L59" s="27">
        <v>0.11493695441319107</v>
      </c>
      <c r="M59" s="27">
        <v>9.2628516003879724E-2</v>
      </c>
      <c r="N59" s="27">
        <v>0.68865179437439383</v>
      </c>
    </row>
    <row r="60" spans="1:14" ht="15" customHeight="1">
      <c r="A60" s="49"/>
      <c r="B60" s="24"/>
      <c r="C60" s="51" t="s">
        <v>16</v>
      </c>
      <c r="D60" s="28">
        <v>1141</v>
      </c>
      <c r="E60" s="29">
        <v>124</v>
      </c>
      <c r="F60" s="30">
        <v>27</v>
      </c>
      <c r="G60" s="30">
        <v>26</v>
      </c>
      <c r="H60" s="30">
        <v>26</v>
      </c>
      <c r="I60" s="30">
        <v>118</v>
      </c>
      <c r="J60" s="30">
        <v>43</v>
      </c>
      <c r="K60" s="30">
        <v>32</v>
      </c>
      <c r="L60" s="30">
        <v>156</v>
      </c>
      <c r="M60" s="30">
        <v>225</v>
      </c>
      <c r="N60" s="30">
        <v>576</v>
      </c>
    </row>
    <row r="61" spans="1:14" ht="15" customHeight="1">
      <c r="A61" s="49"/>
      <c r="B61" s="24"/>
      <c r="C61" s="52"/>
      <c r="D61" s="31">
        <v>1</v>
      </c>
      <c r="E61" s="26">
        <v>0.10867659947414549</v>
      </c>
      <c r="F61" s="27">
        <v>2.3663453111305872E-2</v>
      </c>
      <c r="G61" s="27">
        <v>2.2787028921998246E-2</v>
      </c>
      <c r="H61" s="27">
        <v>2.2787028921998246E-2</v>
      </c>
      <c r="I61" s="27">
        <v>0.10341805433829973</v>
      </c>
      <c r="J61" s="27">
        <v>3.7686240140227867E-2</v>
      </c>
      <c r="K61" s="27">
        <v>2.8045574057843997E-2</v>
      </c>
      <c r="L61" s="27">
        <v>0.13672217353198948</v>
      </c>
      <c r="M61" s="27">
        <v>0.19719544259421559</v>
      </c>
      <c r="N61" s="27">
        <v>0.50482033304119189</v>
      </c>
    </row>
    <row r="62" spans="1:14" ht="15" customHeight="1">
      <c r="A62" s="49"/>
      <c r="B62" s="24"/>
      <c r="C62" s="51" t="s">
        <v>5</v>
      </c>
      <c r="D62" s="28">
        <v>2265</v>
      </c>
      <c r="E62" s="29">
        <v>323</v>
      </c>
      <c r="F62" s="30">
        <v>65</v>
      </c>
      <c r="G62" s="30">
        <v>69</v>
      </c>
      <c r="H62" s="30">
        <v>83</v>
      </c>
      <c r="I62" s="30">
        <v>358</v>
      </c>
      <c r="J62" s="30">
        <v>109</v>
      </c>
      <c r="K62" s="30">
        <v>69</v>
      </c>
      <c r="L62" s="30">
        <v>428</v>
      </c>
      <c r="M62" s="30">
        <v>325</v>
      </c>
      <c r="N62" s="30">
        <v>1130</v>
      </c>
    </row>
    <row r="63" spans="1:14" ht="15" customHeight="1">
      <c r="A63" s="49"/>
      <c r="B63" s="24"/>
      <c r="C63" s="52"/>
      <c r="D63" s="31">
        <v>1</v>
      </c>
      <c r="E63" s="26">
        <v>0.14260485651214128</v>
      </c>
      <c r="F63" s="27">
        <v>2.8697571743929361E-2</v>
      </c>
      <c r="G63" s="27">
        <v>3.0463576158940398E-2</v>
      </c>
      <c r="H63" s="27">
        <v>3.6644591611479031E-2</v>
      </c>
      <c r="I63" s="27">
        <v>0.15805739514348785</v>
      </c>
      <c r="J63" s="27">
        <v>4.812362030905077E-2</v>
      </c>
      <c r="K63" s="27">
        <v>3.0463576158940398E-2</v>
      </c>
      <c r="L63" s="27">
        <v>0.18896247240618103</v>
      </c>
      <c r="M63" s="27">
        <v>0.14348785871964681</v>
      </c>
      <c r="N63" s="27">
        <v>0.4988962472406181</v>
      </c>
    </row>
    <row r="64" spans="1:14" ht="15" customHeight="1">
      <c r="A64" s="49"/>
      <c r="B64" s="24"/>
      <c r="C64" s="51" t="s">
        <v>14</v>
      </c>
      <c r="D64" s="28">
        <v>1187</v>
      </c>
      <c r="E64" s="29">
        <v>157</v>
      </c>
      <c r="F64" s="30">
        <v>24</v>
      </c>
      <c r="G64" s="30">
        <v>21</v>
      </c>
      <c r="H64" s="30">
        <v>36</v>
      </c>
      <c r="I64" s="30">
        <v>121</v>
      </c>
      <c r="J64" s="30">
        <v>58</v>
      </c>
      <c r="K64" s="30">
        <v>22</v>
      </c>
      <c r="L64" s="30">
        <v>165</v>
      </c>
      <c r="M64" s="30">
        <v>180</v>
      </c>
      <c r="N64" s="30">
        <v>651</v>
      </c>
    </row>
    <row r="65" spans="1:14" ht="15" customHeight="1">
      <c r="A65" s="49"/>
      <c r="B65" s="24"/>
      <c r="C65" s="52"/>
      <c r="D65" s="31">
        <v>1</v>
      </c>
      <c r="E65" s="26">
        <v>0.13226621735467564</v>
      </c>
      <c r="F65" s="27">
        <v>2.0219039595619208E-2</v>
      </c>
      <c r="G65" s="27">
        <v>1.7691659646166806E-2</v>
      </c>
      <c r="H65" s="27">
        <v>3.0328559393428812E-2</v>
      </c>
      <c r="I65" s="27">
        <v>0.10193765796124685</v>
      </c>
      <c r="J65" s="27">
        <v>4.8862679022746422E-2</v>
      </c>
      <c r="K65" s="27">
        <v>1.8534119629317607E-2</v>
      </c>
      <c r="L65" s="27">
        <v>0.13900589721988205</v>
      </c>
      <c r="M65" s="27">
        <v>0.15164279696714406</v>
      </c>
      <c r="N65" s="27">
        <v>0.54844144903117098</v>
      </c>
    </row>
    <row r="66" spans="1:14" ht="15" customHeight="1">
      <c r="A66" s="49"/>
      <c r="B66" s="24"/>
      <c r="C66" s="51" t="s">
        <v>19</v>
      </c>
      <c r="D66" s="28">
        <v>2539</v>
      </c>
      <c r="E66" s="29">
        <v>395</v>
      </c>
      <c r="F66" s="30">
        <v>79</v>
      </c>
      <c r="G66" s="30">
        <v>74</v>
      </c>
      <c r="H66" s="30">
        <v>100</v>
      </c>
      <c r="I66" s="30">
        <v>281</v>
      </c>
      <c r="J66" s="30">
        <v>136</v>
      </c>
      <c r="K66" s="30">
        <v>93</v>
      </c>
      <c r="L66" s="30">
        <v>455</v>
      </c>
      <c r="M66" s="30">
        <v>343</v>
      </c>
      <c r="N66" s="30">
        <v>1314</v>
      </c>
    </row>
    <row r="67" spans="1:14" ht="15" customHeight="1">
      <c r="A67" s="49"/>
      <c r="B67" s="43"/>
      <c r="C67" s="60"/>
      <c r="D67" s="44">
        <v>1</v>
      </c>
      <c r="E67" s="45">
        <v>0.15557306025994486</v>
      </c>
      <c r="F67" s="46">
        <v>3.1114612051988972E-2</v>
      </c>
      <c r="G67" s="46">
        <v>2.91453328081922E-2</v>
      </c>
      <c r="H67" s="46">
        <v>3.9385584875935409E-2</v>
      </c>
      <c r="I67" s="46">
        <v>0.11067349350137849</v>
      </c>
      <c r="J67" s="46">
        <v>5.3564395431272158E-2</v>
      </c>
      <c r="K67" s="46">
        <v>3.6628593934619931E-2</v>
      </c>
      <c r="L67" s="46">
        <v>0.17920441118550612</v>
      </c>
      <c r="M67" s="46">
        <v>0.13509255612445845</v>
      </c>
      <c r="N67" s="46">
        <v>0.51752658526979123</v>
      </c>
    </row>
    <row r="68" spans="1:14" ht="15" customHeight="1">
      <c r="A68" s="49"/>
      <c r="B68" s="24" t="s">
        <v>283</v>
      </c>
      <c r="C68" s="53" t="s">
        <v>309</v>
      </c>
      <c r="D68" s="21">
        <v>2952</v>
      </c>
      <c r="E68" s="22">
        <v>171</v>
      </c>
      <c r="F68" s="23">
        <v>76</v>
      </c>
      <c r="G68" s="23">
        <v>61</v>
      </c>
      <c r="H68" s="23">
        <v>74</v>
      </c>
      <c r="I68" s="23">
        <v>217</v>
      </c>
      <c r="J68" s="23">
        <v>98</v>
      </c>
      <c r="K68" s="23">
        <v>45</v>
      </c>
      <c r="L68" s="23">
        <v>292</v>
      </c>
      <c r="M68" s="23">
        <v>354</v>
      </c>
      <c r="N68" s="23">
        <v>2015</v>
      </c>
    </row>
    <row r="69" spans="1:14" ht="15" customHeight="1">
      <c r="A69" s="49"/>
      <c r="B69" s="24"/>
      <c r="C69" s="52"/>
      <c r="D69" s="31">
        <v>1</v>
      </c>
      <c r="E69" s="26">
        <v>5.7926829268292686E-2</v>
      </c>
      <c r="F69" s="27">
        <v>2.5745257452574527E-2</v>
      </c>
      <c r="G69" s="27">
        <v>2.0663956639566397E-2</v>
      </c>
      <c r="H69" s="27">
        <v>2.5067750677506776E-2</v>
      </c>
      <c r="I69" s="27">
        <v>7.3509485094850946E-2</v>
      </c>
      <c r="J69" s="27">
        <v>3.3197831978319783E-2</v>
      </c>
      <c r="K69" s="27">
        <v>1.524390243902439E-2</v>
      </c>
      <c r="L69" s="27">
        <v>9.8915989159891596E-2</v>
      </c>
      <c r="M69" s="27">
        <v>0.11991869918699187</v>
      </c>
      <c r="N69" s="27">
        <v>0.68258807588075876</v>
      </c>
    </row>
    <row r="70" spans="1:14" ht="15" customHeight="1">
      <c r="A70" s="49"/>
      <c r="B70" s="24"/>
      <c r="C70" s="51" t="s">
        <v>310</v>
      </c>
      <c r="D70" s="28">
        <v>2912</v>
      </c>
      <c r="E70" s="29">
        <v>210</v>
      </c>
      <c r="F70" s="30">
        <v>77</v>
      </c>
      <c r="G70" s="30">
        <v>73</v>
      </c>
      <c r="H70" s="30">
        <v>72</v>
      </c>
      <c r="I70" s="30">
        <v>230</v>
      </c>
      <c r="J70" s="30">
        <v>116</v>
      </c>
      <c r="K70" s="30">
        <v>56</v>
      </c>
      <c r="L70" s="30">
        <v>347</v>
      </c>
      <c r="M70" s="30">
        <v>353</v>
      </c>
      <c r="N70" s="30">
        <v>1920</v>
      </c>
    </row>
    <row r="71" spans="1:14" ht="15" customHeight="1">
      <c r="A71" s="49"/>
      <c r="B71" s="24"/>
      <c r="C71" s="52"/>
      <c r="D71" s="31">
        <v>1</v>
      </c>
      <c r="E71" s="26">
        <v>7.2115384615384609E-2</v>
      </c>
      <c r="F71" s="27">
        <v>2.6442307692307692E-2</v>
      </c>
      <c r="G71" s="27">
        <v>2.506868131868132E-2</v>
      </c>
      <c r="H71" s="27">
        <v>2.4725274725274724E-2</v>
      </c>
      <c r="I71" s="27">
        <v>7.898351648351648E-2</v>
      </c>
      <c r="J71" s="27">
        <v>3.9835164835164832E-2</v>
      </c>
      <c r="K71" s="27">
        <v>1.9230769230769232E-2</v>
      </c>
      <c r="L71" s="27">
        <v>0.11916208791208792</v>
      </c>
      <c r="M71" s="27">
        <v>0.12122252747252747</v>
      </c>
      <c r="N71" s="27">
        <v>0.65934065934065933</v>
      </c>
    </row>
    <row r="72" spans="1:14" ht="15" customHeight="1">
      <c r="A72" s="49"/>
      <c r="B72" s="24"/>
      <c r="C72" s="51" t="s">
        <v>311</v>
      </c>
      <c r="D72" s="28">
        <v>3812</v>
      </c>
      <c r="E72" s="29">
        <v>426</v>
      </c>
      <c r="F72" s="30">
        <v>114</v>
      </c>
      <c r="G72" s="30">
        <v>116</v>
      </c>
      <c r="H72" s="30">
        <v>110</v>
      </c>
      <c r="I72" s="30">
        <v>415</v>
      </c>
      <c r="J72" s="30">
        <v>175</v>
      </c>
      <c r="K72" s="30">
        <v>125</v>
      </c>
      <c r="L72" s="30">
        <v>569</v>
      </c>
      <c r="M72" s="30">
        <v>540</v>
      </c>
      <c r="N72" s="30">
        <v>2113</v>
      </c>
    </row>
    <row r="73" spans="1:14" ht="15" customHeight="1">
      <c r="A73" s="49"/>
      <c r="B73" s="24"/>
      <c r="C73" s="52"/>
      <c r="D73" s="31">
        <v>1</v>
      </c>
      <c r="E73" s="26">
        <v>0.11175236096537251</v>
      </c>
      <c r="F73" s="27">
        <v>2.9905561385099685E-2</v>
      </c>
      <c r="G73" s="27">
        <v>3.0430220356768102E-2</v>
      </c>
      <c r="H73" s="27">
        <v>2.8856243441762856E-2</v>
      </c>
      <c r="I73" s="27">
        <v>0.10886673662119623</v>
      </c>
      <c r="J73" s="27">
        <v>4.5907660020986361E-2</v>
      </c>
      <c r="K73" s="27">
        <v>3.2791185729275973E-2</v>
      </c>
      <c r="L73" s="27">
        <v>0.14926547743966423</v>
      </c>
      <c r="M73" s="27">
        <v>0.1416579223504722</v>
      </c>
      <c r="N73" s="27">
        <v>0.55430220356768101</v>
      </c>
    </row>
    <row r="74" spans="1:14" ht="15" customHeight="1">
      <c r="A74" s="49"/>
      <c r="B74" s="24"/>
      <c r="C74" s="51" t="s">
        <v>312</v>
      </c>
      <c r="D74" s="28">
        <v>2750</v>
      </c>
      <c r="E74" s="29">
        <v>395</v>
      </c>
      <c r="F74" s="30">
        <v>94</v>
      </c>
      <c r="G74" s="30">
        <v>82</v>
      </c>
      <c r="H74" s="30">
        <v>90</v>
      </c>
      <c r="I74" s="30">
        <v>348</v>
      </c>
      <c r="J74" s="30">
        <v>143</v>
      </c>
      <c r="K74" s="30">
        <v>90</v>
      </c>
      <c r="L74" s="30">
        <v>477</v>
      </c>
      <c r="M74" s="30">
        <v>372</v>
      </c>
      <c r="N74" s="30">
        <v>1429</v>
      </c>
    </row>
    <row r="75" spans="1:14" ht="15" customHeight="1">
      <c r="A75" s="49"/>
      <c r="B75" s="24"/>
      <c r="C75" s="52"/>
      <c r="D75" s="31">
        <v>1</v>
      </c>
      <c r="E75" s="26">
        <v>0.14363636363636365</v>
      </c>
      <c r="F75" s="27">
        <v>3.4181818181818181E-2</v>
      </c>
      <c r="G75" s="27">
        <v>2.9818181818181817E-2</v>
      </c>
      <c r="H75" s="27">
        <v>3.272727272727273E-2</v>
      </c>
      <c r="I75" s="27">
        <v>0.12654545454545454</v>
      </c>
      <c r="J75" s="27">
        <v>5.1999999999999998E-2</v>
      </c>
      <c r="K75" s="27">
        <v>3.272727272727273E-2</v>
      </c>
      <c r="L75" s="27">
        <v>0.17345454545454544</v>
      </c>
      <c r="M75" s="27">
        <v>0.13527272727272727</v>
      </c>
      <c r="N75" s="27">
        <v>0.51963636363636367</v>
      </c>
    </row>
    <row r="76" spans="1:14" ht="15" customHeight="1">
      <c r="A76" s="49"/>
      <c r="B76" s="24"/>
      <c r="C76" s="51" t="s">
        <v>313</v>
      </c>
      <c r="D76" s="28">
        <v>1585</v>
      </c>
      <c r="E76" s="29">
        <v>268</v>
      </c>
      <c r="F76" s="30">
        <v>47</v>
      </c>
      <c r="G76" s="30">
        <v>48</v>
      </c>
      <c r="H76" s="30">
        <v>60</v>
      </c>
      <c r="I76" s="30">
        <v>247</v>
      </c>
      <c r="J76" s="30">
        <v>84</v>
      </c>
      <c r="K76" s="30">
        <v>50</v>
      </c>
      <c r="L76" s="30">
        <v>321</v>
      </c>
      <c r="M76" s="30">
        <v>202</v>
      </c>
      <c r="N76" s="30">
        <v>787</v>
      </c>
    </row>
    <row r="77" spans="1:14" ht="15" customHeight="1">
      <c r="A77" s="49"/>
      <c r="B77" s="24"/>
      <c r="C77" s="52"/>
      <c r="D77" s="31">
        <v>1</v>
      </c>
      <c r="E77" s="26">
        <v>0.16908517350157728</v>
      </c>
      <c r="F77" s="27">
        <v>2.9652996845425869E-2</v>
      </c>
      <c r="G77" s="27">
        <v>3.0283911671924291E-2</v>
      </c>
      <c r="H77" s="27">
        <v>3.7854889589905363E-2</v>
      </c>
      <c r="I77" s="27">
        <v>0.15583596214511042</v>
      </c>
      <c r="J77" s="27">
        <v>5.2996845425867509E-2</v>
      </c>
      <c r="K77" s="27">
        <v>3.1545741324921134E-2</v>
      </c>
      <c r="L77" s="27">
        <v>0.2025236593059937</v>
      </c>
      <c r="M77" s="27">
        <v>0.12744479495268138</v>
      </c>
      <c r="N77" s="27">
        <v>0.49652996845425867</v>
      </c>
    </row>
    <row r="78" spans="1:14" ht="15" customHeight="1">
      <c r="A78" s="49"/>
      <c r="B78" s="24"/>
      <c r="C78" s="51" t="s">
        <v>314</v>
      </c>
      <c r="D78" s="28">
        <v>1329</v>
      </c>
      <c r="E78" s="29">
        <v>223</v>
      </c>
      <c r="F78" s="30">
        <v>32</v>
      </c>
      <c r="G78" s="30">
        <v>26</v>
      </c>
      <c r="H78" s="30">
        <v>44</v>
      </c>
      <c r="I78" s="30">
        <v>175</v>
      </c>
      <c r="J78" s="30">
        <v>60</v>
      </c>
      <c r="K78" s="30">
        <v>27</v>
      </c>
      <c r="L78" s="30">
        <v>262</v>
      </c>
      <c r="M78" s="30">
        <v>164</v>
      </c>
      <c r="N78" s="30">
        <v>674</v>
      </c>
    </row>
    <row r="79" spans="1:14" ht="15" customHeight="1">
      <c r="A79" s="49"/>
      <c r="B79" s="24"/>
      <c r="C79" s="52"/>
      <c r="D79" s="31">
        <v>1</v>
      </c>
      <c r="E79" s="26">
        <v>0.16779533483822423</v>
      </c>
      <c r="F79" s="27">
        <v>2.4078254326561323E-2</v>
      </c>
      <c r="G79" s="27">
        <v>1.9563581640331076E-2</v>
      </c>
      <c r="H79" s="27">
        <v>3.3107599699021821E-2</v>
      </c>
      <c r="I79" s="27">
        <v>0.13167795334838225</v>
      </c>
      <c r="J79" s="27">
        <v>4.5146726862302484E-2</v>
      </c>
      <c r="K79" s="27">
        <v>2.0316027088036117E-2</v>
      </c>
      <c r="L79" s="27">
        <v>0.19714070729872085</v>
      </c>
      <c r="M79" s="27">
        <v>0.12340105342362678</v>
      </c>
      <c r="N79" s="27">
        <v>0.5071482317531979</v>
      </c>
    </row>
    <row r="80" spans="1:14" ht="15" customHeight="1">
      <c r="A80" s="49"/>
      <c r="B80" s="24"/>
      <c r="C80" s="51" t="s">
        <v>315</v>
      </c>
      <c r="D80" s="28">
        <v>686</v>
      </c>
      <c r="E80" s="29">
        <v>143</v>
      </c>
      <c r="F80" s="30">
        <v>16</v>
      </c>
      <c r="G80" s="30">
        <v>23</v>
      </c>
      <c r="H80" s="30">
        <v>36</v>
      </c>
      <c r="I80" s="30">
        <v>114</v>
      </c>
      <c r="J80" s="30">
        <v>15</v>
      </c>
      <c r="K80" s="30">
        <v>19</v>
      </c>
      <c r="L80" s="30">
        <v>164</v>
      </c>
      <c r="M80" s="30">
        <v>94</v>
      </c>
      <c r="N80" s="30">
        <v>299</v>
      </c>
    </row>
    <row r="81" spans="1:14" ht="15" customHeight="1">
      <c r="A81" s="49"/>
      <c r="B81" s="24"/>
      <c r="C81" s="52"/>
      <c r="D81" s="31">
        <v>1</v>
      </c>
      <c r="E81" s="26">
        <v>0.20845481049562684</v>
      </c>
      <c r="F81" s="27">
        <v>2.3323615160349854E-2</v>
      </c>
      <c r="G81" s="27">
        <v>3.3527696793002916E-2</v>
      </c>
      <c r="H81" s="27">
        <v>5.2478134110787174E-2</v>
      </c>
      <c r="I81" s="27">
        <v>0.16618075801749271</v>
      </c>
      <c r="J81" s="27">
        <v>2.1865889212827987E-2</v>
      </c>
      <c r="K81" s="27">
        <v>2.7696793002915453E-2</v>
      </c>
      <c r="L81" s="27">
        <v>0.239067055393586</v>
      </c>
      <c r="M81" s="27">
        <v>0.13702623906705538</v>
      </c>
      <c r="N81" s="27">
        <v>0.4358600583090379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4187</v>
      </c>
      <c r="E84" s="22">
        <v>313</v>
      </c>
      <c r="F84" s="23">
        <v>109</v>
      </c>
      <c r="G84" s="23">
        <v>83</v>
      </c>
      <c r="H84" s="23">
        <v>110</v>
      </c>
      <c r="I84" s="23">
        <v>324</v>
      </c>
      <c r="J84" s="23">
        <v>148</v>
      </c>
      <c r="K84" s="23">
        <v>67</v>
      </c>
      <c r="L84" s="23">
        <v>561</v>
      </c>
      <c r="M84" s="23">
        <v>538</v>
      </c>
      <c r="N84" s="23">
        <v>2687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7.4755194650107479E-2</v>
      </c>
      <c r="F85" s="27">
        <v>2.6032959159302604E-2</v>
      </c>
      <c r="G85" s="27">
        <v>1.9823262479101982E-2</v>
      </c>
      <c r="H85" s="27">
        <v>2.6271793647002627E-2</v>
      </c>
      <c r="I85" s="27">
        <v>7.7382374014807742E-2</v>
      </c>
      <c r="J85" s="27">
        <v>3.5347504179603535E-2</v>
      </c>
      <c r="K85" s="27">
        <v>1.60019106759016E-2</v>
      </c>
      <c r="L85" s="27">
        <v>0.13398614759971339</v>
      </c>
      <c r="M85" s="27">
        <v>0.12849295438261285</v>
      </c>
      <c r="N85" s="27">
        <v>0.64174826844996413</v>
      </c>
    </row>
    <row r="86" spans="1:14" ht="15" customHeight="1">
      <c r="A86" s="49"/>
      <c r="B86" s="24" t="s">
        <v>319</v>
      </c>
      <c r="C86" s="51" t="s">
        <v>320</v>
      </c>
      <c r="D86" s="28">
        <v>3737</v>
      </c>
      <c r="E86" s="29">
        <v>366</v>
      </c>
      <c r="F86" s="30">
        <v>109</v>
      </c>
      <c r="G86" s="30">
        <v>106</v>
      </c>
      <c r="H86" s="30">
        <v>92</v>
      </c>
      <c r="I86" s="30">
        <v>361</v>
      </c>
      <c r="J86" s="30">
        <v>161</v>
      </c>
      <c r="K86" s="30">
        <v>82</v>
      </c>
      <c r="L86" s="30">
        <v>518</v>
      </c>
      <c r="M86" s="30">
        <v>454</v>
      </c>
      <c r="N86" s="30">
        <v>2267</v>
      </c>
    </row>
    <row r="87" spans="1:14" ht="15" customHeight="1">
      <c r="A87" s="49"/>
      <c r="B87" s="24"/>
      <c r="C87" s="52"/>
      <c r="D87" s="31">
        <v>1</v>
      </c>
      <c r="E87" s="26">
        <v>9.7939523682097934E-2</v>
      </c>
      <c r="F87" s="27">
        <v>2.9167781643029168E-2</v>
      </c>
      <c r="G87" s="27">
        <v>2.8364998662028365E-2</v>
      </c>
      <c r="H87" s="27">
        <v>2.4618678084024619E-2</v>
      </c>
      <c r="I87" s="27">
        <v>9.6601552047096598E-2</v>
      </c>
      <c r="J87" s="27">
        <v>4.3082686647043081E-2</v>
      </c>
      <c r="K87" s="27">
        <v>2.1942734814021942E-2</v>
      </c>
      <c r="L87" s="27">
        <v>0.13861386138613863</v>
      </c>
      <c r="M87" s="27">
        <v>0.12148782445812149</v>
      </c>
      <c r="N87" s="27">
        <v>0.60663633930960659</v>
      </c>
    </row>
    <row r="88" spans="1:14" ht="15" customHeight="1">
      <c r="A88" s="49"/>
      <c r="B88" s="24"/>
      <c r="C88" s="51" t="s">
        <v>321</v>
      </c>
      <c r="D88" s="28">
        <v>2220</v>
      </c>
      <c r="E88" s="29">
        <v>259</v>
      </c>
      <c r="F88" s="30">
        <v>58</v>
      </c>
      <c r="G88" s="30">
        <v>53</v>
      </c>
      <c r="H88" s="30">
        <v>67</v>
      </c>
      <c r="I88" s="30">
        <v>273</v>
      </c>
      <c r="J88" s="30">
        <v>98</v>
      </c>
      <c r="K88" s="30">
        <v>64</v>
      </c>
      <c r="L88" s="30">
        <v>357</v>
      </c>
      <c r="M88" s="30">
        <v>319</v>
      </c>
      <c r="N88" s="30">
        <v>1228</v>
      </c>
    </row>
    <row r="89" spans="1:14" ht="15" customHeight="1">
      <c r="A89" s="49"/>
      <c r="B89" s="24"/>
      <c r="C89" s="52"/>
      <c r="D89" s="31">
        <v>1</v>
      </c>
      <c r="E89" s="26">
        <v>0.11666666666666667</v>
      </c>
      <c r="F89" s="27">
        <v>2.6126126126126126E-2</v>
      </c>
      <c r="G89" s="27">
        <v>2.3873873873873873E-2</v>
      </c>
      <c r="H89" s="27">
        <v>3.0180180180180181E-2</v>
      </c>
      <c r="I89" s="27">
        <v>0.12297297297297298</v>
      </c>
      <c r="J89" s="27">
        <v>4.4144144144144144E-2</v>
      </c>
      <c r="K89" s="27">
        <v>2.8828828828828829E-2</v>
      </c>
      <c r="L89" s="27">
        <v>0.16081081081081081</v>
      </c>
      <c r="M89" s="27">
        <v>0.1436936936936937</v>
      </c>
      <c r="N89" s="27">
        <v>0.55315315315315317</v>
      </c>
    </row>
    <row r="90" spans="1:14" ht="15" customHeight="1">
      <c r="A90" s="49"/>
      <c r="B90" s="24"/>
      <c r="C90" s="51" t="s">
        <v>322</v>
      </c>
      <c r="D90" s="28">
        <v>3166</v>
      </c>
      <c r="E90" s="29">
        <v>445</v>
      </c>
      <c r="F90" s="30">
        <v>114</v>
      </c>
      <c r="G90" s="30">
        <v>120</v>
      </c>
      <c r="H90" s="30">
        <v>118</v>
      </c>
      <c r="I90" s="30">
        <v>428</v>
      </c>
      <c r="J90" s="30">
        <v>160</v>
      </c>
      <c r="K90" s="30">
        <v>115</v>
      </c>
      <c r="L90" s="30">
        <v>538</v>
      </c>
      <c r="M90" s="30">
        <v>426</v>
      </c>
      <c r="N90" s="30">
        <v>1650</v>
      </c>
    </row>
    <row r="91" spans="1:14" ht="15" customHeight="1">
      <c r="A91" s="49"/>
      <c r="B91" s="24"/>
      <c r="C91" s="52"/>
      <c r="D91" s="31">
        <v>1</v>
      </c>
      <c r="E91" s="26">
        <v>0.14055590650663297</v>
      </c>
      <c r="F91" s="27">
        <v>3.6007580543272265E-2</v>
      </c>
      <c r="G91" s="27">
        <v>3.7902716361339232E-2</v>
      </c>
      <c r="H91" s="27">
        <v>3.7271004421983576E-2</v>
      </c>
      <c r="I91" s="27">
        <v>0.13518635502210991</v>
      </c>
      <c r="J91" s="27">
        <v>5.0536955148452307E-2</v>
      </c>
      <c r="K91" s="27">
        <v>3.6323436512950093E-2</v>
      </c>
      <c r="L91" s="27">
        <v>0.16993051168667087</v>
      </c>
      <c r="M91" s="27">
        <v>0.13455464308275428</v>
      </c>
      <c r="N91" s="27">
        <v>0.52116234996841437</v>
      </c>
    </row>
    <row r="92" spans="1:14" ht="15" customHeight="1">
      <c r="A92" s="49"/>
      <c r="B92" s="24"/>
      <c r="C92" s="51" t="s">
        <v>323</v>
      </c>
      <c r="D92" s="28">
        <v>1639</v>
      </c>
      <c r="E92" s="29">
        <v>263</v>
      </c>
      <c r="F92" s="30">
        <v>48</v>
      </c>
      <c r="G92" s="30">
        <v>39</v>
      </c>
      <c r="H92" s="30">
        <v>63</v>
      </c>
      <c r="I92" s="30">
        <v>210</v>
      </c>
      <c r="J92" s="30">
        <v>69</v>
      </c>
      <c r="K92" s="30">
        <v>51</v>
      </c>
      <c r="L92" s="30">
        <v>279</v>
      </c>
      <c r="M92" s="30">
        <v>204</v>
      </c>
      <c r="N92" s="30">
        <v>850</v>
      </c>
    </row>
    <row r="93" spans="1:14" ht="15" customHeight="1">
      <c r="A93" s="49"/>
      <c r="B93" s="24"/>
      <c r="C93" s="52"/>
      <c r="D93" s="31">
        <v>1</v>
      </c>
      <c r="E93" s="26">
        <v>0.16046369737644905</v>
      </c>
      <c r="F93" s="27">
        <v>2.928615009151922E-2</v>
      </c>
      <c r="G93" s="27">
        <v>2.3794996949359364E-2</v>
      </c>
      <c r="H93" s="27">
        <v>3.8438071995118978E-2</v>
      </c>
      <c r="I93" s="27">
        <v>0.12812690665039658</v>
      </c>
      <c r="J93" s="27">
        <v>4.2098840756558877E-2</v>
      </c>
      <c r="K93" s="27">
        <v>3.1116534472239169E-2</v>
      </c>
      <c r="L93" s="27">
        <v>0.17022574740695545</v>
      </c>
      <c r="M93" s="27">
        <v>0.12446613788895668</v>
      </c>
      <c r="N93" s="27">
        <v>0.51860890787065284</v>
      </c>
    </row>
    <row r="94" spans="1:14" ht="15" customHeight="1">
      <c r="A94" s="49"/>
      <c r="B94" s="24"/>
      <c r="C94" s="51" t="s">
        <v>324</v>
      </c>
      <c r="D94" s="28">
        <v>403</v>
      </c>
      <c r="E94" s="29">
        <v>73</v>
      </c>
      <c r="F94" s="30">
        <v>9</v>
      </c>
      <c r="G94" s="30">
        <v>12</v>
      </c>
      <c r="H94" s="30">
        <v>14</v>
      </c>
      <c r="I94" s="30">
        <v>74</v>
      </c>
      <c r="J94" s="30">
        <v>23</v>
      </c>
      <c r="K94" s="30">
        <v>17</v>
      </c>
      <c r="L94" s="30">
        <v>65</v>
      </c>
      <c r="M94" s="30">
        <v>61</v>
      </c>
      <c r="N94" s="30">
        <v>192</v>
      </c>
    </row>
    <row r="95" spans="1:14" ht="15" customHeight="1">
      <c r="A95" s="49"/>
      <c r="B95" s="24"/>
      <c r="C95" s="52"/>
      <c r="D95" s="31">
        <v>1</v>
      </c>
      <c r="E95" s="26">
        <v>0.18114143920595532</v>
      </c>
      <c r="F95" s="27">
        <v>2.2332506203473945E-2</v>
      </c>
      <c r="G95" s="27">
        <v>2.9776674937965261E-2</v>
      </c>
      <c r="H95" s="27">
        <v>3.4739454094292806E-2</v>
      </c>
      <c r="I95" s="27">
        <v>0.18362282878411912</v>
      </c>
      <c r="J95" s="27">
        <v>5.7071960297766747E-2</v>
      </c>
      <c r="K95" s="27">
        <v>4.2183622828784122E-2</v>
      </c>
      <c r="L95" s="27">
        <v>0.16129032258064516</v>
      </c>
      <c r="M95" s="27">
        <v>0.15136476426799009</v>
      </c>
      <c r="N95" s="27">
        <v>0.47642679900744417</v>
      </c>
    </row>
    <row r="96" spans="1:14" ht="15" customHeight="1">
      <c r="A96" s="49"/>
      <c r="B96" s="24"/>
      <c r="C96" s="51" t="s">
        <v>325</v>
      </c>
      <c r="D96" s="28">
        <v>373</v>
      </c>
      <c r="E96" s="29">
        <v>79</v>
      </c>
      <c r="F96" s="30">
        <v>6</v>
      </c>
      <c r="G96" s="30">
        <v>8</v>
      </c>
      <c r="H96" s="30">
        <v>16</v>
      </c>
      <c r="I96" s="30">
        <v>45</v>
      </c>
      <c r="J96" s="30">
        <v>13</v>
      </c>
      <c r="K96" s="30">
        <v>7</v>
      </c>
      <c r="L96" s="30">
        <v>69</v>
      </c>
      <c r="M96" s="30">
        <v>60</v>
      </c>
      <c r="N96" s="30">
        <v>164</v>
      </c>
    </row>
    <row r="97" spans="1:14" ht="15" customHeight="1">
      <c r="A97" s="49"/>
      <c r="B97" s="24"/>
      <c r="C97" s="52"/>
      <c r="D97" s="31">
        <v>1</v>
      </c>
      <c r="E97" s="26">
        <v>0.21179624664879357</v>
      </c>
      <c r="F97" s="27">
        <v>1.6085790884718499E-2</v>
      </c>
      <c r="G97" s="27">
        <v>2.1447721179624665E-2</v>
      </c>
      <c r="H97" s="27">
        <v>4.2895442359249331E-2</v>
      </c>
      <c r="I97" s="27">
        <v>0.12064343163538874</v>
      </c>
      <c r="J97" s="27">
        <v>3.4852546916890083E-2</v>
      </c>
      <c r="K97" s="27">
        <v>1.876675603217158E-2</v>
      </c>
      <c r="L97" s="27">
        <v>0.18498659517426275</v>
      </c>
      <c r="M97" s="27">
        <v>0.16085790884718498</v>
      </c>
      <c r="N97" s="27">
        <v>0.43967828418230565</v>
      </c>
    </row>
    <row r="98" spans="1:14" ht="15" customHeight="1">
      <c r="A98" s="49"/>
      <c r="B98" s="24"/>
      <c r="C98" s="51" t="s">
        <v>326</v>
      </c>
      <c r="D98" s="28">
        <v>28</v>
      </c>
      <c r="E98" s="29">
        <v>4</v>
      </c>
      <c r="F98" s="30">
        <v>0</v>
      </c>
      <c r="G98" s="30">
        <v>2</v>
      </c>
      <c r="H98" s="30">
        <v>0</v>
      </c>
      <c r="I98" s="30">
        <v>4</v>
      </c>
      <c r="J98" s="30">
        <v>2</v>
      </c>
      <c r="K98" s="30">
        <v>1</v>
      </c>
      <c r="L98" s="30">
        <v>6</v>
      </c>
      <c r="M98" s="30">
        <v>3</v>
      </c>
      <c r="N98" s="30">
        <v>12</v>
      </c>
    </row>
    <row r="99" spans="1:14" ht="15" customHeight="1">
      <c r="A99" s="49"/>
      <c r="B99" s="24"/>
      <c r="C99" s="52"/>
      <c r="D99" s="31">
        <v>1</v>
      </c>
      <c r="E99" s="26">
        <v>0.14285714285714285</v>
      </c>
      <c r="F99" s="27">
        <v>0</v>
      </c>
      <c r="G99" s="27">
        <v>7.1428571428571425E-2</v>
      </c>
      <c r="H99" s="27">
        <v>0</v>
      </c>
      <c r="I99" s="27">
        <v>0.14285714285714285</v>
      </c>
      <c r="J99" s="27">
        <v>7.1428571428571425E-2</v>
      </c>
      <c r="K99" s="27">
        <v>3.5714285714285712E-2</v>
      </c>
      <c r="L99" s="27">
        <v>0.21428571428571427</v>
      </c>
      <c r="M99" s="27">
        <v>0.10714285714285714</v>
      </c>
      <c r="N99" s="27">
        <v>0.42857142857142855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1</v>
      </c>
    </row>
    <row r="101" spans="1:14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1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597" priority="56" rank="1"/>
  </conditionalFormatting>
  <conditionalFormatting sqref="E67:N67">
    <cfRule type="top10" dxfId="596" priority="49" rank="1"/>
  </conditionalFormatting>
  <conditionalFormatting sqref="E65:N65">
    <cfRule type="top10" dxfId="595" priority="48" rank="1"/>
  </conditionalFormatting>
  <conditionalFormatting sqref="E63:N63">
    <cfRule type="top10" dxfId="594" priority="47" rank="1"/>
  </conditionalFormatting>
  <conditionalFormatting sqref="E61:N61">
    <cfRule type="top10" dxfId="593" priority="46" rank="1"/>
  </conditionalFormatting>
  <conditionalFormatting sqref="E59:N59">
    <cfRule type="top10" dxfId="592" priority="45" rank="1"/>
  </conditionalFormatting>
  <conditionalFormatting sqref="E57:N57">
    <cfRule type="top10" dxfId="591" priority="44" rank="1"/>
  </conditionalFormatting>
  <conditionalFormatting sqref="E55:N55">
    <cfRule type="top10" dxfId="590" priority="43" rank="1"/>
  </conditionalFormatting>
  <conditionalFormatting sqref="E53:N53">
    <cfRule type="top10" dxfId="589" priority="42" rank="1"/>
  </conditionalFormatting>
  <conditionalFormatting sqref="E51:N51">
    <cfRule type="top10" dxfId="588" priority="41" rank="1"/>
  </conditionalFormatting>
  <conditionalFormatting sqref="E49:N49">
    <cfRule type="top10" dxfId="587" priority="40" rank="1"/>
  </conditionalFormatting>
  <conditionalFormatting sqref="E47:N47">
    <cfRule type="top10" dxfId="586" priority="39" rank="1"/>
  </conditionalFormatting>
  <conditionalFormatting sqref="E45:N45">
    <cfRule type="top10" dxfId="585" priority="38" rank="1"/>
  </conditionalFormatting>
  <conditionalFormatting sqref="E43:N43">
    <cfRule type="top10" dxfId="584" priority="37" rank="1"/>
  </conditionalFormatting>
  <conditionalFormatting sqref="E41:N41">
    <cfRule type="top10" dxfId="583" priority="36" rank="1"/>
  </conditionalFormatting>
  <conditionalFormatting sqref="E39:N39">
    <cfRule type="top10" dxfId="582" priority="35" rank="1"/>
  </conditionalFormatting>
  <conditionalFormatting sqref="E37:N37">
    <cfRule type="top10" dxfId="581" priority="34" rank="1"/>
  </conditionalFormatting>
  <conditionalFormatting sqref="E35:N35">
    <cfRule type="top10" dxfId="580" priority="32" rank="1"/>
  </conditionalFormatting>
  <conditionalFormatting sqref="E33:N33">
    <cfRule type="top10" dxfId="579" priority="31" rank="1"/>
  </conditionalFormatting>
  <conditionalFormatting sqref="E31:N31">
    <cfRule type="top10" dxfId="578" priority="30" rank="1"/>
  </conditionalFormatting>
  <conditionalFormatting sqref="E29:N29">
    <cfRule type="top10" dxfId="577" priority="29" rank="1"/>
  </conditionalFormatting>
  <conditionalFormatting sqref="E27:N27">
    <cfRule type="top10" dxfId="576" priority="28" rank="1"/>
  </conditionalFormatting>
  <conditionalFormatting sqref="E21:N21">
    <cfRule type="top10" dxfId="575" priority="27" rank="1"/>
  </conditionalFormatting>
  <conditionalFormatting sqref="E19:N19">
    <cfRule type="top10" dxfId="574" priority="26" rank="1"/>
  </conditionalFormatting>
  <conditionalFormatting sqref="E17:N17">
    <cfRule type="top10" dxfId="573" priority="25" rank="1"/>
  </conditionalFormatting>
  <conditionalFormatting sqref="E15:N15">
    <cfRule type="top10" dxfId="572" priority="24" rank="1"/>
  </conditionalFormatting>
  <conditionalFormatting sqref="E13:N13">
    <cfRule type="top10" dxfId="571" priority="23" rank="1"/>
  </conditionalFormatting>
  <conditionalFormatting sqref="E11:N11">
    <cfRule type="top10" dxfId="570" priority="22" rank="1"/>
  </conditionalFormatting>
  <conditionalFormatting sqref="E23:N23">
    <cfRule type="top10" dxfId="569" priority="21" rank="1"/>
  </conditionalFormatting>
  <conditionalFormatting sqref="E25:N25">
    <cfRule type="top10" dxfId="568" priority="20" rank="1"/>
  </conditionalFormatting>
  <conditionalFormatting sqref="E81:N81">
    <cfRule type="top10" dxfId="567" priority="17" rank="1"/>
  </conditionalFormatting>
  <conditionalFormatting sqref="E79:N79">
    <cfRule type="top10" dxfId="566" priority="16" rank="1"/>
  </conditionalFormatting>
  <conditionalFormatting sqref="E77:N77">
    <cfRule type="top10" dxfId="565" priority="15" rank="1"/>
  </conditionalFormatting>
  <conditionalFormatting sqref="E75:N75">
    <cfRule type="top10" dxfId="564" priority="14" rank="1"/>
  </conditionalFormatting>
  <conditionalFormatting sqref="E73:N73">
    <cfRule type="top10" dxfId="563" priority="13" rank="1"/>
  </conditionalFormatting>
  <conditionalFormatting sqref="E71:N71">
    <cfRule type="top10" dxfId="562" priority="12" rank="1"/>
  </conditionalFormatting>
  <conditionalFormatting sqref="E69:N69">
    <cfRule type="top10" dxfId="561" priority="11" rank="1"/>
  </conditionalFormatting>
  <conditionalFormatting sqref="E101:N101">
    <cfRule type="top10" dxfId="560" priority="9" rank="1"/>
  </conditionalFormatting>
  <conditionalFormatting sqref="E99:N99">
    <cfRule type="top10" dxfId="559" priority="8" rank="1"/>
  </conditionalFormatting>
  <conditionalFormatting sqref="E97:N97">
    <cfRule type="top10" dxfId="558" priority="7" rank="1"/>
  </conditionalFormatting>
  <conditionalFormatting sqref="E95:N95">
    <cfRule type="top10" dxfId="557" priority="6" rank="1"/>
  </conditionalFormatting>
  <conditionalFormatting sqref="E93:N93">
    <cfRule type="top10" dxfId="556" priority="5" rank="1"/>
  </conditionalFormatting>
  <conditionalFormatting sqref="E91:N91">
    <cfRule type="top10" dxfId="555" priority="4" rank="1"/>
  </conditionalFormatting>
  <conditionalFormatting sqref="E89:N89">
    <cfRule type="top10" dxfId="554" priority="3" rank="1"/>
  </conditionalFormatting>
  <conditionalFormatting sqref="E87:N87">
    <cfRule type="top10" dxfId="553" priority="2" rank="1"/>
  </conditionalFormatting>
  <conditionalFormatting sqref="E85:N85">
    <cfRule type="top10" dxfId="55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366</v>
      </c>
    </row>
    <row r="4" spans="1:16384" ht="15" customHeight="1">
      <c r="B4" s="3" t="s">
        <v>367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148</v>
      </c>
      <c r="F7" s="13" t="s">
        <v>149</v>
      </c>
      <c r="G7" s="13" t="s">
        <v>213</v>
      </c>
      <c r="H7" s="13" t="s">
        <v>214</v>
      </c>
      <c r="I7" s="13" t="s">
        <v>147</v>
      </c>
      <c r="J7" s="13" t="s">
        <v>150</v>
      </c>
      <c r="K7" s="13" t="s">
        <v>215</v>
      </c>
      <c r="L7" s="13" t="s">
        <v>159</v>
      </c>
      <c r="M7" s="13" t="s">
        <v>152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4322</v>
      </c>
      <c r="F8" s="16">
        <v>994</v>
      </c>
      <c r="G8" s="16">
        <v>855</v>
      </c>
      <c r="H8" s="16">
        <v>2123</v>
      </c>
      <c r="I8" s="16">
        <v>5341</v>
      </c>
      <c r="J8" s="16">
        <v>1270</v>
      </c>
      <c r="K8" s="16">
        <v>1102</v>
      </c>
      <c r="L8" s="16">
        <v>4438</v>
      </c>
      <c r="M8" s="16">
        <v>1662</v>
      </c>
      <c r="N8" s="16">
        <v>6547</v>
      </c>
    </row>
    <row r="9" spans="1:16384" ht="15" customHeight="1">
      <c r="A9" s="49"/>
      <c r="B9" s="57"/>
      <c r="C9" s="58"/>
      <c r="D9" s="17">
        <v>1</v>
      </c>
      <c r="E9" s="18">
        <v>0.26748359945537814</v>
      </c>
      <c r="F9" s="19">
        <v>6.1517514543879194E-2</v>
      </c>
      <c r="G9" s="19">
        <v>5.2914964723356848E-2</v>
      </c>
      <c r="H9" s="19">
        <v>0.13139002351776211</v>
      </c>
      <c r="I9" s="19">
        <v>0.33054833518999877</v>
      </c>
      <c r="J9" s="19">
        <v>7.8598836489664564E-2</v>
      </c>
      <c r="K9" s="19">
        <v>6.8201510087882167E-2</v>
      </c>
      <c r="L9" s="19">
        <v>0.27466270578041835</v>
      </c>
      <c r="M9" s="19">
        <v>0.10285926476049016</v>
      </c>
      <c r="N9" s="19">
        <v>0.40518628543136526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1458</v>
      </c>
      <c r="F10" s="23">
        <v>344</v>
      </c>
      <c r="G10" s="23">
        <v>296</v>
      </c>
      <c r="H10" s="23">
        <v>709</v>
      </c>
      <c r="I10" s="23">
        <v>1719</v>
      </c>
      <c r="J10" s="23">
        <v>430</v>
      </c>
      <c r="K10" s="23">
        <v>362</v>
      </c>
      <c r="L10" s="23">
        <v>1516</v>
      </c>
      <c r="M10" s="23">
        <v>506</v>
      </c>
      <c r="N10" s="23">
        <v>1925</v>
      </c>
    </row>
    <row r="11" spans="1:16384" ht="15" customHeight="1">
      <c r="A11" s="49"/>
      <c r="B11" s="24"/>
      <c r="C11" s="52"/>
      <c r="D11" s="25">
        <v>1</v>
      </c>
      <c r="E11" s="26">
        <v>0.29206730769230771</v>
      </c>
      <c r="F11" s="27">
        <v>6.8910256410256415E-2</v>
      </c>
      <c r="G11" s="27">
        <v>5.9294871794871792E-2</v>
      </c>
      <c r="H11" s="27">
        <v>0.14202724358974358</v>
      </c>
      <c r="I11" s="27">
        <v>0.34435096153846156</v>
      </c>
      <c r="J11" s="27">
        <v>8.6137820512820512E-2</v>
      </c>
      <c r="K11" s="27">
        <v>7.2516025641025647E-2</v>
      </c>
      <c r="L11" s="27">
        <v>0.30368589743589741</v>
      </c>
      <c r="M11" s="27">
        <v>0.10136217948717949</v>
      </c>
      <c r="N11" s="27">
        <v>0.38561698717948717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2804</v>
      </c>
      <c r="F12" s="30">
        <v>634</v>
      </c>
      <c r="G12" s="30">
        <v>545</v>
      </c>
      <c r="H12" s="30">
        <v>1401</v>
      </c>
      <c r="I12" s="30">
        <v>3570</v>
      </c>
      <c r="J12" s="30">
        <v>828</v>
      </c>
      <c r="K12" s="30">
        <v>728</v>
      </c>
      <c r="L12" s="30">
        <v>2865</v>
      </c>
      <c r="M12" s="30">
        <v>1122</v>
      </c>
      <c r="N12" s="30">
        <v>4498</v>
      </c>
    </row>
    <row r="13" spans="1:16384" ht="15" customHeight="1">
      <c r="A13" s="49"/>
      <c r="B13" s="43"/>
      <c r="C13" s="60"/>
      <c r="D13" s="44">
        <v>1</v>
      </c>
      <c r="E13" s="45">
        <v>0.25703547529562748</v>
      </c>
      <c r="F13" s="46">
        <v>5.8117150976258136E-2</v>
      </c>
      <c r="G13" s="46">
        <v>4.9958749656247137E-2</v>
      </c>
      <c r="H13" s="46">
        <v>0.1284260702172518</v>
      </c>
      <c r="I13" s="46">
        <v>0.32725272710605924</v>
      </c>
      <c r="J13" s="46">
        <v>7.5900632505270876E-2</v>
      </c>
      <c r="K13" s="46">
        <v>6.6733889449078737E-2</v>
      </c>
      <c r="L13" s="46">
        <v>0.26262718855990469</v>
      </c>
      <c r="M13" s="46">
        <v>0.10285085709047576</v>
      </c>
      <c r="N13" s="46">
        <v>0.41232010266752223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156</v>
      </c>
      <c r="F14" s="23">
        <v>51</v>
      </c>
      <c r="G14" s="23">
        <v>42</v>
      </c>
      <c r="H14" s="23">
        <v>51</v>
      </c>
      <c r="I14" s="23">
        <v>123</v>
      </c>
      <c r="J14" s="23">
        <v>41</v>
      </c>
      <c r="K14" s="23">
        <v>51</v>
      </c>
      <c r="L14" s="23">
        <v>142</v>
      </c>
      <c r="M14" s="23">
        <v>59</v>
      </c>
      <c r="N14" s="23">
        <v>124</v>
      </c>
    </row>
    <row r="15" spans="1:16384" ht="15" customHeight="1">
      <c r="A15" s="49"/>
      <c r="B15" s="24"/>
      <c r="C15" s="52"/>
      <c r="D15" s="31">
        <v>1</v>
      </c>
      <c r="E15" s="26">
        <v>0.43213296398891965</v>
      </c>
      <c r="F15" s="27">
        <v>0.14127423822714683</v>
      </c>
      <c r="G15" s="27">
        <v>0.11634349030470914</v>
      </c>
      <c r="H15" s="27">
        <v>0.14127423822714683</v>
      </c>
      <c r="I15" s="27">
        <v>0.34072022160664822</v>
      </c>
      <c r="J15" s="27">
        <v>0.11357340720221606</v>
      </c>
      <c r="K15" s="27">
        <v>0.14127423822714683</v>
      </c>
      <c r="L15" s="27">
        <v>0.39335180055401664</v>
      </c>
      <c r="M15" s="27">
        <v>0.16343490304709141</v>
      </c>
      <c r="N15" s="27">
        <v>0.34349030470914127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243</v>
      </c>
      <c r="F16" s="30">
        <v>46</v>
      </c>
      <c r="G16" s="30">
        <v>46</v>
      </c>
      <c r="H16" s="30">
        <v>93</v>
      </c>
      <c r="I16" s="30">
        <v>210</v>
      </c>
      <c r="J16" s="30">
        <v>50</v>
      </c>
      <c r="K16" s="30">
        <v>62</v>
      </c>
      <c r="L16" s="30">
        <v>224</v>
      </c>
      <c r="M16" s="30">
        <v>60</v>
      </c>
      <c r="N16" s="30">
        <v>290</v>
      </c>
    </row>
    <row r="17" spans="1:14" ht="15" customHeight="1">
      <c r="A17" s="49"/>
      <c r="B17" s="24"/>
      <c r="C17" s="52"/>
      <c r="D17" s="31">
        <v>1</v>
      </c>
      <c r="E17" s="26">
        <v>0.34964028776978417</v>
      </c>
      <c r="F17" s="27">
        <v>6.6187050359712229E-2</v>
      </c>
      <c r="G17" s="27">
        <v>6.6187050359712229E-2</v>
      </c>
      <c r="H17" s="27">
        <v>0.13381294964028778</v>
      </c>
      <c r="I17" s="27">
        <v>0.30215827338129497</v>
      </c>
      <c r="J17" s="27">
        <v>7.1942446043165464E-2</v>
      </c>
      <c r="K17" s="27">
        <v>8.9208633093525183E-2</v>
      </c>
      <c r="L17" s="27">
        <v>0.32230215827338127</v>
      </c>
      <c r="M17" s="27">
        <v>8.6330935251798566E-2</v>
      </c>
      <c r="N17" s="27">
        <v>0.41726618705035973</v>
      </c>
    </row>
    <row r="18" spans="1:14" ht="15" customHeight="1">
      <c r="A18" s="49"/>
      <c r="B18" s="24"/>
      <c r="C18" s="51" t="s">
        <v>290</v>
      </c>
      <c r="D18" s="28">
        <v>867</v>
      </c>
      <c r="E18" s="29">
        <v>259</v>
      </c>
      <c r="F18" s="30">
        <v>53</v>
      </c>
      <c r="G18" s="30">
        <v>59</v>
      </c>
      <c r="H18" s="30">
        <v>96</v>
      </c>
      <c r="I18" s="30">
        <v>258</v>
      </c>
      <c r="J18" s="30">
        <v>80</v>
      </c>
      <c r="K18" s="30">
        <v>66</v>
      </c>
      <c r="L18" s="30">
        <v>251</v>
      </c>
      <c r="M18" s="30">
        <v>98</v>
      </c>
      <c r="N18" s="30">
        <v>373</v>
      </c>
    </row>
    <row r="19" spans="1:14" ht="15" customHeight="1">
      <c r="A19" s="49"/>
      <c r="B19" s="24"/>
      <c r="C19" s="52"/>
      <c r="D19" s="31">
        <v>1</v>
      </c>
      <c r="E19" s="26">
        <v>0.29873125720876587</v>
      </c>
      <c r="F19" s="27">
        <v>6.1130334486735868E-2</v>
      </c>
      <c r="G19" s="27">
        <v>6.8050749711649372E-2</v>
      </c>
      <c r="H19" s="27">
        <v>0.11072664359861592</v>
      </c>
      <c r="I19" s="27">
        <v>0.29757785467128028</v>
      </c>
      <c r="J19" s="27">
        <v>9.22722029988466E-2</v>
      </c>
      <c r="K19" s="27">
        <v>7.6124567474048443E-2</v>
      </c>
      <c r="L19" s="27">
        <v>0.28950403690888121</v>
      </c>
      <c r="M19" s="27">
        <v>0.11303344867358708</v>
      </c>
      <c r="N19" s="27">
        <v>0.43021914648212228</v>
      </c>
    </row>
    <row r="20" spans="1:14" ht="15" customHeight="1">
      <c r="A20" s="49"/>
      <c r="B20" s="24"/>
      <c r="C20" s="51" t="s">
        <v>291</v>
      </c>
      <c r="D20" s="28">
        <v>1749</v>
      </c>
      <c r="E20" s="29">
        <v>512</v>
      </c>
      <c r="F20" s="30">
        <v>107</v>
      </c>
      <c r="G20" s="30">
        <v>111</v>
      </c>
      <c r="H20" s="30">
        <v>226</v>
      </c>
      <c r="I20" s="30">
        <v>555</v>
      </c>
      <c r="J20" s="30">
        <v>175</v>
      </c>
      <c r="K20" s="30">
        <v>135</v>
      </c>
      <c r="L20" s="30">
        <v>482</v>
      </c>
      <c r="M20" s="30">
        <v>168</v>
      </c>
      <c r="N20" s="30">
        <v>735</v>
      </c>
    </row>
    <row r="21" spans="1:14" ht="15" customHeight="1">
      <c r="A21" s="49"/>
      <c r="B21" s="24"/>
      <c r="C21" s="52"/>
      <c r="D21" s="31">
        <v>1</v>
      </c>
      <c r="E21" s="26">
        <v>0.29273870783304745</v>
      </c>
      <c r="F21" s="27">
        <v>6.1177815894797025E-2</v>
      </c>
      <c r="G21" s="27">
        <v>6.3464837049742706E-2</v>
      </c>
      <c r="H21" s="27">
        <v>0.12921669525443111</v>
      </c>
      <c r="I21" s="27">
        <v>0.31732418524871353</v>
      </c>
      <c r="J21" s="27">
        <v>0.10005717552887364</v>
      </c>
      <c r="K21" s="27">
        <v>7.7186963979416809E-2</v>
      </c>
      <c r="L21" s="27">
        <v>0.27558604917095481</v>
      </c>
      <c r="M21" s="27">
        <v>9.6054888507718691E-2</v>
      </c>
      <c r="N21" s="27">
        <v>0.42024013722126929</v>
      </c>
    </row>
    <row r="22" spans="1:14" ht="15" customHeight="1">
      <c r="A22" s="49"/>
      <c r="B22" s="24"/>
      <c r="C22" s="51" t="s">
        <v>292</v>
      </c>
      <c r="D22" s="28">
        <v>3564</v>
      </c>
      <c r="E22" s="29">
        <v>958</v>
      </c>
      <c r="F22" s="30">
        <v>239</v>
      </c>
      <c r="G22" s="30">
        <v>194</v>
      </c>
      <c r="H22" s="30">
        <v>469</v>
      </c>
      <c r="I22" s="30">
        <v>1163</v>
      </c>
      <c r="J22" s="30">
        <v>291</v>
      </c>
      <c r="K22" s="30">
        <v>267</v>
      </c>
      <c r="L22" s="30">
        <v>957</v>
      </c>
      <c r="M22" s="30">
        <v>370</v>
      </c>
      <c r="N22" s="30">
        <v>1481</v>
      </c>
    </row>
    <row r="23" spans="1:14" ht="15" customHeight="1">
      <c r="A23" s="49"/>
      <c r="B23" s="24"/>
      <c r="C23" s="52"/>
      <c r="D23" s="25">
        <v>1</v>
      </c>
      <c r="E23" s="26">
        <v>0.26879910213243546</v>
      </c>
      <c r="F23" s="27">
        <v>6.7059483726150393E-2</v>
      </c>
      <c r="G23" s="27">
        <v>5.4433221099887769E-2</v>
      </c>
      <c r="H23" s="27">
        <v>0.13159371492704827</v>
      </c>
      <c r="I23" s="27">
        <v>0.32631874298540964</v>
      </c>
      <c r="J23" s="27">
        <v>8.1649831649831653E-2</v>
      </c>
      <c r="K23" s="27">
        <v>7.4915824915824922E-2</v>
      </c>
      <c r="L23" s="27">
        <v>0.26851851851851855</v>
      </c>
      <c r="M23" s="27">
        <v>0.10381593714927048</v>
      </c>
      <c r="N23" s="27">
        <v>0.4155443322109989</v>
      </c>
    </row>
    <row r="24" spans="1:14" ht="15" customHeight="1">
      <c r="A24" s="49"/>
      <c r="B24" s="24"/>
      <c r="C24" s="51" t="s">
        <v>293</v>
      </c>
      <c r="D24" s="28">
        <v>4716</v>
      </c>
      <c r="E24" s="29">
        <v>1165</v>
      </c>
      <c r="F24" s="30">
        <v>293</v>
      </c>
      <c r="G24" s="30">
        <v>208</v>
      </c>
      <c r="H24" s="30">
        <v>591</v>
      </c>
      <c r="I24" s="30">
        <v>1631</v>
      </c>
      <c r="J24" s="30">
        <v>347</v>
      </c>
      <c r="K24" s="30">
        <v>288</v>
      </c>
      <c r="L24" s="30">
        <v>1281</v>
      </c>
      <c r="M24" s="30">
        <v>473</v>
      </c>
      <c r="N24" s="30">
        <v>1898</v>
      </c>
    </row>
    <row r="25" spans="1:14" ht="15" customHeight="1">
      <c r="A25" s="49"/>
      <c r="B25" s="24"/>
      <c r="C25" s="52"/>
      <c r="D25" s="25">
        <v>1</v>
      </c>
      <c r="E25" s="26">
        <v>0.24703138252756573</v>
      </c>
      <c r="F25" s="27">
        <v>6.2128922815945717E-2</v>
      </c>
      <c r="G25" s="27">
        <v>4.4105173876166241E-2</v>
      </c>
      <c r="H25" s="27">
        <v>0.12531806615776081</v>
      </c>
      <c r="I25" s="27">
        <v>0.34584393553859205</v>
      </c>
      <c r="J25" s="27">
        <v>7.3579304495335035E-2</v>
      </c>
      <c r="K25" s="27">
        <v>6.1068702290076333E-2</v>
      </c>
      <c r="L25" s="27">
        <v>0.27162849872773537</v>
      </c>
      <c r="M25" s="27">
        <v>0.10029686174724342</v>
      </c>
      <c r="N25" s="27">
        <v>0.40245971162001698</v>
      </c>
    </row>
    <row r="26" spans="1:14" ht="15" customHeight="1">
      <c r="A26" s="49"/>
      <c r="B26" s="24"/>
      <c r="C26" s="51" t="s">
        <v>294</v>
      </c>
      <c r="D26" s="28">
        <v>3882</v>
      </c>
      <c r="E26" s="29">
        <v>954</v>
      </c>
      <c r="F26" s="30">
        <v>187</v>
      </c>
      <c r="G26" s="30">
        <v>174</v>
      </c>
      <c r="H26" s="30">
        <v>575</v>
      </c>
      <c r="I26" s="30">
        <v>1336</v>
      </c>
      <c r="J26" s="30">
        <v>271</v>
      </c>
      <c r="K26" s="30">
        <v>219</v>
      </c>
      <c r="L26" s="30">
        <v>1031</v>
      </c>
      <c r="M26" s="30">
        <v>393</v>
      </c>
      <c r="N26" s="30">
        <v>1486</v>
      </c>
    </row>
    <row r="27" spans="1:14" ht="15" customHeight="1">
      <c r="A27" s="49"/>
      <c r="B27" s="43"/>
      <c r="C27" s="60"/>
      <c r="D27" s="44">
        <v>1</v>
      </c>
      <c r="E27" s="45">
        <v>0.24574961360123648</v>
      </c>
      <c r="F27" s="46">
        <v>4.817104585265327E-2</v>
      </c>
      <c r="G27" s="46">
        <v>4.482225656877898E-2</v>
      </c>
      <c r="H27" s="46">
        <v>0.14811952601751674</v>
      </c>
      <c r="I27" s="46">
        <v>0.3441524987120041</v>
      </c>
      <c r="J27" s="46">
        <v>6.9809376609994853E-2</v>
      </c>
      <c r="K27" s="46">
        <v>5.6414219474497679E-2</v>
      </c>
      <c r="L27" s="46">
        <v>0.26558475012879956</v>
      </c>
      <c r="M27" s="46">
        <v>0.10123647604327667</v>
      </c>
      <c r="N27" s="46">
        <v>0.38279237506439978</v>
      </c>
    </row>
    <row r="28" spans="1:14" ht="15" customHeight="1">
      <c r="A28" s="49"/>
      <c r="B28" s="24" t="s">
        <v>281</v>
      </c>
      <c r="C28" s="53" t="s">
        <v>295</v>
      </c>
      <c r="D28" s="21">
        <v>5554</v>
      </c>
      <c r="E28" s="22">
        <v>1015</v>
      </c>
      <c r="F28" s="23">
        <v>238</v>
      </c>
      <c r="G28" s="23">
        <v>183</v>
      </c>
      <c r="H28" s="23">
        <v>563</v>
      </c>
      <c r="I28" s="23">
        <v>1566</v>
      </c>
      <c r="J28" s="23">
        <v>333</v>
      </c>
      <c r="K28" s="23">
        <v>323</v>
      </c>
      <c r="L28" s="23">
        <v>1190</v>
      </c>
      <c r="M28" s="23">
        <v>428</v>
      </c>
      <c r="N28" s="23">
        <v>2907</v>
      </c>
    </row>
    <row r="29" spans="1:14" ht="15" customHeight="1">
      <c r="A29" s="49"/>
      <c r="B29" s="24"/>
      <c r="C29" s="52"/>
      <c r="D29" s="31">
        <v>1</v>
      </c>
      <c r="E29" s="26">
        <v>0.18275117032769175</v>
      </c>
      <c r="F29" s="27">
        <v>4.2851998559596684E-2</v>
      </c>
      <c r="G29" s="27">
        <v>3.2949225783219301E-2</v>
      </c>
      <c r="H29" s="27">
        <v>0.10136838314728124</v>
      </c>
      <c r="I29" s="27">
        <v>0.28195894850558156</v>
      </c>
      <c r="J29" s="27">
        <v>5.9956787900612173E-2</v>
      </c>
      <c r="K29" s="27">
        <v>5.815628375945265E-2</v>
      </c>
      <c r="L29" s="27">
        <v>0.21425999279798344</v>
      </c>
      <c r="M29" s="27">
        <v>7.7061577241627655E-2</v>
      </c>
      <c r="N29" s="27">
        <v>0.52340655383507384</v>
      </c>
    </row>
    <row r="30" spans="1:14" ht="15" customHeight="1">
      <c r="A30" s="49"/>
      <c r="B30" s="24"/>
      <c r="C30" s="51" t="s">
        <v>296</v>
      </c>
      <c r="D30" s="28">
        <v>4048</v>
      </c>
      <c r="E30" s="29">
        <v>1167</v>
      </c>
      <c r="F30" s="30">
        <v>310</v>
      </c>
      <c r="G30" s="30">
        <v>252</v>
      </c>
      <c r="H30" s="30">
        <v>573</v>
      </c>
      <c r="I30" s="30">
        <v>1438</v>
      </c>
      <c r="J30" s="30">
        <v>338</v>
      </c>
      <c r="K30" s="30">
        <v>289</v>
      </c>
      <c r="L30" s="30">
        <v>1287</v>
      </c>
      <c r="M30" s="30">
        <v>480</v>
      </c>
      <c r="N30" s="30">
        <v>1443</v>
      </c>
    </row>
    <row r="31" spans="1:14" ht="15" customHeight="1">
      <c r="A31" s="49"/>
      <c r="B31" s="24"/>
      <c r="C31" s="52"/>
      <c r="D31" s="31">
        <v>1</v>
      </c>
      <c r="E31" s="26">
        <v>0.28829051383399207</v>
      </c>
      <c r="F31" s="27">
        <v>7.6581027667984192E-2</v>
      </c>
      <c r="G31" s="27">
        <v>6.2252964426877472E-2</v>
      </c>
      <c r="H31" s="27">
        <v>0.14155138339920947</v>
      </c>
      <c r="I31" s="27">
        <v>0.35523715415019763</v>
      </c>
      <c r="J31" s="27">
        <v>8.3498023715415023E-2</v>
      </c>
      <c r="K31" s="27">
        <v>7.1393280632411071E-2</v>
      </c>
      <c r="L31" s="27">
        <v>0.31793478260869568</v>
      </c>
      <c r="M31" s="27">
        <v>0.11857707509881422</v>
      </c>
      <c r="N31" s="27">
        <v>0.3564723320158103</v>
      </c>
    </row>
    <row r="32" spans="1:14" ht="15" customHeight="1">
      <c r="A32" s="49"/>
      <c r="B32" s="24"/>
      <c r="C32" s="51" t="s">
        <v>297</v>
      </c>
      <c r="D32" s="28">
        <v>378</v>
      </c>
      <c r="E32" s="29">
        <v>138</v>
      </c>
      <c r="F32" s="30">
        <v>35</v>
      </c>
      <c r="G32" s="30">
        <v>29</v>
      </c>
      <c r="H32" s="30">
        <v>49</v>
      </c>
      <c r="I32" s="30">
        <v>125</v>
      </c>
      <c r="J32" s="30">
        <v>35</v>
      </c>
      <c r="K32" s="30">
        <v>40</v>
      </c>
      <c r="L32" s="30">
        <v>121</v>
      </c>
      <c r="M32" s="30">
        <v>49</v>
      </c>
      <c r="N32" s="30">
        <v>133</v>
      </c>
    </row>
    <row r="33" spans="1:14" ht="15" customHeight="1">
      <c r="A33" s="49"/>
      <c r="B33" s="24"/>
      <c r="C33" s="52"/>
      <c r="D33" s="31">
        <v>1</v>
      </c>
      <c r="E33" s="26">
        <v>0.36507936507936506</v>
      </c>
      <c r="F33" s="27">
        <v>9.2592592592592587E-2</v>
      </c>
      <c r="G33" s="27">
        <v>7.6719576719576715E-2</v>
      </c>
      <c r="H33" s="27">
        <v>0.12962962962962962</v>
      </c>
      <c r="I33" s="27">
        <v>0.3306878306878307</v>
      </c>
      <c r="J33" s="27">
        <v>9.2592592592592587E-2</v>
      </c>
      <c r="K33" s="27">
        <v>0.10582010582010581</v>
      </c>
      <c r="L33" s="27">
        <v>0.32010582010582012</v>
      </c>
      <c r="M33" s="27">
        <v>0.12962962962962962</v>
      </c>
      <c r="N33" s="27">
        <v>0.35185185185185186</v>
      </c>
    </row>
    <row r="34" spans="1:14" ht="15" customHeight="1">
      <c r="A34" s="49"/>
      <c r="B34" s="24"/>
      <c r="C34" s="51" t="s">
        <v>298</v>
      </c>
      <c r="D34" s="28">
        <v>3119</v>
      </c>
      <c r="E34" s="29">
        <v>1065</v>
      </c>
      <c r="F34" s="30">
        <v>204</v>
      </c>
      <c r="G34" s="30">
        <v>190</v>
      </c>
      <c r="H34" s="30">
        <v>525</v>
      </c>
      <c r="I34" s="30">
        <v>1247</v>
      </c>
      <c r="J34" s="30">
        <v>314</v>
      </c>
      <c r="K34" s="30">
        <v>232</v>
      </c>
      <c r="L34" s="30">
        <v>1023</v>
      </c>
      <c r="M34" s="30">
        <v>390</v>
      </c>
      <c r="N34" s="30">
        <v>851</v>
      </c>
    </row>
    <row r="35" spans="1:14" ht="15" customHeight="1">
      <c r="A35" s="49"/>
      <c r="B35" s="43"/>
      <c r="C35" s="60"/>
      <c r="D35" s="44">
        <v>1</v>
      </c>
      <c r="E35" s="45">
        <v>0.34145559474190446</v>
      </c>
      <c r="F35" s="46">
        <v>6.5405578711125359E-2</v>
      </c>
      <c r="G35" s="46">
        <v>6.0916960564283425E-2</v>
      </c>
      <c r="H35" s="46">
        <v>0.16832318050657261</v>
      </c>
      <c r="I35" s="46">
        <v>0.39980763065084962</v>
      </c>
      <c r="J35" s="46">
        <v>0.1006732927220263</v>
      </c>
      <c r="K35" s="46">
        <v>7.4382815004809227E-2</v>
      </c>
      <c r="L35" s="46">
        <v>0.32798974030137867</v>
      </c>
      <c r="M35" s="46">
        <v>0.12504007694773966</v>
      </c>
      <c r="N35" s="46">
        <v>0.27284386021160628</v>
      </c>
    </row>
    <row r="36" spans="1:14" ht="15" customHeight="1">
      <c r="A36" s="49"/>
      <c r="B36" s="24" t="s">
        <v>17</v>
      </c>
      <c r="C36" s="53" t="s">
        <v>299</v>
      </c>
      <c r="D36" s="21">
        <v>1205</v>
      </c>
      <c r="E36" s="22">
        <v>154</v>
      </c>
      <c r="F36" s="23">
        <v>55</v>
      </c>
      <c r="G36" s="23">
        <v>42</v>
      </c>
      <c r="H36" s="23">
        <v>76</v>
      </c>
      <c r="I36" s="23">
        <v>217</v>
      </c>
      <c r="J36" s="23">
        <v>58</v>
      </c>
      <c r="K36" s="23">
        <v>44</v>
      </c>
      <c r="L36" s="23">
        <v>167</v>
      </c>
      <c r="M36" s="23">
        <v>122</v>
      </c>
      <c r="N36" s="23">
        <v>775</v>
      </c>
    </row>
    <row r="37" spans="1:14" ht="15" customHeight="1">
      <c r="A37" s="49"/>
      <c r="B37" s="24"/>
      <c r="C37" s="52"/>
      <c r="D37" s="31">
        <v>1</v>
      </c>
      <c r="E37" s="26">
        <v>0.12780082987551866</v>
      </c>
      <c r="F37" s="27">
        <v>4.5643153526970952E-2</v>
      </c>
      <c r="G37" s="27">
        <v>3.4854771784232366E-2</v>
      </c>
      <c r="H37" s="27">
        <v>6.3070539419087135E-2</v>
      </c>
      <c r="I37" s="27">
        <v>0.18008298755186722</v>
      </c>
      <c r="J37" s="27">
        <v>4.8132780082987554E-2</v>
      </c>
      <c r="K37" s="27">
        <v>3.6514522821576766E-2</v>
      </c>
      <c r="L37" s="27">
        <v>0.13858921161825727</v>
      </c>
      <c r="M37" s="27">
        <v>0.1012448132780083</v>
      </c>
      <c r="N37" s="27">
        <v>0.6431535269709544</v>
      </c>
    </row>
    <row r="38" spans="1:14" ht="15" customHeight="1">
      <c r="A38" s="49"/>
      <c r="B38" s="24"/>
      <c r="C38" s="54" t="s">
        <v>300</v>
      </c>
      <c r="D38" s="28">
        <v>1546</v>
      </c>
      <c r="E38" s="29">
        <v>323</v>
      </c>
      <c r="F38" s="30">
        <v>161</v>
      </c>
      <c r="G38" s="30">
        <v>131</v>
      </c>
      <c r="H38" s="30">
        <v>213</v>
      </c>
      <c r="I38" s="30">
        <v>411</v>
      </c>
      <c r="J38" s="30">
        <v>150</v>
      </c>
      <c r="K38" s="30">
        <v>116</v>
      </c>
      <c r="L38" s="30">
        <v>325</v>
      </c>
      <c r="M38" s="30">
        <v>156</v>
      </c>
      <c r="N38" s="30">
        <v>840</v>
      </c>
    </row>
    <row r="39" spans="1:14" ht="15" customHeight="1">
      <c r="A39" s="49"/>
      <c r="B39" s="24"/>
      <c r="C39" s="52"/>
      <c r="D39" s="31">
        <v>1</v>
      </c>
      <c r="E39" s="26">
        <v>0.20892626131953429</v>
      </c>
      <c r="F39" s="27">
        <v>0.10413971539456662</v>
      </c>
      <c r="G39" s="27">
        <v>8.473479948253558E-2</v>
      </c>
      <c r="H39" s="27">
        <v>0.13777490297542044</v>
      </c>
      <c r="I39" s="27">
        <v>0.26584734799482534</v>
      </c>
      <c r="J39" s="27">
        <v>9.7024579560155241E-2</v>
      </c>
      <c r="K39" s="27">
        <v>7.5032341526520052E-2</v>
      </c>
      <c r="L39" s="27">
        <v>0.21021992238033635</v>
      </c>
      <c r="M39" s="27">
        <v>0.10090556274256145</v>
      </c>
      <c r="N39" s="27">
        <v>0.54333764553686936</v>
      </c>
    </row>
    <row r="40" spans="1:14" ht="15" customHeight="1">
      <c r="A40" s="49"/>
      <c r="B40" s="24"/>
      <c r="C40" s="51" t="s">
        <v>301</v>
      </c>
      <c r="D40" s="28">
        <v>12779</v>
      </c>
      <c r="E40" s="29">
        <v>3748</v>
      </c>
      <c r="F40" s="30">
        <v>734</v>
      </c>
      <c r="G40" s="30">
        <v>656</v>
      </c>
      <c r="H40" s="30">
        <v>1785</v>
      </c>
      <c r="I40" s="30">
        <v>4604</v>
      </c>
      <c r="J40" s="30">
        <v>1035</v>
      </c>
      <c r="K40" s="30">
        <v>915</v>
      </c>
      <c r="L40" s="30">
        <v>3840</v>
      </c>
      <c r="M40" s="30">
        <v>1336</v>
      </c>
      <c r="N40" s="30">
        <v>4522</v>
      </c>
    </row>
    <row r="41" spans="1:14" ht="15" customHeight="1">
      <c r="A41" s="49"/>
      <c r="B41" s="43"/>
      <c r="C41" s="60"/>
      <c r="D41" s="44">
        <v>1</v>
      </c>
      <c r="E41" s="45">
        <v>0.29329368495187419</v>
      </c>
      <c r="F41" s="46">
        <v>5.7437984192816337E-2</v>
      </c>
      <c r="G41" s="46">
        <v>5.1334220205023866E-2</v>
      </c>
      <c r="H41" s="46">
        <v>0.13968229125909695</v>
      </c>
      <c r="I41" s="46">
        <v>0.36027858204867358</v>
      </c>
      <c r="J41" s="46">
        <v>8.099225291493857E-2</v>
      </c>
      <c r="K41" s="46">
        <v>7.1601846779873232E-2</v>
      </c>
      <c r="L41" s="46">
        <v>0.30049299632209092</v>
      </c>
      <c r="M41" s="46">
        <v>0.1045465216370608</v>
      </c>
      <c r="N41" s="46">
        <v>0.35386180452304561</v>
      </c>
    </row>
    <row r="42" spans="1:14" ht="15" customHeight="1">
      <c r="A42" s="49"/>
      <c r="B42" s="24" t="s">
        <v>15</v>
      </c>
      <c r="C42" s="53" t="s">
        <v>302</v>
      </c>
      <c r="D42" s="21">
        <v>497</v>
      </c>
      <c r="E42" s="35">
        <v>91</v>
      </c>
      <c r="F42" s="36">
        <v>21</v>
      </c>
      <c r="G42" s="36">
        <v>17</v>
      </c>
      <c r="H42" s="36">
        <v>44</v>
      </c>
      <c r="I42" s="36">
        <v>122</v>
      </c>
      <c r="J42" s="36">
        <v>26</v>
      </c>
      <c r="K42" s="36">
        <v>28</v>
      </c>
      <c r="L42" s="36">
        <v>107</v>
      </c>
      <c r="M42" s="36">
        <v>69</v>
      </c>
      <c r="N42" s="36">
        <v>227</v>
      </c>
    </row>
    <row r="43" spans="1:14" ht="15" customHeight="1">
      <c r="A43" s="49"/>
      <c r="B43" s="24"/>
      <c r="C43" s="52"/>
      <c r="D43" s="31">
        <v>1</v>
      </c>
      <c r="E43" s="26">
        <v>0.18309859154929578</v>
      </c>
      <c r="F43" s="27">
        <v>4.2253521126760563E-2</v>
      </c>
      <c r="G43" s="27">
        <v>3.4205231388329982E-2</v>
      </c>
      <c r="H43" s="27">
        <v>8.8531187122736416E-2</v>
      </c>
      <c r="I43" s="27">
        <v>0.24547283702213279</v>
      </c>
      <c r="J43" s="27">
        <v>5.2313883299798795E-2</v>
      </c>
      <c r="K43" s="27">
        <v>5.6338028169014086E-2</v>
      </c>
      <c r="L43" s="27">
        <v>0.2152917505030181</v>
      </c>
      <c r="M43" s="27">
        <v>0.13883299798792756</v>
      </c>
      <c r="N43" s="27">
        <v>0.45674044265593561</v>
      </c>
    </row>
    <row r="44" spans="1:14" ht="15" customHeight="1">
      <c r="A44" s="49"/>
      <c r="B44" s="24"/>
      <c r="C44" s="51" t="s">
        <v>303</v>
      </c>
      <c r="D44" s="28">
        <v>8147</v>
      </c>
      <c r="E44" s="37">
        <v>2091</v>
      </c>
      <c r="F44" s="38">
        <v>390</v>
      </c>
      <c r="G44" s="38">
        <v>359</v>
      </c>
      <c r="H44" s="38">
        <v>965</v>
      </c>
      <c r="I44" s="38">
        <v>2709</v>
      </c>
      <c r="J44" s="38">
        <v>605</v>
      </c>
      <c r="K44" s="38">
        <v>533</v>
      </c>
      <c r="L44" s="38">
        <v>2246</v>
      </c>
      <c r="M44" s="38">
        <v>924</v>
      </c>
      <c r="N44" s="38">
        <v>3123</v>
      </c>
    </row>
    <row r="45" spans="1:14" ht="15" customHeight="1">
      <c r="A45" s="49"/>
      <c r="B45" s="24"/>
      <c r="C45" s="52"/>
      <c r="D45" s="31">
        <v>1</v>
      </c>
      <c r="E45" s="26">
        <v>0.25665889284399163</v>
      </c>
      <c r="F45" s="27">
        <v>4.7870381735608196E-2</v>
      </c>
      <c r="G45" s="27">
        <v>4.4065300110470114E-2</v>
      </c>
      <c r="H45" s="27">
        <v>0.11844850865349209</v>
      </c>
      <c r="I45" s="27">
        <v>0.33251503620964773</v>
      </c>
      <c r="J45" s="27">
        <v>7.4260463974469129E-2</v>
      </c>
      <c r="K45" s="27">
        <v>6.5422855038664546E-2</v>
      </c>
      <c r="L45" s="27">
        <v>0.27568430096968211</v>
      </c>
      <c r="M45" s="27">
        <v>0.11341598134282559</v>
      </c>
      <c r="N45" s="27">
        <v>0.38333128759052409</v>
      </c>
    </row>
    <row r="46" spans="1:14" ht="15" customHeight="1">
      <c r="A46" s="49"/>
      <c r="B46" s="24"/>
      <c r="C46" s="51" t="s">
        <v>304</v>
      </c>
      <c r="D46" s="28">
        <v>5197</v>
      </c>
      <c r="E46" s="37">
        <v>1455</v>
      </c>
      <c r="F46" s="38">
        <v>398</v>
      </c>
      <c r="G46" s="38">
        <v>317</v>
      </c>
      <c r="H46" s="38">
        <v>769</v>
      </c>
      <c r="I46" s="38">
        <v>1796</v>
      </c>
      <c r="J46" s="38">
        <v>446</v>
      </c>
      <c r="K46" s="38">
        <v>370</v>
      </c>
      <c r="L46" s="38">
        <v>1469</v>
      </c>
      <c r="M46" s="38">
        <v>489</v>
      </c>
      <c r="N46" s="38">
        <v>2130</v>
      </c>
    </row>
    <row r="47" spans="1:14" ht="15" customHeight="1">
      <c r="A47" s="49"/>
      <c r="B47" s="24"/>
      <c r="C47" s="52"/>
      <c r="D47" s="31">
        <v>1</v>
      </c>
      <c r="E47" s="26">
        <v>0.27996921300750433</v>
      </c>
      <c r="F47" s="27">
        <v>7.6582643832980565E-2</v>
      </c>
      <c r="G47" s="27">
        <v>6.0996728882047338E-2</v>
      </c>
      <c r="H47" s="27">
        <v>0.14796998268231673</v>
      </c>
      <c r="I47" s="27">
        <v>0.34558399076390223</v>
      </c>
      <c r="J47" s="27">
        <v>8.5818741581681734E-2</v>
      </c>
      <c r="K47" s="27">
        <v>7.1194920146238211E-2</v>
      </c>
      <c r="L47" s="27">
        <v>0.2826630748508755</v>
      </c>
      <c r="M47" s="27">
        <v>9.4092745814893214E-2</v>
      </c>
      <c r="N47" s="27">
        <v>0.4098518375986146</v>
      </c>
    </row>
    <row r="48" spans="1:14" ht="15" customHeight="1">
      <c r="A48" s="49"/>
      <c r="B48" s="24"/>
      <c r="C48" s="51" t="s">
        <v>305</v>
      </c>
      <c r="D48" s="28">
        <v>1858</v>
      </c>
      <c r="E48" s="37">
        <v>593</v>
      </c>
      <c r="F48" s="38">
        <v>165</v>
      </c>
      <c r="G48" s="38">
        <v>143</v>
      </c>
      <c r="H48" s="38">
        <v>313</v>
      </c>
      <c r="I48" s="38">
        <v>626</v>
      </c>
      <c r="J48" s="38">
        <v>176</v>
      </c>
      <c r="K48" s="38">
        <v>152</v>
      </c>
      <c r="L48" s="38">
        <v>549</v>
      </c>
      <c r="M48" s="38">
        <v>151</v>
      </c>
      <c r="N48" s="38">
        <v>772</v>
      </c>
    </row>
    <row r="49" spans="1:14" ht="15" customHeight="1">
      <c r="A49" s="49"/>
      <c r="B49" s="43"/>
      <c r="C49" s="60"/>
      <c r="D49" s="44">
        <v>1</v>
      </c>
      <c r="E49" s="45">
        <v>0.31916038751345532</v>
      </c>
      <c r="F49" s="46">
        <v>8.8805166846071038E-2</v>
      </c>
      <c r="G49" s="46">
        <v>7.6964477933261569E-2</v>
      </c>
      <c r="H49" s="46">
        <v>0.16846071044133476</v>
      </c>
      <c r="I49" s="46">
        <v>0.33692142088266952</v>
      </c>
      <c r="J49" s="46">
        <v>9.4725511302475779E-2</v>
      </c>
      <c r="K49" s="46">
        <v>8.1808396124865443E-2</v>
      </c>
      <c r="L49" s="46">
        <v>0.29547900968783636</v>
      </c>
      <c r="M49" s="46">
        <v>8.1270182992465009E-2</v>
      </c>
      <c r="N49" s="46">
        <v>0.41550053821313238</v>
      </c>
    </row>
    <row r="50" spans="1:14" ht="15" customHeight="1">
      <c r="A50" s="49"/>
      <c r="B50" s="24" t="s">
        <v>282</v>
      </c>
      <c r="C50" s="53" t="s">
        <v>1</v>
      </c>
      <c r="D50" s="21">
        <v>2851</v>
      </c>
      <c r="E50" s="22">
        <v>848</v>
      </c>
      <c r="F50" s="23">
        <v>432</v>
      </c>
      <c r="G50" s="23">
        <v>339</v>
      </c>
      <c r="H50" s="23">
        <v>585</v>
      </c>
      <c r="I50" s="23">
        <v>1019</v>
      </c>
      <c r="J50" s="23">
        <v>343</v>
      </c>
      <c r="K50" s="23">
        <v>351</v>
      </c>
      <c r="L50" s="23">
        <v>962</v>
      </c>
      <c r="M50" s="23">
        <v>494</v>
      </c>
      <c r="N50" s="23">
        <v>1239</v>
      </c>
    </row>
    <row r="51" spans="1:14" ht="15" customHeight="1">
      <c r="A51" s="49"/>
      <c r="B51" s="24"/>
      <c r="C51" s="52"/>
      <c r="D51" s="31">
        <v>1</v>
      </c>
      <c r="E51" s="26">
        <v>0.29743949491406524</v>
      </c>
      <c r="F51" s="27">
        <v>0.15152578042792003</v>
      </c>
      <c r="G51" s="27">
        <v>0.1189056471413539</v>
      </c>
      <c r="H51" s="27">
        <v>0.20519116099614171</v>
      </c>
      <c r="I51" s="27">
        <v>0.3574184496667836</v>
      </c>
      <c r="J51" s="27">
        <v>0.12030866362679761</v>
      </c>
      <c r="K51" s="27">
        <v>0.12311469659768502</v>
      </c>
      <c r="L51" s="27">
        <v>0.33742546474921081</v>
      </c>
      <c r="M51" s="27">
        <v>0.17327253595229744</v>
      </c>
      <c r="N51" s="27">
        <v>0.43458435636618731</v>
      </c>
    </row>
    <row r="52" spans="1:14" ht="15" customHeight="1">
      <c r="A52" s="49"/>
      <c r="B52" s="24"/>
      <c r="C52" s="51" t="s">
        <v>306</v>
      </c>
      <c r="D52" s="28">
        <v>1975</v>
      </c>
      <c r="E52" s="29">
        <v>455</v>
      </c>
      <c r="F52" s="30">
        <v>86</v>
      </c>
      <c r="G52" s="30">
        <v>75</v>
      </c>
      <c r="H52" s="30">
        <v>231</v>
      </c>
      <c r="I52" s="30">
        <v>657</v>
      </c>
      <c r="J52" s="30">
        <v>127</v>
      </c>
      <c r="K52" s="30">
        <v>107</v>
      </c>
      <c r="L52" s="30">
        <v>514</v>
      </c>
      <c r="M52" s="30">
        <v>234</v>
      </c>
      <c r="N52" s="30">
        <v>751</v>
      </c>
    </row>
    <row r="53" spans="1:14" ht="15" customHeight="1">
      <c r="A53" s="49"/>
      <c r="B53" s="24"/>
      <c r="C53" s="52"/>
      <c r="D53" s="31">
        <v>1</v>
      </c>
      <c r="E53" s="26">
        <v>0.23037974683544304</v>
      </c>
      <c r="F53" s="27">
        <v>4.3544303797468355E-2</v>
      </c>
      <c r="G53" s="27">
        <v>3.7974683544303799E-2</v>
      </c>
      <c r="H53" s="27">
        <v>0.11696202531645569</v>
      </c>
      <c r="I53" s="27">
        <v>0.33265822784810128</v>
      </c>
      <c r="J53" s="27">
        <v>6.4303797468354434E-2</v>
      </c>
      <c r="K53" s="27">
        <v>5.4177215189873416E-2</v>
      </c>
      <c r="L53" s="27">
        <v>0.26025316455696201</v>
      </c>
      <c r="M53" s="27">
        <v>0.11848101265822784</v>
      </c>
      <c r="N53" s="27">
        <v>0.38025316455696201</v>
      </c>
    </row>
    <row r="54" spans="1:14" ht="15" customHeight="1">
      <c r="A54" s="49"/>
      <c r="B54" s="24"/>
      <c r="C54" s="51" t="s">
        <v>307</v>
      </c>
      <c r="D54" s="28">
        <v>923</v>
      </c>
      <c r="E54" s="29">
        <v>267</v>
      </c>
      <c r="F54" s="30">
        <v>60</v>
      </c>
      <c r="G54" s="30">
        <v>51</v>
      </c>
      <c r="H54" s="30">
        <v>140</v>
      </c>
      <c r="I54" s="30">
        <v>395</v>
      </c>
      <c r="J54" s="30">
        <v>85</v>
      </c>
      <c r="K54" s="30">
        <v>60</v>
      </c>
      <c r="L54" s="30">
        <v>303</v>
      </c>
      <c r="M54" s="30">
        <v>72</v>
      </c>
      <c r="N54" s="30">
        <v>287</v>
      </c>
    </row>
    <row r="55" spans="1:14" ht="15" customHeight="1">
      <c r="A55" s="49"/>
      <c r="B55" s="24"/>
      <c r="C55" s="52"/>
      <c r="D55" s="31">
        <v>1</v>
      </c>
      <c r="E55" s="26">
        <v>0.28927410617551463</v>
      </c>
      <c r="F55" s="27">
        <v>6.500541711809317E-2</v>
      </c>
      <c r="G55" s="27">
        <v>5.5254604550379199E-2</v>
      </c>
      <c r="H55" s="27">
        <v>0.15167930660888407</v>
      </c>
      <c r="I55" s="27">
        <v>0.42795232936078009</v>
      </c>
      <c r="J55" s="27">
        <v>9.2091007583965337E-2</v>
      </c>
      <c r="K55" s="27">
        <v>6.500541711809317E-2</v>
      </c>
      <c r="L55" s="27">
        <v>0.32827735644637052</v>
      </c>
      <c r="M55" s="27">
        <v>7.8006500541711807E-2</v>
      </c>
      <c r="N55" s="27">
        <v>0.31094257854821233</v>
      </c>
    </row>
    <row r="56" spans="1:14" ht="15" customHeight="1">
      <c r="A56" s="49"/>
      <c r="B56" s="24"/>
      <c r="C56" s="51" t="s">
        <v>12</v>
      </c>
      <c r="D56" s="28">
        <v>1215</v>
      </c>
      <c r="E56" s="29">
        <v>314</v>
      </c>
      <c r="F56" s="30">
        <v>53</v>
      </c>
      <c r="G56" s="30">
        <v>48</v>
      </c>
      <c r="H56" s="30">
        <v>146</v>
      </c>
      <c r="I56" s="30">
        <v>436</v>
      </c>
      <c r="J56" s="30">
        <v>85</v>
      </c>
      <c r="K56" s="30">
        <v>58</v>
      </c>
      <c r="L56" s="30">
        <v>342</v>
      </c>
      <c r="M56" s="30">
        <v>107</v>
      </c>
      <c r="N56" s="30">
        <v>438</v>
      </c>
    </row>
    <row r="57" spans="1:14" ht="15" customHeight="1">
      <c r="A57" s="49"/>
      <c r="B57" s="24"/>
      <c r="C57" s="52"/>
      <c r="D57" s="31">
        <v>1</v>
      </c>
      <c r="E57" s="26">
        <v>0.25843621399176953</v>
      </c>
      <c r="F57" s="27">
        <v>4.3621399176954734E-2</v>
      </c>
      <c r="G57" s="27">
        <v>3.9506172839506172E-2</v>
      </c>
      <c r="H57" s="27">
        <v>0.12016460905349795</v>
      </c>
      <c r="I57" s="27">
        <v>0.35884773662551439</v>
      </c>
      <c r="J57" s="27">
        <v>6.9958847736625515E-2</v>
      </c>
      <c r="K57" s="27">
        <v>4.7736625514403296E-2</v>
      </c>
      <c r="L57" s="27">
        <v>0.2814814814814815</v>
      </c>
      <c r="M57" s="27">
        <v>8.8065843621399173E-2</v>
      </c>
      <c r="N57" s="27">
        <v>0.36049382716049383</v>
      </c>
    </row>
    <row r="58" spans="1:14" ht="15" customHeight="1">
      <c r="A58" s="49"/>
      <c r="B58" s="24"/>
      <c r="C58" s="51" t="s">
        <v>308</v>
      </c>
      <c r="D58" s="28">
        <v>2062</v>
      </c>
      <c r="E58" s="29">
        <v>453</v>
      </c>
      <c r="F58" s="30">
        <v>76</v>
      </c>
      <c r="G58" s="30">
        <v>85</v>
      </c>
      <c r="H58" s="30">
        <v>229</v>
      </c>
      <c r="I58" s="30">
        <v>546</v>
      </c>
      <c r="J58" s="30">
        <v>103</v>
      </c>
      <c r="K58" s="30">
        <v>101</v>
      </c>
      <c r="L58" s="30">
        <v>425</v>
      </c>
      <c r="M58" s="30">
        <v>103</v>
      </c>
      <c r="N58" s="30">
        <v>1125</v>
      </c>
    </row>
    <row r="59" spans="1:14" ht="15" customHeight="1">
      <c r="A59" s="49"/>
      <c r="B59" s="24"/>
      <c r="C59" s="52"/>
      <c r="D59" s="31">
        <v>1</v>
      </c>
      <c r="E59" s="26">
        <v>0.21968962172647916</v>
      </c>
      <c r="F59" s="27">
        <v>3.6857419980601359E-2</v>
      </c>
      <c r="G59" s="27">
        <v>4.1222114451988361E-2</v>
      </c>
      <c r="H59" s="27">
        <v>0.11105722599418041</v>
      </c>
      <c r="I59" s="27">
        <v>0.26479146459747815</v>
      </c>
      <c r="J59" s="27">
        <v>4.995150339476237E-2</v>
      </c>
      <c r="K59" s="27">
        <v>4.8981571290009698E-2</v>
      </c>
      <c r="L59" s="27">
        <v>0.20611057225994181</v>
      </c>
      <c r="M59" s="27">
        <v>4.995150339476237E-2</v>
      </c>
      <c r="N59" s="27">
        <v>0.54558680892337541</v>
      </c>
    </row>
    <row r="60" spans="1:14" ht="15" customHeight="1">
      <c r="A60" s="49"/>
      <c r="B60" s="24"/>
      <c r="C60" s="51" t="s">
        <v>16</v>
      </c>
      <c r="D60" s="28">
        <v>1141</v>
      </c>
      <c r="E60" s="29">
        <v>314</v>
      </c>
      <c r="F60" s="30">
        <v>46</v>
      </c>
      <c r="G60" s="30">
        <v>35</v>
      </c>
      <c r="H60" s="30">
        <v>112</v>
      </c>
      <c r="I60" s="30">
        <v>429</v>
      </c>
      <c r="J60" s="30">
        <v>78</v>
      </c>
      <c r="K60" s="30">
        <v>63</v>
      </c>
      <c r="L60" s="30">
        <v>257</v>
      </c>
      <c r="M60" s="30">
        <v>105</v>
      </c>
      <c r="N60" s="30">
        <v>398</v>
      </c>
    </row>
    <row r="61" spans="1:14" ht="15" customHeight="1">
      <c r="A61" s="49"/>
      <c r="B61" s="24"/>
      <c r="C61" s="52"/>
      <c r="D61" s="31">
        <v>1</v>
      </c>
      <c r="E61" s="26">
        <v>0.27519719544259419</v>
      </c>
      <c r="F61" s="27">
        <v>4.0315512708150744E-2</v>
      </c>
      <c r="G61" s="27">
        <v>3.0674846625766871E-2</v>
      </c>
      <c r="H61" s="27">
        <v>9.815950920245399E-2</v>
      </c>
      <c r="I61" s="27">
        <v>0.37598597721297106</v>
      </c>
      <c r="J61" s="27">
        <v>6.8361086765994741E-2</v>
      </c>
      <c r="K61" s="27">
        <v>5.5214723926380369E-2</v>
      </c>
      <c r="L61" s="27">
        <v>0.22524101665205959</v>
      </c>
      <c r="M61" s="27">
        <v>9.202453987730061E-2</v>
      </c>
      <c r="N61" s="27">
        <v>0.3488168273444347</v>
      </c>
    </row>
    <row r="62" spans="1:14" ht="15" customHeight="1">
      <c r="A62" s="49"/>
      <c r="B62" s="24"/>
      <c r="C62" s="51" t="s">
        <v>5</v>
      </c>
      <c r="D62" s="28">
        <v>2265</v>
      </c>
      <c r="E62" s="29">
        <v>656</v>
      </c>
      <c r="F62" s="30">
        <v>101</v>
      </c>
      <c r="G62" s="30">
        <v>92</v>
      </c>
      <c r="H62" s="30">
        <v>260</v>
      </c>
      <c r="I62" s="30">
        <v>839</v>
      </c>
      <c r="J62" s="30">
        <v>161</v>
      </c>
      <c r="K62" s="30">
        <v>133</v>
      </c>
      <c r="L62" s="30">
        <v>652</v>
      </c>
      <c r="M62" s="30">
        <v>224</v>
      </c>
      <c r="N62" s="30">
        <v>745</v>
      </c>
    </row>
    <row r="63" spans="1:14" ht="15" customHeight="1">
      <c r="A63" s="49"/>
      <c r="B63" s="24"/>
      <c r="C63" s="52"/>
      <c r="D63" s="31">
        <v>1</v>
      </c>
      <c r="E63" s="26">
        <v>0.28962472406181017</v>
      </c>
      <c r="F63" s="27">
        <v>4.4591611479028695E-2</v>
      </c>
      <c r="G63" s="27">
        <v>4.0618101545253867E-2</v>
      </c>
      <c r="H63" s="27">
        <v>0.11479028697571744</v>
      </c>
      <c r="I63" s="27">
        <v>0.37041942604856515</v>
      </c>
      <c r="J63" s="27">
        <v>7.1081677704194254E-2</v>
      </c>
      <c r="K63" s="27">
        <v>5.8719646799116995E-2</v>
      </c>
      <c r="L63" s="27">
        <v>0.2878587196467991</v>
      </c>
      <c r="M63" s="27">
        <v>9.8896247240618101E-2</v>
      </c>
      <c r="N63" s="27">
        <v>0.32891832229580575</v>
      </c>
    </row>
    <row r="64" spans="1:14" ht="15" customHeight="1">
      <c r="A64" s="49"/>
      <c r="B64" s="24"/>
      <c r="C64" s="51" t="s">
        <v>14</v>
      </c>
      <c r="D64" s="28">
        <v>1187</v>
      </c>
      <c r="E64" s="29">
        <v>308</v>
      </c>
      <c r="F64" s="30">
        <v>41</v>
      </c>
      <c r="G64" s="30">
        <v>35</v>
      </c>
      <c r="H64" s="30">
        <v>139</v>
      </c>
      <c r="I64" s="30">
        <v>302</v>
      </c>
      <c r="J64" s="30">
        <v>84</v>
      </c>
      <c r="K64" s="30">
        <v>56</v>
      </c>
      <c r="L64" s="30">
        <v>289</v>
      </c>
      <c r="M64" s="30">
        <v>113</v>
      </c>
      <c r="N64" s="30">
        <v>501</v>
      </c>
    </row>
    <row r="65" spans="1:14" ht="15" customHeight="1">
      <c r="A65" s="49"/>
      <c r="B65" s="24"/>
      <c r="C65" s="52"/>
      <c r="D65" s="31">
        <v>1</v>
      </c>
      <c r="E65" s="26">
        <v>0.25947767481044648</v>
      </c>
      <c r="F65" s="27">
        <v>3.4540859309182811E-2</v>
      </c>
      <c r="G65" s="27">
        <v>2.9486099410278011E-2</v>
      </c>
      <c r="H65" s="27">
        <v>0.11710193765796124</v>
      </c>
      <c r="I65" s="27">
        <v>0.25442291491154168</v>
      </c>
      <c r="J65" s="27">
        <v>7.0766638584667224E-2</v>
      </c>
      <c r="K65" s="27">
        <v>4.7177759056444821E-2</v>
      </c>
      <c r="L65" s="27">
        <v>0.2434709351305813</v>
      </c>
      <c r="M65" s="27">
        <v>9.5197978096040442E-2</v>
      </c>
      <c r="N65" s="27">
        <v>0.42207245155855094</v>
      </c>
    </row>
    <row r="66" spans="1:14" ht="15" customHeight="1">
      <c r="A66" s="49"/>
      <c r="B66" s="24"/>
      <c r="C66" s="51" t="s">
        <v>19</v>
      </c>
      <c r="D66" s="28">
        <v>2539</v>
      </c>
      <c r="E66" s="29">
        <v>707</v>
      </c>
      <c r="F66" s="30">
        <v>99</v>
      </c>
      <c r="G66" s="30">
        <v>95</v>
      </c>
      <c r="H66" s="30">
        <v>281</v>
      </c>
      <c r="I66" s="30">
        <v>718</v>
      </c>
      <c r="J66" s="30">
        <v>204</v>
      </c>
      <c r="K66" s="30">
        <v>173</v>
      </c>
      <c r="L66" s="30">
        <v>694</v>
      </c>
      <c r="M66" s="30">
        <v>210</v>
      </c>
      <c r="N66" s="30">
        <v>1063</v>
      </c>
    </row>
    <row r="67" spans="1:14" ht="15" customHeight="1">
      <c r="A67" s="49"/>
      <c r="B67" s="43"/>
      <c r="C67" s="60"/>
      <c r="D67" s="44">
        <v>1</v>
      </c>
      <c r="E67" s="45">
        <v>0.27845608507286335</v>
      </c>
      <c r="F67" s="46">
        <v>3.8991729027176056E-2</v>
      </c>
      <c r="G67" s="46">
        <v>3.7416305632138637E-2</v>
      </c>
      <c r="H67" s="46">
        <v>0.11067349350137849</v>
      </c>
      <c r="I67" s="46">
        <v>0.28278849940921624</v>
      </c>
      <c r="J67" s="46">
        <v>8.034659314690823E-2</v>
      </c>
      <c r="K67" s="46">
        <v>6.8137061835368259E-2</v>
      </c>
      <c r="L67" s="46">
        <v>0.27333595903899172</v>
      </c>
      <c r="M67" s="46">
        <v>8.2709728239464361E-2</v>
      </c>
      <c r="N67" s="46">
        <v>0.41866876723119339</v>
      </c>
    </row>
    <row r="68" spans="1:14" ht="15" customHeight="1">
      <c r="A68" s="49"/>
      <c r="B68" s="24" t="s">
        <v>283</v>
      </c>
      <c r="C68" s="53" t="s">
        <v>309</v>
      </c>
      <c r="D68" s="21">
        <v>2952</v>
      </c>
      <c r="E68" s="22">
        <v>482</v>
      </c>
      <c r="F68" s="23">
        <v>184</v>
      </c>
      <c r="G68" s="23">
        <v>153</v>
      </c>
      <c r="H68" s="23">
        <v>345</v>
      </c>
      <c r="I68" s="23">
        <v>751</v>
      </c>
      <c r="J68" s="23">
        <v>200</v>
      </c>
      <c r="K68" s="23">
        <v>170</v>
      </c>
      <c r="L68" s="23">
        <v>578</v>
      </c>
      <c r="M68" s="23">
        <v>272</v>
      </c>
      <c r="N68" s="23">
        <v>1638</v>
      </c>
    </row>
    <row r="69" spans="1:14" ht="15" customHeight="1">
      <c r="A69" s="49"/>
      <c r="B69" s="24"/>
      <c r="C69" s="52"/>
      <c r="D69" s="31">
        <v>1</v>
      </c>
      <c r="E69" s="26">
        <v>0.16327913279132791</v>
      </c>
      <c r="F69" s="27">
        <v>6.2330623306233061E-2</v>
      </c>
      <c r="G69" s="27">
        <v>5.1829268292682924E-2</v>
      </c>
      <c r="H69" s="27">
        <v>0.11686991869918699</v>
      </c>
      <c r="I69" s="27">
        <v>0.25440379403794039</v>
      </c>
      <c r="J69" s="27">
        <v>6.7750677506775062E-2</v>
      </c>
      <c r="K69" s="27">
        <v>5.7588075880758809E-2</v>
      </c>
      <c r="L69" s="27">
        <v>0.19579945799457996</v>
      </c>
      <c r="M69" s="27">
        <v>9.2140921409214094E-2</v>
      </c>
      <c r="N69" s="27">
        <v>0.55487804878048785</v>
      </c>
    </row>
    <row r="70" spans="1:14" ht="15" customHeight="1">
      <c r="A70" s="49"/>
      <c r="B70" s="24"/>
      <c r="C70" s="51" t="s">
        <v>310</v>
      </c>
      <c r="D70" s="28">
        <v>2912</v>
      </c>
      <c r="E70" s="29">
        <v>575</v>
      </c>
      <c r="F70" s="30">
        <v>209</v>
      </c>
      <c r="G70" s="30">
        <v>172</v>
      </c>
      <c r="H70" s="30">
        <v>368</v>
      </c>
      <c r="I70" s="30">
        <v>829</v>
      </c>
      <c r="J70" s="30">
        <v>205</v>
      </c>
      <c r="K70" s="30">
        <v>176</v>
      </c>
      <c r="L70" s="30">
        <v>686</v>
      </c>
      <c r="M70" s="30">
        <v>299</v>
      </c>
      <c r="N70" s="30">
        <v>1441</v>
      </c>
    </row>
    <row r="71" spans="1:14" ht="15" customHeight="1">
      <c r="A71" s="49"/>
      <c r="B71" s="24"/>
      <c r="C71" s="52"/>
      <c r="D71" s="31">
        <v>1</v>
      </c>
      <c r="E71" s="26">
        <v>0.1974587912087912</v>
      </c>
      <c r="F71" s="27">
        <v>7.1771978021978017E-2</v>
      </c>
      <c r="G71" s="27">
        <v>5.9065934065934064E-2</v>
      </c>
      <c r="H71" s="27">
        <v>0.12637362637362637</v>
      </c>
      <c r="I71" s="27">
        <v>0.28468406593406592</v>
      </c>
      <c r="J71" s="27">
        <v>7.0398351648351648E-2</v>
      </c>
      <c r="K71" s="27">
        <v>6.043956043956044E-2</v>
      </c>
      <c r="L71" s="27">
        <v>0.23557692307692307</v>
      </c>
      <c r="M71" s="27">
        <v>0.10267857142857142</v>
      </c>
      <c r="N71" s="27">
        <v>0.49484890109890112</v>
      </c>
    </row>
    <row r="72" spans="1:14" ht="15" customHeight="1">
      <c r="A72" s="49"/>
      <c r="B72" s="24"/>
      <c r="C72" s="51" t="s">
        <v>311</v>
      </c>
      <c r="D72" s="28">
        <v>3812</v>
      </c>
      <c r="E72" s="29">
        <v>1081</v>
      </c>
      <c r="F72" s="30">
        <v>238</v>
      </c>
      <c r="G72" s="30">
        <v>209</v>
      </c>
      <c r="H72" s="30">
        <v>544</v>
      </c>
      <c r="I72" s="30">
        <v>1411</v>
      </c>
      <c r="J72" s="30">
        <v>340</v>
      </c>
      <c r="K72" s="30">
        <v>317</v>
      </c>
      <c r="L72" s="30">
        <v>1112</v>
      </c>
      <c r="M72" s="30">
        <v>443</v>
      </c>
      <c r="N72" s="30">
        <v>1345</v>
      </c>
    </row>
    <row r="73" spans="1:14" ht="15" customHeight="1">
      <c r="A73" s="49"/>
      <c r="B73" s="24"/>
      <c r="C73" s="52"/>
      <c r="D73" s="31">
        <v>1</v>
      </c>
      <c r="E73" s="26">
        <v>0.28357817418677861</v>
      </c>
      <c r="F73" s="27">
        <v>6.2434417628541447E-2</v>
      </c>
      <c r="G73" s="27">
        <v>5.4826862539349423E-2</v>
      </c>
      <c r="H73" s="27">
        <v>0.14270724029380902</v>
      </c>
      <c r="I73" s="27">
        <v>0.37014690451206717</v>
      </c>
      <c r="J73" s="27">
        <v>8.9192025183630647E-2</v>
      </c>
      <c r="K73" s="27">
        <v>8.3158447009443859E-2</v>
      </c>
      <c r="L73" s="27">
        <v>0.29171038824763901</v>
      </c>
      <c r="M73" s="27">
        <v>0.11621196222455404</v>
      </c>
      <c r="N73" s="27">
        <v>0.35283315844700947</v>
      </c>
    </row>
    <row r="74" spans="1:14" ht="15" customHeight="1">
      <c r="A74" s="49"/>
      <c r="B74" s="24"/>
      <c r="C74" s="51" t="s">
        <v>312</v>
      </c>
      <c r="D74" s="28">
        <v>2750</v>
      </c>
      <c r="E74" s="29">
        <v>917</v>
      </c>
      <c r="F74" s="30">
        <v>157</v>
      </c>
      <c r="G74" s="30">
        <v>142</v>
      </c>
      <c r="H74" s="30">
        <v>373</v>
      </c>
      <c r="I74" s="30">
        <v>1042</v>
      </c>
      <c r="J74" s="30">
        <v>253</v>
      </c>
      <c r="K74" s="30">
        <v>212</v>
      </c>
      <c r="L74" s="30">
        <v>828</v>
      </c>
      <c r="M74" s="30">
        <v>272</v>
      </c>
      <c r="N74" s="30">
        <v>884</v>
      </c>
    </row>
    <row r="75" spans="1:14" ht="15" customHeight="1">
      <c r="A75" s="49"/>
      <c r="B75" s="24"/>
      <c r="C75" s="52"/>
      <c r="D75" s="31">
        <v>1</v>
      </c>
      <c r="E75" s="26">
        <v>0.33345454545454545</v>
      </c>
      <c r="F75" s="27">
        <v>5.7090909090909088E-2</v>
      </c>
      <c r="G75" s="27">
        <v>5.1636363636363633E-2</v>
      </c>
      <c r="H75" s="27">
        <v>0.13563636363636364</v>
      </c>
      <c r="I75" s="27">
        <v>0.37890909090909092</v>
      </c>
      <c r="J75" s="27">
        <v>9.1999999999999998E-2</v>
      </c>
      <c r="K75" s="27">
        <v>7.7090909090909085E-2</v>
      </c>
      <c r="L75" s="27">
        <v>0.30109090909090908</v>
      </c>
      <c r="M75" s="27">
        <v>9.8909090909090905E-2</v>
      </c>
      <c r="N75" s="27">
        <v>0.32145454545454544</v>
      </c>
    </row>
    <row r="76" spans="1:14" ht="15" customHeight="1">
      <c r="A76" s="49"/>
      <c r="B76" s="24"/>
      <c r="C76" s="51" t="s">
        <v>313</v>
      </c>
      <c r="D76" s="28">
        <v>1585</v>
      </c>
      <c r="E76" s="29">
        <v>557</v>
      </c>
      <c r="F76" s="30">
        <v>101</v>
      </c>
      <c r="G76" s="30">
        <v>91</v>
      </c>
      <c r="H76" s="30">
        <v>225</v>
      </c>
      <c r="I76" s="30">
        <v>628</v>
      </c>
      <c r="J76" s="30">
        <v>127</v>
      </c>
      <c r="K76" s="30">
        <v>109</v>
      </c>
      <c r="L76" s="30">
        <v>532</v>
      </c>
      <c r="M76" s="30">
        <v>169</v>
      </c>
      <c r="N76" s="30">
        <v>490</v>
      </c>
    </row>
    <row r="77" spans="1:14" ht="15" customHeight="1">
      <c r="A77" s="49"/>
      <c r="B77" s="24"/>
      <c r="C77" s="52"/>
      <c r="D77" s="31">
        <v>1</v>
      </c>
      <c r="E77" s="26">
        <v>0.35141955835962146</v>
      </c>
      <c r="F77" s="27">
        <v>6.3722397476340689E-2</v>
      </c>
      <c r="G77" s="27">
        <v>5.7413249211356467E-2</v>
      </c>
      <c r="H77" s="27">
        <v>0.14195583596214512</v>
      </c>
      <c r="I77" s="27">
        <v>0.39621451104100947</v>
      </c>
      <c r="J77" s="27">
        <v>8.0126182965299678E-2</v>
      </c>
      <c r="K77" s="27">
        <v>6.8769716088328076E-2</v>
      </c>
      <c r="L77" s="27">
        <v>0.33564668769716088</v>
      </c>
      <c r="M77" s="27">
        <v>0.10662460567823344</v>
      </c>
      <c r="N77" s="27">
        <v>0.30914826498422715</v>
      </c>
    </row>
    <row r="78" spans="1:14" ht="15" customHeight="1">
      <c r="A78" s="49"/>
      <c r="B78" s="24"/>
      <c r="C78" s="51" t="s">
        <v>314</v>
      </c>
      <c r="D78" s="28">
        <v>1329</v>
      </c>
      <c r="E78" s="29">
        <v>434</v>
      </c>
      <c r="F78" s="30">
        <v>67</v>
      </c>
      <c r="G78" s="30">
        <v>57</v>
      </c>
      <c r="H78" s="30">
        <v>152</v>
      </c>
      <c r="I78" s="30">
        <v>431</v>
      </c>
      <c r="J78" s="30">
        <v>94</v>
      </c>
      <c r="K78" s="30">
        <v>66</v>
      </c>
      <c r="L78" s="30">
        <v>428</v>
      </c>
      <c r="M78" s="30">
        <v>119</v>
      </c>
      <c r="N78" s="30">
        <v>457</v>
      </c>
    </row>
    <row r="79" spans="1:14" ht="15" customHeight="1">
      <c r="A79" s="49"/>
      <c r="B79" s="24"/>
      <c r="C79" s="52"/>
      <c r="D79" s="31">
        <v>1</v>
      </c>
      <c r="E79" s="26">
        <v>0.32656132430398799</v>
      </c>
      <c r="F79" s="27">
        <v>5.0413844996237772E-2</v>
      </c>
      <c r="G79" s="27">
        <v>4.2889390519187359E-2</v>
      </c>
      <c r="H79" s="27">
        <v>0.1143717080511663</v>
      </c>
      <c r="I79" s="27">
        <v>0.32430398796087284</v>
      </c>
      <c r="J79" s="27">
        <v>7.0729872084273893E-2</v>
      </c>
      <c r="K79" s="27">
        <v>4.9661399548532728E-2</v>
      </c>
      <c r="L79" s="27">
        <v>0.3220466516177577</v>
      </c>
      <c r="M79" s="27">
        <v>8.9541008276899925E-2</v>
      </c>
      <c r="N79" s="27">
        <v>0.3438675696012039</v>
      </c>
    </row>
    <row r="80" spans="1:14" ht="15" customHeight="1">
      <c r="A80" s="49"/>
      <c r="B80" s="24"/>
      <c r="C80" s="51" t="s">
        <v>315</v>
      </c>
      <c r="D80" s="28">
        <v>686</v>
      </c>
      <c r="E80" s="29">
        <v>241</v>
      </c>
      <c r="F80" s="30">
        <v>37</v>
      </c>
      <c r="G80" s="30">
        <v>30</v>
      </c>
      <c r="H80" s="30">
        <v>91</v>
      </c>
      <c r="I80" s="30">
        <v>214</v>
      </c>
      <c r="J80" s="30">
        <v>37</v>
      </c>
      <c r="K80" s="30">
        <v>31</v>
      </c>
      <c r="L80" s="30">
        <v>238</v>
      </c>
      <c r="M80" s="30">
        <v>85</v>
      </c>
      <c r="N80" s="30">
        <v>227</v>
      </c>
    </row>
    <row r="81" spans="1:14" ht="15" customHeight="1">
      <c r="A81" s="49"/>
      <c r="B81" s="24"/>
      <c r="C81" s="52"/>
      <c r="D81" s="31">
        <v>1</v>
      </c>
      <c r="E81" s="26">
        <v>0.35131195335276966</v>
      </c>
      <c r="F81" s="27">
        <v>5.393586005830904E-2</v>
      </c>
      <c r="G81" s="27">
        <v>4.3731778425655975E-2</v>
      </c>
      <c r="H81" s="27">
        <v>0.1326530612244898</v>
      </c>
      <c r="I81" s="27">
        <v>0.31195335276967928</v>
      </c>
      <c r="J81" s="27">
        <v>5.393586005830904E-2</v>
      </c>
      <c r="K81" s="27">
        <v>4.5189504373177841E-2</v>
      </c>
      <c r="L81" s="27">
        <v>0.34693877551020408</v>
      </c>
      <c r="M81" s="27">
        <v>0.12390670553935861</v>
      </c>
      <c r="N81" s="27">
        <v>0.33090379008746357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4187</v>
      </c>
      <c r="E84" s="22">
        <v>799</v>
      </c>
      <c r="F84" s="23">
        <v>244</v>
      </c>
      <c r="G84" s="23">
        <v>193</v>
      </c>
      <c r="H84" s="23">
        <v>456</v>
      </c>
      <c r="I84" s="23">
        <v>1074</v>
      </c>
      <c r="J84" s="23">
        <v>251</v>
      </c>
      <c r="K84" s="23">
        <v>206</v>
      </c>
      <c r="L84" s="23">
        <v>989</v>
      </c>
      <c r="M84" s="23">
        <v>417</v>
      </c>
      <c r="N84" s="23">
        <v>2149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0.19082875567231908</v>
      </c>
      <c r="F85" s="27">
        <v>5.8275614998805826E-2</v>
      </c>
      <c r="G85" s="27">
        <v>4.6095056126104608E-2</v>
      </c>
      <c r="H85" s="27">
        <v>0.10890852639121089</v>
      </c>
      <c r="I85" s="27">
        <v>0.25650823978982568</v>
      </c>
      <c r="J85" s="27">
        <v>5.9947456412705998E-2</v>
      </c>
      <c r="K85" s="27">
        <v>4.9199904466204918E-2</v>
      </c>
      <c r="L85" s="27">
        <v>0.23620730833532361</v>
      </c>
      <c r="M85" s="27">
        <v>9.9593981370909954E-2</v>
      </c>
      <c r="N85" s="27">
        <v>0.51325531406735136</v>
      </c>
    </row>
    <row r="86" spans="1:14" ht="15" customHeight="1">
      <c r="A86" s="49"/>
      <c r="B86" s="24" t="s">
        <v>319</v>
      </c>
      <c r="C86" s="51" t="s">
        <v>320</v>
      </c>
      <c r="D86" s="28">
        <v>3737</v>
      </c>
      <c r="E86" s="29">
        <v>921</v>
      </c>
      <c r="F86" s="30">
        <v>275</v>
      </c>
      <c r="G86" s="30">
        <v>248</v>
      </c>
      <c r="H86" s="30">
        <v>543</v>
      </c>
      <c r="I86" s="30">
        <v>1220</v>
      </c>
      <c r="J86" s="30">
        <v>302</v>
      </c>
      <c r="K86" s="30">
        <v>238</v>
      </c>
      <c r="L86" s="30">
        <v>990</v>
      </c>
      <c r="M86" s="30">
        <v>392</v>
      </c>
      <c r="N86" s="30">
        <v>1577</v>
      </c>
    </row>
    <row r="87" spans="1:14" ht="15" customHeight="1">
      <c r="A87" s="49"/>
      <c r="B87" s="24"/>
      <c r="C87" s="52"/>
      <c r="D87" s="31">
        <v>1</v>
      </c>
      <c r="E87" s="26">
        <v>0.24645437516724644</v>
      </c>
      <c r="F87" s="27">
        <v>7.3588439925073593E-2</v>
      </c>
      <c r="G87" s="27">
        <v>6.636339309606637E-2</v>
      </c>
      <c r="H87" s="27">
        <v>0.14530371956114529</v>
      </c>
      <c r="I87" s="27">
        <v>0.32646507894032645</v>
      </c>
      <c r="J87" s="27">
        <v>8.0813486754080815E-2</v>
      </c>
      <c r="K87" s="27">
        <v>6.3687449826063683E-2</v>
      </c>
      <c r="L87" s="27">
        <v>0.26491838373026494</v>
      </c>
      <c r="M87" s="27">
        <v>0.1048969761841049</v>
      </c>
      <c r="N87" s="27">
        <v>0.42199625367942201</v>
      </c>
    </row>
    <row r="88" spans="1:14" ht="15" customHeight="1">
      <c r="A88" s="49"/>
      <c r="B88" s="24"/>
      <c r="C88" s="51" t="s">
        <v>321</v>
      </c>
      <c r="D88" s="28">
        <v>2220</v>
      </c>
      <c r="E88" s="29">
        <v>635</v>
      </c>
      <c r="F88" s="30">
        <v>168</v>
      </c>
      <c r="G88" s="30">
        <v>130</v>
      </c>
      <c r="H88" s="30">
        <v>318</v>
      </c>
      <c r="I88" s="30">
        <v>843</v>
      </c>
      <c r="J88" s="30">
        <v>211</v>
      </c>
      <c r="K88" s="30">
        <v>183</v>
      </c>
      <c r="L88" s="30">
        <v>667</v>
      </c>
      <c r="M88" s="30">
        <v>276</v>
      </c>
      <c r="N88" s="30">
        <v>774</v>
      </c>
    </row>
    <row r="89" spans="1:14" ht="15" customHeight="1">
      <c r="A89" s="49"/>
      <c r="B89" s="24"/>
      <c r="C89" s="52"/>
      <c r="D89" s="31">
        <v>1</v>
      </c>
      <c r="E89" s="26">
        <v>0.28603603603603606</v>
      </c>
      <c r="F89" s="27">
        <v>7.567567567567568E-2</v>
      </c>
      <c r="G89" s="27">
        <v>5.8558558558558557E-2</v>
      </c>
      <c r="H89" s="27">
        <v>0.14324324324324325</v>
      </c>
      <c r="I89" s="27">
        <v>0.37972972972972974</v>
      </c>
      <c r="J89" s="27">
        <v>9.5045045045045046E-2</v>
      </c>
      <c r="K89" s="27">
        <v>8.2432432432432437E-2</v>
      </c>
      <c r="L89" s="27">
        <v>0.30045045045045043</v>
      </c>
      <c r="M89" s="27">
        <v>0.12432432432432433</v>
      </c>
      <c r="N89" s="27">
        <v>0.34864864864864864</v>
      </c>
    </row>
    <row r="90" spans="1:14" ht="15" customHeight="1">
      <c r="A90" s="49"/>
      <c r="B90" s="24"/>
      <c r="C90" s="51" t="s">
        <v>322</v>
      </c>
      <c r="D90" s="28">
        <v>3166</v>
      </c>
      <c r="E90" s="29">
        <v>1025</v>
      </c>
      <c r="F90" s="30">
        <v>183</v>
      </c>
      <c r="G90" s="30">
        <v>164</v>
      </c>
      <c r="H90" s="30">
        <v>449</v>
      </c>
      <c r="I90" s="30">
        <v>1242</v>
      </c>
      <c r="J90" s="30">
        <v>275</v>
      </c>
      <c r="K90" s="30">
        <v>262</v>
      </c>
      <c r="L90" s="30">
        <v>965</v>
      </c>
      <c r="M90" s="30">
        <v>308</v>
      </c>
      <c r="N90" s="30">
        <v>1046</v>
      </c>
    </row>
    <row r="91" spans="1:14" ht="15" customHeight="1">
      <c r="A91" s="49"/>
      <c r="B91" s="24"/>
      <c r="C91" s="52"/>
      <c r="D91" s="31">
        <v>1</v>
      </c>
      <c r="E91" s="26">
        <v>0.3237523689197726</v>
      </c>
      <c r="F91" s="27">
        <v>5.7801642451042322E-2</v>
      </c>
      <c r="G91" s="27">
        <v>5.1800379027163612E-2</v>
      </c>
      <c r="H91" s="27">
        <v>0.14181933038534428</v>
      </c>
      <c r="I91" s="27">
        <v>0.39229311433986103</v>
      </c>
      <c r="J91" s="27">
        <v>8.68603916614024E-2</v>
      </c>
      <c r="K91" s="27">
        <v>8.2754264055590651E-2</v>
      </c>
      <c r="L91" s="27">
        <v>0.30480101073910298</v>
      </c>
      <c r="M91" s="27">
        <v>9.7283638660770694E-2</v>
      </c>
      <c r="N91" s="27">
        <v>0.33038534428300698</v>
      </c>
    </row>
    <row r="92" spans="1:14" ht="15" customHeight="1">
      <c r="A92" s="49"/>
      <c r="B92" s="24"/>
      <c r="C92" s="51" t="s">
        <v>323</v>
      </c>
      <c r="D92" s="28">
        <v>1639</v>
      </c>
      <c r="E92" s="29">
        <v>537</v>
      </c>
      <c r="F92" s="30">
        <v>78</v>
      </c>
      <c r="G92" s="30">
        <v>73</v>
      </c>
      <c r="H92" s="30">
        <v>196</v>
      </c>
      <c r="I92" s="30">
        <v>572</v>
      </c>
      <c r="J92" s="30">
        <v>124</v>
      </c>
      <c r="K92" s="30">
        <v>118</v>
      </c>
      <c r="L92" s="30">
        <v>469</v>
      </c>
      <c r="M92" s="30">
        <v>163</v>
      </c>
      <c r="N92" s="30">
        <v>553</v>
      </c>
    </row>
    <row r="93" spans="1:14" ht="15" customHeight="1">
      <c r="A93" s="49"/>
      <c r="B93" s="24"/>
      <c r="C93" s="52"/>
      <c r="D93" s="31">
        <v>1</v>
      </c>
      <c r="E93" s="26">
        <v>0.32763880414887125</v>
      </c>
      <c r="F93" s="27">
        <v>4.7589993898718728E-2</v>
      </c>
      <c r="G93" s="27">
        <v>4.4539353264185476E-2</v>
      </c>
      <c r="H93" s="27">
        <v>0.11958511287370348</v>
      </c>
      <c r="I93" s="27">
        <v>0.34899328859060402</v>
      </c>
      <c r="J93" s="27">
        <v>7.5655887736424648E-2</v>
      </c>
      <c r="K93" s="27">
        <v>7.1995118974984743E-2</v>
      </c>
      <c r="L93" s="27">
        <v>0.28615009151921905</v>
      </c>
      <c r="M93" s="27">
        <v>9.9450884685784016E-2</v>
      </c>
      <c r="N93" s="27">
        <v>0.33740085417937765</v>
      </c>
    </row>
    <row r="94" spans="1:14" ht="15" customHeight="1">
      <c r="A94" s="49"/>
      <c r="B94" s="24"/>
      <c r="C94" s="51" t="s">
        <v>324</v>
      </c>
      <c r="D94" s="28">
        <v>403</v>
      </c>
      <c r="E94" s="29">
        <v>147</v>
      </c>
      <c r="F94" s="30">
        <v>19</v>
      </c>
      <c r="G94" s="30">
        <v>18</v>
      </c>
      <c r="H94" s="30">
        <v>64</v>
      </c>
      <c r="I94" s="30">
        <v>157</v>
      </c>
      <c r="J94" s="30">
        <v>38</v>
      </c>
      <c r="K94" s="30">
        <v>35</v>
      </c>
      <c r="L94" s="30">
        <v>115</v>
      </c>
      <c r="M94" s="30">
        <v>43</v>
      </c>
      <c r="N94" s="30">
        <v>115</v>
      </c>
    </row>
    <row r="95" spans="1:14" ht="15" customHeight="1">
      <c r="A95" s="49"/>
      <c r="B95" s="24"/>
      <c r="C95" s="52"/>
      <c r="D95" s="31">
        <v>1</v>
      </c>
      <c r="E95" s="26">
        <v>0.36476426799007444</v>
      </c>
      <c r="F95" s="27">
        <v>4.7146401985111663E-2</v>
      </c>
      <c r="G95" s="27">
        <v>4.4665012406947889E-2</v>
      </c>
      <c r="H95" s="27">
        <v>0.15880893300248139</v>
      </c>
      <c r="I95" s="27">
        <v>0.38957816377171217</v>
      </c>
      <c r="J95" s="27">
        <v>9.4292803970223327E-2</v>
      </c>
      <c r="K95" s="27">
        <v>8.6848635235732011E-2</v>
      </c>
      <c r="L95" s="27">
        <v>0.28535980148883372</v>
      </c>
      <c r="M95" s="27">
        <v>0.10669975186104218</v>
      </c>
      <c r="N95" s="27">
        <v>0.28535980148883372</v>
      </c>
    </row>
    <row r="96" spans="1:14" ht="15" customHeight="1">
      <c r="A96" s="49"/>
      <c r="B96" s="24"/>
      <c r="C96" s="51" t="s">
        <v>325</v>
      </c>
      <c r="D96" s="28">
        <v>373</v>
      </c>
      <c r="E96" s="29">
        <v>137</v>
      </c>
      <c r="F96" s="30">
        <v>12</v>
      </c>
      <c r="G96" s="30">
        <v>13</v>
      </c>
      <c r="H96" s="30">
        <v>41</v>
      </c>
      <c r="I96" s="30">
        <v>119</v>
      </c>
      <c r="J96" s="30">
        <v>31</v>
      </c>
      <c r="K96" s="30">
        <v>22</v>
      </c>
      <c r="L96" s="30">
        <v>124</v>
      </c>
      <c r="M96" s="30">
        <v>44</v>
      </c>
      <c r="N96" s="30">
        <v>123</v>
      </c>
    </row>
    <row r="97" spans="1:14" ht="15" customHeight="1">
      <c r="A97" s="49"/>
      <c r="B97" s="24"/>
      <c r="C97" s="52"/>
      <c r="D97" s="31">
        <v>1</v>
      </c>
      <c r="E97" s="26">
        <v>0.36729222520107241</v>
      </c>
      <c r="F97" s="27">
        <v>3.2171581769436998E-2</v>
      </c>
      <c r="G97" s="27">
        <v>3.4852546916890083E-2</v>
      </c>
      <c r="H97" s="27">
        <v>0.10991957104557641</v>
      </c>
      <c r="I97" s="27">
        <v>0.31903485254691688</v>
      </c>
      <c r="J97" s="27">
        <v>8.3109919571045576E-2</v>
      </c>
      <c r="K97" s="27">
        <v>5.8981233243967826E-2</v>
      </c>
      <c r="L97" s="27">
        <v>0.33243967828418231</v>
      </c>
      <c r="M97" s="27">
        <v>0.11796246648793565</v>
      </c>
      <c r="N97" s="27">
        <v>0.32975871313672922</v>
      </c>
    </row>
    <row r="98" spans="1:14" ht="15" customHeight="1">
      <c r="A98" s="49"/>
      <c r="B98" s="24"/>
      <c r="C98" s="51" t="s">
        <v>326</v>
      </c>
      <c r="D98" s="28">
        <v>28</v>
      </c>
      <c r="E98" s="29">
        <v>15</v>
      </c>
      <c r="F98" s="30">
        <v>2</v>
      </c>
      <c r="G98" s="30">
        <v>2</v>
      </c>
      <c r="H98" s="30">
        <v>5</v>
      </c>
      <c r="I98" s="30">
        <v>14</v>
      </c>
      <c r="J98" s="30">
        <v>6</v>
      </c>
      <c r="K98" s="30">
        <v>3</v>
      </c>
      <c r="L98" s="30">
        <v>9</v>
      </c>
      <c r="M98" s="30">
        <v>3</v>
      </c>
      <c r="N98" s="30">
        <v>5</v>
      </c>
    </row>
    <row r="99" spans="1:14" ht="15" customHeight="1">
      <c r="A99" s="49"/>
      <c r="B99" s="24"/>
      <c r="C99" s="52"/>
      <c r="D99" s="31">
        <v>1</v>
      </c>
      <c r="E99" s="26">
        <v>0.5357142857142857</v>
      </c>
      <c r="F99" s="27">
        <v>7.1428571428571425E-2</v>
      </c>
      <c r="G99" s="27">
        <v>7.1428571428571425E-2</v>
      </c>
      <c r="H99" s="27">
        <v>0.17857142857142858</v>
      </c>
      <c r="I99" s="27">
        <v>0.5</v>
      </c>
      <c r="J99" s="27">
        <v>0.21428571428571427</v>
      </c>
      <c r="K99" s="27">
        <v>0.10714285714285714</v>
      </c>
      <c r="L99" s="27">
        <v>0.32142857142857145</v>
      </c>
      <c r="M99" s="27">
        <v>0.10714285714285714</v>
      </c>
      <c r="N99" s="27">
        <v>0.17857142857142858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1</v>
      </c>
    </row>
    <row r="101" spans="1:14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1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551" priority="56" rank="1"/>
  </conditionalFormatting>
  <conditionalFormatting sqref="E67:N67">
    <cfRule type="top10" dxfId="550" priority="49" rank="1"/>
  </conditionalFormatting>
  <conditionalFormatting sqref="E65:N65">
    <cfRule type="top10" dxfId="549" priority="48" rank="1"/>
  </conditionalFormatting>
  <conditionalFormatting sqref="E63:N63">
    <cfRule type="top10" dxfId="548" priority="47" rank="1"/>
  </conditionalFormatting>
  <conditionalFormatting sqref="E61:N61">
    <cfRule type="top10" dxfId="547" priority="46" rank="1"/>
  </conditionalFormatting>
  <conditionalFormatting sqref="E59:N59">
    <cfRule type="top10" dxfId="546" priority="45" rank="1"/>
  </conditionalFormatting>
  <conditionalFormatting sqref="E57:N57">
    <cfRule type="top10" dxfId="545" priority="44" rank="1"/>
  </conditionalFormatting>
  <conditionalFormatting sqref="E55:N55">
    <cfRule type="top10" dxfId="544" priority="43" rank="1"/>
  </conditionalFormatting>
  <conditionalFormatting sqref="E53:N53">
    <cfRule type="top10" dxfId="543" priority="42" rank="1"/>
  </conditionalFormatting>
  <conditionalFormatting sqref="E51:N51">
    <cfRule type="top10" dxfId="542" priority="41" rank="1"/>
  </conditionalFormatting>
  <conditionalFormatting sqref="E49:N49">
    <cfRule type="top10" dxfId="541" priority="40" rank="1"/>
  </conditionalFormatting>
  <conditionalFormatting sqref="E47:N47">
    <cfRule type="top10" dxfId="540" priority="39" rank="1"/>
  </conditionalFormatting>
  <conditionalFormatting sqref="E45:N45">
    <cfRule type="top10" dxfId="539" priority="38" rank="1"/>
  </conditionalFormatting>
  <conditionalFormatting sqref="E43:N43">
    <cfRule type="top10" dxfId="538" priority="37" rank="1"/>
  </conditionalFormatting>
  <conditionalFormatting sqref="E41:N41">
    <cfRule type="top10" dxfId="537" priority="36" rank="1"/>
  </conditionalFormatting>
  <conditionalFormatting sqref="E39:N39">
    <cfRule type="top10" dxfId="536" priority="35" rank="1"/>
  </conditionalFormatting>
  <conditionalFormatting sqref="E37:N37">
    <cfRule type="top10" dxfId="535" priority="34" rank="1"/>
  </conditionalFormatting>
  <conditionalFormatting sqref="E35:N35">
    <cfRule type="top10" dxfId="534" priority="32" rank="1"/>
  </conditionalFormatting>
  <conditionalFormatting sqref="E33:N33">
    <cfRule type="top10" dxfId="533" priority="31" rank="1"/>
  </conditionalFormatting>
  <conditionalFormatting sqref="E31:N31">
    <cfRule type="top10" dxfId="532" priority="30" rank="1"/>
  </conditionalFormatting>
  <conditionalFormatting sqref="E29:N29">
    <cfRule type="top10" dxfId="531" priority="29" rank="1"/>
  </conditionalFormatting>
  <conditionalFormatting sqref="E27:N27">
    <cfRule type="top10" dxfId="530" priority="28" rank="1"/>
  </conditionalFormatting>
  <conditionalFormatting sqref="E21:N21">
    <cfRule type="top10" dxfId="529" priority="27" rank="1"/>
  </conditionalFormatting>
  <conditionalFormatting sqref="E19:N19">
    <cfRule type="top10" dxfId="528" priority="26" rank="1"/>
  </conditionalFormatting>
  <conditionalFormatting sqref="E17:N17">
    <cfRule type="top10" dxfId="527" priority="25" rank="1"/>
  </conditionalFormatting>
  <conditionalFormatting sqref="E15:N15">
    <cfRule type="top10" dxfId="526" priority="24" rank="1"/>
  </conditionalFormatting>
  <conditionalFormatting sqref="E13:N13">
    <cfRule type="top10" dxfId="525" priority="23" rank="1"/>
  </conditionalFormatting>
  <conditionalFormatting sqref="E11:N11">
    <cfRule type="top10" dxfId="524" priority="22" rank="1"/>
  </conditionalFormatting>
  <conditionalFormatting sqref="E23:N23">
    <cfRule type="top10" dxfId="523" priority="21" rank="1"/>
  </conditionalFormatting>
  <conditionalFormatting sqref="E25:N25">
    <cfRule type="top10" dxfId="522" priority="20" rank="1"/>
  </conditionalFormatting>
  <conditionalFormatting sqref="E81:N81">
    <cfRule type="top10" dxfId="521" priority="17" rank="1"/>
  </conditionalFormatting>
  <conditionalFormatting sqref="E79:N79">
    <cfRule type="top10" dxfId="520" priority="16" rank="1"/>
  </conditionalFormatting>
  <conditionalFormatting sqref="E77:N77">
    <cfRule type="top10" dxfId="519" priority="15" rank="1"/>
  </conditionalFormatting>
  <conditionalFormatting sqref="E75:N75">
    <cfRule type="top10" dxfId="518" priority="14" rank="1"/>
  </conditionalFormatting>
  <conditionalFormatting sqref="E73:N73">
    <cfRule type="top10" dxfId="517" priority="13" rank="1"/>
  </conditionalFormatting>
  <conditionalFormatting sqref="E71:N71">
    <cfRule type="top10" dxfId="516" priority="12" rank="1"/>
  </conditionalFormatting>
  <conditionalFormatting sqref="E69:N69">
    <cfRule type="top10" dxfId="515" priority="11" rank="1"/>
  </conditionalFormatting>
  <conditionalFormatting sqref="E101:N101">
    <cfRule type="top10" dxfId="514" priority="9" rank="1"/>
  </conditionalFormatting>
  <conditionalFormatting sqref="E99:N99">
    <cfRule type="top10" dxfId="513" priority="8" rank="1"/>
  </conditionalFormatting>
  <conditionalFormatting sqref="E97:N97">
    <cfRule type="top10" dxfId="512" priority="7" rank="1"/>
  </conditionalFormatting>
  <conditionalFormatting sqref="E95:N95">
    <cfRule type="top10" dxfId="511" priority="6" rank="1"/>
  </conditionalFormatting>
  <conditionalFormatting sqref="E93:N93">
    <cfRule type="top10" dxfId="510" priority="5" rank="1"/>
  </conditionalFormatting>
  <conditionalFormatting sqref="E91:N91">
    <cfRule type="top10" dxfId="509" priority="4" rank="1"/>
  </conditionalFormatting>
  <conditionalFormatting sqref="E89:N89">
    <cfRule type="top10" dxfId="508" priority="3" rank="1"/>
  </conditionalFormatting>
  <conditionalFormatting sqref="E87:N87">
    <cfRule type="top10" dxfId="507" priority="2" rank="1"/>
  </conditionalFormatting>
  <conditionalFormatting sqref="E85:N85">
    <cfRule type="top10" dxfId="50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" width="8.625" style="3"/>
    <col min="17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384" ht="15" customHeight="1">
      <c r="B2" s="3" t="s">
        <v>29</v>
      </c>
    </row>
    <row r="3" spans="1:16384" ht="15" customHeight="1">
      <c r="B3" s="3" t="s">
        <v>368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216</v>
      </c>
      <c r="F7" s="13" t="s">
        <v>217</v>
      </c>
      <c r="G7" s="13" t="s">
        <v>218</v>
      </c>
      <c r="H7" s="13" t="s">
        <v>219</v>
      </c>
      <c r="I7" s="13" t="s">
        <v>68</v>
      </c>
      <c r="J7" s="13" t="s">
        <v>13</v>
      </c>
      <c r="K7" s="13" t="s">
        <v>69</v>
      </c>
      <c r="L7" s="13" t="s">
        <v>220</v>
      </c>
      <c r="M7" s="13" t="s">
        <v>221</v>
      </c>
      <c r="N7" s="13" t="s">
        <v>23</v>
      </c>
      <c r="O7" s="13" t="s">
        <v>24</v>
      </c>
      <c r="P7" s="13" t="s">
        <v>27</v>
      </c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9749</v>
      </c>
      <c r="F8" s="16">
        <v>2782</v>
      </c>
      <c r="G8" s="16">
        <v>1001</v>
      </c>
      <c r="H8" s="16">
        <v>2508</v>
      </c>
      <c r="I8" s="16">
        <v>1631</v>
      </c>
      <c r="J8" s="16">
        <v>8006</v>
      </c>
      <c r="K8" s="16">
        <v>3325</v>
      </c>
      <c r="L8" s="16">
        <v>133</v>
      </c>
      <c r="M8" s="16">
        <v>170</v>
      </c>
      <c r="N8" s="16">
        <v>289</v>
      </c>
      <c r="O8" s="16">
        <v>255</v>
      </c>
      <c r="P8" s="16">
        <v>3881</v>
      </c>
    </row>
    <row r="9" spans="1:16384" ht="15" customHeight="1">
      <c r="A9" s="49"/>
      <c r="B9" s="57"/>
      <c r="C9" s="58"/>
      <c r="D9" s="17">
        <v>1</v>
      </c>
      <c r="E9" s="18">
        <v>0.60335437554152738</v>
      </c>
      <c r="F9" s="19">
        <v>0.17217477410570614</v>
      </c>
      <c r="G9" s="19">
        <v>6.1950736477286793E-2</v>
      </c>
      <c r="H9" s="19">
        <v>0.15521722985518011</v>
      </c>
      <c r="I9" s="19">
        <v>0.10094071048397078</v>
      </c>
      <c r="J9" s="19">
        <v>0.49548211412303506</v>
      </c>
      <c r="K9" s="19">
        <v>0.20578041836860997</v>
      </c>
      <c r="L9" s="19">
        <v>8.2312167347443985E-3</v>
      </c>
      <c r="M9" s="19">
        <v>1.0521104097041713E-2</v>
      </c>
      <c r="N9" s="19">
        <v>1.7885876964970911E-2</v>
      </c>
      <c r="O9" s="19">
        <v>1.578165614556257E-2</v>
      </c>
      <c r="P9" s="19">
        <v>0.24019061765069935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3239</v>
      </c>
      <c r="F10" s="23">
        <v>845</v>
      </c>
      <c r="G10" s="23">
        <v>344</v>
      </c>
      <c r="H10" s="23">
        <v>793</v>
      </c>
      <c r="I10" s="23">
        <v>554</v>
      </c>
      <c r="J10" s="23">
        <v>2594</v>
      </c>
      <c r="K10" s="23">
        <v>1205</v>
      </c>
      <c r="L10" s="23">
        <v>45</v>
      </c>
      <c r="M10" s="23">
        <v>51</v>
      </c>
      <c r="N10" s="23">
        <v>85</v>
      </c>
      <c r="O10" s="23">
        <v>83</v>
      </c>
      <c r="P10" s="23">
        <v>1048</v>
      </c>
    </row>
    <row r="11" spans="1:16384" ht="15" customHeight="1">
      <c r="A11" s="49"/>
      <c r="B11" s="24"/>
      <c r="C11" s="52"/>
      <c r="D11" s="25">
        <v>1</v>
      </c>
      <c r="E11" s="26">
        <v>0.64883814102564108</v>
      </c>
      <c r="F11" s="27">
        <v>0.16927083333333334</v>
      </c>
      <c r="G11" s="27">
        <v>6.8910256410256415E-2</v>
      </c>
      <c r="H11" s="27">
        <v>0.15885416666666666</v>
      </c>
      <c r="I11" s="27">
        <v>0.1109775641025641</v>
      </c>
      <c r="J11" s="27">
        <v>0.51963141025641024</v>
      </c>
      <c r="K11" s="27">
        <v>0.24138621794871795</v>
      </c>
      <c r="L11" s="27">
        <v>9.0144230769230761E-3</v>
      </c>
      <c r="M11" s="27">
        <v>1.0216346153846154E-2</v>
      </c>
      <c r="N11" s="27">
        <v>1.7027243589743588E-2</v>
      </c>
      <c r="O11" s="27">
        <v>1.6626602564102564E-2</v>
      </c>
      <c r="P11" s="27">
        <v>0.20993589743589744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6416</v>
      </c>
      <c r="F12" s="30">
        <v>1915</v>
      </c>
      <c r="G12" s="30">
        <v>653</v>
      </c>
      <c r="H12" s="30">
        <v>1709</v>
      </c>
      <c r="I12" s="30">
        <v>1067</v>
      </c>
      <c r="J12" s="30">
        <v>5336</v>
      </c>
      <c r="K12" s="30">
        <v>2096</v>
      </c>
      <c r="L12" s="30">
        <v>88</v>
      </c>
      <c r="M12" s="30">
        <v>118</v>
      </c>
      <c r="N12" s="30">
        <v>201</v>
      </c>
      <c r="O12" s="30">
        <v>167</v>
      </c>
      <c r="P12" s="30">
        <v>2719</v>
      </c>
    </row>
    <row r="13" spans="1:16384" ht="15" customHeight="1">
      <c r="A13" s="49"/>
      <c r="B13" s="43"/>
      <c r="C13" s="60"/>
      <c r="D13" s="44">
        <v>1</v>
      </c>
      <c r="E13" s="45">
        <v>0.58813823448528735</v>
      </c>
      <c r="F13" s="46">
        <v>0.17554312952607939</v>
      </c>
      <c r="G13" s="46">
        <v>5.985883215693464E-2</v>
      </c>
      <c r="H13" s="46">
        <v>0.15665963883032358</v>
      </c>
      <c r="I13" s="46">
        <v>9.7809148409570085E-2</v>
      </c>
      <c r="J13" s="46">
        <v>0.48913740947841233</v>
      </c>
      <c r="K13" s="46">
        <v>0.19213493445778715</v>
      </c>
      <c r="L13" s="46">
        <v>8.0667338894490782E-3</v>
      </c>
      <c r="M13" s="46">
        <v>1.081675680630672E-2</v>
      </c>
      <c r="N13" s="46">
        <v>1.8425153542946191E-2</v>
      </c>
      <c r="O13" s="46">
        <v>1.5308460903840866E-2</v>
      </c>
      <c r="P13" s="46">
        <v>0.24924374369786415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219</v>
      </c>
      <c r="F14" s="23">
        <v>68</v>
      </c>
      <c r="G14" s="23">
        <v>11</v>
      </c>
      <c r="H14" s="23">
        <v>45</v>
      </c>
      <c r="I14" s="23">
        <v>27</v>
      </c>
      <c r="J14" s="23">
        <v>186</v>
      </c>
      <c r="K14" s="23">
        <v>72</v>
      </c>
      <c r="L14" s="23">
        <v>5</v>
      </c>
      <c r="M14" s="23">
        <v>7</v>
      </c>
      <c r="N14" s="23">
        <v>8</v>
      </c>
      <c r="O14" s="23">
        <v>9</v>
      </c>
      <c r="P14" s="23">
        <v>66</v>
      </c>
    </row>
    <row r="15" spans="1:16384" ht="15" customHeight="1">
      <c r="A15" s="49"/>
      <c r="B15" s="24"/>
      <c r="C15" s="52"/>
      <c r="D15" s="31">
        <v>1</v>
      </c>
      <c r="E15" s="26">
        <v>0.60664819944598336</v>
      </c>
      <c r="F15" s="27">
        <v>0.18836565096952909</v>
      </c>
      <c r="G15" s="27">
        <v>3.0470914127423823E-2</v>
      </c>
      <c r="H15" s="27">
        <v>0.12465373961218837</v>
      </c>
      <c r="I15" s="27">
        <v>7.4792243767313013E-2</v>
      </c>
      <c r="J15" s="27">
        <v>0.51523545706371188</v>
      </c>
      <c r="K15" s="27">
        <v>0.1994459833795014</v>
      </c>
      <c r="L15" s="27">
        <v>1.3850415512465374E-2</v>
      </c>
      <c r="M15" s="27">
        <v>1.9390581717451522E-2</v>
      </c>
      <c r="N15" s="27">
        <v>2.2160664819944598E-2</v>
      </c>
      <c r="O15" s="27">
        <v>2.4930747922437674E-2</v>
      </c>
      <c r="P15" s="27">
        <v>0.18282548476454294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388</v>
      </c>
      <c r="F16" s="30">
        <v>113</v>
      </c>
      <c r="G16" s="30">
        <v>33</v>
      </c>
      <c r="H16" s="30">
        <v>103</v>
      </c>
      <c r="I16" s="30">
        <v>73</v>
      </c>
      <c r="J16" s="30">
        <v>327</v>
      </c>
      <c r="K16" s="30">
        <v>145</v>
      </c>
      <c r="L16" s="30">
        <v>9</v>
      </c>
      <c r="M16" s="30">
        <v>10</v>
      </c>
      <c r="N16" s="30">
        <v>18</v>
      </c>
      <c r="O16" s="30">
        <v>15</v>
      </c>
      <c r="P16" s="30">
        <v>177</v>
      </c>
    </row>
    <row r="17" spans="1:16" ht="15" customHeight="1">
      <c r="A17" s="49"/>
      <c r="B17" s="24"/>
      <c r="C17" s="52"/>
      <c r="D17" s="31">
        <v>1</v>
      </c>
      <c r="E17" s="26">
        <v>0.55827338129496407</v>
      </c>
      <c r="F17" s="27">
        <v>0.16258992805755396</v>
      </c>
      <c r="G17" s="27">
        <v>4.7482014388489209E-2</v>
      </c>
      <c r="H17" s="27">
        <v>0.14820143884892087</v>
      </c>
      <c r="I17" s="27">
        <v>0.10503597122302158</v>
      </c>
      <c r="J17" s="27">
        <v>0.47050359712230216</v>
      </c>
      <c r="K17" s="27">
        <v>0.20863309352517986</v>
      </c>
      <c r="L17" s="27">
        <v>1.2949640287769784E-2</v>
      </c>
      <c r="M17" s="27">
        <v>1.4388489208633094E-2</v>
      </c>
      <c r="N17" s="27">
        <v>2.5899280575539568E-2</v>
      </c>
      <c r="O17" s="27">
        <v>2.1582733812949641E-2</v>
      </c>
      <c r="P17" s="27">
        <v>0.25467625899280577</v>
      </c>
    </row>
    <row r="18" spans="1:16" ht="15" customHeight="1">
      <c r="A18" s="49"/>
      <c r="B18" s="24"/>
      <c r="C18" s="51" t="s">
        <v>290</v>
      </c>
      <c r="D18" s="28">
        <v>867</v>
      </c>
      <c r="E18" s="29">
        <v>508</v>
      </c>
      <c r="F18" s="30">
        <v>128</v>
      </c>
      <c r="G18" s="30">
        <v>30</v>
      </c>
      <c r="H18" s="30">
        <v>115</v>
      </c>
      <c r="I18" s="30">
        <v>55</v>
      </c>
      <c r="J18" s="30">
        <v>386</v>
      </c>
      <c r="K18" s="30">
        <v>166</v>
      </c>
      <c r="L18" s="30">
        <v>2</v>
      </c>
      <c r="M18" s="30">
        <v>16</v>
      </c>
      <c r="N18" s="30">
        <v>16</v>
      </c>
      <c r="O18" s="30">
        <v>17</v>
      </c>
      <c r="P18" s="30">
        <v>226</v>
      </c>
    </row>
    <row r="19" spans="1:16" ht="15" customHeight="1">
      <c r="A19" s="49"/>
      <c r="B19" s="24"/>
      <c r="C19" s="52"/>
      <c r="D19" s="31">
        <v>1</v>
      </c>
      <c r="E19" s="26">
        <v>0.58592848904267592</v>
      </c>
      <c r="F19" s="27">
        <v>0.14763552479815456</v>
      </c>
      <c r="G19" s="27">
        <v>3.4602076124567477E-2</v>
      </c>
      <c r="H19" s="27">
        <v>0.13264129181084197</v>
      </c>
      <c r="I19" s="27">
        <v>6.3437139561707032E-2</v>
      </c>
      <c r="J19" s="27">
        <v>0.44521337946943484</v>
      </c>
      <c r="K19" s="27">
        <v>0.19146482122260669</v>
      </c>
      <c r="L19" s="27">
        <v>2.306805074971165E-3</v>
      </c>
      <c r="M19" s="27">
        <v>1.845444059976932E-2</v>
      </c>
      <c r="N19" s="27">
        <v>1.845444059976932E-2</v>
      </c>
      <c r="O19" s="27">
        <v>1.9607843137254902E-2</v>
      </c>
      <c r="P19" s="27">
        <v>0.26066897347174162</v>
      </c>
    </row>
    <row r="20" spans="1:16" ht="15" customHeight="1">
      <c r="A20" s="49"/>
      <c r="B20" s="24"/>
      <c r="C20" s="51" t="s">
        <v>291</v>
      </c>
      <c r="D20" s="28">
        <v>1749</v>
      </c>
      <c r="E20" s="29">
        <v>1036</v>
      </c>
      <c r="F20" s="30">
        <v>307</v>
      </c>
      <c r="G20" s="30">
        <v>123</v>
      </c>
      <c r="H20" s="30">
        <v>287</v>
      </c>
      <c r="I20" s="30">
        <v>193</v>
      </c>
      <c r="J20" s="30">
        <v>799</v>
      </c>
      <c r="K20" s="30">
        <v>357</v>
      </c>
      <c r="L20" s="30">
        <v>18</v>
      </c>
      <c r="M20" s="30">
        <v>28</v>
      </c>
      <c r="N20" s="30">
        <v>24</v>
      </c>
      <c r="O20" s="30">
        <v>27</v>
      </c>
      <c r="P20" s="30">
        <v>442</v>
      </c>
    </row>
    <row r="21" spans="1:16" ht="15" customHeight="1">
      <c r="A21" s="49"/>
      <c r="B21" s="24"/>
      <c r="C21" s="52"/>
      <c r="D21" s="31">
        <v>1</v>
      </c>
      <c r="E21" s="26">
        <v>0.59233847913093196</v>
      </c>
      <c r="F21" s="27">
        <v>0.1755288736420812</v>
      </c>
      <c r="G21" s="27">
        <v>7.0325900514579764E-2</v>
      </c>
      <c r="H21" s="27">
        <v>0.16409376786735277</v>
      </c>
      <c r="I21" s="27">
        <v>0.11034877072612921</v>
      </c>
      <c r="J21" s="27">
        <v>0.45683247570040025</v>
      </c>
      <c r="K21" s="27">
        <v>0.20411663807890223</v>
      </c>
      <c r="L21" s="27">
        <v>1.0291595197255575E-2</v>
      </c>
      <c r="M21" s="27">
        <v>1.6009148084619784E-2</v>
      </c>
      <c r="N21" s="27">
        <v>1.3722126929674099E-2</v>
      </c>
      <c r="O21" s="27">
        <v>1.5437392795883362E-2</v>
      </c>
      <c r="P21" s="27">
        <v>0.25271583762149802</v>
      </c>
    </row>
    <row r="22" spans="1:16" ht="15" customHeight="1">
      <c r="A22" s="49"/>
      <c r="B22" s="24"/>
      <c r="C22" s="51" t="s">
        <v>292</v>
      </c>
      <c r="D22" s="28">
        <v>3564</v>
      </c>
      <c r="E22" s="29">
        <v>2133</v>
      </c>
      <c r="F22" s="30">
        <v>599</v>
      </c>
      <c r="G22" s="30">
        <v>234</v>
      </c>
      <c r="H22" s="30">
        <v>554</v>
      </c>
      <c r="I22" s="30">
        <v>359</v>
      </c>
      <c r="J22" s="30">
        <v>1709</v>
      </c>
      <c r="K22" s="30">
        <v>725</v>
      </c>
      <c r="L22" s="30">
        <v>33</v>
      </c>
      <c r="M22" s="30">
        <v>32</v>
      </c>
      <c r="N22" s="30">
        <v>58</v>
      </c>
      <c r="O22" s="30">
        <v>46</v>
      </c>
      <c r="P22" s="30">
        <v>931</v>
      </c>
    </row>
    <row r="23" spans="1:16" ht="15" customHeight="1">
      <c r="A23" s="49"/>
      <c r="B23" s="24"/>
      <c r="C23" s="52"/>
      <c r="D23" s="25">
        <v>1</v>
      </c>
      <c r="E23" s="26">
        <v>0.59848484848484851</v>
      </c>
      <c r="F23" s="27">
        <v>0.16806958473625142</v>
      </c>
      <c r="G23" s="27">
        <v>6.5656565656565663E-2</v>
      </c>
      <c r="H23" s="27">
        <v>0.15544332210998876</v>
      </c>
      <c r="I23" s="27">
        <v>0.10072951739618406</v>
      </c>
      <c r="J23" s="27">
        <v>0.47951739618406286</v>
      </c>
      <c r="K23" s="27">
        <v>0.20342312008978675</v>
      </c>
      <c r="L23" s="27">
        <v>9.2592592592592587E-3</v>
      </c>
      <c r="M23" s="27">
        <v>8.9786756453423128E-3</v>
      </c>
      <c r="N23" s="27">
        <v>1.6273849607182939E-2</v>
      </c>
      <c r="O23" s="27">
        <v>1.2906846240179574E-2</v>
      </c>
      <c r="P23" s="27">
        <v>0.26122334455667789</v>
      </c>
    </row>
    <row r="24" spans="1:16" ht="15" customHeight="1">
      <c r="A24" s="49"/>
      <c r="B24" s="24"/>
      <c r="C24" s="51" t="s">
        <v>293</v>
      </c>
      <c r="D24" s="28">
        <v>4716</v>
      </c>
      <c r="E24" s="29">
        <v>2891</v>
      </c>
      <c r="F24" s="30">
        <v>817</v>
      </c>
      <c r="G24" s="30">
        <v>310</v>
      </c>
      <c r="H24" s="30">
        <v>763</v>
      </c>
      <c r="I24" s="30">
        <v>483</v>
      </c>
      <c r="J24" s="30">
        <v>2326</v>
      </c>
      <c r="K24" s="30">
        <v>943</v>
      </c>
      <c r="L24" s="30">
        <v>38</v>
      </c>
      <c r="M24" s="30">
        <v>43</v>
      </c>
      <c r="N24" s="30">
        <v>81</v>
      </c>
      <c r="O24" s="30">
        <v>81</v>
      </c>
      <c r="P24" s="30">
        <v>1141</v>
      </c>
    </row>
    <row r="25" spans="1:16" ht="15" customHeight="1">
      <c r="A25" s="49"/>
      <c r="B25" s="24"/>
      <c r="C25" s="52"/>
      <c r="D25" s="25">
        <v>1</v>
      </c>
      <c r="E25" s="26">
        <v>0.61301950805767602</v>
      </c>
      <c r="F25" s="27">
        <v>0.17324003392705684</v>
      </c>
      <c r="G25" s="27">
        <v>6.5733672603901616E-2</v>
      </c>
      <c r="H25" s="27">
        <v>0.1617896522476675</v>
      </c>
      <c r="I25" s="27">
        <v>0.10241730279898219</v>
      </c>
      <c r="J25" s="27">
        <v>0.49321458863443596</v>
      </c>
      <c r="K25" s="27">
        <v>0.19995759117896522</v>
      </c>
      <c r="L25" s="27">
        <v>8.0576759966072935E-3</v>
      </c>
      <c r="M25" s="27">
        <v>9.1178965224766751E-3</v>
      </c>
      <c r="N25" s="27">
        <v>1.717557251908397E-2</v>
      </c>
      <c r="O25" s="27">
        <v>1.717557251908397E-2</v>
      </c>
      <c r="P25" s="27">
        <v>0.24194232400339272</v>
      </c>
    </row>
    <row r="26" spans="1:16" ht="15" customHeight="1">
      <c r="A26" s="49"/>
      <c r="B26" s="24"/>
      <c r="C26" s="51" t="s">
        <v>294</v>
      </c>
      <c r="D26" s="28">
        <v>3882</v>
      </c>
      <c r="E26" s="29">
        <v>2446</v>
      </c>
      <c r="F26" s="30">
        <v>720</v>
      </c>
      <c r="G26" s="30">
        <v>255</v>
      </c>
      <c r="H26" s="30">
        <v>628</v>
      </c>
      <c r="I26" s="30">
        <v>428</v>
      </c>
      <c r="J26" s="30">
        <v>2176</v>
      </c>
      <c r="K26" s="30">
        <v>885</v>
      </c>
      <c r="L26" s="30">
        <v>28</v>
      </c>
      <c r="M26" s="30">
        <v>31</v>
      </c>
      <c r="N26" s="30">
        <v>82</v>
      </c>
      <c r="O26" s="30">
        <v>54</v>
      </c>
      <c r="P26" s="30">
        <v>757</v>
      </c>
    </row>
    <row r="27" spans="1:16" ht="15" customHeight="1">
      <c r="A27" s="49"/>
      <c r="B27" s="43"/>
      <c r="C27" s="60"/>
      <c r="D27" s="44">
        <v>1</v>
      </c>
      <c r="E27" s="45">
        <v>0.63008758371973206</v>
      </c>
      <c r="F27" s="46">
        <v>0.18547140649149924</v>
      </c>
      <c r="G27" s="46">
        <v>6.5687789799072638E-2</v>
      </c>
      <c r="H27" s="46">
        <v>0.16177228232869656</v>
      </c>
      <c r="I27" s="46">
        <v>0.11025244719216898</v>
      </c>
      <c r="J27" s="46">
        <v>0.56053580628541988</v>
      </c>
      <c r="K27" s="46">
        <v>0.22797527047913446</v>
      </c>
      <c r="L27" s="46">
        <v>7.2127769191138585E-3</v>
      </c>
      <c r="M27" s="46">
        <v>7.9855744461617729E-3</v>
      </c>
      <c r="N27" s="46">
        <v>2.1123132405976301E-2</v>
      </c>
      <c r="O27" s="46">
        <v>1.3910355486862442E-2</v>
      </c>
      <c r="P27" s="46">
        <v>0.19500257599175683</v>
      </c>
    </row>
    <row r="28" spans="1:16" ht="15" customHeight="1">
      <c r="A28" s="49"/>
      <c r="B28" s="24" t="s">
        <v>281</v>
      </c>
      <c r="C28" s="53" t="s">
        <v>295</v>
      </c>
      <c r="D28" s="21">
        <v>5554</v>
      </c>
      <c r="E28" s="22">
        <v>2618</v>
      </c>
      <c r="F28" s="23">
        <v>777</v>
      </c>
      <c r="G28" s="23">
        <v>279</v>
      </c>
      <c r="H28" s="23">
        <v>734</v>
      </c>
      <c r="I28" s="23">
        <v>466</v>
      </c>
      <c r="J28" s="23">
        <v>2162</v>
      </c>
      <c r="K28" s="23">
        <v>792</v>
      </c>
      <c r="L28" s="23">
        <v>37</v>
      </c>
      <c r="M28" s="23">
        <v>48</v>
      </c>
      <c r="N28" s="23">
        <v>87</v>
      </c>
      <c r="O28" s="23">
        <v>103</v>
      </c>
      <c r="P28" s="23">
        <v>2154</v>
      </c>
    </row>
    <row r="29" spans="1:16" ht="15" customHeight="1">
      <c r="A29" s="49"/>
      <c r="B29" s="24"/>
      <c r="C29" s="52"/>
      <c r="D29" s="31">
        <v>1</v>
      </c>
      <c r="E29" s="26">
        <v>0.47137198415556358</v>
      </c>
      <c r="F29" s="27">
        <v>0.13989917176809508</v>
      </c>
      <c r="G29" s="27">
        <v>5.023406553835074E-2</v>
      </c>
      <c r="H29" s="27">
        <v>0.1321570039611091</v>
      </c>
      <c r="I29" s="27">
        <v>8.3903492978033845E-2</v>
      </c>
      <c r="J29" s="27">
        <v>0.38926899531868925</v>
      </c>
      <c r="K29" s="27">
        <v>0.14259992797983434</v>
      </c>
      <c r="L29" s="27">
        <v>6.6618653222902417E-3</v>
      </c>
      <c r="M29" s="27">
        <v>8.6424198775657182E-3</v>
      </c>
      <c r="N29" s="27">
        <v>1.5664386028087864E-2</v>
      </c>
      <c r="O29" s="27">
        <v>1.8545192653943103E-2</v>
      </c>
      <c r="P29" s="27">
        <v>0.38782859200576164</v>
      </c>
    </row>
    <row r="30" spans="1:16" ht="15" customHeight="1">
      <c r="A30" s="49"/>
      <c r="B30" s="24"/>
      <c r="C30" s="51" t="s">
        <v>296</v>
      </c>
      <c r="D30" s="28">
        <v>4048</v>
      </c>
      <c r="E30" s="29">
        <v>2847</v>
      </c>
      <c r="F30" s="30">
        <v>638</v>
      </c>
      <c r="G30" s="30">
        <v>316</v>
      </c>
      <c r="H30" s="30">
        <v>737</v>
      </c>
      <c r="I30" s="30">
        <v>494</v>
      </c>
      <c r="J30" s="30">
        <v>2127</v>
      </c>
      <c r="K30" s="30">
        <v>983</v>
      </c>
      <c r="L30" s="30">
        <v>37</v>
      </c>
      <c r="M30" s="30">
        <v>51</v>
      </c>
      <c r="N30" s="30">
        <v>38</v>
      </c>
      <c r="O30" s="30">
        <v>51</v>
      </c>
      <c r="P30" s="30">
        <v>686</v>
      </c>
    </row>
    <row r="31" spans="1:16" ht="15" customHeight="1">
      <c r="A31" s="49"/>
      <c r="B31" s="24"/>
      <c r="C31" s="52"/>
      <c r="D31" s="31">
        <v>1</v>
      </c>
      <c r="E31" s="26">
        <v>0.70331027667984192</v>
      </c>
      <c r="F31" s="27">
        <v>0.15760869565217392</v>
      </c>
      <c r="G31" s="27">
        <v>7.8063241106719361E-2</v>
      </c>
      <c r="H31" s="27">
        <v>0.18206521739130435</v>
      </c>
      <c r="I31" s="27">
        <v>0.12203557312252965</v>
      </c>
      <c r="J31" s="27">
        <v>0.5254446640316206</v>
      </c>
      <c r="K31" s="27">
        <v>0.24283596837944665</v>
      </c>
      <c r="L31" s="27">
        <v>9.1403162055335961E-3</v>
      </c>
      <c r="M31" s="27">
        <v>1.2598814229249012E-2</v>
      </c>
      <c r="N31" s="27">
        <v>9.3873517786561261E-3</v>
      </c>
      <c r="O31" s="27">
        <v>1.2598814229249012E-2</v>
      </c>
      <c r="P31" s="27">
        <v>0.16946640316205533</v>
      </c>
    </row>
    <row r="32" spans="1:16" ht="15" customHeight="1">
      <c r="A32" s="49"/>
      <c r="B32" s="24"/>
      <c r="C32" s="51" t="s">
        <v>297</v>
      </c>
      <c r="D32" s="28">
        <v>378</v>
      </c>
      <c r="E32" s="29">
        <v>269</v>
      </c>
      <c r="F32" s="30">
        <v>66</v>
      </c>
      <c r="G32" s="30">
        <v>25</v>
      </c>
      <c r="H32" s="30">
        <v>64</v>
      </c>
      <c r="I32" s="30">
        <v>36</v>
      </c>
      <c r="J32" s="30">
        <v>197</v>
      </c>
      <c r="K32" s="30">
        <v>88</v>
      </c>
      <c r="L32" s="30">
        <v>8</v>
      </c>
      <c r="M32" s="30">
        <v>5</v>
      </c>
      <c r="N32" s="30">
        <v>5</v>
      </c>
      <c r="O32" s="30">
        <v>4</v>
      </c>
      <c r="P32" s="30">
        <v>57</v>
      </c>
    </row>
    <row r="33" spans="1:16" ht="15" customHeight="1">
      <c r="A33" s="49"/>
      <c r="B33" s="24"/>
      <c r="C33" s="52"/>
      <c r="D33" s="31">
        <v>1</v>
      </c>
      <c r="E33" s="26">
        <v>0.71164021164021163</v>
      </c>
      <c r="F33" s="27">
        <v>0.17460317460317459</v>
      </c>
      <c r="G33" s="27">
        <v>6.6137566137566134E-2</v>
      </c>
      <c r="H33" s="27">
        <v>0.1693121693121693</v>
      </c>
      <c r="I33" s="27">
        <v>9.5238095238095233E-2</v>
      </c>
      <c r="J33" s="27">
        <v>0.52116402116402116</v>
      </c>
      <c r="K33" s="27">
        <v>0.23280423280423279</v>
      </c>
      <c r="L33" s="27">
        <v>2.1164021164021163E-2</v>
      </c>
      <c r="M33" s="27">
        <v>1.3227513227513227E-2</v>
      </c>
      <c r="N33" s="27">
        <v>1.3227513227513227E-2</v>
      </c>
      <c r="O33" s="27">
        <v>1.0582010582010581E-2</v>
      </c>
      <c r="P33" s="27">
        <v>0.15079365079365079</v>
      </c>
    </row>
    <row r="34" spans="1:16" ht="15" customHeight="1">
      <c r="A34" s="49"/>
      <c r="B34" s="24"/>
      <c r="C34" s="51" t="s">
        <v>298</v>
      </c>
      <c r="D34" s="28">
        <v>3119</v>
      </c>
      <c r="E34" s="29">
        <v>2232</v>
      </c>
      <c r="F34" s="30">
        <v>769</v>
      </c>
      <c r="G34" s="30">
        <v>214</v>
      </c>
      <c r="H34" s="30">
        <v>539</v>
      </c>
      <c r="I34" s="30">
        <v>337</v>
      </c>
      <c r="J34" s="30">
        <v>1907</v>
      </c>
      <c r="K34" s="30">
        <v>811</v>
      </c>
      <c r="L34" s="30">
        <v>22</v>
      </c>
      <c r="M34" s="30">
        <v>29</v>
      </c>
      <c r="N34" s="30">
        <v>49</v>
      </c>
      <c r="O34" s="30">
        <v>38</v>
      </c>
      <c r="P34" s="30">
        <v>348</v>
      </c>
    </row>
    <row r="35" spans="1:16" ht="15" customHeight="1">
      <c r="A35" s="49"/>
      <c r="B35" s="43"/>
      <c r="C35" s="60"/>
      <c r="D35" s="44">
        <v>1</v>
      </c>
      <c r="E35" s="45">
        <v>0.71561397883937161</v>
      </c>
      <c r="F35" s="46">
        <v>0.24655338249438924</v>
      </c>
      <c r="G35" s="46">
        <v>6.8611734530298174E-2</v>
      </c>
      <c r="H35" s="46">
        <v>0.17281179865341456</v>
      </c>
      <c r="I35" s="46">
        <v>0.10804745110612375</v>
      </c>
      <c r="J35" s="46">
        <v>0.61141391471625517</v>
      </c>
      <c r="K35" s="46">
        <v>0.26001923693491502</v>
      </c>
      <c r="L35" s="46">
        <v>7.0535428021801863E-3</v>
      </c>
      <c r="M35" s="46">
        <v>9.2978518756011534E-3</v>
      </c>
      <c r="N35" s="46">
        <v>1.5710163513946777E-2</v>
      </c>
      <c r="O35" s="46">
        <v>1.2183392112856685E-2</v>
      </c>
      <c r="P35" s="46">
        <v>0.11157422250721385</v>
      </c>
    </row>
    <row r="36" spans="1:16" ht="15" customHeight="1">
      <c r="A36" s="49"/>
      <c r="B36" s="24" t="s">
        <v>17</v>
      </c>
      <c r="C36" s="53" t="s">
        <v>299</v>
      </c>
      <c r="D36" s="21">
        <v>1205</v>
      </c>
      <c r="E36" s="22">
        <v>487</v>
      </c>
      <c r="F36" s="23">
        <v>121</v>
      </c>
      <c r="G36" s="23">
        <v>44</v>
      </c>
      <c r="H36" s="23">
        <v>118</v>
      </c>
      <c r="I36" s="23">
        <v>86</v>
      </c>
      <c r="J36" s="23">
        <v>242</v>
      </c>
      <c r="K36" s="23">
        <v>118</v>
      </c>
      <c r="L36" s="23">
        <v>4</v>
      </c>
      <c r="M36" s="23">
        <v>13</v>
      </c>
      <c r="N36" s="23">
        <v>8</v>
      </c>
      <c r="O36" s="23">
        <v>30</v>
      </c>
      <c r="P36" s="23">
        <v>591</v>
      </c>
    </row>
    <row r="37" spans="1:16" ht="15" customHeight="1">
      <c r="A37" s="49"/>
      <c r="B37" s="24"/>
      <c r="C37" s="52"/>
      <c r="D37" s="31">
        <v>1</v>
      </c>
      <c r="E37" s="26">
        <v>0.404149377593361</v>
      </c>
      <c r="F37" s="27">
        <v>0.1004149377593361</v>
      </c>
      <c r="G37" s="27">
        <v>3.6514522821576766E-2</v>
      </c>
      <c r="H37" s="27">
        <v>9.7925311203319501E-2</v>
      </c>
      <c r="I37" s="27">
        <v>7.1369294605809125E-2</v>
      </c>
      <c r="J37" s="27">
        <v>0.20082987551867221</v>
      </c>
      <c r="K37" s="27">
        <v>9.7925311203319501E-2</v>
      </c>
      <c r="L37" s="27">
        <v>3.3195020746887966E-3</v>
      </c>
      <c r="M37" s="27">
        <v>1.0788381742738589E-2</v>
      </c>
      <c r="N37" s="27">
        <v>6.6390041493775932E-3</v>
      </c>
      <c r="O37" s="27">
        <v>2.4896265560165973E-2</v>
      </c>
      <c r="P37" s="27">
        <v>0.49045643153526969</v>
      </c>
    </row>
    <row r="38" spans="1:16" ht="15" customHeight="1">
      <c r="A38" s="49"/>
      <c r="B38" s="24"/>
      <c r="C38" s="54" t="s">
        <v>300</v>
      </c>
      <c r="D38" s="28">
        <v>1546</v>
      </c>
      <c r="E38" s="29">
        <v>811</v>
      </c>
      <c r="F38" s="30">
        <v>193</v>
      </c>
      <c r="G38" s="30">
        <v>80</v>
      </c>
      <c r="H38" s="30">
        <v>235</v>
      </c>
      <c r="I38" s="30">
        <v>148</v>
      </c>
      <c r="J38" s="30">
        <v>401</v>
      </c>
      <c r="K38" s="30">
        <v>216</v>
      </c>
      <c r="L38" s="30">
        <v>14</v>
      </c>
      <c r="M38" s="30">
        <v>28</v>
      </c>
      <c r="N38" s="30">
        <v>10</v>
      </c>
      <c r="O38" s="30">
        <v>32</v>
      </c>
      <c r="P38" s="30">
        <v>526</v>
      </c>
    </row>
    <row r="39" spans="1:16" ht="15" customHeight="1">
      <c r="A39" s="49"/>
      <c r="B39" s="24"/>
      <c r="C39" s="52"/>
      <c r="D39" s="31">
        <v>1</v>
      </c>
      <c r="E39" s="26">
        <v>0.52457956015523932</v>
      </c>
      <c r="F39" s="27">
        <v>0.12483829236739974</v>
      </c>
      <c r="G39" s="27">
        <v>5.1746442432082797E-2</v>
      </c>
      <c r="H39" s="27">
        <v>0.15200517464424321</v>
      </c>
      <c r="I39" s="27">
        <v>9.5730918499353168E-2</v>
      </c>
      <c r="J39" s="27">
        <v>0.25937904269081502</v>
      </c>
      <c r="K39" s="27">
        <v>0.13971539456662355</v>
      </c>
      <c r="L39" s="27">
        <v>9.0556274256144882E-3</v>
      </c>
      <c r="M39" s="27">
        <v>1.8111254851228976E-2</v>
      </c>
      <c r="N39" s="27">
        <v>6.4683053040103496E-3</v>
      </c>
      <c r="O39" s="27">
        <v>2.0698576972833119E-2</v>
      </c>
      <c r="P39" s="27">
        <v>0.34023285899094435</v>
      </c>
    </row>
    <row r="40" spans="1:16" ht="15" customHeight="1">
      <c r="A40" s="49"/>
      <c r="B40" s="24"/>
      <c r="C40" s="51" t="s">
        <v>301</v>
      </c>
      <c r="D40" s="28">
        <v>12779</v>
      </c>
      <c r="E40" s="29">
        <v>8190</v>
      </c>
      <c r="F40" s="30">
        <v>2389</v>
      </c>
      <c r="G40" s="30">
        <v>844</v>
      </c>
      <c r="H40" s="30">
        <v>2092</v>
      </c>
      <c r="I40" s="30">
        <v>1349</v>
      </c>
      <c r="J40" s="30">
        <v>7176</v>
      </c>
      <c r="K40" s="30">
        <v>2910</v>
      </c>
      <c r="L40" s="30">
        <v>109</v>
      </c>
      <c r="M40" s="30">
        <v>115</v>
      </c>
      <c r="N40" s="30">
        <v>269</v>
      </c>
      <c r="O40" s="30">
        <v>177</v>
      </c>
      <c r="P40" s="30">
        <v>2478</v>
      </c>
    </row>
    <row r="41" spans="1:16" ht="15" customHeight="1">
      <c r="A41" s="49"/>
      <c r="B41" s="43"/>
      <c r="C41" s="60"/>
      <c r="D41" s="44">
        <v>1</v>
      </c>
      <c r="E41" s="45">
        <v>0.64089521871820954</v>
      </c>
      <c r="F41" s="46">
        <v>0.18694733547225917</v>
      </c>
      <c r="G41" s="46">
        <v>6.6045856483292906E-2</v>
      </c>
      <c r="H41" s="46">
        <v>0.16370608028797246</v>
      </c>
      <c r="I41" s="46">
        <v>0.10556381563502622</v>
      </c>
      <c r="J41" s="46">
        <v>0.56154628687690744</v>
      </c>
      <c r="K41" s="46">
        <v>0.22771734877533453</v>
      </c>
      <c r="L41" s="46">
        <v>8.5296189060176855E-3</v>
      </c>
      <c r="M41" s="46">
        <v>8.9991392127709516E-3</v>
      </c>
      <c r="N41" s="46">
        <v>2.1050160419438142E-2</v>
      </c>
      <c r="O41" s="46">
        <v>1.3850849049221379E-2</v>
      </c>
      <c r="P41" s="46">
        <v>0.19391188668909931</v>
      </c>
    </row>
    <row r="42" spans="1:16" ht="15" customHeight="1">
      <c r="A42" s="49"/>
      <c r="B42" s="24" t="s">
        <v>15</v>
      </c>
      <c r="C42" s="53" t="s">
        <v>302</v>
      </c>
      <c r="D42" s="21">
        <v>497</v>
      </c>
      <c r="E42" s="35">
        <v>277</v>
      </c>
      <c r="F42" s="36">
        <v>94</v>
      </c>
      <c r="G42" s="36">
        <v>35</v>
      </c>
      <c r="H42" s="36">
        <v>68</v>
      </c>
      <c r="I42" s="36">
        <v>47</v>
      </c>
      <c r="J42" s="36">
        <v>209</v>
      </c>
      <c r="K42" s="36">
        <v>72</v>
      </c>
      <c r="L42" s="36">
        <v>4</v>
      </c>
      <c r="M42" s="36">
        <v>7</v>
      </c>
      <c r="N42" s="36">
        <v>13</v>
      </c>
      <c r="O42" s="36">
        <v>5</v>
      </c>
      <c r="P42" s="36">
        <v>141</v>
      </c>
    </row>
    <row r="43" spans="1:16" ht="15" customHeight="1">
      <c r="A43" s="49"/>
      <c r="B43" s="24"/>
      <c r="C43" s="52"/>
      <c r="D43" s="31">
        <v>1</v>
      </c>
      <c r="E43" s="26">
        <v>0.55734406438631789</v>
      </c>
      <c r="F43" s="27">
        <v>0.1891348088531187</v>
      </c>
      <c r="G43" s="27">
        <v>7.0422535211267609E-2</v>
      </c>
      <c r="H43" s="27">
        <v>0.13682092555331993</v>
      </c>
      <c r="I43" s="27">
        <v>9.4567404426559351E-2</v>
      </c>
      <c r="J43" s="27">
        <v>0.42052313883299797</v>
      </c>
      <c r="K43" s="27">
        <v>0.14486921529175051</v>
      </c>
      <c r="L43" s="27">
        <v>8.0482897384305842E-3</v>
      </c>
      <c r="M43" s="27">
        <v>1.4084507042253521E-2</v>
      </c>
      <c r="N43" s="27">
        <v>2.6156941649899398E-2</v>
      </c>
      <c r="O43" s="27">
        <v>1.0060362173038229E-2</v>
      </c>
      <c r="P43" s="27">
        <v>0.28370221327967809</v>
      </c>
    </row>
    <row r="44" spans="1:16" ht="15" customHeight="1">
      <c r="A44" s="49"/>
      <c r="B44" s="24"/>
      <c r="C44" s="51" t="s">
        <v>303</v>
      </c>
      <c r="D44" s="28">
        <v>8147</v>
      </c>
      <c r="E44" s="37">
        <v>5077</v>
      </c>
      <c r="F44" s="38">
        <v>1497</v>
      </c>
      <c r="G44" s="38">
        <v>527</v>
      </c>
      <c r="H44" s="38">
        <v>1241</v>
      </c>
      <c r="I44" s="38">
        <v>836</v>
      </c>
      <c r="J44" s="38">
        <v>4179</v>
      </c>
      <c r="K44" s="38">
        <v>1620</v>
      </c>
      <c r="L44" s="38">
        <v>58</v>
      </c>
      <c r="M44" s="38">
        <v>58</v>
      </c>
      <c r="N44" s="38">
        <v>168</v>
      </c>
      <c r="O44" s="38">
        <v>116</v>
      </c>
      <c r="P44" s="38">
        <v>1838</v>
      </c>
    </row>
    <row r="45" spans="1:16" ht="15" customHeight="1">
      <c r="A45" s="49"/>
      <c r="B45" s="24"/>
      <c r="C45" s="52"/>
      <c r="D45" s="31">
        <v>1</v>
      </c>
      <c r="E45" s="26">
        <v>0.62317417454277646</v>
      </c>
      <c r="F45" s="27">
        <v>0.18374861912360377</v>
      </c>
      <c r="G45" s="27">
        <v>6.4686387627347491E-2</v>
      </c>
      <c r="H45" s="27">
        <v>0.15232600957407635</v>
      </c>
      <c r="I45" s="27">
        <v>0.10261445931017553</v>
      </c>
      <c r="J45" s="27">
        <v>0.51294955198232484</v>
      </c>
      <c r="K45" s="27">
        <v>0.1988462010556033</v>
      </c>
      <c r="L45" s="27">
        <v>7.1191849760648095E-3</v>
      </c>
      <c r="M45" s="27">
        <v>7.1191849760648095E-3</v>
      </c>
      <c r="N45" s="27">
        <v>2.0621087516877377E-2</v>
      </c>
      <c r="O45" s="27">
        <v>1.4238369952129619E-2</v>
      </c>
      <c r="P45" s="27">
        <v>0.22560451700012274</v>
      </c>
    </row>
    <row r="46" spans="1:16" ht="15" customHeight="1">
      <c r="A46" s="49"/>
      <c r="B46" s="24"/>
      <c r="C46" s="51" t="s">
        <v>304</v>
      </c>
      <c r="D46" s="28">
        <v>5197</v>
      </c>
      <c r="E46" s="37">
        <v>3079</v>
      </c>
      <c r="F46" s="38">
        <v>833</v>
      </c>
      <c r="G46" s="38">
        <v>308</v>
      </c>
      <c r="H46" s="38">
        <v>835</v>
      </c>
      <c r="I46" s="38">
        <v>510</v>
      </c>
      <c r="J46" s="38">
        <v>2540</v>
      </c>
      <c r="K46" s="38">
        <v>1114</v>
      </c>
      <c r="L46" s="38">
        <v>48</v>
      </c>
      <c r="M46" s="38">
        <v>71</v>
      </c>
      <c r="N46" s="38">
        <v>70</v>
      </c>
      <c r="O46" s="38">
        <v>82</v>
      </c>
      <c r="P46" s="38">
        <v>1271</v>
      </c>
    </row>
    <row r="47" spans="1:16" ht="15" customHeight="1">
      <c r="A47" s="49"/>
      <c r="B47" s="24"/>
      <c r="C47" s="52"/>
      <c r="D47" s="31">
        <v>1</v>
      </c>
      <c r="E47" s="26">
        <v>0.59245718683856075</v>
      </c>
      <c r="F47" s="27">
        <v>0.16028477968058497</v>
      </c>
      <c r="G47" s="27">
        <v>5.9264960554165864E-2</v>
      </c>
      <c r="H47" s="27">
        <v>0.16066961708678085</v>
      </c>
      <c r="I47" s="27">
        <v>9.8133538579949969E-2</v>
      </c>
      <c r="J47" s="27">
        <v>0.48874350586877047</v>
      </c>
      <c r="K47" s="27">
        <v>0.2143544352511064</v>
      </c>
      <c r="L47" s="27">
        <v>9.2360977487011744E-3</v>
      </c>
      <c r="M47" s="27">
        <v>1.366172791995382E-2</v>
      </c>
      <c r="N47" s="27">
        <v>1.3469309216855879E-2</v>
      </c>
      <c r="O47" s="27">
        <v>1.5778333654031172E-2</v>
      </c>
      <c r="P47" s="27">
        <v>0.24456417163748317</v>
      </c>
    </row>
    <row r="48" spans="1:16" ht="15" customHeight="1">
      <c r="A48" s="49"/>
      <c r="B48" s="24"/>
      <c r="C48" s="51" t="s">
        <v>305</v>
      </c>
      <c r="D48" s="28">
        <v>1858</v>
      </c>
      <c r="E48" s="37">
        <v>1140</v>
      </c>
      <c r="F48" s="38">
        <v>304</v>
      </c>
      <c r="G48" s="38">
        <v>108</v>
      </c>
      <c r="H48" s="38">
        <v>315</v>
      </c>
      <c r="I48" s="38">
        <v>204</v>
      </c>
      <c r="J48" s="38">
        <v>920</v>
      </c>
      <c r="K48" s="38">
        <v>457</v>
      </c>
      <c r="L48" s="38">
        <v>17</v>
      </c>
      <c r="M48" s="38">
        <v>31</v>
      </c>
      <c r="N48" s="38">
        <v>28</v>
      </c>
      <c r="O48" s="38">
        <v>44</v>
      </c>
      <c r="P48" s="38">
        <v>408</v>
      </c>
    </row>
    <row r="49" spans="1:16" ht="15" customHeight="1">
      <c r="A49" s="49"/>
      <c r="B49" s="43"/>
      <c r="C49" s="60"/>
      <c r="D49" s="44">
        <v>1</v>
      </c>
      <c r="E49" s="45">
        <v>0.61356297093649081</v>
      </c>
      <c r="F49" s="46">
        <v>0.16361679224973089</v>
      </c>
      <c r="G49" s="46">
        <v>5.8127018299246498E-2</v>
      </c>
      <c r="H49" s="46">
        <v>0.16953713670613563</v>
      </c>
      <c r="I49" s="46">
        <v>0.10979547900968784</v>
      </c>
      <c r="J49" s="46">
        <v>0.4951560818083961</v>
      </c>
      <c r="K49" s="46">
        <v>0.24596340150699678</v>
      </c>
      <c r="L49" s="46">
        <v>9.1496232508073202E-3</v>
      </c>
      <c r="M49" s="46">
        <v>1.6684607104413347E-2</v>
      </c>
      <c r="N49" s="46">
        <v>1.5069967707212056E-2</v>
      </c>
      <c r="O49" s="46">
        <v>2.3681377825618945E-2</v>
      </c>
      <c r="P49" s="46">
        <v>0.21959095801937567</v>
      </c>
    </row>
    <row r="50" spans="1:16" ht="15" customHeight="1">
      <c r="A50" s="49"/>
      <c r="B50" s="24" t="s">
        <v>282</v>
      </c>
      <c r="C50" s="53" t="s">
        <v>1</v>
      </c>
      <c r="D50" s="21">
        <v>2851</v>
      </c>
      <c r="E50" s="22">
        <v>1713</v>
      </c>
      <c r="F50" s="23">
        <v>458</v>
      </c>
      <c r="G50" s="23">
        <v>166</v>
      </c>
      <c r="H50" s="23">
        <v>405</v>
      </c>
      <c r="I50" s="23">
        <v>210</v>
      </c>
      <c r="J50" s="23">
        <v>1285</v>
      </c>
      <c r="K50" s="23">
        <v>591</v>
      </c>
      <c r="L50" s="23">
        <v>18</v>
      </c>
      <c r="M50" s="23">
        <v>43</v>
      </c>
      <c r="N50" s="23">
        <v>95</v>
      </c>
      <c r="O50" s="23">
        <v>45</v>
      </c>
      <c r="P50" s="23">
        <v>681</v>
      </c>
    </row>
    <row r="51" spans="1:16" ht="15" customHeight="1">
      <c r="A51" s="49"/>
      <c r="B51" s="24"/>
      <c r="C51" s="52"/>
      <c r="D51" s="31">
        <v>1</v>
      </c>
      <c r="E51" s="26">
        <v>0.60084180989126623</v>
      </c>
      <c r="F51" s="27">
        <v>0.1606453875833041</v>
      </c>
      <c r="G51" s="27">
        <v>5.8225184145913718E-2</v>
      </c>
      <c r="H51" s="27">
        <v>0.14205541915117503</v>
      </c>
      <c r="I51" s="27">
        <v>7.3658365485794464E-2</v>
      </c>
      <c r="J51" s="27">
        <v>0.45071904594878992</v>
      </c>
      <c r="K51" s="27">
        <v>0.20729568572430726</v>
      </c>
      <c r="L51" s="27">
        <v>6.3135741844966677E-3</v>
      </c>
      <c r="M51" s="27">
        <v>1.5082427218519818E-2</v>
      </c>
      <c r="N51" s="27">
        <v>3.3321641529287967E-2</v>
      </c>
      <c r="O51" s="27">
        <v>1.5783935461241669E-2</v>
      </c>
      <c r="P51" s="27">
        <v>0.2388635566467906</v>
      </c>
    </row>
    <row r="52" spans="1:16" ht="15" customHeight="1">
      <c r="A52" s="49"/>
      <c r="B52" s="24"/>
      <c r="C52" s="51" t="s">
        <v>306</v>
      </c>
      <c r="D52" s="28">
        <v>1975</v>
      </c>
      <c r="E52" s="29">
        <v>1160</v>
      </c>
      <c r="F52" s="30">
        <v>374</v>
      </c>
      <c r="G52" s="30">
        <v>114</v>
      </c>
      <c r="H52" s="30">
        <v>264</v>
      </c>
      <c r="I52" s="30">
        <v>177</v>
      </c>
      <c r="J52" s="30">
        <v>937</v>
      </c>
      <c r="K52" s="30">
        <v>405</v>
      </c>
      <c r="L52" s="30">
        <v>12</v>
      </c>
      <c r="M52" s="30">
        <v>6</v>
      </c>
      <c r="N52" s="30">
        <v>20</v>
      </c>
      <c r="O52" s="30">
        <v>26</v>
      </c>
      <c r="P52" s="30">
        <v>546</v>
      </c>
    </row>
    <row r="53" spans="1:16" ht="15" customHeight="1">
      <c r="A53" s="49"/>
      <c r="B53" s="24"/>
      <c r="C53" s="52"/>
      <c r="D53" s="31">
        <v>1</v>
      </c>
      <c r="E53" s="26">
        <v>0.58734177215189876</v>
      </c>
      <c r="F53" s="27">
        <v>0.18936708860759494</v>
      </c>
      <c r="G53" s="27">
        <v>5.772151898734177E-2</v>
      </c>
      <c r="H53" s="27">
        <v>0.13367088607594937</v>
      </c>
      <c r="I53" s="27">
        <v>8.9620253164556962E-2</v>
      </c>
      <c r="J53" s="27">
        <v>0.47443037974683544</v>
      </c>
      <c r="K53" s="27">
        <v>0.20506329113924052</v>
      </c>
      <c r="L53" s="27">
        <v>6.0759493670886075E-3</v>
      </c>
      <c r="M53" s="27">
        <v>3.0379746835443038E-3</v>
      </c>
      <c r="N53" s="27">
        <v>1.0126582278481013E-2</v>
      </c>
      <c r="O53" s="27">
        <v>1.3164556962025316E-2</v>
      </c>
      <c r="P53" s="27">
        <v>0.27645569620253163</v>
      </c>
    </row>
    <row r="54" spans="1:16" ht="15" customHeight="1">
      <c r="A54" s="49"/>
      <c r="B54" s="24"/>
      <c r="C54" s="51" t="s">
        <v>307</v>
      </c>
      <c r="D54" s="28">
        <v>923</v>
      </c>
      <c r="E54" s="29">
        <v>588</v>
      </c>
      <c r="F54" s="30">
        <v>193</v>
      </c>
      <c r="G54" s="30">
        <v>78</v>
      </c>
      <c r="H54" s="30">
        <v>113</v>
      </c>
      <c r="I54" s="30">
        <v>108</v>
      </c>
      <c r="J54" s="30">
        <v>502</v>
      </c>
      <c r="K54" s="30">
        <v>228</v>
      </c>
      <c r="L54" s="30">
        <v>18</v>
      </c>
      <c r="M54" s="30">
        <v>14</v>
      </c>
      <c r="N54" s="30">
        <v>12</v>
      </c>
      <c r="O54" s="30">
        <v>22</v>
      </c>
      <c r="P54" s="30">
        <v>186</v>
      </c>
    </row>
    <row r="55" spans="1:16" ht="15" customHeight="1">
      <c r="A55" s="49"/>
      <c r="B55" s="24"/>
      <c r="C55" s="52"/>
      <c r="D55" s="31">
        <v>1</v>
      </c>
      <c r="E55" s="26">
        <v>0.63705308775731306</v>
      </c>
      <c r="F55" s="27">
        <v>0.20910075839653305</v>
      </c>
      <c r="G55" s="27">
        <v>8.4507042253521125E-2</v>
      </c>
      <c r="H55" s="27">
        <v>0.12242686890574214</v>
      </c>
      <c r="I55" s="27">
        <v>0.11700975081256772</v>
      </c>
      <c r="J55" s="27">
        <v>0.5438786565547129</v>
      </c>
      <c r="K55" s="27">
        <v>0.24702058504875407</v>
      </c>
      <c r="L55" s="27">
        <v>1.9501625135427952E-2</v>
      </c>
      <c r="M55" s="27">
        <v>1.5167930660888408E-2</v>
      </c>
      <c r="N55" s="27">
        <v>1.3001083423618635E-2</v>
      </c>
      <c r="O55" s="27">
        <v>2.3835319609967497E-2</v>
      </c>
      <c r="P55" s="27">
        <v>0.20151679306608883</v>
      </c>
    </row>
    <row r="56" spans="1:16" ht="15" customHeight="1">
      <c r="A56" s="49"/>
      <c r="B56" s="24"/>
      <c r="C56" s="51" t="s">
        <v>12</v>
      </c>
      <c r="D56" s="28">
        <v>1215</v>
      </c>
      <c r="E56" s="29">
        <v>761</v>
      </c>
      <c r="F56" s="30">
        <v>216</v>
      </c>
      <c r="G56" s="30">
        <v>91</v>
      </c>
      <c r="H56" s="30">
        <v>165</v>
      </c>
      <c r="I56" s="30">
        <v>114</v>
      </c>
      <c r="J56" s="30">
        <v>664</v>
      </c>
      <c r="K56" s="30">
        <v>276</v>
      </c>
      <c r="L56" s="30">
        <v>13</v>
      </c>
      <c r="M56" s="30">
        <v>12</v>
      </c>
      <c r="N56" s="30">
        <v>20</v>
      </c>
      <c r="O56" s="30">
        <v>20</v>
      </c>
      <c r="P56" s="30">
        <v>289</v>
      </c>
    </row>
    <row r="57" spans="1:16" ht="15" customHeight="1">
      <c r="A57" s="49"/>
      <c r="B57" s="24"/>
      <c r="C57" s="52"/>
      <c r="D57" s="31">
        <v>1</v>
      </c>
      <c r="E57" s="26">
        <v>0.62633744855967077</v>
      </c>
      <c r="F57" s="27">
        <v>0.17777777777777778</v>
      </c>
      <c r="G57" s="27">
        <v>7.4897119341563789E-2</v>
      </c>
      <c r="H57" s="27">
        <v>0.13580246913580246</v>
      </c>
      <c r="I57" s="27">
        <v>9.3827160493827166E-2</v>
      </c>
      <c r="J57" s="27">
        <v>0.54650205761316872</v>
      </c>
      <c r="K57" s="27">
        <v>0.2271604938271605</v>
      </c>
      <c r="L57" s="27">
        <v>1.0699588477366255E-2</v>
      </c>
      <c r="M57" s="27">
        <v>9.876543209876543E-3</v>
      </c>
      <c r="N57" s="27">
        <v>1.646090534979424E-2</v>
      </c>
      <c r="O57" s="27">
        <v>1.646090534979424E-2</v>
      </c>
      <c r="P57" s="27">
        <v>0.23786008230452674</v>
      </c>
    </row>
    <row r="58" spans="1:16" ht="15" customHeight="1">
      <c r="A58" s="49"/>
      <c r="B58" s="24"/>
      <c r="C58" s="51" t="s">
        <v>308</v>
      </c>
      <c r="D58" s="28">
        <v>2062</v>
      </c>
      <c r="E58" s="29">
        <v>1157</v>
      </c>
      <c r="F58" s="30">
        <v>277</v>
      </c>
      <c r="G58" s="30">
        <v>90</v>
      </c>
      <c r="H58" s="30">
        <v>336</v>
      </c>
      <c r="I58" s="30">
        <v>159</v>
      </c>
      <c r="J58" s="30">
        <v>904</v>
      </c>
      <c r="K58" s="30">
        <v>457</v>
      </c>
      <c r="L58" s="30">
        <v>14</v>
      </c>
      <c r="M58" s="30">
        <v>35</v>
      </c>
      <c r="N58" s="30">
        <v>28</v>
      </c>
      <c r="O58" s="30">
        <v>23</v>
      </c>
      <c r="P58" s="30">
        <v>574</v>
      </c>
    </row>
    <row r="59" spans="1:16" ht="15" customHeight="1">
      <c r="A59" s="49"/>
      <c r="B59" s="24"/>
      <c r="C59" s="52"/>
      <c r="D59" s="31">
        <v>1</v>
      </c>
      <c r="E59" s="26">
        <v>0.56110572259941804</v>
      </c>
      <c r="F59" s="27">
        <v>0.13433559650824442</v>
      </c>
      <c r="G59" s="27">
        <v>4.3646944713870033E-2</v>
      </c>
      <c r="H59" s="27">
        <v>0.1629485935984481</v>
      </c>
      <c r="I59" s="27">
        <v>7.7109602327837048E-2</v>
      </c>
      <c r="J59" s="27">
        <v>0.4384093113482056</v>
      </c>
      <c r="K59" s="27">
        <v>0.22162948593598447</v>
      </c>
      <c r="L59" s="27">
        <v>6.7895247332686714E-3</v>
      </c>
      <c r="M59" s="27">
        <v>1.6973811833171679E-2</v>
      </c>
      <c r="N59" s="27">
        <v>1.3579049466537343E-2</v>
      </c>
      <c r="O59" s="27">
        <v>1.1154219204655674E-2</v>
      </c>
      <c r="P59" s="27">
        <v>0.27837051406401553</v>
      </c>
    </row>
    <row r="60" spans="1:16" ht="15" customHeight="1">
      <c r="A60" s="49"/>
      <c r="B60" s="24"/>
      <c r="C60" s="51" t="s">
        <v>16</v>
      </c>
      <c r="D60" s="28">
        <v>1141</v>
      </c>
      <c r="E60" s="29">
        <v>770</v>
      </c>
      <c r="F60" s="30">
        <v>162</v>
      </c>
      <c r="G60" s="30">
        <v>69</v>
      </c>
      <c r="H60" s="30">
        <v>162</v>
      </c>
      <c r="I60" s="30">
        <v>143</v>
      </c>
      <c r="J60" s="30">
        <v>637</v>
      </c>
      <c r="K60" s="30">
        <v>260</v>
      </c>
      <c r="L60" s="30">
        <v>6</v>
      </c>
      <c r="M60" s="30">
        <v>11</v>
      </c>
      <c r="N60" s="30">
        <v>15</v>
      </c>
      <c r="O60" s="30">
        <v>9</v>
      </c>
      <c r="P60" s="30">
        <v>202</v>
      </c>
    </row>
    <row r="61" spans="1:16" ht="15" customHeight="1">
      <c r="A61" s="49"/>
      <c r="B61" s="24"/>
      <c r="C61" s="52"/>
      <c r="D61" s="31">
        <v>1</v>
      </c>
      <c r="E61" s="26">
        <v>0.67484662576687116</v>
      </c>
      <c r="F61" s="27">
        <v>0.14198071866783524</v>
      </c>
      <c r="G61" s="27">
        <v>6.0473269062226116E-2</v>
      </c>
      <c r="H61" s="27">
        <v>0.14198071866783524</v>
      </c>
      <c r="I61" s="27">
        <v>0.12532865907099036</v>
      </c>
      <c r="J61" s="27">
        <v>0.55828220858895705</v>
      </c>
      <c r="K61" s="27">
        <v>0.22787028921998248</v>
      </c>
      <c r="L61" s="27">
        <v>5.2585451358457495E-3</v>
      </c>
      <c r="M61" s="27">
        <v>9.6406660823838732E-3</v>
      </c>
      <c r="N61" s="27">
        <v>1.3146362839614373E-2</v>
      </c>
      <c r="O61" s="27">
        <v>7.8878177037686233E-3</v>
      </c>
      <c r="P61" s="27">
        <v>0.17703768624014024</v>
      </c>
    </row>
    <row r="62" spans="1:16" ht="15" customHeight="1">
      <c r="A62" s="49"/>
      <c r="B62" s="24"/>
      <c r="C62" s="51" t="s">
        <v>5</v>
      </c>
      <c r="D62" s="28">
        <v>2265</v>
      </c>
      <c r="E62" s="29">
        <v>1397</v>
      </c>
      <c r="F62" s="30">
        <v>426</v>
      </c>
      <c r="G62" s="30">
        <v>179</v>
      </c>
      <c r="H62" s="30">
        <v>383</v>
      </c>
      <c r="I62" s="30">
        <v>245</v>
      </c>
      <c r="J62" s="30">
        <v>1196</v>
      </c>
      <c r="K62" s="30">
        <v>429</v>
      </c>
      <c r="L62" s="30">
        <v>19</v>
      </c>
      <c r="M62" s="30">
        <v>21</v>
      </c>
      <c r="N62" s="30">
        <v>51</v>
      </c>
      <c r="O62" s="30">
        <v>52</v>
      </c>
      <c r="P62" s="30">
        <v>499</v>
      </c>
    </row>
    <row r="63" spans="1:16" ht="15" customHeight="1">
      <c r="A63" s="49"/>
      <c r="B63" s="24"/>
      <c r="C63" s="52"/>
      <c r="D63" s="31">
        <v>1</v>
      </c>
      <c r="E63" s="26">
        <v>0.61677704194260485</v>
      </c>
      <c r="F63" s="27">
        <v>0.18807947019867549</v>
      </c>
      <c r="G63" s="27">
        <v>7.9028697571743925E-2</v>
      </c>
      <c r="H63" s="27">
        <v>0.16909492273730684</v>
      </c>
      <c r="I63" s="27">
        <v>0.10816777041942605</v>
      </c>
      <c r="J63" s="27">
        <v>0.52803532008830023</v>
      </c>
      <c r="K63" s="27">
        <v>0.18940397350993377</v>
      </c>
      <c r="L63" s="27">
        <v>8.3885209713024291E-3</v>
      </c>
      <c r="M63" s="27">
        <v>9.2715231788079479E-3</v>
      </c>
      <c r="N63" s="27">
        <v>2.2516556291390728E-2</v>
      </c>
      <c r="O63" s="27">
        <v>2.2958057395143488E-2</v>
      </c>
      <c r="P63" s="27">
        <v>0.22030905077262694</v>
      </c>
    </row>
    <row r="64" spans="1:16" ht="15" customHeight="1">
      <c r="A64" s="49"/>
      <c r="B64" s="24"/>
      <c r="C64" s="51" t="s">
        <v>14</v>
      </c>
      <c r="D64" s="28">
        <v>1187</v>
      </c>
      <c r="E64" s="29">
        <v>734</v>
      </c>
      <c r="F64" s="30">
        <v>198</v>
      </c>
      <c r="G64" s="30">
        <v>70</v>
      </c>
      <c r="H64" s="30">
        <v>241</v>
      </c>
      <c r="I64" s="30">
        <v>149</v>
      </c>
      <c r="J64" s="30">
        <v>613</v>
      </c>
      <c r="K64" s="30">
        <v>202</v>
      </c>
      <c r="L64" s="30">
        <v>10</v>
      </c>
      <c r="M64" s="30">
        <v>7</v>
      </c>
      <c r="N64" s="30">
        <v>14</v>
      </c>
      <c r="O64" s="30">
        <v>18</v>
      </c>
      <c r="P64" s="30">
        <v>252</v>
      </c>
    </row>
    <row r="65" spans="1:16" ht="15" customHeight="1">
      <c r="A65" s="49"/>
      <c r="B65" s="24"/>
      <c r="C65" s="52"/>
      <c r="D65" s="31">
        <v>1</v>
      </c>
      <c r="E65" s="26">
        <v>0.61836562763268743</v>
      </c>
      <c r="F65" s="27">
        <v>0.16680707666385847</v>
      </c>
      <c r="G65" s="27">
        <v>5.8972198820556022E-2</v>
      </c>
      <c r="H65" s="27">
        <v>0.20303285593934289</v>
      </c>
      <c r="I65" s="27">
        <v>0.12552653748946924</v>
      </c>
      <c r="J65" s="27">
        <v>0.51642796967144056</v>
      </c>
      <c r="K65" s="27">
        <v>0.17017691659646167</v>
      </c>
      <c r="L65" s="27">
        <v>8.4245998315080027E-3</v>
      </c>
      <c r="M65" s="27">
        <v>5.8972198820556026E-3</v>
      </c>
      <c r="N65" s="27">
        <v>1.1794439764111205E-2</v>
      </c>
      <c r="O65" s="27">
        <v>1.5164279696714406E-2</v>
      </c>
      <c r="P65" s="27">
        <v>0.21229991575400167</v>
      </c>
    </row>
    <row r="66" spans="1:16" ht="15" customHeight="1">
      <c r="A66" s="49"/>
      <c r="B66" s="24"/>
      <c r="C66" s="51" t="s">
        <v>19</v>
      </c>
      <c r="D66" s="28">
        <v>2539</v>
      </c>
      <c r="E66" s="29">
        <v>1469</v>
      </c>
      <c r="F66" s="30">
        <v>478</v>
      </c>
      <c r="G66" s="30">
        <v>144</v>
      </c>
      <c r="H66" s="30">
        <v>439</v>
      </c>
      <c r="I66" s="30">
        <v>326</v>
      </c>
      <c r="J66" s="30">
        <v>1268</v>
      </c>
      <c r="K66" s="30">
        <v>477</v>
      </c>
      <c r="L66" s="30">
        <v>23</v>
      </c>
      <c r="M66" s="30">
        <v>21</v>
      </c>
      <c r="N66" s="30">
        <v>34</v>
      </c>
      <c r="O66" s="30">
        <v>40</v>
      </c>
      <c r="P66" s="30">
        <v>652</v>
      </c>
    </row>
    <row r="67" spans="1:16" ht="15" customHeight="1">
      <c r="A67" s="49"/>
      <c r="B67" s="43"/>
      <c r="C67" s="60"/>
      <c r="D67" s="44">
        <v>1</v>
      </c>
      <c r="E67" s="45">
        <v>0.57857424182749118</v>
      </c>
      <c r="F67" s="46">
        <v>0.18826309570697125</v>
      </c>
      <c r="G67" s="46">
        <v>5.6715242221346988E-2</v>
      </c>
      <c r="H67" s="46">
        <v>0.17290271760535644</v>
      </c>
      <c r="I67" s="46">
        <v>0.12839700669554943</v>
      </c>
      <c r="J67" s="46">
        <v>0.49940921622686096</v>
      </c>
      <c r="K67" s="46">
        <v>0.18786923985821188</v>
      </c>
      <c r="L67" s="46">
        <v>9.0586845214651445E-3</v>
      </c>
      <c r="M67" s="46">
        <v>8.2709728239464351E-3</v>
      </c>
      <c r="N67" s="46">
        <v>1.3391098857818039E-2</v>
      </c>
      <c r="O67" s="46">
        <v>1.5754233950374164E-2</v>
      </c>
      <c r="P67" s="46">
        <v>0.25679401339109886</v>
      </c>
    </row>
    <row r="68" spans="1:16" ht="15" customHeight="1">
      <c r="A68" s="49"/>
      <c r="B68" s="24" t="s">
        <v>283</v>
      </c>
      <c r="C68" s="53" t="s">
        <v>309</v>
      </c>
      <c r="D68" s="21">
        <v>2952</v>
      </c>
      <c r="E68" s="22">
        <v>1405</v>
      </c>
      <c r="F68" s="23">
        <v>407</v>
      </c>
      <c r="G68" s="23">
        <v>167</v>
      </c>
      <c r="H68" s="23">
        <v>550</v>
      </c>
      <c r="I68" s="23">
        <v>267</v>
      </c>
      <c r="J68" s="23">
        <v>782</v>
      </c>
      <c r="K68" s="23">
        <v>406</v>
      </c>
      <c r="L68" s="23">
        <v>15</v>
      </c>
      <c r="M68" s="23">
        <v>33</v>
      </c>
      <c r="N68" s="23">
        <v>17</v>
      </c>
      <c r="O68" s="23">
        <v>58</v>
      </c>
      <c r="P68" s="23">
        <v>1168</v>
      </c>
    </row>
    <row r="69" spans="1:16" ht="15" customHeight="1">
      <c r="A69" s="49"/>
      <c r="B69" s="24"/>
      <c r="C69" s="52"/>
      <c r="D69" s="31">
        <v>1</v>
      </c>
      <c r="E69" s="26">
        <v>0.47594850948509487</v>
      </c>
      <c r="F69" s="27">
        <v>0.13787262872628725</v>
      </c>
      <c r="G69" s="27">
        <v>5.6571815718157184E-2</v>
      </c>
      <c r="H69" s="27">
        <v>0.18631436314363142</v>
      </c>
      <c r="I69" s="27">
        <v>9.0447154471544722E-2</v>
      </c>
      <c r="J69" s="27">
        <v>0.26490514905149054</v>
      </c>
      <c r="K69" s="27">
        <v>0.13753387533875339</v>
      </c>
      <c r="L69" s="27">
        <v>5.08130081300813E-3</v>
      </c>
      <c r="M69" s="27">
        <v>1.1178861788617886E-2</v>
      </c>
      <c r="N69" s="27">
        <v>5.7588075880758809E-3</v>
      </c>
      <c r="O69" s="27">
        <v>1.9647696476964769E-2</v>
      </c>
      <c r="P69" s="27">
        <v>0.39566395663956638</v>
      </c>
    </row>
    <row r="70" spans="1:16" ht="15" customHeight="1">
      <c r="A70" s="49"/>
      <c r="B70" s="24"/>
      <c r="C70" s="51" t="s">
        <v>310</v>
      </c>
      <c r="D70" s="28">
        <v>2912</v>
      </c>
      <c r="E70" s="29">
        <v>1579</v>
      </c>
      <c r="F70" s="30">
        <v>423</v>
      </c>
      <c r="G70" s="30">
        <v>175</v>
      </c>
      <c r="H70" s="30">
        <v>603</v>
      </c>
      <c r="I70" s="30">
        <v>263</v>
      </c>
      <c r="J70" s="30">
        <v>954</v>
      </c>
      <c r="K70" s="30">
        <v>453</v>
      </c>
      <c r="L70" s="30">
        <v>22</v>
      </c>
      <c r="M70" s="30">
        <v>38</v>
      </c>
      <c r="N70" s="30">
        <v>16</v>
      </c>
      <c r="O70" s="30">
        <v>49</v>
      </c>
      <c r="P70" s="30">
        <v>979</v>
      </c>
    </row>
    <row r="71" spans="1:16" ht="15" customHeight="1">
      <c r="A71" s="49"/>
      <c r="B71" s="24"/>
      <c r="C71" s="52"/>
      <c r="D71" s="31">
        <v>1</v>
      </c>
      <c r="E71" s="26">
        <v>0.54223901098901095</v>
      </c>
      <c r="F71" s="27">
        <v>0.14526098901098902</v>
      </c>
      <c r="G71" s="27">
        <v>6.0096153846153848E-2</v>
      </c>
      <c r="H71" s="27">
        <v>0.20707417582417584</v>
      </c>
      <c r="I71" s="27">
        <v>9.0315934065934064E-2</v>
      </c>
      <c r="J71" s="27">
        <v>0.32760989010989011</v>
      </c>
      <c r="K71" s="27">
        <v>0.15556318681318682</v>
      </c>
      <c r="L71" s="27">
        <v>7.554945054945055E-3</v>
      </c>
      <c r="M71" s="27">
        <v>1.304945054945055E-2</v>
      </c>
      <c r="N71" s="27">
        <v>5.4945054945054949E-3</v>
      </c>
      <c r="O71" s="27">
        <v>1.6826923076923076E-2</v>
      </c>
      <c r="P71" s="27">
        <v>0.33619505494505497</v>
      </c>
    </row>
    <row r="72" spans="1:16" ht="15" customHeight="1">
      <c r="A72" s="49"/>
      <c r="B72" s="24"/>
      <c r="C72" s="51" t="s">
        <v>311</v>
      </c>
      <c r="D72" s="28">
        <v>3812</v>
      </c>
      <c r="E72" s="29">
        <v>2519</v>
      </c>
      <c r="F72" s="30">
        <v>721</v>
      </c>
      <c r="G72" s="30">
        <v>257</v>
      </c>
      <c r="H72" s="30">
        <v>499</v>
      </c>
      <c r="I72" s="30">
        <v>405</v>
      </c>
      <c r="J72" s="30">
        <v>2173</v>
      </c>
      <c r="K72" s="30">
        <v>820</v>
      </c>
      <c r="L72" s="30">
        <v>33</v>
      </c>
      <c r="M72" s="30">
        <v>39</v>
      </c>
      <c r="N72" s="30">
        <v>64</v>
      </c>
      <c r="O72" s="30">
        <v>58</v>
      </c>
      <c r="P72" s="30">
        <v>690</v>
      </c>
    </row>
    <row r="73" spans="1:16" ht="15" customHeight="1">
      <c r="A73" s="49"/>
      <c r="B73" s="24"/>
      <c r="C73" s="52"/>
      <c r="D73" s="31">
        <v>1</v>
      </c>
      <c r="E73" s="26">
        <v>0.66080797481636933</v>
      </c>
      <c r="F73" s="27">
        <v>0.18913955928646381</v>
      </c>
      <c r="G73" s="27">
        <v>6.7418677859391402E-2</v>
      </c>
      <c r="H73" s="27">
        <v>0.13090241343126968</v>
      </c>
      <c r="I73" s="27">
        <v>0.10624344176285415</v>
      </c>
      <c r="J73" s="27">
        <v>0.57004197271773349</v>
      </c>
      <c r="K73" s="27">
        <v>0.21511017838405036</v>
      </c>
      <c r="L73" s="27">
        <v>8.656873032528857E-3</v>
      </c>
      <c r="M73" s="27">
        <v>1.0230849947534103E-2</v>
      </c>
      <c r="N73" s="27">
        <v>1.6789087093389297E-2</v>
      </c>
      <c r="O73" s="27">
        <v>1.5215110178384051E-2</v>
      </c>
      <c r="P73" s="27">
        <v>0.18100734522560336</v>
      </c>
    </row>
    <row r="74" spans="1:16" ht="15" customHeight="1">
      <c r="A74" s="49"/>
      <c r="B74" s="24"/>
      <c r="C74" s="51" t="s">
        <v>312</v>
      </c>
      <c r="D74" s="28">
        <v>2750</v>
      </c>
      <c r="E74" s="29">
        <v>1843</v>
      </c>
      <c r="F74" s="30">
        <v>544</v>
      </c>
      <c r="G74" s="30">
        <v>189</v>
      </c>
      <c r="H74" s="30">
        <v>377</v>
      </c>
      <c r="I74" s="30">
        <v>267</v>
      </c>
      <c r="J74" s="30">
        <v>1692</v>
      </c>
      <c r="K74" s="30">
        <v>629</v>
      </c>
      <c r="L74" s="30">
        <v>26</v>
      </c>
      <c r="M74" s="30">
        <v>27</v>
      </c>
      <c r="N74" s="30">
        <v>60</v>
      </c>
      <c r="O74" s="30">
        <v>29</v>
      </c>
      <c r="P74" s="30">
        <v>434</v>
      </c>
    </row>
    <row r="75" spans="1:16" ht="15" customHeight="1">
      <c r="A75" s="49"/>
      <c r="B75" s="24"/>
      <c r="C75" s="52"/>
      <c r="D75" s="31">
        <v>1</v>
      </c>
      <c r="E75" s="26">
        <v>0.67018181818181821</v>
      </c>
      <c r="F75" s="27">
        <v>0.19781818181818181</v>
      </c>
      <c r="G75" s="27">
        <v>6.8727272727272734E-2</v>
      </c>
      <c r="H75" s="27">
        <v>0.1370909090909091</v>
      </c>
      <c r="I75" s="27">
        <v>9.7090909090909089E-2</v>
      </c>
      <c r="J75" s="27">
        <v>0.6152727272727273</v>
      </c>
      <c r="K75" s="27">
        <v>0.22872727272727272</v>
      </c>
      <c r="L75" s="27">
        <v>9.4545454545454551E-3</v>
      </c>
      <c r="M75" s="27">
        <v>9.8181818181818179E-3</v>
      </c>
      <c r="N75" s="27">
        <v>2.181818181818182E-2</v>
      </c>
      <c r="O75" s="27">
        <v>1.0545454545454545E-2</v>
      </c>
      <c r="P75" s="27">
        <v>0.15781818181818183</v>
      </c>
    </row>
    <row r="76" spans="1:16" ht="15" customHeight="1">
      <c r="A76" s="49"/>
      <c r="B76" s="24"/>
      <c r="C76" s="51" t="s">
        <v>313</v>
      </c>
      <c r="D76" s="28">
        <v>1585</v>
      </c>
      <c r="E76" s="29">
        <v>1062</v>
      </c>
      <c r="F76" s="30">
        <v>294</v>
      </c>
      <c r="G76" s="30">
        <v>103</v>
      </c>
      <c r="H76" s="30">
        <v>213</v>
      </c>
      <c r="I76" s="30">
        <v>186</v>
      </c>
      <c r="J76" s="30">
        <v>1044</v>
      </c>
      <c r="K76" s="30">
        <v>421</v>
      </c>
      <c r="L76" s="30">
        <v>16</v>
      </c>
      <c r="M76" s="30">
        <v>13</v>
      </c>
      <c r="N76" s="30">
        <v>62</v>
      </c>
      <c r="O76" s="30">
        <v>33</v>
      </c>
      <c r="P76" s="30">
        <v>214</v>
      </c>
    </row>
    <row r="77" spans="1:16" ht="15" customHeight="1">
      <c r="A77" s="49"/>
      <c r="B77" s="24"/>
      <c r="C77" s="52"/>
      <c r="D77" s="31">
        <v>1</v>
      </c>
      <c r="E77" s="26">
        <v>0.67003154574132495</v>
      </c>
      <c r="F77" s="27">
        <v>0.18548895899053627</v>
      </c>
      <c r="G77" s="27">
        <v>6.4984227129337546E-2</v>
      </c>
      <c r="H77" s="27">
        <v>0.13438485804416403</v>
      </c>
      <c r="I77" s="27">
        <v>0.11735015772870662</v>
      </c>
      <c r="J77" s="27">
        <v>0.65867507886435328</v>
      </c>
      <c r="K77" s="27">
        <v>0.26561514195583596</v>
      </c>
      <c r="L77" s="27">
        <v>1.0094637223974764E-2</v>
      </c>
      <c r="M77" s="27">
        <v>8.201892744479496E-3</v>
      </c>
      <c r="N77" s="27">
        <v>3.9116719242902206E-2</v>
      </c>
      <c r="O77" s="27">
        <v>2.082018927444795E-2</v>
      </c>
      <c r="P77" s="27">
        <v>0.13501577287066246</v>
      </c>
    </row>
    <row r="78" spans="1:16" ht="15" customHeight="1">
      <c r="A78" s="49"/>
      <c r="B78" s="24"/>
      <c r="C78" s="51" t="s">
        <v>314</v>
      </c>
      <c r="D78" s="28">
        <v>1329</v>
      </c>
      <c r="E78" s="29">
        <v>844</v>
      </c>
      <c r="F78" s="30">
        <v>246</v>
      </c>
      <c r="G78" s="30">
        <v>72</v>
      </c>
      <c r="H78" s="30">
        <v>152</v>
      </c>
      <c r="I78" s="30">
        <v>143</v>
      </c>
      <c r="J78" s="30">
        <v>855</v>
      </c>
      <c r="K78" s="30">
        <v>337</v>
      </c>
      <c r="L78" s="30">
        <v>8</v>
      </c>
      <c r="M78" s="30">
        <v>9</v>
      </c>
      <c r="N78" s="30">
        <v>37</v>
      </c>
      <c r="O78" s="30">
        <v>18</v>
      </c>
      <c r="P78" s="30">
        <v>238</v>
      </c>
    </row>
    <row r="79" spans="1:16" ht="15" customHeight="1">
      <c r="A79" s="49"/>
      <c r="B79" s="24"/>
      <c r="C79" s="52"/>
      <c r="D79" s="31">
        <v>1</v>
      </c>
      <c r="E79" s="26">
        <v>0.63506395786305492</v>
      </c>
      <c r="F79" s="27">
        <v>0.18510158013544017</v>
      </c>
      <c r="G79" s="27">
        <v>5.4176072234762979E-2</v>
      </c>
      <c r="H79" s="27">
        <v>0.1143717080511663</v>
      </c>
      <c r="I79" s="27">
        <v>0.10759969902182091</v>
      </c>
      <c r="J79" s="27">
        <v>0.64334085778781036</v>
      </c>
      <c r="K79" s="27">
        <v>0.25357411587659895</v>
      </c>
      <c r="L79" s="27">
        <v>6.0195635816403309E-3</v>
      </c>
      <c r="M79" s="27">
        <v>6.7720090293453723E-3</v>
      </c>
      <c r="N79" s="27">
        <v>2.784048156508653E-2</v>
      </c>
      <c r="O79" s="27">
        <v>1.3544018058690745E-2</v>
      </c>
      <c r="P79" s="27">
        <v>0.17908201655379985</v>
      </c>
    </row>
    <row r="80" spans="1:16" ht="15" customHeight="1">
      <c r="A80" s="49"/>
      <c r="B80" s="24"/>
      <c r="C80" s="51" t="s">
        <v>315</v>
      </c>
      <c r="D80" s="28">
        <v>686</v>
      </c>
      <c r="E80" s="29">
        <v>423</v>
      </c>
      <c r="F80" s="30">
        <v>127</v>
      </c>
      <c r="G80" s="30">
        <v>33</v>
      </c>
      <c r="H80" s="30">
        <v>87</v>
      </c>
      <c r="I80" s="30">
        <v>86</v>
      </c>
      <c r="J80" s="30">
        <v>449</v>
      </c>
      <c r="K80" s="30">
        <v>231</v>
      </c>
      <c r="L80" s="30">
        <v>12</v>
      </c>
      <c r="M80" s="30">
        <v>9</v>
      </c>
      <c r="N80" s="30">
        <v>23</v>
      </c>
      <c r="O80" s="30">
        <v>9</v>
      </c>
      <c r="P80" s="30">
        <v>115</v>
      </c>
    </row>
    <row r="81" spans="1:16" ht="15" customHeight="1">
      <c r="A81" s="49"/>
      <c r="B81" s="24"/>
      <c r="C81" s="52"/>
      <c r="D81" s="31">
        <v>1</v>
      </c>
      <c r="E81" s="26">
        <v>0.61661807580174932</v>
      </c>
      <c r="F81" s="27">
        <v>0.18513119533527697</v>
      </c>
      <c r="G81" s="27">
        <v>4.8104956268221574E-2</v>
      </c>
      <c r="H81" s="27">
        <v>0.12682215743440234</v>
      </c>
      <c r="I81" s="27">
        <v>0.12536443148688048</v>
      </c>
      <c r="J81" s="27">
        <v>0.65451895043731778</v>
      </c>
      <c r="K81" s="27">
        <v>0.33673469387755101</v>
      </c>
      <c r="L81" s="27">
        <v>1.7492711370262391E-2</v>
      </c>
      <c r="M81" s="27">
        <v>1.3119533527696793E-2</v>
      </c>
      <c r="N81" s="27">
        <v>3.3527696793002916E-2</v>
      </c>
      <c r="O81" s="27">
        <v>1.3119533527696793E-2</v>
      </c>
      <c r="P81" s="27">
        <v>0.16763848396501457</v>
      </c>
    </row>
    <row r="82" spans="1:16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</row>
    <row r="83" spans="1:16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</row>
    <row r="84" spans="1:16" ht="15" customHeight="1">
      <c r="A84" s="49"/>
      <c r="B84" s="24" t="s">
        <v>316</v>
      </c>
      <c r="C84" s="53" t="s">
        <v>317</v>
      </c>
      <c r="D84" s="21">
        <v>4187</v>
      </c>
      <c r="E84" s="22">
        <v>2198</v>
      </c>
      <c r="F84" s="23">
        <v>600</v>
      </c>
      <c r="G84" s="23">
        <v>229</v>
      </c>
      <c r="H84" s="23">
        <v>692</v>
      </c>
      <c r="I84" s="23">
        <v>390</v>
      </c>
      <c r="J84" s="23">
        <v>1429</v>
      </c>
      <c r="K84" s="23">
        <v>668</v>
      </c>
      <c r="L84" s="23">
        <v>20</v>
      </c>
      <c r="M84" s="23">
        <v>45</v>
      </c>
      <c r="N84" s="23">
        <v>25</v>
      </c>
      <c r="O84" s="23">
        <v>75</v>
      </c>
      <c r="P84" s="23">
        <v>1449</v>
      </c>
    </row>
    <row r="85" spans="1:16" ht="15" customHeight="1">
      <c r="A85" s="49"/>
      <c r="B85" s="24" t="s">
        <v>318</v>
      </c>
      <c r="C85" s="52"/>
      <c r="D85" s="31">
        <v>1</v>
      </c>
      <c r="E85" s="26">
        <v>0.52495820396465254</v>
      </c>
      <c r="F85" s="27">
        <v>0.14330069262001432</v>
      </c>
      <c r="G85" s="27">
        <v>5.4693097683305471E-2</v>
      </c>
      <c r="H85" s="27">
        <v>0.16527346548841654</v>
      </c>
      <c r="I85" s="27">
        <v>9.3145450203009308E-2</v>
      </c>
      <c r="J85" s="27">
        <v>0.34129448292333414</v>
      </c>
      <c r="K85" s="27">
        <v>0.15954143778361596</v>
      </c>
      <c r="L85" s="27">
        <v>4.7766897540004773E-3</v>
      </c>
      <c r="M85" s="27">
        <v>1.0747551946501075E-2</v>
      </c>
      <c r="N85" s="27">
        <v>5.9708621925005975E-3</v>
      </c>
      <c r="O85" s="27">
        <v>1.7912586577501791E-2</v>
      </c>
      <c r="P85" s="27">
        <v>0.34607117267733462</v>
      </c>
    </row>
    <row r="86" spans="1:16" ht="15" customHeight="1">
      <c r="A86" s="49"/>
      <c r="B86" s="24" t="s">
        <v>319</v>
      </c>
      <c r="C86" s="51" t="s">
        <v>320</v>
      </c>
      <c r="D86" s="28">
        <v>3737</v>
      </c>
      <c r="E86" s="29">
        <v>2179</v>
      </c>
      <c r="F86" s="30">
        <v>602</v>
      </c>
      <c r="G86" s="30">
        <v>231</v>
      </c>
      <c r="H86" s="30">
        <v>614</v>
      </c>
      <c r="I86" s="30">
        <v>389</v>
      </c>
      <c r="J86" s="30">
        <v>1611</v>
      </c>
      <c r="K86" s="30">
        <v>704</v>
      </c>
      <c r="L86" s="30">
        <v>32</v>
      </c>
      <c r="M86" s="30">
        <v>48</v>
      </c>
      <c r="N86" s="30">
        <v>45</v>
      </c>
      <c r="O86" s="30">
        <v>62</v>
      </c>
      <c r="P86" s="30">
        <v>1012</v>
      </c>
    </row>
    <row r="87" spans="1:16" ht="15" customHeight="1">
      <c r="A87" s="49"/>
      <c r="B87" s="24"/>
      <c r="C87" s="52"/>
      <c r="D87" s="31">
        <v>1</v>
      </c>
      <c r="E87" s="26">
        <v>0.58308803853358304</v>
      </c>
      <c r="F87" s="27">
        <v>0.16109178485416109</v>
      </c>
      <c r="G87" s="27">
        <v>6.1814289537061813E-2</v>
      </c>
      <c r="H87" s="27">
        <v>0.1643029167781643</v>
      </c>
      <c r="I87" s="27">
        <v>0.10409419320310409</v>
      </c>
      <c r="J87" s="27">
        <v>0.43109446079743108</v>
      </c>
      <c r="K87" s="27">
        <v>0.18838640620818839</v>
      </c>
      <c r="L87" s="27">
        <v>8.5630184640085628E-3</v>
      </c>
      <c r="M87" s="27">
        <v>1.2844527696012844E-2</v>
      </c>
      <c r="N87" s="27">
        <v>1.2041744715012041E-2</v>
      </c>
      <c r="O87" s="27">
        <v>1.6590848274016592E-2</v>
      </c>
      <c r="P87" s="27">
        <v>0.27080545892427083</v>
      </c>
    </row>
    <row r="88" spans="1:16" ht="15" customHeight="1">
      <c r="A88" s="49"/>
      <c r="B88" s="24"/>
      <c r="C88" s="51" t="s">
        <v>321</v>
      </c>
      <c r="D88" s="28">
        <v>2220</v>
      </c>
      <c r="E88" s="29">
        <v>1453</v>
      </c>
      <c r="F88" s="30">
        <v>407</v>
      </c>
      <c r="G88" s="30">
        <v>149</v>
      </c>
      <c r="H88" s="30">
        <v>309</v>
      </c>
      <c r="I88" s="30">
        <v>211</v>
      </c>
      <c r="J88" s="30">
        <v>1240</v>
      </c>
      <c r="K88" s="30">
        <v>511</v>
      </c>
      <c r="L88" s="30">
        <v>24</v>
      </c>
      <c r="M88" s="30">
        <v>20</v>
      </c>
      <c r="N88" s="30">
        <v>42</v>
      </c>
      <c r="O88" s="30">
        <v>29</v>
      </c>
      <c r="P88" s="30">
        <v>425</v>
      </c>
    </row>
    <row r="89" spans="1:16" ht="15" customHeight="1">
      <c r="A89" s="49"/>
      <c r="B89" s="24"/>
      <c r="C89" s="52"/>
      <c r="D89" s="31">
        <v>1</v>
      </c>
      <c r="E89" s="26">
        <v>0.65450450450450448</v>
      </c>
      <c r="F89" s="27">
        <v>0.18333333333333332</v>
      </c>
      <c r="G89" s="27">
        <v>6.7117117117117112E-2</v>
      </c>
      <c r="H89" s="27">
        <v>0.13918918918918918</v>
      </c>
      <c r="I89" s="27">
        <v>9.5045045045045046E-2</v>
      </c>
      <c r="J89" s="27">
        <v>0.55855855855855852</v>
      </c>
      <c r="K89" s="27">
        <v>0.23018018018018019</v>
      </c>
      <c r="L89" s="27">
        <v>1.0810810810810811E-2</v>
      </c>
      <c r="M89" s="27">
        <v>9.0090090090090089E-3</v>
      </c>
      <c r="N89" s="27">
        <v>1.891891891891892E-2</v>
      </c>
      <c r="O89" s="27">
        <v>1.3063063063063063E-2</v>
      </c>
      <c r="P89" s="27">
        <v>0.19144144144144143</v>
      </c>
    </row>
    <row r="90" spans="1:16" ht="15" customHeight="1">
      <c r="A90" s="49"/>
      <c r="B90" s="24"/>
      <c r="C90" s="51" t="s">
        <v>322</v>
      </c>
      <c r="D90" s="28">
        <v>3166</v>
      </c>
      <c r="E90" s="29">
        <v>2119</v>
      </c>
      <c r="F90" s="30">
        <v>620</v>
      </c>
      <c r="G90" s="30">
        <v>220</v>
      </c>
      <c r="H90" s="30">
        <v>467</v>
      </c>
      <c r="I90" s="30">
        <v>345</v>
      </c>
      <c r="J90" s="30">
        <v>1955</v>
      </c>
      <c r="K90" s="30">
        <v>720</v>
      </c>
      <c r="L90" s="30">
        <v>31</v>
      </c>
      <c r="M90" s="30">
        <v>33</v>
      </c>
      <c r="N90" s="30">
        <v>73</v>
      </c>
      <c r="O90" s="30">
        <v>46</v>
      </c>
      <c r="P90" s="30">
        <v>497</v>
      </c>
    </row>
    <row r="91" spans="1:16" ht="15" customHeight="1">
      <c r="A91" s="49"/>
      <c r="B91" s="24"/>
      <c r="C91" s="52"/>
      <c r="D91" s="31">
        <v>1</v>
      </c>
      <c r="E91" s="26">
        <v>0.66929879974731521</v>
      </c>
      <c r="F91" s="27">
        <v>0.19583070120025267</v>
      </c>
      <c r="G91" s="27">
        <v>6.948831332912192E-2</v>
      </c>
      <c r="H91" s="27">
        <v>0.14750473783954518</v>
      </c>
      <c r="I91" s="27">
        <v>0.10897030953885029</v>
      </c>
      <c r="J91" s="27">
        <v>0.6174984207201516</v>
      </c>
      <c r="K91" s="27">
        <v>0.22741629816803538</v>
      </c>
      <c r="L91" s="27">
        <v>9.7915350600126343E-3</v>
      </c>
      <c r="M91" s="27">
        <v>1.0423246999368288E-2</v>
      </c>
      <c r="N91" s="27">
        <v>2.3057485786481365E-2</v>
      </c>
      <c r="O91" s="27">
        <v>1.4529374605180037E-2</v>
      </c>
      <c r="P91" s="27">
        <v>0.15698041692987996</v>
      </c>
    </row>
    <row r="92" spans="1:16" ht="15" customHeight="1">
      <c r="A92" s="49"/>
      <c r="B92" s="24"/>
      <c r="C92" s="51" t="s">
        <v>323</v>
      </c>
      <c r="D92" s="28">
        <v>1639</v>
      </c>
      <c r="E92" s="29">
        <v>1042</v>
      </c>
      <c r="F92" s="30">
        <v>312</v>
      </c>
      <c r="G92" s="30">
        <v>97</v>
      </c>
      <c r="H92" s="30">
        <v>226</v>
      </c>
      <c r="I92" s="30">
        <v>172</v>
      </c>
      <c r="J92" s="30">
        <v>1057</v>
      </c>
      <c r="K92" s="30">
        <v>404</v>
      </c>
      <c r="L92" s="30">
        <v>16</v>
      </c>
      <c r="M92" s="30">
        <v>11</v>
      </c>
      <c r="N92" s="30">
        <v>59</v>
      </c>
      <c r="O92" s="30">
        <v>24</v>
      </c>
      <c r="P92" s="30">
        <v>260</v>
      </c>
    </row>
    <row r="93" spans="1:16" ht="15" customHeight="1">
      <c r="A93" s="49"/>
      <c r="B93" s="24"/>
      <c r="C93" s="52"/>
      <c r="D93" s="31">
        <v>1</v>
      </c>
      <c r="E93" s="26">
        <v>0.63575350823672971</v>
      </c>
      <c r="F93" s="27">
        <v>0.19035997559487491</v>
      </c>
      <c r="G93" s="27">
        <v>5.9182428309945086E-2</v>
      </c>
      <c r="H93" s="27">
        <v>0.13788895668090298</v>
      </c>
      <c r="I93" s="27">
        <v>0.10494203782794387</v>
      </c>
      <c r="J93" s="27">
        <v>0.64490543014032942</v>
      </c>
      <c r="K93" s="27">
        <v>0.24649176327028677</v>
      </c>
      <c r="L93" s="27">
        <v>9.762050030506406E-3</v>
      </c>
      <c r="M93" s="27">
        <v>6.7114093959731542E-3</v>
      </c>
      <c r="N93" s="27">
        <v>3.5997559487492371E-2</v>
      </c>
      <c r="O93" s="27">
        <v>1.464307504575961E-2</v>
      </c>
      <c r="P93" s="27">
        <v>0.15863331299572911</v>
      </c>
    </row>
    <row r="94" spans="1:16" ht="15" customHeight="1">
      <c r="A94" s="49"/>
      <c r="B94" s="24"/>
      <c r="C94" s="51" t="s">
        <v>324</v>
      </c>
      <c r="D94" s="28">
        <v>403</v>
      </c>
      <c r="E94" s="29">
        <v>272</v>
      </c>
      <c r="F94" s="30">
        <v>86</v>
      </c>
      <c r="G94" s="30">
        <v>22</v>
      </c>
      <c r="H94" s="30">
        <v>56</v>
      </c>
      <c r="I94" s="30">
        <v>31</v>
      </c>
      <c r="J94" s="30">
        <v>267</v>
      </c>
      <c r="K94" s="30">
        <v>104</v>
      </c>
      <c r="L94" s="30">
        <v>0</v>
      </c>
      <c r="M94" s="30">
        <v>4</v>
      </c>
      <c r="N94" s="30">
        <v>14</v>
      </c>
      <c r="O94" s="30">
        <v>11</v>
      </c>
      <c r="P94" s="30">
        <v>52</v>
      </c>
    </row>
    <row r="95" spans="1:16" ht="15" customHeight="1">
      <c r="A95" s="49"/>
      <c r="B95" s="24"/>
      <c r="C95" s="52"/>
      <c r="D95" s="31">
        <v>1</v>
      </c>
      <c r="E95" s="26">
        <v>0.67493796526054595</v>
      </c>
      <c r="F95" s="27">
        <v>0.21339950372208435</v>
      </c>
      <c r="G95" s="27">
        <v>5.4590570719602979E-2</v>
      </c>
      <c r="H95" s="27">
        <v>0.13895781637717122</v>
      </c>
      <c r="I95" s="27">
        <v>7.6923076923076927E-2</v>
      </c>
      <c r="J95" s="27">
        <v>0.66253101736972708</v>
      </c>
      <c r="K95" s="27">
        <v>0.25806451612903225</v>
      </c>
      <c r="L95" s="27">
        <v>0</v>
      </c>
      <c r="M95" s="27">
        <v>9.9255583126550868E-3</v>
      </c>
      <c r="N95" s="27">
        <v>3.4739454094292806E-2</v>
      </c>
      <c r="O95" s="27">
        <v>2.729528535980149E-2</v>
      </c>
      <c r="P95" s="27">
        <v>0.12903225806451613</v>
      </c>
    </row>
    <row r="96" spans="1:16" ht="15" customHeight="1">
      <c r="A96" s="49"/>
      <c r="B96" s="24"/>
      <c r="C96" s="51" t="s">
        <v>325</v>
      </c>
      <c r="D96" s="28">
        <v>373</v>
      </c>
      <c r="E96" s="29">
        <v>233</v>
      </c>
      <c r="F96" s="30">
        <v>76</v>
      </c>
      <c r="G96" s="30">
        <v>21</v>
      </c>
      <c r="H96" s="30">
        <v>49</v>
      </c>
      <c r="I96" s="30">
        <v>40</v>
      </c>
      <c r="J96" s="30">
        <v>245</v>
      </c>
      <c r="K96" s="30">
        <v>125</v>
      </c>
      <c r="L96" s="30">
        <v>3</v>
      </c>
      <c r="M96" s="30">
        <v>3</v>
      </c>
      <c r="N96" s="30">
        <v>11</v>
      </c>
      <c r="O96" s="30">
        <v>5</v>
      </c>
      <c r="P96" s="30">
        <v>69</v>
      </c>
    </row>
    <row r="97" spans="1:16" ht="15" customHeight="1">
      <c r="A97" s="49"/>
      <c r="B97" s="24"/>
      <c r="C97" s="52"/>
      <c r="D97" s="31">
        <v>1</v>
      </c>
      <c r="E97" s="26">
        <v>0.62466487935656834</v>
      </c>
      <c r="F97" s="27">
        <v>0.20375335120643431</v>
      </c>
      <c r="G97" s="27">
        <v>5.6300268096514748E-2</v>
      </c>
      <c r="H97" s="27">
        <v>0.13136729222520108</v>
      </c>
      <c r="I97" s="27">
        <v>0.10723860589812333</v>
      </c>
      <c r="J97" s="27">
        <v>0.65683646112600536</v>
      </c>
      <c r="K97" s="27">
        <v>0.33512064343163539</v>
      </c>
      <c r="L97" s="27">
        <v>8.0428954423592495E-3</v>
      </c>
      <c r="M97" s="27">
        <v>8.0428954423592495E-3</v>
      </c>
      <c r="N97" s="27">
        <v>2.9490616621983913E-2</v>
      </c>
      <c r="O97" s="27">
        <v>1.3404825737265416E-2</v>
      </c>
      <c r="P97" s="27">
        <v>0.18498659517426275</v>
      </c>
    </row>
    <row r="98" spans="1:16" ht="15" customHeight="1">
      <c r="A98" s="49"/>
      <c r="B98" s="24"/>
      <c r="C98" s="51" t="s">
        <v>326</v>
      </c>
      <c r="D98" s="28">
        <v>28</v>
      </c>
      <c r="E98" s="29">
        <v>19</v>
      </c>
      <c r="F98" s="30">
        <v>6</v>
      </c>
      <c r="G98" s="30">
        <v>2</v>
      </c>
      <c r="H98" s="30">
        <v>4</v>
      </c>
      <c r="I98" s="30">
        <v>3</v>
      </c>
      <c r="J98" s="30">
        <v>16</v>
      </c>
      <c r="K98" s="30">
        <v>8</v>
      </c>
      <c r="L98" s="30">
        <v>2</v>
      </c>
      <c r="M98" s="30">
        <v>1</v>
      </c>
      <c r="N98" s="30">
        <v>1</v>
      </c>
      <c r="O98" s="30">
        <v>0</v>
      </c>
      <c r="P98" s="30">
        <v>6</v>
      </c>
    </row>
    <row r="99" spans="1:16" ht="15" customHeight="1">
      <c r="A99" s="49"/>
      <c r="B99" s="24"/>
      <c r="C99" s="52"/>
      <c r="D99" s="31">
        <v>1</v>
      </c>
      <c r="E99" s="26">
        <v>0.6785714285714286</v>
      </c>
      <c r="F99" s="27">
        <v>0.21428571428571427</v>
      </c>
      <c r="G99" s="27">
        <v>7.1428571428571425E-2</v>
      </c>
      <c r="H99" s="27">
        <v>0.14285714285714285</v>
      </c>
      <c r="I99" s="27">
        <v>0.10714285714285714</v>
      </c>
      <c r="J99" s="27">
        <v>0.5714285714285714</v>
      </c>
      <c r="K99" s="27">
        <v>0.2857142857142857</v>
      </c>
      <c r="L99" s="27">
        <v>7.1428571428571425E-2</v>
      </c>
      <c r="M99" s="27">
        <v>3.5714285714285712E-2</v>
      </c>
      <c r="N99" s="27">
        <v>3.5714285714285712E-2</v>
      </c>
      <c r="O99" s="27">
        <v>0</v>
      </c>
      <c r="P99" s="27">
        <v>0.21428571428571427</v>
      </c>
    </row>
    <row r="100" spans="1:16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1</v>
      </c>
    </row>
    <row r="101" spans="1:16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1</v>
      </c>
    </row>
    <row r="102" spans="1:16" ht="15" customHeight="1">
      <c r="C102"/>
    </row>
    <row r="103" spans="1:16" ht="12" hidden="1" customHeight="1">
      <c r="C103"/>
    </row>
    <row r="104" spans="1:16" ht="12" hidden="1" customHeight="1">
      <c r="C104"/>
    </row>
    <row r="105" spans="1:16" ht="12" hidden="1" customHeight="1">
      <c r="C105"/>
    </row>
    <row r="106" spans="1:16" ht="12" hidden="1" customHeight="1">
      <c r="C106"/>
    </row>
    <row r="107" spans="1:16" ht="12" hidden="1" customHeight="1">
      <c r="C107"/>
    </row>
    <row r="108" spans="1:16" ht="12" hidden="1" customHeight="1">
      <c r="C108"/>
    </row>
    <row r="109" spans="1:16" ht="12" hidden="1" customHeight="1">
      <c r="C109"/>
    </row>
    <row r="110" spans="1:16" ht="12" hidden="1" customHeight="1">
      <c r="C110"/>
    </row>
    <row r="111" spans="1:16" ht="12" hidden="1" customHeight="1">
      <c r="C111"/>
    </row>
    <row r="112" spans="1:16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P9">
    <cfRule type="top10" dxfId="505" priority="56" rank="1"/>
  </conditionalFormatting>
  <conditionalFormatting sqref="E67:P67">
    <cfRule type="top10" dxfId="504" priority="49" rank="1"/>
  </conditionalFormatting>
  <conditionalFormatting sqref="E65:P65">
    <cfRule type="top10" dxfId="503" priority="48" rank="1"/>
  </conditionalFormatting>
  <conditionalFormatting sqref="E63:P63">
    <cfRule type="top10" dxfId="502" priority="47" rank="1"/>
  </conditionalFormatting>
  <conditionalFormatting sqref="E61:P61">
    <cfRule type="top10" dxfId="501" priority="46" rank="1"/>
  </conditionalFormatting>
  <conditionalFormatting sqref="E59:P59">
    <cfRule type="top10" dxfId="500" priority="45" rank="1"/>
  </conditionalFormatting>
  <conditionalFormatting sqref="E57:P57">
    <cfRule type="top10" dxfId="499" priority="44" rank="1"/>
  </conditionalFormatting>
  <conditionalFormatting sqref="E55:P55">
    <cfRule type="top10" dxfId="498" priority="43" rank="1"/>
  </conditionalFormatting>
  <conditionalFormatting sqref="E53:P53">
    <cfRule type="top10" dxfId="497" priority="42" rank="1"/>
  </conditionalFormatting>
  <conditionalFormatting sqref="E51:P51">
    <cfRule type="top10" dxfId="496" priority="41" rank="1"/>
  </conditionalFormatting>
  <conditionalFormatting sqref="E49:P49">
    <cfRule type="top10" dxfId="495" priority="40" rank="1"/>
  </conditionalFormatting>
  <conditionalFormatting sqref="E47:P47">
    <cfRule type="top10" dxfId="494" priority="39" rank="1"/>
  </conditionalFormatting>
  <conditionalFormatting sqref="E45:P45">
    <cfRule type="top10" dxfId="493" priority="38" rank="1"/>
  </conditionalFormatting>
  <conditionalFormatting sqref="E43:P43">
    <cfRule type="top10" dxfId="492" priority="37" rank="1"/>
  </conditionalFormatting>
  <conditionalFormatting sqref="E41:P41">
    <cfRule type="top10" dxfId="491" priority="36" rank="1"/>
  </conditionalFormatting>
  <conditionalFormatting sqref="E39:P39">
    <cfRule type="top10" dxfId="490" priority="35" rank="1"/>
  </conditionalFormatting>
  <conditionalFormatting sqref="E37:P37">
    <cfRule type="top10" dxfId="489" priority="34" rank="1"/>
  </conditionalFormatting>
  <conditionalFormatting sqref="E35:P35">
    <cfRule type="top10" dxfId="488" priority="32" rank="1"/>
  </conditionalFormatting>
  <conditionalFormatting sqref="E33:P33">
    <cfRule type="top10" dxfId="487" priority="31" rank="1"/>
  </conditionalFormatting>
  <conditionalFormatting sqref="E31:P31">
    <cfRule type="top10" dxfId="486" priority="30" rank="1"/>
  </conditionalFormatting>
  <conditionalFormatting sqref="E29:P29">
    <cfRule type="top10" dxfId="485" priority="29" rank="1"/>
  </conditionalFormatting>
  <conditionalFormatting sqref="E27:P27">
    <cfRule type="top10" dxfId="484" priority="28" rank="1"/>
  </conditionalFormatting>
  <conditionalFormatting sqref="E21:P21">
    <cfRule type="top10" dxfId="483" priority="27" rank="1"/>
  </conditionalFormatting>
  <conditionalFormatting sqref="E19:P19">
    <cfRule type="top10" dxfId="482" priority="26" rank="1"/>
  </conditionalFormatting>
  <conditionalFormatting sqref="E17:P17">
    <cfRule type="top10" dxfId="481" priority="25" rank="1"/>
  </conditionalFormatting>
  <conditionalFormatting sqref="E15:P15">
    <cfRule type="top10" dxfId="480" priority="24" rank="1"/>
  </conditionalFormatting>
  <conditionalFormatting sqref="E13:P13">
    <cfRule type="top10" dxfId="479" priority="23" rank="1"/>
  </conditionalFormatting>
  <conditionalFormatting sqref="E11:P11">
    <cfRule type="top10" dxfId="478" priority="22" rank="1"/>
  </conditionalFormatting>
  <conditionalFormatting sqref="E23:P23">
    <cfRule type="top10" dxfId="477" priority="21" rank="1"/>
  </conditionalFormatting>
  <conditionalFormatting sqref="E25:P25">
    <cfRule type="top10" dxfId="476" priority="20" rank="1"/>
  </conditionalFormatting>
  <conditionalFormatting sqref="E81:P81">
    <cfRule type="top10" dxfId="475" priority="17" rank="1"/>
  </conditionalFormatting>
  <conditionalFormatting sqref="E79:P79">
    <cfRule type="top10" dxfId="474" priority="16" rank="1"/>
  </conditionalFormatting>
  <conditionalFormatting sqref="E77:P77">
    <cfRule type="top10" dxfId="473" priority="15" rank="1"/>
  </conditionalFormatting>
  <conditionalFormatting sqref="E75:P75">
    <cfRule type="top10" dxfId="472" priority="14" rank="1"/>
  </conditionalFormatting>
  <conditionalFormatting sqref="E73:P73">
    <cfRule type="top10" dxfId="471" priority="13" rank="1"/>
  </conditionalFormatting>
  <conditionalFormatting sqref="E71:P71">
    <cfRule type="top10" dxfId="470" priority="12" rank="1"/>
  </conditionalFormatting>
  <conditionalFormatting sqref="E69:P69">
    <cfRule type="top10" dxfId="469" priority="11" rank="1"/>
  </conditionalFormatting>
  <conditionalFormatting sqref="E101:P101">
    <cfRule type="top10" dxfId="468" priority="9" rank="1"/>
  </conditionalFormatting>
  <conditionalFormatting sqref="E99:P99">
    <cfRule type="top10" dxfId="467" priority="8" rank="1"/>
  </conditionalFormatting>
  <conditionalFormatting sqref="E97:P97">
    <cfRule type="top10" dxfId="466" priority="7" rank="1"/>
  </conditionalFormatting>
  <conditionalFormatting sqref="E95:P95">
    <cfRule type="top10" dxfId="465" priority="6" rank="1"/>
  </conditionalFormatting>
  <conditionalFormatting sqref="E93:P93">
    <cfRule type="top10" dxfId="464" priority="5" rank="1"/>
  </conditionalFormatting>
  <conditionalFormatting sqref="E91:P91">
    <cfRule type="top10" dxfId="463" priority="4" rank="1"/>
  </conditionalFormatting>
  <conditionalFormatting sqref="E89:P89">
    <cfRule type="top10" dxfId="462" priority="3" rank="1"/>
  </conditionalFormatting>
  <conditionalFormatting sqref="E87:P87">
    <cfRule type="top10" dxfId="461" priority="2" rank="1"/>
  </conditionalFormatting>
  <conditionalFormatting sqref="E85:P85">
    <cfRule type="top10" dxfId="46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99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6384" ht="15" customHeight="1">
      <c r="B2" s="3" t="s">
        <v>29</v>
      </c>
    </row>
    <row r="3" spans="1:16384" ht="15" customHeight="1">
      <c r="B3" s="3" t="s">
        <v>369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101</v>
      </c>
      <c r="F7" s="13" t="s">
        <v>102</v>
      </c>
      <c r="G7" s="13" t="s">
        <v>103</v>
      </c>
      <c r="H7" s="13" t="s">
        <v>104</v>
      </c>
      <c r="I7" s="13" t="s">
        <v>105</v>
      </c>
      <c r="J7" s="13" t="s">
        <v>24</v>
      </c>
      <c r="K7" s="13" t="s">
        <v>27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3752</v>
      </c>
      <c r="F8" s="16">
        <v>5532</v>
      </c>
      <c r="G8" s="16">
        <v>1092</v>
      </c>
      <c r="H8" s="16">
        <v>329</v>
      </c>
      <c r="I8" s="16">
        <v>114</v>
      </c>
      <c r="J8" s="16">
        <v>875</v>
      </c>
      <c r="K8" s="16">
        <v>4464</v>
      </c>
    </row>
    <row r="9" spans="1:16384" ht="15" customHeight="1">
      <c r="A9" s="49"/>
      <c r="B9" s="57"/>
      <c r="C9" s="58"/>
      <c r="D9" s="17">
        <v>1</v>
      </c>
      <c r="E9" s="18">
        <v>0.23220695630647356</v>
      </c>
      <c r="F9" s="19">
        <v>0.34236910508726326</v>
      </c>
      <c r="G9" s="19">
        <v>6.7582621611585597E-2</v>
      </c>
      <c r="H9" s="19">
        <v>2.0361430870157196E-2</v>
      </c>
      <c r="I9" s="19">
        <v>7.0553286297809137E-3</v>
      </c>
      <c r="J9" s="19">
        <v>5.4152741675949995E-2</v>
      </c>
      <c r="K9" s="19">
        <v>0.27627181581878946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1193</v>
      </c>
      <c r="F10" s="23">
        <v>1722</v>
      </c>
      <c r="G10" s="23">
        <v>349</v>
      </c>
      <c r="H10" s="23">
        <v>108</v>
      </c>
      <c r="I10" s="23">
        <v>44</v>
      </c>
      <c r="J10" s="23">
        <v>298</v>
      </c>
      <c r="K10" s="23">
        <v>1278</v>
      </c>
    </row>
    <row r="11" spans="1:16384" ht="15" customHeight="1">
      <c r="A11" s="49"/>
      <c r="B11" s="24"/>
      <c r="C11" s="52"/>
      <c r="D11" s="25">
        <v>1</v>
      </c>
      <c r="E11" s="26">
        <v>0.23898237179487181</v>
      </c>
      <c r="F11" s="27">
        <v>0.34495192307692307</v>
      </c>
      <c r="G11" s="27">
        <v>6.9911858974358976E-2</v>
      </c>
      <c r="H11" s="27">
        <v>2.1634615384615384E-2</v>
      </c>
      <c r="I11" s="27">
        <v>8.814102564102564E-3</v>
      </c>
      <c r="J11" s="27">
        <v>5.9695512820512824E-2</v>
      </c>
      <c r="K11" s="27">
        <v>0.25600961538461536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2499</v>
      </c>
      <c r="F12" s="30">
        <v>3764</v>
      </c>
      <c r="G12" s="30">
        <v>728</v>
      </c>
      <c r="H12" s="30">
        <v>215</v>
      </c>
      <c r="I12" s="30">
        <v>64</v>
      </c>
      <c r="J12" s="30">
        <v>569</v>
      </c>
      <c r="K12" s="30">
        <v>3070</v>
      </c>
    </row>
    <row r="13" spans="1:16384" ht="15" customHeight="1">
      <c r="A13" s="49"/>
      <c r="B13" s="43"/>
      <c r="C13" s="60"/>
      <c r="D13" s="44">
        <v>1</v>
      </c>
      <c r="E13" s="45">
        <v>0.22907690897424146</v>
      </c>
      <c r="F13" s="46">
        <v>0.34503620863507195</v>
      </c>
      <c r="G13" s="46">
        <v>6.6733889449078737E-2</v>
      </c>
      <c r="H13" s="46">
        <v>1.970849757081309E-2</v>
      </c>
      <c r="I13" s="46">
        <v>5.8667155559629664E-3</v>
      </c>
      <c r="J13" s="46">
        <v>5.2158767989733248E-2</v>
      </c>
      <c r="K13" s="46">
        <v>0.28141901182509854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81</v>
      </c>
      <c r="F14" s="23">
        <v>120</v>
      </c>
      <c r="G14" s="23">
        <v>32</v>
      </c>
      <c r="H14" s="23">
        <v>9</v>
      </c>
      <c r="I14" s="23">
        <v>7</v>
      </c>
      <c r="J14" s="23">
        <v>31</v>
      </c>
      <c r="K14" s="23">
        <v>81</v>
      </c>
    </row>
    <row r="15" spans="1:16384" ht="15" customHeight="1">
      <c r="A15" s="49"/>
      <c r="B15" s="24"/>
      <c r="C15" s="52"/>
      <c r="D15" s="31">
        <v>1</v>
      </c>
      <c r="E15" s="26">
        <v>0.22437673130193905</v>
      </c>
      <c r="F15" s="27">
        <v>0.33240997229916897</v>
      </c>
      <c r="G15" s="27">
        <v>8.8642659279778394E-2</v>
      </c>
      <c r="H15" s="27">
        <v>2.4930747922437674E-2</v>
      </c>
      <c r="I15" s="27">
        <v>1.9390581717451522E-2</v>
      </c>
      <c r="J15" s="27">
        <v>8.5872576177285317E-2</v>
      </c>
      <c r="K15" s="27">
        <v>0.22437673130193905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144</v>
      </c>
      <c r="F16" s="30">
        <v>223</v>
      </c>
      <c r="G16" s="30">
        <v>53</v>
      </c>
      <c r="H16" s="30">
        <v>13</v>
      </c>
      <c r="I16" s="30">
        <v>5</v>
      </c>
      <c r="J16" s="30">
        <v>53</v>
      </c>
      <c r="K16" s="30">
        <v>204</v>
      </c>
    </row>
    <row r="17" spans="1:11" ht="15" customHeight="1">
      <c r="A17" s="49"/>
      <c r="B17" s="24"/>
      <c r="C17" s="52"/>
      <c r="D17" s="31">
        <v>1</v>
      </c>
      <c r="E17" s="26">
        <v>0.20719424460431654</v>
      </c>
      <c r="F17" s="27">
        <v>0.320863309352518</v>
      </c>
      <c r="G17" s="27">
        <v>7.6258992805755391E-2</v>
      </c>
      <c r="H17" s="27">
        <v>1.870503597122302E-2</v>
      </c>
      <c r="I17" s="27">
        <v>7.1942446043165471E-3</v>
      </c>
      <c r="J17" s="27">
        <v>7.6258992805755391E-2</v>
      </c>
      <c r="K17" s="27">
        <v>0.29352517985611509</v>
      </c>
    </row>
    <row r="18" spans="1:11" ht="15" customHeight="1">
      <c r="A18" s="49"/>
      <c r="B18" s="24"/>
      <c r="C18" s="51" t="s">
        <v>290</v>
      </c>
      <c r="D18" s="28">
        <v>867</v>
      </c>
      <c r="E18" s="29">
        <v>164</v>
      </c>
      <c r="F18" s="30">
        <v>281</v>
      </c>
      <c r="G18" s="30">
        <v>70</v>
      </c>
      <c r="H18" s="30">
        <v>23</v>
      </c>
      <c r="I18" s="30">
        <v>6</v>
      </c>
      <c r="J18" s="30">
        <v>38</v>
      </c>
      <c r="K18" s="30">
        <v>285</v>
      </c>
    </row>
    <row r="19" spans="1:11" ht="15" customHeight="1">
      <c r="A19" s="49"/>
      <c r="B19" s="24"/>
      <c r="C19" s="52"/>
      <c r="D19" s="31">
        <v>1</v>
      </c>
      <c r="E19" s="26">
        <v>0.18915801614763553</v>
      </c>
      <c r="F19" s="27">
        <v>0.32410611303344866</v>
      </c>
      <c r="G19" s="27">
        <v>8.073817762399077E-2</v>
      </c>
      <c r="H19" s="27">
        <v>2.6528258362168398E-2</v>
      </c>
      <c r="I19" s="27">
        <v>6.920415224913495E-3</v>
      </c>
      <c r="J19" s="27">
        <v>4.3829296424452137E-2</v>
      </c>
      <c r="K19" s="27">
        <v>0.32871972318339099</v>
      </c>
    </row>
    <row r="20" spans="1:11" ht="15" customHeight="1">
      <c r="A20" s="49"/>
      <c r="B20" s="24"/>
      <c r="C20" s="51" t="s">
        <v>291</v>
      </c>
      <c r="D20" s="28">
        <v>1749</v>
      </c>
      <c r="E20" s="29">
        <v>379</v>
      </c>
      <c r="F20" s="30">
        <v>574</v>
      </c>
      <c r="G20" s="30">
        <v>124</v>
      </c>
      <c r="H20" s="30">
        <v>34</v>
      </c>
      <c r="I20" s="30">
        <v>7</v>
      </c>
      <c r="J20" s="30">
        <v>106</v>
      </c>
      <c r="K20" s="30">
        <v>525</v>
      </c>
    </row>
    <row r="21" spans="1:11" ht="15" customHeight="1">
      <c r="A21" s="49"/>
      <c r="B21" s="24"/>
      <c r="C21" s="52"/>
      <c r="D21" s="31">
        <v>1</v>
      </c>
      <c r="E21" s="26">
        <v>0.21669525443110349</v>
      </c>
      <c r="F21" s="27">
        <v>0.32818753573470555</v>
      </c>
      <c r="G21" s="27">
        <v>7.0897655803316181E-2</v>
      </c>
      <c r="H21" s="27">
        <v>1.9439679817038306E-2</v>
      </c>
      <c r="I21" s="27">
        <v>4.0022870211549461E-3</v>
      </c>
      <c r="J21" s="27">
        <v>6.0606060606060608E-2</v>
      </c>
      <c r="K21" s="27">
        <v>0.30017152658662094</v>
      </c>
    </row>
    <row r="22" spans="1:11" ht="15" customHeight="1">
      <c r="A22" s="49"/>
      <c r="B22" s="24"/>
      <c r="C22" s="51" t="s">
        <v>292</v>
      </c>
      <c r="D22" s="28">
        <v>3564</v>
      </c>
      <c r="E22" s="29">
        <v>782</v>
      </c>
      <c r="F22" s="30">
        <v>1177</v>
      </c>
      <c r="G22" s="30">
        <v>250</v>
      </c>
      <c r="H22" s="30">
        <v>86</v>
      </c>
      <c r="I22" s="30">
        <v>22</v>
      </c>
      <c r="J22" s="30">
        <v>187</v>
      </c>
      <c r="K22" s="30">
        <v>1060</v>
      </c>
    </row>
    <row r="23" spans="1:11" ht="15" customHeight="1">
      <c r="A23" s="49"/>
      <c r="B23" s="24"/>
      <c r="C23" s="52"/>
      <c r="D23" s="25">
        <v>1</v>
      </c>
      <c r="E23" s="26">
        <v>0.21941638608305275</v>
      </c>
      <c r="F23" s="27">
        <v>0.33024691358024694</v>
      </c>
      <c r="G23" s="27">
        <v>7.0145903479236812E-2</v>
      </c>
      <c r="H23" s="27">
        <v>2.4130190796857465E-2</v>
      </c>
      <c r="I23" s="27">
        <v>6.1728395061728392E-3</v>
      </c>
      <c r="J23" s="27">
        <v>5.2469135802469133E-2</v>
      </c>
      <c r="K23" s="27">
        <v>0.29741863075196406</v>
      </c>
    </row>
    <row r="24" spans="1:11" ht="15" customHeight="1">
      <c r="A24" s="49"/>
      <c r="B24" s="24"/>
      <c r="C24" s="51" t="s">
        <v>293</v>
      </c>
      <c r="D24" s="28">
        <v>4716</v>
      </c>
      <c r="E24" s="29">
        <v>1126</v>
      </c>
      <c r="F24" s="30">
        <v>1633</v>
      </c>
      <c r="G24" s="30">
        <v>298</v>
      </c>
      <c r="H24" s="30">
        <v>74</v>
      </c>
      <c r="I24" s="30">
        <v>36</v>
      </c>
      <c r="J24" s="30">
        <v>254</v>
      </c>
      <c r="K24" s="30">
        <v>1295</v>
      </c>
    </row>
    <row r="25" spans="1:11" ht="15" customHeight="1">
      <c r="A25" s="49"/>
      <c r="B25" s="24"/>
      <c r="C25" s="52"/>
      <c r="D25" s="25">
        <v>1</v>
      </c>
      <c r="E25" s="26">
        <v>0.23876166242578456</v>
      </c>
      <c r="F25" s="27">
        <v>0.34626802374893978</v>
      </c>
      <c r="G25" s="27">
        <v>6.3189143341815093E-2</v>
      </c>
      <c r="H25" s="27">
        <v>1.5691263782866838E-2</v>
      </c>
      <c r="I25" s="27">
        <v>7.6335877862595417E-3</v>
      </c>
      <c r="J25" s="27">
        <v>5.3859202714164549E-2</v>
      </c>
      <c r="K25" s="27">
        <v>0.27459711620016963</v>
      </c>
    </row>
    <row r="26" spans="1:11" ht="15" customHeight="1">
      <c r="A26" s="49"/>
      <c r="B26" s="24"/>
      <c r="C26" s="51" t="s">
        <v>294</v>
      </c>
      <c r="D26" s="28">
        <v>3882</v>
      </c>
      <c r="E26" s="29">
        <v>1008</v>
      </c>
      <c r="F26" s="30">
        <v>1462</v>
      </c>
      <c r="G26" s="30">
        <v>244</v>
      </c>
      <c r="H26" s="30">
        <v>81</v>
      </c>
      <c r="I26" s="30">
        <v>24</v>
      </c>
      <c r="J26" s="30">
        <v>194</v>
      </c>
      <c r="K26" s="30">
        <v>869</v>
      </c>
    </row>
    <row r="27" spans="1:11" ht="15" customHeight="1">
      <c r="A27" s="49"/>
      <c r="B27" s="43"/>
      <c r="C27" s="60"/>
      <c r="D27" s="44">
        <v>1</v>
      </c>
      <c r="E27" s="45">
        <v>0.25965996908809891</v>
      </c>
      <c r="F27" s="46">
        <v>0.37660999484801649</v>
      </c>
      <c r="G27" s="46">
        <v>6.2854198866563626E-2</v>
      </c>
      <c r="H27" s="46">
        <v>2.0865533230293665E-2</v>
      </c>
      <c r="I27" s="46">
        <v>6.1823802163833074E-3</v>
      </c>
      <c r="J27" s="46">
        <v>4.9974240082431738E-2</v>
      </c>
      <c r="K27" s="46">
        <v>0.22385368366821226</v>
      </c>
    </row>
    <row r="28" spans="1:11" ht="15" customHeight="1">
      <c r="A28" s="49"/>
      <c r="B28" s="24" t="s">
        <v>281</v>
      </c>
      <c r="C28" s="53" t="s">
        <v>295</v>
      </c>
      <c r="D28" s="21">
        <v>5554</v>
      </c>
      <c r="E28" s="22">
        <v>1011</v>
      </c>
      <c r="F28" s="23">
        <v>1617</v>
      </c>
      <c r="G28" s="23">
        <v>286</v>
      </c>
      <c r="H28" s="23">
        <v>91</v>
      </c>
      <c r="I28" s="23">
        <v>26</v>
      </c>
      <c r="J28" s="23">
        <v>234</v>
      </c>
      <c r="K28" s="23">
        <v>2289</v>
      </c>
    </row>
    <row r="29" spans="1:11" ht="15" customHeight="1">
      <c r="A29" s="49"/>
      <c r="B29" s="24"/>
      <c r="C29" s="52"/>
      <c r="D29" s="31">
        <v>1</v>
      </c>
      <c r="E29" s="26">
        <v>0.18203096867122795</v>
      </c>
      <c r="F29" s="27">
        <v>0.29114151962549512</v>
      </c>
      <c r="G29" s="27">
        <v>5.1494418437162404E-2</v>
      </c>
      <c r="H29" s="27">
        <v>1.6384587684551675E-2</v>
      </c>
      <c r="I29" s="27">
        <v>4.6813107670147644E-3</v>
      </c>
      <c r="J29" s="27">
        <v>4.213179690313288E-2</v>
      </c>
      <c r="K29" s="27">
        <v>0.41213539791141518</v>
      </c>
    </row>
    <row r="30" spans="1:11" ht="15" customHeight="1">
      <c r="A30" s="49"/>
      <c r="B30" s="24"/>
      <c r="C30" s="51" t="s">
        <v>296</v>
      </c>
      <c r="D30" s="28">
        <v>4048</v>
      </c>
      <c r="E30" s="29">
        <v>1007</v>
      </c>
      <c r="F30" s="30">
        <v>1400</v>
      </c>
      <c r="G30" s="30">
        <v>318</v>
      </c>
      <c r="H30" s="30">
        <v>98</v>
      </c>
      <c r="I30" s="30">
        <v>27</v>
      </c>
      <c r="J30" s="30">
        <v>271</v>
      </c>
      <c r="K30" s="30">
        <v>927</v>
      </c>
    </row>
    <row r="31" spans="1:11" ht="15" customHeight="1">
      <c r="A31" s="49"/>
      <c r="B31" s="24"/>
      <c r="C31" s="52"/>
      <c r="D31" s="31">
        <v>1</v>
      </c>
      <c r="E31" s="26">
        <v>0.24876482213438736</v>
      </c>
      <c r="F31" s="27">
        <v>0.3458498023715415</v>
      </c>
      <c r="G31" s="27">
        <v>7.8557312252964431E-2</v>
      </c>
      <c r="H31" s="27">
        <v>2.4209486166007904E-2</v>
      </c>
      <c r="I31" s="27">
        <v>6.6699604743083001E-3</v>
      </c>
      <c r="J31" s="27">
        <v>6.6946640316205536E-2</v>
      </c>
      <c r="K31" s="27">
        <v>0.22900197628458499</v>
      </c>
    </row>
    <row r="32" spans="1:11" ht="15" customHeight="1">
      <c r="A32" s="49"/>
      <c r="B32" s="24"/>
      <c r="C32" s="51" t="s">
        <v>297</v>
      </c>
      <c r="D32" s="28">
        <v>378</v>
      </c>
      <c r="E32" s="29">
        <v>107</v>
      </c>
      <c r="F32" s="30">
        <v>144</v>
      </c>
      <c r="G32" s="30">
        <v>25</v>
      </c>
      <c r="H32" s="30">
        <v>5</v>
      </c>
      <c r="I32" s="30">
        <v>5</v>
      </c>
      <c r="J32" s="30">
        <v>22</v>
      </c>
      <c r="K32" s="30">
        <v>70</v>
      </c>
    </row>
    <row r="33" spans="1:11" ht="15" customHeight="1">
      <c r="A33" s="49"/>
      <c r="B33" s="24"/>
      <c r="C33" s="52"/>
      <c r="D33" s="31">
        <v>1</v>
      </c>
      <c r="E33" s="26">
        <v>0.28306878306878308</v>
      </c>
      <c r="F33" s="27">
        <v>0.38095238095238093</v>
      </c>
      <c r="G33" s="27">
        <v>6.6137566137566134E-2</v>
      </c>
      <c r="H33" s="27">
        <v>1.3227513227513227E-2</v>
      </c>
      <c r="I33" s="27">
        <v>1.3227513227513227E-2</v>
      </c>
      <c r="J33" s="27">
        <v>5.8201058201058198E-2</v>
      </c>
      <c r="K33" s="27">
        <v>0.18518518518518517</v>
      </c>
    </row>
    <row r="34" spans="1:11" ht="15" customHeight="1">
      <c r="A34" s="49"/>
      <c r="B34" s="24"/>
      <c r="C34" s="51" t="s">
        <v>298</v>
      </c>
      <c r="D34" s="28">
        <v>3119</v>
      </c>
      <c r="E34" s="29">
        <v>896</v>
      </c>
      <c r="F34" s="30">
        <v>1300</v>
      </c>
      <c r="G34" s="30">
        <v>216</v>
      </c>
      <c r="H34" s="30">
        <v>66</v>
      </c>
      <c r="I34" s="30">
        <v>35</v>
      </c>
      <c r="J34" s="30">
        <v>166</v>
      </c>
      <c r="K34" s="30">
        <v>440</v>
      </c>
    </row>
    <row r="35" spans="1:11" ht="15" customHeight="1">
      <c r="A35" s="49"/>
      <c r="B35" s="43"/>
      <c r="C35" s="60"/>
      <c r="D35" s="44">
        <v>1</v>
      </c>
      <c r="E35" s="45">
        <v>0.28727156139788396</v>
      </c>
      <c r="F35" s="46">
        <v>0.41680025649246555</v>
      </c>
      <c r="G35" s="46">
        <v>6.9252965694132737E-2</v>
      </c>
      <c r="H35" s="46">
        <v>2.1160628406540559E-2</v>
      </c>
      <c r="I35" s="46">
        <v>1.1221545367104841E-2</v>
      </c>
      <c r="J35" s="46">
        <v>5.3222186598268675E-2</v>
      </c>
      <c r="K35" s="46">
        <v>0.14107085604360373</v>
      </c>
    </row>
    <row r="36" spans="1:11" ht="15" customHeight="1">
      <c r="A36" s="49"/>
      <c r="B36" s="24" t="s">
        <v>17</v>
      </c>
      <c r="C36" s="53" t="s">
        <v>299</v>
      </c>
      <c r="D36" s="21">
        <v>1205</v>
      </c>
      <c r="E36" s="22">
        <v>194</v>
      </c>
      <c r="F36" s="23">
        <v>168</v>
      </c>
      <c r="G36" s="23">
        <v>57</v>
      </c>
      <c r="H36" s="23">
        <v>10</v>
      </c>
      <c r="I36" s="23">
        <v>2</v>
      </c>
      <c r="J36" s="23">
        <v>95</v>
      </c>
      <c r="K36" s="23">
        <v>679</v>
      </c>
    </row>
    <row r="37" spans="1:11" ht="15" customHeight="1">
      <c r="A37" s="49"/>
      <c r="B37" s="24"/>
      <c r="C37" s="52"/>
      <c r="D37" s="31">
        <v>1</v>
      </c>
      <c r="E37" s="26">
        <v>0.16099585062240665</v>
      </c>
      <c r="F37" s="27">
        <v>0.13941908713692946</v>
      </c>
      <c r="G37" s="27">
        <v>4.7302904564315351E-2</v>
      </c>
      <c r="H37" s="27">
        <v>8.2987551867219917E-3</v>
      </c>
      <c r="I37" s="27">
        <v>1.6597510373443983E-3</v>
      </c>
      <c r="J37" s="27">
        <v>7.8838174273858919E-2</v>
      </c>
      <c r="K37" s="27">
        <v>0.56348547717842323</v>
      </c>
    </row>
    <row r="38" spans="1:11" ht="15" customHeight="1">
      <c r="A38" s="49"/>
      <c r="B38" s="24"/>
      <c r="C38" s="54" t="s">
        <v>300</v>
      </c>
      <c r="D38" s="28">
        <v>1546</v>
      </c>
      <c r="E38" s="29">
        <v>196</v>
      </c>
      <c r="F38" s="30">
        <v>305</v>
      </c>
      <c r="G38" s="30">
        <v>108</v>
      </c>
      <c r="H38" s="30">
        <v>34</v>
      </c>
      <c r="I38" s="30">
        <v>16</v>
      </c>
      <c r="J38" s="30">
        <v>186</v>
      </c>
      <c r="K38" s="30">
        <v>701</v>
      </c>
    </row>
    <row r="39" spans="1:11" ht="15" customHeight="1">
      <c r="A39" s="49"/>
      <c r="B39" s="24"/>
      <c r="C39" s="52"/>
      <c r="D39" s="31">
        <v>1</v>
      </c>
      <c r="E39" s="26">
        <v>0.12677878395860284</v>
      </c>
      <c r="F39" s="27">
        <v>0.19728331177231564</v>
      </c>
      <c r="G39" s="27">
        <v>6.9857697283311773E-2</v>
      </c>
      <c r="H39" s="27">
        <v>2.1992238033635189E-2</v>
      </c>
      <c r="I39" s="27">
        <v>1.034928848641656E-2</v>
      </c>
      <c r="J39" s="27">
        <v>0.1203104786545925</v>
      </c>
      <c r="K39" s="27">
        <v>0.45342820181112548</v>
      </c>
    </row>
    <row r="40" spans="1:11" ht="15" customHeight="1">
      <c r="A40" s="49"/>
      <c r="B40" s="24"/>
      <c r="C40" s="51" t="s">
        <v>301</v>
      </c>
      <c r="D40" s="28">
        <v>12779</v>
      </c>
      <c r="E40" s="29">
        <v>3257</v>
      </c>
      <c r="F40" s="30">
        <v>4954</v>
      </c>
      <c r="G40" s="30">
        <v>888</v>
      </c>
      <c r="H40" s="30">
        <v>273</v>
      </c>
      <c r="I40" s="30">
        <v>87</v>
      </c>
      <c r="J40" s="30">
        <v>559</v>
      </c>
      <c r="K40" s="30">
        <v>2761</v>
      </c>
    </row>
    <row r="41" spans="1:11" ht="15" customHeight="1">
      <c r="A41" s="49"/>
      <c r="B41" s="43"/>
      <c r="C41" s="60"/>
      <c r="D41" s="44">
        <v>1</v>
      </c>
      <c r="E41" s="45">
        <v>0.25487127318256514</v>
      </c>
      <c r="F41" s="46">
        <v>0.38766726660928086</v>
      </c>
      <c r="G41" s="46">
        <v>6.9489005399483522E-2</v>
      </c>
      <c r="H41" s="46">
        <v>2.1363173957273652E-2</v>
      </c>
      <c r="I41" s="46">
        <v>6.8080444479223729E-3</v>
      </c>
      <c r="J41" s="46">
        <v>4.3743641912512718E-2</v>
      </c>
      <c r="K41" s="46">
        <v>0.21605759449096174</v>
      </c>
    </row>
    <row r="42" spans="1:11" ht="15" customHeight="1">
      <c r="A42" s="49"/>
      <c r="B42" s="24" t="s">
        <v>15</v>
      </c>
      <c r="C42" s="53" t="s">
        <v>302</v>
      </c>
      <c r="D42" s="21">
        <v>497</v>
      </c>
      <c r="E42" s="35">
        <v>171</v>
      </c>
      <c r="F42" s="36">
        <v>116</v>
      </c>
      <c r="G42" s="36">
        <v>17</v>
      </c>
      <c r="H42" s="36">
        <v>11</v>
      </c>
      <c r="I42" s="36">
        <v>2</v>
      </c>
      <c r="J42" s="36">
        <v>17</v>
      </c>
      <c r="K42" s="36">
        <v>163</v>
      </c>
    </row>
    <row r="43" spans="1:11" ht="15" customHeight="1">
      <c r="A43" s="49"/>
      <c r="B43" s="24"/>
      <c r="C43" s="52"/>
      <c r="D43" s="31">
        <v>1</v>
      </c>
      <c r="E43" s="26">
        <v>0.34406438631790742</v>
      </c>
      <c r="F43" s="27">
        <v>0.23340040241448692</v>
      </c>
      <c r="G43" s="27">
        <v>3.4205231388329982E-2</v>
      </c>
      <c r="H43" s="27">
        <v>2.2132796780684104E-2</v>
      </c>
      <c r="I43" s="27">
        <v>4.0241448692152921E-3</v>
      </c>
      <c r="J43" s="27">
        <v>3.4205231388329982E-2</v>
      </c>
      <c r="K43" s="27">
        <v>0.32796780684104626</v>
      </c>
    </row>
    <row r="44" spans="1:11" ht="15" customHeight="1">
      <c r="A44" s="49"/>
      <c r="B44" s="24"/>
      <c r="C44" s="51" t="s">
        <v>303</v>
      </c>
      <c r="D44" s="28">
        <v>8147</v>
      </c>
      <c r="E44" s="37">
        <v>2135</v>
      </c>
      <c r="F44" s="38">
        <v>2982</v>
      </c>
      <c r="G44" s="38">
        <v>457</v>
      </c>
      <c r="H44" s="38">
        <v>98</v>
      </c>
      <c r="I44" s="38">
        <v>37</v>
      </c>
      <c r="J44" s="38">
        <v>379</v>
      </c>
      <c r="K44" s="38">
        <v>2059</v>
      </c>
    </row>
    <row r="45" spans="1:11" ht="15" customHeight="1">
      <c r="A45" s="49"/>
      <c r="B45" s="24"/>
      <c r="C45" s="52"/>
      <c r="D45" s="31">
        <v>1</v>
      </c>
      <c r="E45" s="26">
        <v>0.26205965386031665</v>
      </c>
      <c r="F45" s="27">
        <v>0.36602430342457348</v>
      </c>
      <c r="G45" s="27">
        <v>5.6094267828648584E-2</v>
      </c>
      <c r="H45" s="27">
        <v>1.2028967718178471E-2</v>
      </c>
      <c r="I45" s="27">
        <v>4.5415490364551373E-3</v>
      </c>
      <c r="J45" s="27">
        <v>4.6520191481526946E-2</v>
      </c>
      <c r="K45" s="27">
        <v>0.25273106665030071</v>
      </c>
    </row>
    <row r="46" spans="1:11" ht="15" customHeight="1">
      <c r="A46" s="49"/>
      <c r="B46" s="24"/>
      <c r="C46" s="51" t="s">
        <v>304</v>
      </c>
      <c r="D46" s="28">
        <v>5197</v>
      </c>
      <c r="E46" s="37">
        <v>1031</v>
      </c>
      <c r="F46" s="38">
        <v>1772</v>
      </c>
      <c r="G46" s="38">
        <v>426</v>
      </c>
      <c r="H46" s="38">
        <v>139</v>
      </c>
      <c r="I46" s="38">
        <v>39</v>
      </c>
      <c r="J46" s="38">
        <v>317</v>
      </c>
      <c r="K46" s="38">
        <v>1473</v>
      </c>
    </row>
    <row r="47" spans="1:11" ht="15" customHeight="1">
      <c r="A47" s="49"/>
      <c r="B47" s="24"/>
      <c r="C47" s="52"/>
      <c r="D47" s="31">
        <v>1</v>
      </c>
      <c r="E47" s="26">
        <v>0.19838368289397729</v>
      </c>
      <c r="F47" s="27">
        <v>0.34096594188955165</v>
      </c>
      <c r="G47" s="27">
        <v>8.197036751972292E-2</v>
      </c>
      <c r="H47" s="27">
        <v>2.6746199730613814E-2</v>
      </c>
      <c r="I47" s="27">
        <v>7.5043294208197034E-3</v>
      </c>
      <c r="J47" s="27">
        <v>6.0996728882047338E-2</v>
      </c>
      <c r="K47" s="27">
        <v>0.28343274966326726</v>
      </c>
    </row>
    <row r="48" spans="1:11" ht="15" customHeight="1">
      <c r="A48" s="49"/>
      <c r="B48" s="24"/>
      <c r="C48" s="51" t="s">
        <v>305</v>
      </c>
      <c r="D48" s="28">
        <v>1858</v>
      </c>
      <c r="E48" s="37">
        <v>337</v>
      </c>
      <c r="F48" s="38">
        <v>577</v>
      </c>
      <c r="G48" s="38">
        <v>175</v>
      </c>
      <c r="H48" s="38">
        <v>75</v>
      </c>
      <c r="I48" s="38">
        <v>33</v>
      </c>
      <c r="J48" s="38">
        <v>144</v>
      </c>
      <c r="K48" s="38">
        <v>517</v>
      </c>
    </row>
    <row r="49" spans="1:11" ht="15" customHeight="1">
      <c r="A49" s="49"/>
      <c r="B49" s="43"/>
      <c r="C49" s="60"/>
      <c r="D49" s="44">
        <v>1</v>
      </c>
      <c r="E49" s="45">
        <v>0.18137782561894511</v>
      </c>
      <c r="F49" s="46">
        <v>0.31054897739504844</v>
      </c>
      <c r="G49" s="46">
        <v>9.4187298170075345E-2</v>
      </c>
      <c r="H49" s="46">
        <v>4.0365984930032295E-2</v>
      </c>
      <c r="I49" s="46">
        <v>1.776103336921421E-2</v>
      </c>
      <c r="J49" s="46">
        <v>7.7502691065662002E-2</v>
      </c>
      <c r="K49" s="46">
        <v>0.2782561894510226</v>
      </c>
    </row>
    <row r="50" spans="1:11" ht="15" customHeight="1">
      <c r="A50" s="49"/>
      <c r="B50" s="24" t="s">
        <v>282</v>
      </c>
      <c r="C50" s="53" t="s">
        <v>1</v>
      </c>
      <c r="D50" s="21">
        <v>2851</v>
      </c>
      <c r="E50" s="22">
        <v>625</v>
      </c>
      <c r="F50" s="23">
        <v>872</v>
      </c>
      <c r="G50" s="23">
        <v>185</v>
      </c>
      <c r="H50" s="23">
        <v>57</v>
      </c>
      <c r="I50" s="23">
        <v>24</v>
      </c>
      <c r="J50" s="23">
        <v>210</v>
      </c>
      <c r="K50" s="23">
        <v>878</v>
      </c>
    </row>
    <row r="51" spans="1:11" ht="15" customHeight="1">
      <c r="A51" s="49"/>
      <c r="B51" s="24"/>
      <c r="C51" s="52"/>
      <c r="D51" s="31">
        <v>1</v>
      </c>
      <c r="E51" s="26">
        <v>0.21922132585057874</v>
      </c>
      <c r="F51" s="27">
        <v>0.30585759382672745</v>
      </c>
      <c r="G51" s="27">
        <v>6.4889512451771311E-2</v>
      </c>
      <c r="H51" s="27">
        <v>1.999298491757278E-2</v>
      </c>
      <c r="I51" s="27">
        <v>8.4180989126622242E-3</v>
      </c>
      <c r="J51" s="27">
        <v>7.3658365485794464E-2</v>
      </c>
      <c r="K51" s="27">
        <v>0.30796211855489303</v>
      </c>
    </row>
    <row r="52" spans="1:11" ht="15" customHeight="1">
      <c r="A52" s="49"/>
      <c r="B52" s="24"/>
      <c r="C52" s="51" t="s">
        <v>306</v>
      </c>
      <c r="D52" s="28">
        <v>1975</v>
      </c>
      <c r="E52" s="29">
        <v>478</v>
      </c>
      <c r="F52" s="30">
        <v>685</v>
      </c>
      <c r="G52" s="30">
        <v>106</v>
      </c>
      <c r="H52" s="30">
        <v>27</v>
      </c>
      <c r="I52" s="30">
        <v>7</v>
      </c>
      <c r="J52" s="30">
        <v>84</v>
      </c>
      <c r="K52" s="30">
        <v>588</v>
      </c>
    </row>
    <row r="53" spans="1:11" ht="15" customHeight="1">
      <c r="A53" s="49"/>
      <c r="B53" s="24"/>
      <c r="C53" s="52"/>
      <c r="D53" s="31">
        <v>1</v>
      </c>
      <c r="E53" s="26">
        <v>0.24202531645569619</v>
      </c>
      <c r="F53" s="27">
        <v>0.3468354430379747</v>
      </c>
      <c r="G53" s="27">
        <v>5.3670886075949366E-2</v>
      </c>
      <c r="H53" s="27">
        <v>1.3670886075949367E-2</v>
      </c>
      <c r="I53" s="27">
        <v>3.5443037974683543E-3</v>
      </c>
      <c r="J53" s="27">
        <v>4.2531645569620254E-2</v>
      </c>
      <c r="K53" s="27">
        <v>0.29772151898734178</v>
      </c>
    </row>
    <row r="54" spans="1:11" ht="15" customHeight="1">
      <c r="A54" s="49"/>
      <c r="B54" s="24"/>
      <c r="C54" s="51" t="s">
        <v>307</v>
      </c>
      <c r="D54" s="28">
        <v>923</v>
      </c>
      <c r="E54" s="29">
        <v>181</v>
      </c>
      <c r="F54" s="30">
        <v>374</v>
      </c>
      <c r="G54" s="30">
        <v>72</v>
      </c>
      <c r="H54" s="30">
        <v>25</v>
      </c>
      <c r="I54" s="30">
        <v>9</v>
      </c>
      <c r="J54" s="30">
        <v>44</v>
      </c>
      <c r="K54" s="30">
        <v>218</v>
      </c>
    </row>
    <row r="55" spans="1:11" ht="15" customHeight="1">
      <c r="A55" s="49"/>
      <c r="B55" s="24"/>
      <c r="C55" s="52"/>
      <c r="D55" s="31">
        <v>1</v>
      </c>
      <c r="E55" s="26">
        <v>0.19609967497291442</v>
      </c>
      <c r="F55" s="27">
        <v>0.40520043336944744</v>
      </c>
      <c r="G55" s="27">
        <v>7.8006500541711807E-2</v>
      </c>
      <c r="H55" s="27">
        <v>2.7085590465872156E-2</v>
      </c>
      <c r="I55" s="27">
        <v>9.7508125677139759E-3</v>
      </c>
      <c r="J55" s="27">
        <v>4.7670639219934995E-2</v>
      </c>
      <c r="K55" s="27">
        <v>0.23618634886240519</v>
      </c>
    </row>
    <row r="56" spans="1:11" ht="15" customHeight="1">
      <c r="A56" s="49"/>
      <c r="B56" s="24"/>
      <c r="C56" s="51" t="s">
        <v>12</v>
      </c>
      <c r="D56" s="28">
        <v>1215</v>
      </c>
      <c r="E56" s="29">
        <v>323</v>
      </c>
      <c r="F56" s="30">
        <v>442</v>
      </c>
      <c r="G56" s="30">
        <v>66</v>
      </c>
      <c r="H56" s="30">
        <v>24</v>
      </c>
      <c r="I56" s="30">
        <v>9</v>
      </c>
      <c r="J56" s="30">
        <v>42</v>
      </c>
      <c r="K56" s="30">
        <v>309</v>
      </c>
    </row>
    <row r="57" spans="1:11" ht="15" customHeight="1">
      <c r="A57" s="49"/>
      <c r="B57" s="24"/>
      <c r="C57" s="52"/>
      <c r="D57" s="31">
        <v>1</v>
      </c>
      <c r="E57" s="26">
        <v>0.26584362139917694</v>
      </c>
      <c r="F57" s="27">
        <v>0.36378600823045265</v>
      </c>
      <c r="G57" s="27">
        <v>5.4320987654320987E-2</v>
      </c>
      <c r="H57" s="27">
        <v>1.9753086419753086E-2</v>
      </c>
      <c r="I57" s="27">
        <v>7.4074074074074077E-3</v>
      </c>
      <c r="J57" s="27">
        <v>3.4567901234567898E-2</v>
      </c>
      <c r="K57" s="27">
        <v>0.25432098765432098</v>
      </c>
    </row>
    <row r="58" spans="1:11" ht="15" customHeight="1">
      <c r="A58" s="49"/>
      <c r="B58" s="24"/>
      <c r="C58" s="51" t="s">
        <v>308</v>
      </c>
      <c r="D58" s="28">
        <v>2062</v>
      </c>
      <c r="E58" s="29">
        <v>357</v>
      </c>
      <c r="F58" s="30">
        <v>698</v>
      </c>
      <c r="G58" s="30">
        <v>179</v>
      </c>
      <c r="H58" s="30">
        <v>45</v>
      </c>
      <c r="I58" s="30">
        <v>19</v>
      </c>
      <c r="J58" s="30">
        <v>96</v>
      </c>
      <c r="K58" s="30">
        <v>668</v>
      </c>
    </row>
    <row r="59" spans="1:11" ht="15" customHeight="1">
      <c r="A59" s="49"/>
      <c r="B59" s="24"/>
      <c r="C59" s="52"/>
      <c r="D59" s="31">
        <v>1</v>
      </c>
      <c r="E59" s="26">
        <v>0.17313288069835112</v>
      </c>
      <c r="F59" s="27">
        <v>0.33850630455868091</v>
      </c>
      <c r="G59" s="27">
        <v>8.6808923375363722E-2</v>
      </c>
      <c r="H59" s="27">
        <v>2.1823472356935016E-2</v>
      </c>
      <c r="I59" s="27">
        <v>9.2143549951503399E-3</v>
      </c>
      <c r="J59" s="27">
        <v>4.6556741028128033E-2</v>
      </c>
      <c r="K59" s="27">
        <v>0.32395732298739088</v>
      </c>
    </row>
    <row r="60" spans="1:11" ht="15" customHeight="1">
      <c r="A60" s="49"/>
      <c r="B60" s="24"/>
      <c r="C60" s="51" t="s">
        <v>16</v>
      </c>
      <c r="D60" s="28">
        <v>1141</v>
      </c>
      <c r="E60" s="29">
        <v>340</v>
      </c>
      <c r="F60" s="30">
        <v>470</v>
      </c>
      <c r="G60" s="30">
        <v>64</v>
      </c>
      <c r="H60" s="30">
        <v>11</v>
      </c>
      <c r="I60" s="30">
        <v>10</v>
      </c>
      <c r="J60" s="30">
        <v>27</v>
      </c>
      <c r="K60" s="30">
        <v>219</v>
      </c>
    </row>
    <row r="61" spans="1:11" ht="15" customHeight="1">
      <c r="A61" s="49"/>
      <c r="B61" s="24"/>
      <c r="C61" s="52"/>
      <c r="D61" s="31">
        <v>1</v>
      </c>
      <c r="E61" s="26">
        <v>0.29798422436459249</v>
      </c>
      <c r="F61" s="27">
        <v>0.4119193689745837</v>
      </c>
      <c r="G61" s="27">
        <v>5.6091148115687994E-2</v>
      </c>
      <c r="H61" s="27">
        <v>9.6406660823838732E-3</v>
      </c>
      <c r="I61" s="27">
        <v>8.7642418930762491E-3</v>
      </c>
      <c r="J61" s="27">
        <v>2.3663453111305872E-2</v>
      </c>
      <c r="K61" s="27">
        <v>0.19193689745836984</v>
      </c>
    </row>
    <row r="62" spans="1:11" ht="15" customHeight="1">
      <c r="A62" s="49"/>
      <c r="B62" s="24"/>
      <c r="C62" s="51" t="s">
        <v>5</v>
      </c>
      <c r="D62" s="28">
        <v>2265</v>
      </c>
      <c r="E62" s="29">
        <v>524</v>
      </c>
      <c r="F62" s="30">
        <v>825</v>
      </c>
      <c r="G62" s="30">
        <v>165</v>
      </c>
      <c r="H62" s="30">
        <v>61</v>
      </c>
      <c r="I62" s="30">
        <v>8</v>
      </c>
      <c r="J62" s="30">
        <v>140</v>
      </c>
      <c r="K62" s="30">
        <v>542</v>
      </c>
    </row>
    <row r="63" spans="1:11" ht="15" customHeight="1">
      <c r="A63" s="49"/>
      <c r="B63" s="24"/>
      <c r="C63" s="52"/>
      <c r="D63" s="31">
        <v>1</v>
      </c>
      <c r="E63" s="26">
        <v>0.23134657836644593</v>
      </c>
      <c r="F63" s="27">
        <v>0.36423841059602646</v>
      </c>
      <c r="G63" s="27">
        <v>7.2847682119205295E-2</v>
      </c>
      <c r="H63" s="27">
        <v>2.6931567328918323E-2</v>
      </c>
      <c r="I63" s="27">
        <v>3.5320088300220751E-3</v>
      </c>
      <c r="J63" s="27">
        <v>6.1810154525386317E-2</v>
      </c>
      <c r="K63" s="27">
        <v>0.2392935982339956</v>
      </c>
    </row>
    <row r="64" spans="1:11" ht="15" customHeight="1">
      <c r="A64" s="49"/>
      <c r="B64" s="24"/>
      <c r="C64" s="51" t="s">
        <v>14</v>
      </c>
      <c r="D64" s="28">
        <v>1187</v>
      </c>
      <c r="E64" s="29">
        <v>297</v>
      </c>
      <c r="F64" s="30">
        <v>386</v>
      </c>
      <c r="G64" s="30">
        <v>94</v>
      </c>
      <c r="H64" s="30">
        <v>30</v>
      </c>
      <c r="I64" s="30">
        <v>4</v>
      </c>
      <c r="J64" s="30">
        <v>59</v>
      </c>
      <c r="K64" s="30">
        <v>317</v>
      </c>
    </row>
    <row r="65" spans="1:11" ht="15" customHeight="1">
      <c r="A65" s="49"/>
      <c r="B65" s="24"/>
      <c r="C65" s="52"/>
      <c r="D65" s="31">
        <v>1</v>
      </c>
      <c r="E65" s="26">
        <v>0.25021061499578767</v>
      </c>
      <c r="F65" s="27">
        <v>0.32518955349620893</v>
      </c>
      <c r="G65" s="27">
        <v>7.919123841617523E-2</v>
      </c>
      <c r="H65" s="27">
        <v>2.5273799494524012E-2</v>
      </c>
      <c r="I65" s="27">
        <v>3.3698399326032012E-3</v>
      </c>
      <c r="J65" s="27">
        <v>4.9705139005897223E-2</v>
      </c>
      <c r="K65" s="27">
        <v>0.26705981465880368</v>
      </c>
    </row>
    <row r="66" spans="1:11" ht="15" customHeight="1">
      <c r="A66" s="49"/>
      <c r="B66" s="24"/>
      <c r="C66" s="51" t="s">
        <v>19</v>
      </c>
      <c r="D66" s="28">
        <v>2539</v>
      </c>
      <c r="E66" s="29">
        <v>627</v>
      </c>
      <c r="F66" s="30">
        <v>780</v>
      </c>
      <c r="G66" s="30">
        <v>161</v>
      </c>
      <c r="H66" s="30">
        <v>49</v>
      </c>
      <c r="I66" s="30">
        <v>24</v>
      </c>
      <c r="J66" s="30">
        <v>173</v>
      </c>
      <c r="K66" s="30">
        <v>725</v>
      </c>
    </row>
    <row r="67" spans="1:11" ht="15" customHeight="1">
      <c r="A67" s="49"/>
      <c r="B67" s="43"/>
      <c r="C67" s="60"/>
      <c r="D67" s="44">
        <v>1</v>
      </c>
      <c r="E67" s="45">
        <v>0.246947617172115</v>
      </c>
      <c r="F67" s="46">
        <v>0.30720756203229616</v>
      </c>
      <c r="G67" s="46">
        <v>6.341079165025601E-2</v>
      </c>
      <c r="H67" s="46">
        <v>1.9298936589208351E-2</v>
      </c>
      <c r="I67" s="46">
        <v>9.4525403702244975E-3</v>
      </c>
      <c r="J67" s="46">
        <v>6.8137061835368259E-2</v>
      </c>
      <c r="K67" s="46">
        <v>0.28554549035053173</v>
      </c>
    </row>
    <row r="68" spans="1:11" ht="15" customHeight="1">
      <c r="A68" s="49"/>
      <c r="B68" s="24" t="s">
        <v>283</v>
      </c>
      <c r="C68" s="53" t="s">
        <v>309</v>
      </c>
      <c r="D68" s="21">
        <v>2952</v>
      </c>
      <c r="E68" s="22">
        <v>516</v>
      </c>
      <c r="F68" s="23">
        <v>591</v>
      </c>
      <c r="G68" s="23">
        <v>195</v>
      </c>
      <c r="H68" s="23">
        <v>77</v>
      </c>
      <c r="I68" s="23">
        <v>28</v>
      </c>
      <c r="J68" s="23">
        <v>195</v>
      </c>
      <c r="K68" s="23">
        <v>1350</v>
      </c>
    </row>
    <row r="69" spans="1:11" ht="15" customHeight="1">
      <c r="A69" s="49"/>
      <c r="B69" s="24"/>
      <c r="C69" s="52"/>
      <c r="D69" s="31">
        <v>1</v>
      </c>
      <c r="E69" s="26">
        <v>0.17479674796747968</v>
      </c>
      <c r="F69" s="27">
        <v>0.20020325203252032</v>
      </c>
      <c r="G69" s="27">
        <v>6.605691056910569E-2</v>
      </c>
      <c r="H69" s="27">
        <v>2.6084010840108401E-2</v>
      </c>
      <c r="I69" s="27">
        <v>9.485094850948509E-3</v>
      </c>
      <c r="J69" s="27">
        <v>6.605691056910569E-2</v>
      </c>
      <c r="K69" s="27">
        <v>0.45731707317073172</v>
      </c>
    </row>
    <row r="70" spans="1:11" ht="15" customHeight="1">
      <c r="A70" s="49"/>
      <c r="B70" s="24"/>
      <c r="C70" s="51" t="s">
        <v>310</v>
      </c>
      <c r="D70" s="28">
        <v>2912</v>
      </c>
      <c r="E70" s="29">
        <v>566</v>
      </c>
      <c r="F70" s="30">
        <v>783</v>
      </c>
      <c r="G70" s="30">
        <v>184</v>
      </c>
      <c r="H70" s="30">
        <v>67</v>
      </c>
      <c r="I70" s="30">
        <v>24</v>
      </c>
      <c r="J70" s="30">
        <v>171</v>
      </c>
      <c r="K70" s="30">
        <v>1117</v>
      </c>
    </row>
    <row r="71" spans="1:11" ht="15" customHeight="1">
      <c r="A71" s="49"/>
      <c r="B71" s="24"/>
      <c r="C71" s="52"/>
      <c r="D71" s="31">
        <v>1</v>
      </c>
      <c r="E71" s="26">
        <v>0.19436813186813187</v>
      </c>
      <c r="F71" s="27">
        <v>0.26888736263736263</v>
      </c>
      <c r="G71" s="27">
        <v>6.3186813186813184E-2</v>
      </c>
      <c r="H71" s="27">
        <v>2.300824175824176E-2</v>
      </c>
      <c r="I71" s="27">
        <v>8.241758241758242E-3</v>
      </c>
      <c r="J71" s="27">
        <v>5.8722527472527472E-2</v>
      </c>
      <c r="K71" s="27">
        <v>0.38358516483516486</v>
      </c>
    </row>
    <row r="72" spans="1:11" ht="15" customHeight="1">
      <c r="A72" s="49"/>
      <c r="B72" s="24"/>
      <c r="C72" s="51" t="s">
        <v>311</v>
      </c>
      <c r="D72" s="28">
        <v>3812</v>
      </c>
      <c r="E72" s="29">
        <v>975</v>
      </c>
      <c r="F72" s="30">
        <v>1464</v>
      </c>
      <c r="G72" s="30">
        <v>255</v>
      </c>
      <c r="H72" s="30">
        <v>64</v>
      </c>
      <c r="I72" s="30">
        <v>23</v>
      </c>
      <c r="J72" s="30">
        <v>205</v>
      </c>
      <c r="K72" s="30">
        <v>826</v>
      </c>
    </row>
    <row r="73" spans="1:11" ht="15" customHeight="1">
      <c r="A73" s="49"/>
      <c r="B73" s="24"/>
      <c r="C73" s="52"/>
      <c r="D73" s="31">
        <v>1</v>
      </c>
      <c r="E73" s="26">
        <v>0.25577124868835255</v>
      </c>
      <c r="F73" s="27">
        <v>0.38405036726128017</v>
      </c>
      <c r="G73" s="27">
        <v>6.6894018887722978E-2</v>
      </c>
      <c r="H73" s="27">
        <v>1.6789087093389297E-2</v>
      </c>
      <c r="I73" s="27">
        <v>6.0335781741867782E-3</v>
      </c>
      <c r="J73" s="27">
        <v>5.377754459601259E-2</v>
      </c>
      <c r="K73" s="27">
        <v>0.2166841552990556</v>
      </c>
    </row>
    <row r="74" spans="1:11" ht="15" customHeight="1">
      <c r="A74" s="49"/>
      <c r="B74" s="24"/>
      <c r="C74" s="51" t="s">
        <v>312</v>
      </c>
      <c r="D74" s="28">
        <v>2750</v>
      </c>
      <c r="E74" s="29">
        <v>669</v>
      </c>
      <c r="F74" s="30">
        <v>1176</v>
      </c>
      <c r="G74" s="30">
        <v>198</v>
      </c>
      <c r="H74" s="30">
        <v>49</v>
      </c>
      <c r="I74" s="30">
        <v>21</v>
      </c>
      <c r="J74" s="30">
        <v>132</v>
      </c>
      <c r="K74" s="30">
        <v>505</v>
      </c>
    </row>
    <row r="75" spans="1:11" ht="15" customHeight="1">
      <c r="A75" s="49"/>
      <c r="B75" s="24"/>
      <c r="C75" s="52"/>
      <c r="D75" s="31">
        <v>1</v>
      </c>
      <c r="E75" s="26">
        <v>0.24327272727272728</v>
      </c>
      <c r="F75" s="27">
        <v>0.42763636363636365</v>
      </c>
      <c r="G75" s="27">
        <v>7.1999999999999995E-2</v>
      </c>
      <c r="H75" s="27">
        <v>1.781818181818182E-2</v>
      </c>
      <c r="I75" s="27">
        <v>7.6363636363636364E-3</v>
      </c>
      <c r="J75" s="27">
        <v>4.8000000000000001E-2</v>
      </c>
      <c r="K75" s="27">
        <v>0.18363636363636363</v>
      </c>
    </row>
    <row r="76" spans="1:11" ht="15" customHeight="1">
      <c r="A76" s="49"/>
      <c r="B76" s="24"/>
      <c r="C76" s="51" t="s">
        <v>313</v>
      </c>
      <c r="D76" s="28">
        <v>1585</v>
      </c>
      <c r="E76" s="29">
        <v>445</v>
      </c>
      <c r="F76" s="30">
        <v>667</v>
      </c>
      <c r="G76" s="30">
        <v>110</v>
      </c>
      <c r="H76" s="30">
        <v>29</v>
      </c>
      <c r="I76" s="30">
        <v>8</v>
      </c>
      <c r="J76" s="30">
        <v>79</v>
      </c>
      <c r="K76" s="30">
        <v>247</v>
      </c>
    </row>
    <row r="77" spans="1:11" ht="15" customHeight="1">
      <c r="A77" s="49"/>
      <c r="B77" s="24"/>
      <c r="C77" s="52"/>
      <c r="D77" s="31">
        <v>1</v>
      </c>
      <c r="E77" s="26">
        <v>0.28075709779179808</v>
      </c>
      <c r="F77" s="27">
        <v>0.42082018927444798</v>
      </c>
      <c r="G77" s="27">
        <v>6.9400630914826497E-2</v>
      </c>
      <c r="H77" s="27">
        <v>1.829652996845426E-2</v>
      </c>
      <c r="I77" s="27">
        <v>5.0473186119873821E-3</v>
      </c>
      <c r="J77" s="27">
        <v>4.9842271293375394E-2</v>
      </c>
      <c r="K77" s="27">
        <v>0.15583596214511042</v>
      </c>
    </row>
    <row r="78" spans="1:11" ht="15" customHeight="1">
      <c r="A78" s="49"/>
      <c r="B78" s="24"/>
      <c r="C78" s="51" t="s">
        <v>314</v>
      </c>
      <c r="D78" s="28">
        <v>1329</v>
      </c>
      <c r="E78" s="29">
        <v>354</v>
      </c>
      <c r="F78" s="30">
        <v>550</v>
      </c>
      <c r="G78" s="30">
        <v>94</v>
      </c>
      <c r="H78" s="30">
        <v>22</v>
      </c>
      <c r="I78" s="30">
        <v>6</v>
      </c>
      <c r="J78" s="30">
        <v>52</v>
      </c>
      <c r="K78" s="30">
        <v>251</v>
      </c>
    </row>
    <row r="79" spans="1:11" ht="15" customHeight="1">
      <c r="A79" s="49"/>
      <c r="B79" s="24"/>
      <c r="C79" s="52"/>
      <c r="D79" s="31">
        <v>1</v>
      </c>
      <c r="E79" s="26">
        <v>0.26636568848758463</v>
      </c>
      <c r="F79" s="27">
        <v>0.41384499623777277</v>
      </c>
      <c r="G79" s="27">
        <v>7.0729872084273893E-2</v>
      </c>
      <c r="H79" s="27">
        <v>1.6553799849510911E-2</v>
      </c>
      <c r="I79" s="27">
        <v>4.5146726862302479E-3</v>
      </c>
      <c r="J79" s="27">
        <v>3.9127163280662153E-2</v>
      </c>
      <c r="K79" s="27">
        <v>0.18886380737396538</v>
      </c>
    </row>
    <row r="80" spans="1:11" ht="15" customHeight="1">
      <c r="A80" s="49"/>
      <c r="B80" s="24"/>
      <c r="C80" s="51" t="s">
        <v>315</v>
      </c>
      <c r="D80" s="28">
        <v>686</v>
      </c>
      <c r="E80" s="29">
        <v>203</v>
      </c>
      <c r="F80" s="30">
        <v>260</v>
      </c>
      <c r="G80" s="30">
        <v>48</v>
      </c>
      <c r="H80" s="30">
        <v>16</v>
      </c>
      <c r="I80" s="30">
        <v>3</v>
      </c>
      <c r="J80" s="30">
        <v>35</v>
      </c>
      <c r="K80" s="30">
        <v>121</v>
      </c>
    </row>
    <row r="81" spans="1:11" ht="15" customHeight="1">
      <c r="A81" s="49"/>
      <c r="B81" s="24"/>
      <c r="C81" s="52"/>
      <c r="D81" s="31">
        <v>1</v>
      </c>
      <c r="E81" s="26">
        <v>0.29591836734693877</v>
      </c>
      <c r="F81" s="27">
        <v>0.37900874635568516</v>
      </c>
      <c r="G81" s="27">
        <v>6.9970845481049565E-2</v>
      </c>
      <c r="H81" s="27">
        <v>2.3323615160349854E-2</v>
      </c>
      <c r="I81" s="27">
        <v>4.3731778425655978E-3</v>
      </c>
      <c r="J81" s="27">
        <v>5.1020408163265307E-2</v>
      </c>
      <c r="K81" s="27">
        <v>0.17638483965014579</v>
      </c>
    </row>
    <row r="82" spans="1:1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</row>
    <row r="83" spans="1:1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49"/>
      <c r="B84" s="24" t="s">
        <v>316</v>
      </c>
      <c r="C84" s="53" t="s">
        <v>317</v>
      </c>
      <c r="D84" s="21">
        <v>4187</v>
      </c>
      <c r="E84" s="22">
        <v>806</v>
      </c>
      <c r="F84" s="23">
        <v>1086</v>
      </c>
      <c r="G84" s="23">
        <v>271</v>
      </c>
      <c r="H84" s="23">
        <v>86</v>
      </c>
      <c r="I84" s="23">
        <v>36</v>
      </c>
      <c r="J84" s="23">
        <v>236</v>
      </c>
      <c r="K84" s="23">
        <v>1666</v>
      </c>
    </row>
    <row r="85" spans="1:11" ht="15" customHeight="1">
      <c r="A85" s="49"/>
      <c r="B85" s="24" t="s">
        <v>318</v>
      </c>
      <c r="C85" s="52"/>
      <c r="D85" s="31">
        <v>1</v>
      </c>
      <c r="E85" s="26">
        <v>0.19250059708621925</v>
      </c>
      <c r="F85" s="27">
        <v>0.25937425364222594</v>
      </c>
      <c r="G85" s="27">
        <v>6.4724146166706478E-2</v>
      </c>
      <c r="H85" s="27">
        <v>2.0539765942202054E-2</v>
      </c>
      <c r="I85" s="27">
        <v>8.5980415572008591E-3</v>
      </c>
      <c r="J85" s="27">
        <v>5.6364939097205635E-2</v>
      </c>
      <c r="K85" s="27">
        <v>0.39789825650823979</v>
      </c>
    </row>
    <row r="86" spans="1:11" ht="15" customHeight="1">
      <c r="A86" s="49"/>
      <c r="B86" s="24" t="s">
        <v>319</v>
      </c>
      <c r="C86" s="51" t="s">
        <v>320</v>
      </c>
      <c r="D86" s="28">
        <v>3737</v>
      </c>
      <c r="E86" s="29">
        <v>809</v>
      </c>
      <c r="F86" s="30">
        <v>1175</v>
      </c>
      <c r="G86" s="30">
        <v>259</v>
      </c>
      <c r="H86" s="30">
        <v>87</v>
      </c>
      <c r="I86" s="30">
        <v>28</v>
      </c>
      <c r="J86" s="30">
        <v>211</v>
      </c>
      <c r="K86" s="30">
        <v>1168</v>
      </c>
    </row>
    <row r="87" spans="1:11" ht="15" customHeight="1">
      <c r="A87" s="49"/>
      <c r="B87" s="24"/>
      <c r="C87" s="52"/>
      <c r="D87" s="31">
        <v>1</v>
      </c>
      <c r="E87" s="26">
        <v>0.21648381054321647</v>
      </c>
      <c r="F87" s="27">
        <v>0.31442333422531443</v>
      </c>
      <c r="G87" s="27">
        <v>6.9306930693069313E-2</v>
      </c>
      <c r="H87" s="27">
        <v>2.3280706449023282E-2</v>
      </c>
      <c r="I87" s="27">
        <v>7.4926411560074929E-3</v>
      </c>
      <c r="J87" s="27">
        <v>5.646240299705646E-2</v>
      </c>
      <c r="K87" s="27">
        <v>0.31255017393631257</v>
      </c>
    </row>
    <row r="88" spans="1:11" ht="15" customHeight="1">
      <c r="A88" s="49"/>
      <c r="B88" s="24"/>
      <c r="C88" s="51" t="s">
        <v>321</v>
      </c>
      <c r="D88" s="28">
        <v>2220</v>
      </c>
      <c r="E88" s="29">
        <v>557</v>
      </c>
      <c r="F88" s="30">
        <v>823</v>
      </c>
      <c r="G88" s="30">
        <v>150</v>
      </c>
      <c r="H88" s="30">
        <v>46</v>
      </c>
      <c r="I88" s="30">
        <v>12</v>
      </c>
      <c r="J88" s="30">
        <v>129</v>
      </c>
      <c r="K88" s="30">
        <v>503</v>
      </c>
    </row>
    <row r="89" spans="1:11" ht="15" customHeight="1">
      <c r="A89" s="49"/>
      <c r="B89" s="24"/>
      <c r="C89" s="52"/>
      <c r="D89" s="31">
        <v>1</v>
      </c>
      <c r="E89" s="26">
        <v>0.25090090090090089</v>
      </c>
      <c r="F89" s="27">
        <v>0.37072072072072071</v>
      </c>
      <c r="G89" s="27">
        <v>6.7567567567567571E-2</v>
      </c>
      <c r="H89" s="27">
        <v>2.0720720720720721E-2</v>
      </c>
      <c r="I89" s="27">
        <v>5.4054054054054057E-3</v>
      </c>
      <c r="J89" s="27">
        <v>5.8108108108108111E-2</v>
      </c>
      <c r="K89" s="27">
        <v>0.22657657657657657</v>
      </c>
    </row>
    <row r="90" spans="1:11" ht="15" customHeight="1">
      <c r="A90" s="49"/>
      <c r="B90" s="24"/>
      <c r="C90" s="51" t="s">
        <v>322</v>
      </c>
      <c r="D90" s="28">
        <v>3166</v>
      </c>
      <c r="E90" s="29">
        <v>824</v>
      </c>
      <c r="F90" s="30">
        <v>1333</v>
      </c>
      <c r="G90" s="30">
        <v>206</v>
      </c>
      <c r="H90" s="30">
        <v>57</v>
      </c>
      <c r="I90" s="30">
        <v>21</v>
      </c>
      <c r="J90" s="30">
        <v>159</v>
      </c>
      <c r="K90" s="30">
        <v>566</v>
      </c>
    </row>
    <row r="91" spans="1:11" ht="15" customHeight="1">
      <c r="A91" s="49"/>
      <c r="B91" s="24"/>
      <c r="C91" s="52"/>
      <c r="D91" s="31">
        <v>1</v>
      </c>
      <c r="E91" s="26">
        <v>0.26026531901452937</v>
      </c>
      <c r="F91" s="27">
        <v>0.42103600758054327</v>
      </c>
      <c r="G91" s="27">
        <v>6.5066329753632343E-2</v>
      </c>
      <c r="H91" s="27">
        <v>1.8003790271636132E-2</v>
      </c>
      <c r="I91" s="27">
        <v>6.6329753632343655E-3</v>
      </c>
      <c r="J91" s="27">
        <v>5.022109917877448E-2</v>
      </c>
      <c r="K91" s="27">
        <v>0.17877447883765002</v>
      </c>
    </row>
    <row r="92" spans="1:11" ht="15" customHeight="1">
      <c r="A92" s="49"/>
      <c r="B92" s="24"/>
      <c r="C92" s="51" t="s">
        <v>323</v>
      </c>
      <c r="D92" s="28">
        <v>1639</v>
      </c>
      <c r="E92" s="29">
        <v>463</v>
      </c>
      <c r="F92" s="30">
        <v>656</v>
      </c>
      <c r="G92" s="30">
        <v>113</v>
      </c>
      <c r="H92" s="30">
        <v>26</v>
      </c>
      <c r="I92" s="30">
        <v>6</v>
      </c>
      <c r="J92" s="30">
        <v>84</v>
      </c>
      <c r="K92" s="30">
        <v>291</v>
      </c>
    </row>
    <row r="93" spans="1:11" ht="15" customHeight="1">
      <c r="A93" s="49"/>
      <c r="B93" s="24"/>
      <c r="C93" s="52"/>
      <c r="D93" s="31">
        <v>1</v>
      </c>
      <c r="E93" s="26">
        <v>0.28248932275777916</v>
      </c>
      <c r="F93" s="27">
        <v>0.40024405125076268</v>
      </c>
      <c r="G93" s="27">
        <v>6.894447834045149E-2</v>
      </c>
      <c r="H93" s="27">
        <v>1.5863331299572909E-2</v>
      </c>
      <c r="I93" s="27">
        <v>3.6607687614399025E-3</v>
      </c>
      <c r="J93" s="27">
        <v>5.1250762660158634E-2</v>
      </c>
      <c r="K93" s="27">
        <v>0.17754728492983526</v>
      </c>
    </row>
    <row r="94" spans="1:11" ht="15" customHeight="1">
      <c r="A94" s="49"/>
      <c r="B94" s="24"/>
      <c r="C94" s="51" t="s">
        <v>324</v>
      </c>
      <c r="D94" s="28">
        <v>403</v>
      </c>
      <c r="E94" s="29">
        <v>101</v>
      </c>
      <c r="F94" s="30">
        <v>174</v>
      </c>
      <c r="G94" s="30">
        <v>29</v>
      </c>
      <c r="H94" s="30">
        <v>12</v>
      </c>
      <c r="I94" s="30">
        <v>2</v>
      </c>
      <c r="J94" s="30">
        <v>27</v>
      </c>
      <c r="K94" s="30">
        <v>58</v>
      </c>
    </row>
    <row r="95" spans="1:11" ht="15" customHeight="1">
      <c r="A95" s="49"/>
      <c r="B95" s="24"/>
      <c r="C95" s="52"/>
      <c r="D95" s="31">
        <v>1</v>
      </c>
      <c r="E95" s="26">
        <v>0.25062034739454092</v>
      </c>
      <c r="F95" s="27">
        <v>0.4317617866004963</v>
      </c>
      <c r="G95" s="27">
        <v>7.1960297766749379E-2</v>
      </c>
      <c r="H95" s="27">
        <v>2.9776674937965261E-2</v>
      </c>
      <c r="I95" s="27">
        <v>4.9627791563275434E-3</v>
      </c>
      <c r="J95" s="27">
        <v>6.699751861042183E-2</v>
      </c>
      <c r="K95" s="27">
        <v>0.14392059553349876</v>
      </c>
    </row>
    <row r="96" spans="1:11" ht="15" customHeight="1">
      <c r="A96" s="49"/>
      <c r="B96" s="24"/>
      <c r="C96" s="51" t="s">
        <v>325</v>
      </c>
      <c r="D96" s="28">
        <v>373</v>
      </c>
      <c r="E96" s="29">
        <v>101</v>
      </c>
      <c r="F96" s="30">
        <v>151</v>
      </c>
      <c r="G96" s="30">
        <v>31</v>
      </c>
      <c r="H96" s="30">
        <v>6</v>
      </c>
      <c r="I96" s="30">
        <v>4</v>
      </c>
      <c r="J96" s="30">
        <v>12</v>
      </c>
      <c r="K96" s="30">
        <v>68</v>
      </c>
    </row>
    <row r="97" spans="1:11" ht="15" customHeight="1">
      <c r="A97" s="49"/>
      <c r="B97" s="24"/>
      <c r="C97" s="52"/>
      <c r="D97" s="31">
        <v>1</v>
      </c>
      <c r="E97" s="26">
        <v>0.27077747989276141</v>
      </c>
      <c r="F97" s="27">
        <v>0.40482573726541554</v>
      </c>
      <c r="G97" s="27">
        <v>8.3109919571045576E-2</v>
      </c>
      <c r="H97" s="27">
        <v>1.6085790884718499E-2</v>
      </c>
      <c r="I97" s="27">
        <v>1.0723860589812333E-2</v>
      </c>
      <c r="J97" s="27">
        <v>3.2171581769436998E-2</v>
      </c>
      <c r="K97" s="27">
        <v>0.18230563002680966</v>
      </c>
    </row>
    <row r="98" spans="1:11" ht="15" customHeight="1">
      <c r="A98" s="49"/>
      <c r="B98" s="24"/>
      <c r="C98" s="51" t="s">
        <v>326</v>
      </c>
      <c r="D98" s="28">
        <v>28</v>
      </c>
      <c r="E98" s="29">
        <v>7</v>
      </c>
      <c r="F98" s="30">
        <v>13</v>
      </c>
      <c r="G98" s="30">
        <v>3</v>
      </c>
      <c r="H98" s="30">
        <v>0</v>
      </c>
      <c r="I98" s="30">
        <v>0</v>
      </c>
      <c r="J98" s="30">
        <v>0</v>
      </c>
      <c r="K98" s="30">
        <v>5</v>
      </c>
    </row>
    <row r="99" spans="1:11" ht="15" customHeight="1">
      <c r="A99" s="49"/>
      <c r="B99" s="24"/>
      <c r="C99" s="52"/>
      <c r="D99" s="31">
        <v>1</v>
      </c>
      <c r="E99" s="26">
        <v>0.25</v>
      </c>
      <c r="F99" s="27">
        <v>0.4642857142857143</v>
      </c>
      <c r="G99" s="27">
        <v>0.10714285714285714</v>
      </c>
      <c r="H99" s="27">
        <v>0</v>
      </c>
      <c r="I99" s="27">
        <v>0</v>
      </c>
      <c r="J99" s="27">
        <v>0</v>
      </c>
      <c r="K99" s="27">
        <v>0.17857142857142858</v>
      </c>
    </row>
    <row r="100" spans="1:11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1</v>
      </c>
    </row>
    <row r="101" spans="1:11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1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K9">
    <cfRule type="top10" dxfId="459" priority="56" rank="1"/>
  </conditionalFormatting>
  <conditionalFormatting sqref="E67:K67">
    <cfRule type="top10" dxfId="458" priority="49" rank="1"/>
  </conditionalFormatting>
  <conditionalFormatting sqref="E65:K65">
    <cfRule type="top10" dxfId="457" priority="48" rank="1"/>
  </conditionalFormatting>
  <conditionalFormatting sqref="E63:K63">
    <cfRule type="top10" dxfId="456" priority="47" rank="1"/>
  </conditionalFormatting>
  <conditionalFormatting sqref="E61:K61">
    <cfRule type="top10" dxfId="455" priority="46" rank="1"/>
  </conditionalFormatting>
  <conditionalFormatting sqref="E59:K59">
    <cfRule type="top10" dxfId="454" priority="45" rank="1"/>
  </conditionalFormatting>
  <conditionalFormatting sqref="E57:K57">
    <cfRule type="top10" dxfId="453" priority="44" rank="1"/>
  </conditionalFormatting>
  <conditionalFormatting sqref="E55:K55">
    <cfRule type="top10" dxfId="452" priority="43" rank="1"/>
  </conditionalFormatting>
  <conditionalFormatting sqref="E53:K53">
    <cfRule type="top10" dxfId="451" priority="42" rank="1"/>
  </conditionalFormatting>
  <conditionalFormatting sqref="E51:K51">
    <cfRule type="top10" dxfId="450" priority="41" rank="1"/>
  </conditionalFormatting>
  <conditionalFormatting sqref="E49:K49">
    <cfRule type="top10" dxfId="449" priority="40" rank="1"/>
  </conditionalFormatting>
  <conditionalFormatting sqref="E47:K47">
    <cfRule type="top10" dxfId="448" priority="39" rank="1"/>
  </conditionalFormatting>
  <conditionalFormatting sqref="E45:K45">
    <cfRule type="top10" dxfId="447" priority="38" rank="1"/>
  </conditionalFormatting>
  <conditionalFormatting sqref="E43:K43">
    <cfRule type="top10" dxfId="446" priority="37" rank="1"/>
  </conditionalFormatting>
  <conditionalFormatting sqref="E41:K41">
    <cfRule type="top10" dxfId="445" priority="36" rank="1"/>
  </conditionalFormatting>
  <conditionalFormatting sqref="E39:K39">
    <cfRule type="top10" dxfId="444" priority="35" rank="1"/>
  </conditionalFormatting>
  <conditionalFormatting sqref="E37:K37">
    <cfRule type="top10" dxfId="443" priority="34" rank="1"/>
  </conditionalFormatting>
  <conditionalFormatting sqref="E35:K35">
    <cfRule type="top10" dxfId="442" priority="32" rank="1"/>
  </conditionalFormatting>
  <conditionalFormatting sqref="E33:K33">
    <cfRule type="top10" dxfId="441" priority="31" rank="1"/>
  </conditionalFormatting>
  <conditionalFormatting sqref="E31:K31">
    <cfRule type="top10" dxfId="440" priority="30" rank="1"/>
  </conditionalFormatting>
  <conditionalFormatting sqref="E29:K29">
    <cfRule type="top10" dxfId="439" priority="29" rank="1"/>
  </conditionalFormatting>
  <conditionalFormatting sqref="E27:K27">
    <cfRule type="top10" dxfId="438" priority="28" rank="1"/>
  </conditionalFormatting>
  <conditionalFormatting sqref="E21:K21">
    <cfRule type="top10" dxfId="437" priority="27" rank="1"/>
  </conditionalFormatting>
  <conditionalFormatting sqref="E19:K19">
    <cfRule type="top10" dxfId="436" priority="26" rank="1"/>
  </conditionalFormatting>
  <conditionalFormatting sqref="E17:K17">
    <cfRule type="top10" dxfId="435" priority="25" rank="1"/>
  </conditionalFormatting>
  <conditionalFormatting sqref="E15:K15">
    <cfRule type="top10" dxfId="434" priority="24" rank="1"/>
  </conditionalFormatting>
  <conditionalFormatting sqref="E13:K13">
    <cfRule type="top10" dxfId="433" priority="23" rank="1"/>
  </conditionalFormatting>
  <conditionalFormatting sqref="E11:K11">
    <cfRule type="top10" dxfId="432" priority="22" rank="1"/>
  </conditionalFormatting>
  <conditionalFormatting sqref="E23:K23">
    <cfRule type="top10" dxfId="431" priority="21" rank="1"/>
  </conditionalFormatting>
  <conditionalFormatting sqref="E25:K25">
    <cfRule type="top10" dxfId="430" priority="20" rank="1"/>
  </conditionalFormatting>
  <conditionalFormatting sqref="E81:K81">
    <cfRule type="top10" dxfId="429" priority="17" rank="1"/>
  </conditionalFormatting>
  <conditionalFormatting sqref="E79:K79">
    <cfRule type="top10" dxfId="428" priority="16" rank="1"/>
  </conditionalFormatting>
  <conditionalFormatting sqref="E77:K77">
    <cfRule type="top10" dxfId="427" priority="15" rank="1"/>
  </conditionalFormatting>
  <conditionalFormatting sqref="E75:K75">
    <cfRule type="top10" dxfId="426" priority="14" rank="1"/>
  </conditionalFormatting>
  <conditionalFormatting sqref="E73:K73">
    <cfRule type="top10" dxfId="425" priority="13" rank="1"/>
  </conditionalFormatting>
  <conditionalFormatting sqref="E71:K71">
    <cfRule type="top10" dxfId="424" priority="12" rank="1"/>
  </conditionalFormatting>
  <conditionalFormatting sqref="E69:K69">
    <cfRule type="top10" dxfId="423" priority="11" rank="1"/>
  </conditionalFormatting>
  <conditionalFormatting sqref="E101:K101">
    <cfRule type="top10" dxfId="422" priority="9" rank="1"/>
  </conditionalFormatting>
  <conditionalFormatting sqref="E99:K99">
    <cfRule type="top10" dxfId="421" priority="8" rank="1"/>
  </conditionalFormatting>
  <conditionalFormatting sqref="E97:K97">
    <cfRule type="top10" dxfId="420" priority="7" rank="1"/>
  </conditionalFormatting>
  <conditionalFormatting sqref="E95:K95">
    <cfRule type="top10" dxfId="419" priority="6" rank="1"/>
  </conditionalFormatting>
  <conditionalFormatting sqref="E93:K93">
    <cfRule type="top10" dxfId="418" priority="5" rank="1"/>
  </conditionalFormatting>
  <conditionalFormatting sqref="E91:K91">
    <cfRule type="top10" dxfId="417" priority="4" rank="1"/>
  </conditionalFormatting>
  <conditionalFormatting sqref="E89:K89">
    <cfRule type="top10" dxfId="416" priority="3" rank="1"/>
  </conditionalFormatting>
  <conditionalFormatting sqref="E87:K87">
    <cfRule type="top10" dxfId="415" priority="2" rank="1"/>
  </conditionalFormatting>
  <conditionalFormatting sqref="E85:K85">
    <cfRule type="top10" dxfId="41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4" width="8.625" style="3"/>
    <col min="5" max="15" width="10.625" style="3" customWidth="1"/>
    <col min="16" max="24" width="10.625" style="41" customWidth="1"/>
    <col min="2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370</v>
      </c>
    </row>
    <row r="4" spans="1:16384" ht="15" customHeight="1">
      <c r="B4" s="3" t="s">
        <v>371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222</v>
      </c>
      <c r="F7" s="13" t="s">
        <v>223</v>
      </c>
      <c r="G7" s="13" t="s">
        <v>224</v>
      </c>
      <c r="H7" s="13" t="s">
        <v>225</v>
      </c>
      <c r="I7" s="13" t="s">
        <v>226</v>
      </c>
      <c r="J7" s="13" t="s">
        <v>227</v>
      </c>
      <c r="K7" s="13" t="s">
        <v>228</v>
      </c>
      <c r="L7" s="13" t="s">
        <v>229</v>
      </c>
      <c r="M7" s="13" t="s">
        <v>230</v>
      </c>
      <c r="N7" s="13" t="s">
        <v>23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10376</v>
      </c>
      <c r="E8" s="15">
        <v>6641</v>
      </c>
      <c r="F8" s="16">
        <v>1138</v>
      </c>
      <c r="G8" s="16">
        <v>3050</v>
      </c>
      <c r="H8" s="16">
        <v>3517</v>
      </c>
      <c r="I8" s="16">
        <v>1327</v>
      </c>
      <c r="J8" s="16">
        <v>522</v>
      </c>
      <c r="K8" s="16">
        <v>1051</v>
      </c>
      <c r="L8" s="16">
        <v>838</v>
      </c>
      <c r="M8" s="16">
        <v>1897</v>
      </c>
      <c r="N8" s="16">
        <v>934</v>
      </c>
      <c r="O8" s="16">
        <v>623</v>
      </c>
    </row>
    <row r="9" spans="1:16384" ht="15" customHeight="1">
      <c r="A9" s="49"/>
      <c r="B9" s="57"/>
      <c r="C9" s="58"/>
      <c r="D9" s="17">
        <v>1</v>
      </c>
      <c r="E9" s="18">
        <v>0.64003469545104086</v>
      </c>
      <c r="F9" s="19">
        <v>0.10967617579028527</v>
      </c>
      <c r="G9" s="19">
        <v>0.29394757131842714</v>
      </c>
      <c r="H9" s="19">
        <v>0.33895528141865844</v>
      </c>
      <c r="I9" s="19">
        <v>0.12789128758673862</v>
      </c>
      <c r="J9" s="19">
        <v>5.0308404009252121E-2</v>
      </c>
      <c r="K9" s="19">
        <v>0.10129144178874325</v>
      </c>
      <c r="L9" s="19">
        <v>8.0763299922899004E-2</v>
      </c>
      <c r="M9" s="19">
        <v>0.18282575173477256</v>
      </c>
      <c r="N9" s="19">
        <v>9.0015420200462604E-2</v>
      </c>
      <c r="O9" s="19">
        <v>6.0042405551272167E-2</v>
      </c>
    </row>
    <row r="10" spans="1:16384" ht="15" customHeight="1">
      <c r="A10" s="49"/>
      <c r="B10" s="20" t="s">
        <v>280</v>
      </c>
      <c r="C10" s="59" t="s">
        <v>286</v>
      </c>
      <c r="D10" s="21">
        <v>3264</v>
      </c>
      <c r="E10" s="22">
        <v>2152</v>
      </c>
      <c r="F10" s="23">
        <v>423</v>
      </c>
      <c r="G10" s="23">
        <v>1018</v>
      </c>
      <c r="H10" s="23">
        <v>1189</v>
      </c>
      <c r="I10" s="23">
        <v>419</v>
      </c>
      <c r="J10" s="23">
        <v>142</v>
      </c>
      <c r="K10" s="23">
        <v>263</v>
      </c>
      <c r="L10" s="23">
        <v>291</v>
      </c>
      <c r="M10" s="23">
        <v>571</v>
      </c>
      <c r="N10" s="23">
        <v>243</v>
      </c>
      <c r="O10" s="23">
        <v>196</v>
      </c>
    </row>
    <row r="11" spans="1:16384" ht="15" customHeight="1">
      <c r="A11" s="49"/>
      <c r="B11" s="24"/>
      <c r="C11" s="52"/>
      <c r="D11" s="25">
        <v>1</v>
      </c>
      <c r="E11" s="26">
        <v>0.65931372549019607</v>
      </c>
      <c r="F11" s="27">
        <v>0.12959558823529413</v>
      </c>
      <c r="G11" s="27">
        <v>0.31188725490196079</v>
      </c>
      <c r="H11" s="27">
        <v>0.36427696078431371</v>
      </c>
      <c r="I11" s="27">
        <v>0.12837009803921567</v>
      </c>
      <c r="J11" s="27">
        <v>4.3504901960784312E-2</v>
      </c>
      <c r="K11" s="27">
        <v>8.0575980392156868E-2</v>
      </c>
      <c r="L11" s="27">
        <v>8.9154411764705885E-2</v>
      </c>
      <c r="M11" s="27">
        <v>0.17493872549019607</v>
      </c>
      <c r="N11" s="27">
        <v>7.4448529411764705E-2</v>
      </c>
      <c r="O11" s="27">
        <v>6.0049019607843139E-2</v>
      </c>
    </row>
    <row r="12" spans="1:16384" ht="15" customHeight="1">
      <c r="A12" s="49"/>
      <c r="B12" s="24"/>
      <c r="C12" s="51" t="s">
        <v>287</v>
      </c>
      <c r="D12" s="28">
        <v>6991</v>
      </c>
      <c r="E12" s="29">
        <v>4412</v>
      </c>
      <c r="F12" s="30">
        <v>703</v>
      </c>
      <c r="G12" s="30">
        <v>1994</v>
      </c>
      <c r="H12" s="30">
        <v>2286</v>
      </c>
      <c r="I12" s="30">
        <v>901</v>
      </c>
      <c r="J12" s="30">
        <v>378</v>
      </c>
      <c r="K12" s="30">
        <v>777</v>
      </c>
      <c r="L12" s="30">
        <v>541</v>
      </c>
      <c r="M12" s="30">
        <v>1317</v>
      </c>
      <c r="N12" s="30">
        <v>676</v>
      </c>
      <c r="O12" s="30">
        <v>421</v>
      </c>
    </row>
    <row r="13" spans="1:16384" ht="15" customHeight="1">
      <c r="A13" s="49"/>
      <c r="B13" s="43"/>
      <c r="C13" s="60"/>
      <c r="D13" s="44">
        <v>1</v>
      </c>
      <c r="E13" s="45">
        <v>0.63109712487483904</v>
      </c>
      <c r="F13" s="46">
        <v>0.10055786010585038</v>
      </c>
      <c r="G13" s="46">
        <v>0.28522385924760407</v>
      </c>
      <c r="H13" s="46">
        <v>0.32699184665999143</v>
      </c>
      <c r="I13" s="46">
        <v>0.12887998855671579</v>
      </c>
      <c r="J13" s="46">
        <v>5.4069517951652123E-2</v>
      </c>
      <c r="K13" s="46">
        <v>0.11114289801172937</v>
      </c>
      <c r="L13" s="46">
        <v>7.7385209555142331E-2</v>
      </c>
      <c r="M13" s="46">
        <v>0.18838506651408954</v>
      </c>
      <c r="N13" s="46">
        <v>9.669575168073237E-2</v>
      </c>
      <c r="O13" s="46">
        <v>6.0220283221284511E-2</v>
      </c>
    </row>
    <row r="14" spans="1:16384" ht="15" customHeight="1">
      <c r="A14" s="49"/>
      <c r="B14" s="24" t="s">
        <v>22</v>
      </c>
      <c r="C14" s="53" t="s">
        <v>288</v>
      </c>
      <c r="D14" s="21">
        <v>233</v>
      </c>
      <c r="E14" s="22">
        <v>145</v>
      </c>
      <c r="F14" s="23">
        <v>19</v>
      </c>
      <c r="G14" s="23">
        <v>64</v>
      </c>
      <c r="H14" s="23">
        <v>79</v>
      </c>
      <c r="I14" s="23">
        <v>26</v>
      </c>
      <c r="J14" s="23">
        <v>8</v>
      </c>
      <c r="K14" s="23">
        <v>33</v>
      </c>
      <c r="L14" s="23">
        <v>21</v>
      </c>
      <c r="M14" s="23">
        <v>33</v>
      </c>
      <c r="N14" s="23">
        <v>26</v>
      </c>
      <c r="O14" s="23">
        <v>11</v>
      </c>
    </row>
    <row r="15" spans="1:16384" ht="15" customHeight="1">
      <c r="A15" s="49"/>
      <c r="B15" s="24"/>
      <c r="C15" s="52"/>
      <c r="D15" s="31">
        <v>1</v>
      </c>
      <c r="E15" s="26">
        <v>0.62231759656652363</v>
      </c>
      <c r="F15" s="27">
        <v>8.15450643776824E-2</v>
      </c>
      <c r="G15" s="27">
        <v>0.27467811158798283</v>
      </c>
      <c r="H15" s="27">
        <v>0.33905579399141633</v>
      </c>
      <c r="I15" s="27">
        <v>0.11158798283261803</v>
      </c>
      <c r="J15" s="27">
        <v>3.4334763948497854E-2</v>
      </c>
      <c r="K15" s="27">
        <v>0.14163090128755365</v>
      </c>
      <c r="L15" s="27">
        <v>9.012875536480687E-2</v>
      </c>
      <c r="M15" s="27">
        <v>0.14163090128755365</v>
      </c>
      <c r="N15" s="27">
        <v>0.11158798283261803</v>
      </c>
      <c r="O15" s="27">
        <v>4.7210300429184553E-2</v>
      </c>
    </row>
    <row r="16" spans="1:16384" ht="15" customHeight="1">
      <c r="A16" s="49"/>
      <c r="B16" s="24"/>
      <c r="C16" s="51" t="s">
        <v>289</v>
      </c>
      <c r="D16" s="28">
        <v>420</v>
      </c>
      <c r="E16" s="29">
        <v>254</v>
      </c>
      <c r="F16" s="30">
        <v>40</v>
      </c>
      <c r="G16" s="30">
        <v>140</v>
      </c>
      <c r="H16" s="30">
        <v>141</v>
      </c>
      <c r="I16" s="30">
        <v>42</v>
      </c>
      <c r="J16" s="30">
        <v>14</v>
      </c>
      <c r="K16" s="30">
        <v>56</v>
      </c>
      <c r="L16" s="30">
        <v>37</v>
      </c>
      <c r="M16" s="30">
        <v>68</v>
      </c>
      <c r="N16" s="30">
        <v>37</v>
      </c>
      <c r="O16" s="30">
        <v>34</v>
      </c>
    </row>
    <row r="17" spans="1:15" ht="15" customHeight="1">
      <c r="A17" s="49"/>
      <c r="B17" s="24"/>
      <c r="C17" s="52"/>
      <c r="D17" s="31">
        <v>1</v>
      </c>
      <c r="E17" s="26">
        <v>0.60476190476190472</v>
      </c>
      <c r="F17" s="27">
        <v>9.5238095238095233E-2</v>
      </c>
      <c r="G17" s="27">
        <v>0.33333333333333331</v>
      </c>
      <c r="H17" s="27">
        <v>0.33571428571428569</v>
      </c>
      <c r="I17" s="27">
        <v>0.1</v>
      </c>
      <c r="J17" s="27">
        <v>3.3333333333333333E-2</v>
      </c>
      <c r="K17" s="27">
        <v>0.13333333333333333</v>
      </c>
      <c r="L17" s="27">
        <v>8.8095238095238101E-2</v>
      </c>
      <c r="M17" s="27">
        <v>0.16190476190476191</v>
      </c>
      <c r="N17" s="27">
        <v>8.8095238095238101E-2</v>
      </c>
      <c r="O17" s="27">
        <v>8.0952380952380956E-2</v>
      </c>
    </row>
    <row r="18" spans="1:15" ht="15" customHeight="1">
      <c r="A18" s="49"/>
      <c r="B18" s="24"/>
      <c r="C18" s="51" t="s">
        <v>290</v>
      </c>
      <c r="D18" s="28">
        <v>515</v>
      </c>
      <c r="E18" s="29">
        <v>306</v>
      </c>
      <c r="F18" s="30">
        <v>57</v>
      </c>
      <c r="G18" s="30">
        <v>131</v>
      </c>
      <c r="H18" s="30">
        <v>170</v>
      </c>
      <c r="I18" s="30">
        <v>69</v>
      </c>
      <c r="J18" s="30">
        <v>23</v>
      </c>
      <c r="K18" s="30">
        <v>41</v>
      </c>
      <c r="L18" s="30">
        <v>46</v>
      </c>
      <c r="M18" s="30">
        <v>83</v>
      </c>
      <c r="N18" s="30">
        <v>56</v>
      </c>
      <c r="O18" s="30">
        <v>40</v>
      </c>
    </row>
    <row r="19" spans="1:15" ht="15" customHeight="1">
      <c r="A19" s="49"/>
      <c r="B19" s="24"/>
      <c r="C19" s="52"/>
      <c r="D19" s="31">
        <v>1</v>
      </c>
      <c r="E19" s="26">
        <v>0.59417475728155345</v>
      </c>
      <c r="F19" s="27">
        <v>0.11067961165048544</v>
      </c>
      <c r="G19" s="27">
        <v>0.25436893203883493</v>
      </c>
      <c r="H19" s="27">
        <v>0.3300970873786408</v>
      </c>
      <c r="I19" s="27">
        <v>0.13398058252427184</v>
      </c>
      <c r="J19" s="27">
        <v>4.4660194174757278E-2</v>
      </c>
      <c r="K19" s="27">
        <v>7.9611650485436891E-2</v>
      </c>
      <c r="L19" s="27">
        <v>8.9320388349514557E-2</v>
      </c>
      <c r="M19" s="27">
        <v>0.16116504854368932</v>
      </c>
      <c r="N19" s="27">
        <v>0.1087378640776699</v>
      </c>
      <c r="O19" s="27">
        <v>7.7669902912621352E-2</v>
      </c>
    </row>
    <row r="20" spans="1:15" ht="15" customHeight="1">
      <c r="A20" s="49"/>
      <c r="B20" s="24"/>
      <c r="C20" s="51" t="s">
        <v>291</v>
      </c>
      <c r="D20" s="28">
        <v>1077</v>
      </c>
      <c r="E20" s="29">
        <v>672</v>
      </c>
      <c r="F20" s="30">
        <v>125</v>
      </c>
      <c r="G20" s="30">
        <v>320</v>
      </c>
      <c r="H20" s="30">
        <v>367</v>
      </c>
      <c r="I20" s="30">
        <v>148</v>
      </c>
      <c r="J20" s="30">
        <v>56</v>
      </c>
      <c r="K20" s="30">
        <v>97</v>
      </c>
      <c r="L20" s="30">
        <v>106</v>
      </c>
      <c r="M20" s="30">
        <v>205</v>
      </c>
      <c r="N20" s="30">
        <v>92</v>
      </c>
      <c r="O20" s="30">
        <v>71</v>
      </c>
    </row>
    <row r="21" spans="1:15" ht="15" customHeight="1">
      <c r="A21" s="49"/>
      <c r="B21" s="24"/>
      <c r="C21" s="52"/>
      <c r="D21" s="31">
        <v>1</v>
      </c>
      <c r="E21" s="26">
        <v>0.62395543175487467</v>
      </c>
      <c r="F21" s="27">
        <v>0.11606313834726091</v>
      </c>
      <c r="G21" s="27">
        <v>0.2971216341689879</v>
      </c>
      <c r="H21" s="27">
        <v>0.34076137418755803</v>
      </c>
      <c r="I21" s="27">
        <v>0.13741875580315691</v>
      </c>
      <c r="J21" s="27">
        <v>5.1996285979572884E-2</v>
      </c>
      <c r="K21" s="27">
        <v>9.0064995357474462E-2</v>
      </c>
      <c r="L21" s="27">
        <v>9.8421541318477246E-2</v>
      </c>
      <c r="M21" s="27">
        <v>0.19034354688950789</v>
      </c>
      <c r="N21" s="27">
        <v>8.5422469823584035E-2</v>
      </c>
      <c r="O21" s="27">
        <v>6.5923862581244191E-2</v>
      </c>
    </row>
    <row r="22" spans="1:15" ht="15" customHeight="1">
      <c r="A22" s="49"/>
      <c r="B22" s="24"/>
      <c r="C22" s="51" t="s">
        <v>292</v>
      </c>
      <c r="D22" s="28">
        <v>2209</v>
      </c>
      <c r="E22" s="29">
        <v>1394</v>
      </c>
      <c r="F22" s="30">
        <v>230</v>
      </c>
      <c r="G22" s="30">
        <v>643</v>
      </c>
      <c r="H22" s="30">
        <v>670</v>
      </c>
      <c r="I22" s="30">
        <v>282</v>
      </c>
      <c r="J22" s="30">
        <v>95</v>
      </c>
      <c r="K22" s="30">
        <v>203</v>
      </c>
      <c r="L22" s="30">
        <v>143</v>
      </c>
      <c r="M22" s="30">
        <v>361</v>
      </c>
      <c r="N22" s="30">
        <v>204</v>
      </c>
      <c r="O22" s="30">
        <v>146</v>
      </c>
    </row>
    <row r="23" spans="1:15" ht="15" customHeight="1">
      <c r="A23" s="49"/>
      <c r="B23" s="24"/>
      <c r="C23" s="52"/>
      <c r="D23" s="25">
        <v>1</v>
      </c>
      <c r="E23" s="26">
        <v>0.63105477591670434</v>
      </c>
      <c r="F23" s="27">
        <v>0.10411951109099139</v>
      </c>
      <c r="G23" s="27">
        <v>0.29108193752829337</v>
      </c>
      <c r="H23" s="27">
        <v>0.30330466274332279</v>
      </c>
      <c r="I23" s="27">
        <v>0.1276595744680851</v>
      </c>
      <c r="J23" s="27">
        <v>4.3005885015844271E-2</v>
      </c>
      <c r="K23" s="27">
        <v>9.1896785875961978E-2</v>
      </c>
      <c r="L23" s="27">
        <v>6.4735174287007702E-2</v>
      </c>
      <c r="M23" s="27">
        <v>0.16342236306020824</v>
      </c>
      <c r="N23" s="27">
        <v>9.2349479402444548E-2</v>
      </c>
      <c r="O23" s="27">
        <v>6.6093254866455411E-2</v>
      </c>
    </row>
    <row r="24" spans="1:15" ht="15" customHeight="1">
      <c r="A24" s="49"/>
      <c r="B24" s="24"/>
      <c r="C24" s="51" t="s">
        <v>293</v>
      </c>
      <c r="D24" s="28">
        <v>3057</v>
      </c>
      <c r="E24" s="29">
        <v>1911</v>
      </c>
      <c r="F24" s="30">
        <v>318</v>
      </c>
      <c r="G24" s="30">
        <v>889</v>
      </c>
      <c r="H24" s="30">
        <v>1007</v>
      </c>
      <c r="I24" s="30">
        <v>397</v>
      </c>
      <c r="J24" s="30">
        <v>146</v>
      </c>
      <c r="K24" s="30">
        <v>319</v>
      </c>
      <c r="L24" s="30">
        <v>232</v>
      </c>
      <c r="M24" s="30">
        <v>561</v>
      </c>
      <c r="N24" s="30">
        <v>284</v>
      </c>
      <c r="O24" s="30">
        <v>185</v>
      </c>
    </row>
    <row r="25" spans="1:15" ht="15" customHeight="1">
      <c r="A25" s="49"/>
      <c r="B25" s="24"/>
      <c r="C25" s="52"/>
      <c r="D25" s="25">
        <v>1</v>
      </c>
      <c r="E25" s="26">
        <v>0.62512266928361138</v>
      </c>
      <c r="F25" s="27">
        <v>0.10402355250245339</v>
      </c>
      <c r="G25" s="27">
        <v>0.290807981681387</v>
      </c>
      <c r="H25" s="27">
        <v>0.32940791625776905</v>
      </c>
      <c r="I25" s="27">
        <v>0.12986588158325155</v>
      </c>
      <c r="J25" s="27">
        <v>4.7759241086032057E-2</v>
      </c>
      <c r="K25" s="27">
        <v>0.10435067059208374</v>
      </c>
      <c r="L25" s="27">
        <v>7.5891396794242727E-2</v>
      </c>
      <c r="M25" s="27">
        <v>0.18351324828263002</v>
      </c>
      <c r="N25" s="27">
        <v>9.2901537455021263E-2</v>
      </c>
      <c r="O25" s="27">
        <v>6.0516846581615963E-2</v>
      </c>
    </row>
    <row r="26" spans="1:15" ht="15" customHeight="1">
      <c r="A26" s="49"/>
      <c r="B26" s="24"/>
      <c r="C26" s="51" t="s">
        <v>294</v>
      </c>
      <c r="D26" s="28">
        <v>2714</v>
      </c>
      <c r="E26" s="29">
        <v>1864</v>
      </c>
      <c r="F26" s="30">
        <v>334</v>
      </c>
      <c r="G26" s="30">
        <v>822</v>
      </c>
      <c r="H26" s="30">
        <v>1032</v>
      </c>
      <c r="I26" s="30">
        <v>353</v>
      </c>
      <c r="J26" s="30">
        <v>179</v>
      </c>
      <c r="K26" s="30">
        <v>288</v>
      </c>
      <c r="L26" s="30">
        <v>245</v>
      </c>
      <c r="M26" s="30">
        <v>577</v>
      </c>
      <c r="N26" s="30">
        <v>213</v>
      </c>
      <c r="O26" s="30">
        <v>128</v>
      </c>
    </row>
    <row r="27" spans="1:15" ht="15" customHeight="1">
      <c r="A27" s="49"/>
      <c r="B27" s="43"/>
      <c r="C27" s="60"/>
      <c r="D27" s="44">
        <v>1</v>
      </c>
      <c r="E27" s="45">
        <v>0.68680913780397934</v>
      </c>
      <c r="F27" s="46">
        <v>0.12306558585114223</v>
      </c>
      <c r="G27" s="46">
        <v>0.30287398673544585</v>
      </c>
      <c r="H27" s="46">
        <v>0.38025055268975683</v>
      </c>
      <c r="I27" s="46">
        <v>0.13006632277081798</v>
      </c>
      <c r="J27" s="46">
        <v>6.5954310980103167E-2</v>
      </c>
      <c r="K27" s="46">
        <v>0.10611643330876934</v>
      </c>
      <c r="L27" s="46">
        <v>9.0272660280029476E-2</v>
      </c>
      <c r="M27" s="46">
        <v>0.21260132645541635</v>
      </c>
      <c r="N27" s="46">
        <v>7.8481945467944E-2</v>
      </c>
      <c r="O27" s="46">
        <v>4.7162859248341932E-2</v>
      </c>
    </row>
    <row r="28" spans="1:15" ht="15" customHeight="1">
      <c r="A28" s="49"/>
      <c r="B28" s="24" t="s">
        <v>281</v>
      </c>
      <c r="C28" s="53" t="s">
        <v>295</v>
      </c>
      <c r="D28" s="21">
        <v>2914</v>
      </c>
      <c r="E28" s="22">
        <v>1825</v>
      </c>
      <c r="F28" s="23">
        <v>226</v>
      </c>
      <c r="G28" s="23">
        <v>807</v>
      </c>
      <c r="H28" s="23">
        <v>703</v>
      </c>
      <c r="I28" s="23">
        <v>376</v>
      </c>
      <c r="J28" s="23">
        <v>185</v>
      </c>
      <c r="K28" s="23">
        <v>334</v>
      </c>
      <c r="L28" s="23">
        <v>152</v>
      </c>
      <c r="M28" s="23">
        <v>598</v>
      </c>
      <c r="N28" s="23">
        <v>266</v>
      </c>
      <c r="O28" s="23">
        <v>198</v>
      </c>
    </row>
    <row r="29" spans="1:15" ht="15" customHeight="1">
      <c r="A29" s="49"/>
      <c r="B29" s="24"/>
      <c r="C29" s="52"/>
      <c r="D29" s="31">
        <v>1</v>
      </c>
      <c r="E29" s="26">
        <v>0.62628689087165412</v>
      </c>
      <c r="F29" s="27">
        <v>7.7556623198352784E-2</v>
      </c>
      <c r="G29" s="27">
        <v>0.27693891557995881</v>
      </c>
      <c r="H29" s="27">
        <v>0.24124914207275222</v>
      </c>
      <c r="I29" s="27">
        <v>0.12903225806451613</v>
      </c>
      <c r="J29" s="27">
        <v>6.3486616334934798E-2</v>
      </c>
      <c r="K29" s="27">
        <v>0.11461908030199039</v>
      </c>
      <c r="L29" s="27">
        <v>5.2161976664378863E-2</v>
      </c>
      <c r="M29" s="27">
        <v>0.20521619766643789</v>
      </c>
      <c r="N29" s="27">
        <v>9.1283459162663005E-2</v>
      </c>
      <c r="O29" s="27">
        <v>6.7947838023335622E-2</v>
      </c>
    </row>
    <row r="30" spans="1:15" ht="15" customHeight="1">
      <c r="A30" s="49"/>
      <c r="B30" s="24"/>
      <c r="C30" s="51" t="s">
        <v>296</v>
      </c>
      <c r="D30" s="28">
        <v>2725</v>
      </c>
      <c r="E30" s="29">
        <v>1736</v>
      </c>
      <c r="F30" s="30">
        <v>333</v>
      </c>
      <c r="G30" s="30">
        <v>820</v>
      </c>
      <c r="H30" s="30">
        <v>919</v>
      </c>
      <c r="I30" s="30">
        <v>335</v>
      </c>
      <c r="J30" s="30">
        <v>91</v>
      </c>
      <c r="K30" s="30">
        <v>131</v>
      </c>
      <c r="L30" s="30">
        <v>240</v>
      </c>
      <c r="M30" s="30">
        <v>444</v>
      </c>
      <c r="N30" s="30">
        <v>221</v>
      </c>
      <c r="O30" s="30">
        <v>192</v>
      </c>
    </row>
    <row r="31" spans="1:15" ht="15" customHeight="1">
      <c r="A31" s="49"/>
      <c r="B31" s="24"/>
      <c r="C31" s="52"/>
      <c r="D31" s="31">
        <v>1</v>
      </c>
      <c r="E31" s="26">
        <v>0.63706422018348619</v>
      </c>
      <c r="F31" s="27">
        <v>0.12220183486238533</v>
      </c>
      <c r="G31" s="27">
        <v>0.30091743119266057</v>
      </c>
      <c r="H31" s="27">
        <v>0.33724770642201835</v>
      </c>
      <c r="I31" s="27">
        <v>0.12293577981651377</v>
      </c>
      <c r="J31" s="27">
        <v>3.339449541284404E-2</v>
      </c>
      <c r="K31" s="27">
        <v>4.8073394495412841E-2</v>
      </c>
      <c r="L31" s="27">
        <v>8.8073394495412849E-2</v>
      </c>
      <c r="M31" s="27">
        <v>0.16293577981651375</v>
      </c>
      <c r="N31" s="27">
        <v>8.110091743119266E-2</v>
      </c>
      <c r="O31" s="27">
        <v>7.0458715596330282E-2</v>
      </c>
    </row>
    <row r="32" spans="1:15" ht="15" customHeight="1">
      <c r="A32" s="49"/>
      <c r="B32" s="24"/>
      <c r="C32" s="51" t="s">
        <v>297</v>
      </c>
      <c r="D32" s="28">
        <v>276</v>
      </c>
      <c r="E32" s="29">
        <v>170</v>
      </c>
      <c r="F32" s="30">
        <v>30</v>
      </c>
      <c r="G32" s="30">
        <v>87</v>
      </c>
      <c r="H32" s="30">
        <v>87</v>
      </c>
      <c r="I32" s="30">
        <v>42</v>
      </c>
      <c r="J32" s="30">
        <v>7</v>
      </c>
      <c r="K32" s="30">
        <v>28</v>
      </c>
      <c r="L32" s="30">
        <v>31</v>
      </c>
      <c r="M32" s="30">
        <v>40</v>
      </c>
      <c r="N32" s="30">
        <v>18</v>
      </c>
      <c r="O32" s="30">
        <v>19</v>
      </c>
    </row>
    <row r="33" spans="1:15" ht="15" customHeight="1">
      <c r="A33" s="49"/>
      <c r="B33" s="24"/>
      <c r="C33" s="52"/>
      <c r="D33" s="31">
        <v>1</v>
      </c>
      <c r="E33" s="26">
        <v>0.61594202898550721</v>
      </c>
      <c r="F33" s="27">
        <v>0.10869565217391304</v>
      </c>
      <c r="G33" s="27">
        <v>0.31521739130434784</v>
      </c>
      <c r="H33" s="27">
        <v>0.31521739130434784</v>
      </c>
      <c r="I33" s="27">
        <v>0.15217391304347827</v>
      </c>
      <c r="J33" s="27">
        <v>2.5362318840579712E-2</v>
      </c>
      <c r="K33" s="27">
        <v>0.10144927536231885</v>
      </c>
      <c r="L33" s="27">
        <v>0.11231884057971014</v>
      </c>
      <c r="M33" s="27">
        <v>0.14492753623188406</v>
      </c>
      <c r="N33" s="27">
        <v>6.5217391304347824E-2</v>
      </c>
      <c r="O33" s="27">
        <v>6.8840579710144928E-2</v>
      </c>
    </row>
    <row r="34" spans="1:15" ht="15" customHeight="1">
      <c r="A34" s="49"/>
      <c r="B34" s="24"/>
      <c r="C34" s="51" t="s">
        <v>298</v>
      </c>
      <c r="D34" s="28">
        <v>2412</v>
      </c>
      <c r="E34" s="29">
        <v>1608</v>
      </c>
      <c r="F34" s="30">
        <v>285</v>
      </c>
      <c r="G34" s="30">
        <v>745</v>
      </c>
      <c r="H34" s="30">
        <v>1047</v>
      </c>
      <c r="I34" s="30">
        <v>317</v>
      </c>
      <c r="J34" s="30">
        <v>127</v>
      </c>
      <c r="K34" s="30">
        <v>315</v>
      </c>
      <c r="L34" s="30">
        <v>248</v>
      </c>
      <c r="M34" s="30">
        <v>442</v>
      </c>
      <c r="N34" s="30">
        <v>196</v>
      </c>
      <c r="O34" s="30">
        <v>98</v>
      </c>
    </row>
    <row r="35" spans="1:15" ht="15" customHeight="1">
      <c r="A35" s="49"/>
      <c r="B35" s="43"/>
      <c r="C35" s="60"/>
      <c r="D35" s="44">
        <v>1</v>
      </c>
      <c r="E35" s="45">
        <v>0.66666666666666663</v>
      </c>
      <c r="F35" s="46">
        <v>0.11815920398009951</v>
      </c>
      <c r="G35" s="46">
        <v>0.30887230514096187</v>
      </c>
      <c r="H35" s="46">
        <v>0.43407960199004975</v>
      </c>
      <c r="I35" s="46">
        <v>0.13142620232172472</v>
      </c>
      <c r="J35" s="46">
        <v>5.2653399668325045E-2</v>
      </c>
      <c r="K35" s="46">
        <v>0.13059701492537312</v>
      </c>
      <c r="L35" s="46">
        <v>0.10281923714759536</v>
      </c>
      <c r="M35" s="46">
        <v>0.18325041459369817</v>
      </c>
      <c r="N35" s="46">
        <v>8.12603648424544E-2</v>
      </c>
      <c r="O35" s="46">
        <v>4.06301824212272E-2</v>
      </c>
    </row>
    <row r="36" spans="1:15" ht="15" customHeight="1">
      <c r="A36" s="49"/>
      <c r="B36" s="24" t="s">
        <v>17</v>
      </c>
      <c r="C36" s="53" t="s">
        <v>299</v>
      </c>
      <c r="D36" s="21">
        <v>419</v>
      </c>
      <c r="E36" s="22">
        <v>198</v>
      </c>
      <c r="F36" s="23">
        <v>46</v>
      </c>
      <c r="G36" s="23">
        <v>125</v>
      </c>
      <c r="H36" s="23">
        <v>85</v>
      </c>
      <c r="I36" s="23">
        <v>53</v>
      </c>
      <c r="J36" s="23">
        <v>23</v>
      </c>
      <c r="K36" s="23">
        <v>25</v>
      </c>
      <c r="L36" s="23">
        <v>24</v>
      </c>
      <c r="M36" s="23">
        <v>60</v>
      </c>
      <c r="N36" s="23">
        <v>56</v>
      </c>
      <c r="O36" s="23">
        <v>48</v>
      </c>
    </row>
    <row r="37" spans="1:15" ht="15" customHeight="1">
      <c r="A37" s="49"/>
      <c r="B37" s="24"/>
      <c r="C37" s="52"/>
      <c r="D37" s="31">
        <v>1</v>
      </c>
      <c r="E37" s="26">
        <v>0.47255369928400953</v>
      </c>
      <c r="F37" s="27">
        <v>0.10978520286396182</v>
      </c>
      <c r="G37" s="27">
        <v>0.29832935560859186</v>
      </c>
      <c r="H37" s="27">
        <v>0.20286396181384247</v>
      </c>
      <c r="I37" s="27">
        <v>0.12649164677804295</v>
      </c>
      <c r="J37" s="27">
        <v>5.4892601431980909E-2</v>
      </c>
      <c r="K37" s="27">
        <v>5.9665871121718374E-2</v>
      </c>
      <c r="L37" s="27">
        <v>5.7279236276849645E-2</v>
      </c>
      <c r="M37" s="27">
        <v>0.14319809069212411</v>
      </c>
      <c r="N37" s="27">
        <v>0.13365155131264916</v>
      </c>
      <c r="O37" s="27">
        <v>0.11455847255369929</v>
      </c>
    </row>
    <row r="38" spans="1:15" ht="15" customHeight="1">
      <c r="A38" s="49"/>
      <c r="B38" s="24"/>
      <c r="C38" s="54" t="s">
        <v>300</v>
      </c>
      <c r="D38" s="28">
        <v>609</v>
      </c>
      <c r="E38" s="29">
        <v>287</v>
      </c>
      <c r="F38" s="30">
        <v>47</v>
      </c>
      <c r="G38" s="30">
        <v>152</v>
      </c>
      <c r="H38" s="30">
        <v>120</v>
      </c>
      <c r="I38" s="30">
        <v>73</v>
      </c>
      <c r="J38" s="30">
        <v>25</v>
      </c>
      <c r="K38" s="30">
        <v>38</v>
      </c>
      <c r="L38" s="30">
        <v>20</v>
      </c>
      <c r="M38" s="30">
        <v>94</v>
      </c>
      <c r="N38" s="30">
        <v>68</v>
      </c>
      <c r="O38" s="30">
        <v>95</v>
      </c>
    </row>
    <row r="39" spans="1:15" ht="15" customHeight="1">
      <c r="A39" s="49"/>
      <c r="B39" s="24"/>
      <c r="C39" s="52"/>
      <c r="D39" s="31">
        <v>1</v>
      </c>
      <c r="E39" s="26">
        <v>0.47126436781609193</v>
      </c>
      <c r="F39" s="27">
        <v>7.7175697865353041E-2</v>
      </c>
      <c r="G39" s="27">
        <v>0.24958949096880131</v>
      </c>
      <c r="H39" s="27">
        <v>0.19704433497536947</v>
      </c>
      <c r="I39" s="27">
        <v>0.11986863711001643</v>
      </c>
      <c r="J39" s="27">
        <v>4.1050903119868636E-2</v>
      </c>
      <c r="K39" s="27">
        <v>6.2397372742200329E-2</v>
      </c>
      <c r="L39" s="27">
        <v>3.2840722495894911E-2</v>
      </c>
      <c r="M39" s="27">
        <v>0.15435139573070608</v>
      </c>
      <c r="N39" s="27">
        <v>0.1116584564860427</v>
      </c>
      <c r="O39" s="27">
        <v>0.15599343185550082</v>
      </c>
    </row>
    <row r="40" spans="1:15" ht="15" customHeight="1">
      <c r="A40" s="49"/>
      <c r="B40" s="24"/>
      <c r="C40" s="51" t="s">
        <v>301</v>
      </c>
      <c r="D40" s="28">
        <v>9099</v>
      </c>
      <c r="E40" s="29">
        <v>6034</v>
      </c>
      <c r="F40" s="30">
        <v>1015</v>
      </c>
      <c r="G40" s="30">
        <v>2713</v>
      </c>
      <c r="H40" s="30">
        <v>3248</v>
      </c>
      <c r="I40" s="30">
        <v>1170</v>
      </c>
      <c r="J40" s="30">
        <v>462</v>
      </c>
      <c r="K40" s="30">
        <v>966</v>
      </c>
      <c r="L40" s="30">
        <v>784</v>
      </c>
      <c r="M40" s="30">
        <v>1712</v>
      </c>
      <c r="N40" s="30">
        <v>781</v>
      </c>
      <c r="O40" s="30">
        <v>430</v>
      </c>
    </row>
    <row r="41" spans="1:15" ht="15" customHeight="1">
      <c r="A41" s="49"/>
      <c r="B41" s="43"/>
      <c r="C41" s="60"/>
      <c r="D41" s="44">
        <v>1</v>
      </c>
      <c r="E41" s="45">
        <v>0.66314979668095397</v>
      </c>
      <c r="F41" s="46">
        <v>0.1115507198593252</v>
      </c>
      <c r="G41" s="46">
        <v>0.2981646334762062</v>
      </c>
      <c r="H41" s="46">
        <v>0.35696230354984065</v>
      </c>
      <c r="I41" s="46">
        <v>0.12858555885262116</v>
      </c>
      <c r="J41" s="46">
        <v>5.0774810418727334E-2</v>
      </c>
      <c r="K41" s="46">
        <v>0.1061655126937026</v>
      </c>
      <c r="L41" s="46">
        <v>8.6163314649961534E-2</v>
      </c>
      <c r="M41" s="46">
        <v>0.1881525442356303</v>
      </c>
      <c r="N41" s="46">
        <v>8.5833608088800972E-2</v>
      </c>
      <c r="O41" s="46">
        <v>4.7257940433014615E-2</v>
      </c>
    </row>
    <row r="42" spans="1:15" ht="15" customHeight="1">
      <c r="A42" s="49"/>
      <c r="B42" s="24" t="s">
        <v>15</v>
      </c>
      <c r="C42" s="53" t="s">
        <v>302</v>
      </c>
      <c r="D42" s="21">
        <v>304</v>
      </c>
      <c r="E42" s="35">
        <v>185</v>
      </c>
      <c r="F42" s="36">
        <v>39</v>
      </c>
      <c r="G42" s="36">
        <v>106</v>
      </c>
      <c r="H42" s="36">
        <v>126</v>
      </c>
      <c r="I42" s="36">
        <v>46</v>
      </c>
      <c r="J42" s="36">
        <v>16</v>
      </c>
      <c r="K42" s="36">
        <v>41</v>
      </c>
      <c r="L42" s="36">
        <v>23</v>
      </c>
      <c r="M42" s="36">
        <v>50</v>
      </c>
      <c r="N42" s="36">
        <v>32</v>
      </c>
      <c r="O42" s="36">
        <v>12</v>
      </c>
    </row>
    <row r="43" spans="1:15" ht="15" customHeight="1">
      <c r="A43" s="49"/>
      <c r="B43" s="24"/>
      <c r="C43" s="52"/>
      <c r="D43" s="31">
        <v>1</v>
      </c>
      <c r="E43" s="26">
        <v>0.60855263157894735</v>
      </c>
      <c r="F43" s="27">
        <v>0.12828947368421054</v>
      </c>
      <c r="G43" s="27">
        <v>0.34868421052631576</v>
      </c>
      <c r="H43" s="27">
        <v>0.41447368421052633</v>
      </c>
      <c r="I43" s="27">
        <v>0.15131578947368421</v>
      </c>
      <c r="J43" s="27">
        <v>5.2631578947368418E-2</v>
      </c>
      <c r="K43" s="27">
        <v>0.13486842105263158</v>
      </c>
      <c r="L43" s="27">
        <v>7.5657894736842105E-2</v>
      </c>
      <c r="M43" s="27">
        <v>0.16447368421052633</v>
      </c>
      <c r="N43" s="27">
        <v>0.10526315789473684</v>
      </c>
      <c r="O43" s="27">
        <v>3.9473684210526314E-2</v>
      </c>
    </row>
    <row r="44" spans="1:15" ht="15" customHeight="1">
      <c r="A44" s="49"/>
      <c r="B44" s="24"/>
      <c r="C44" s="51" t="s">
        <v>303</v>
      </c>
      <c r="D44" s="28">
        <v>5574</v>
      </c>
      <c r="E44" s="37">
        <v>3605</v>
      </c>
      <c r="F44" s="38">
        <v>603</v>
      </c>
      <c r="G44" s="38">
        <v>1701</v>
      </c>
      <c r="H44" s="38">
        <v>1981</v>
      </c>
      <c r="I44" s="38">
        <v>729</v>
      </c>
      <c r="J44" s="38">
        <v>275</v>
      </c>
      <c r="K44" s="38">
        <v>597</v>
      </c>
      <c r="L44" s="38">
        <v>434</v>
      </c>
      <c r="M44" s="38">
        <v>1054</v>
      </c>
      <c r="N44" s="38">
        <v>503</v>
      </c>
      <c r="O44" s="38">
        <v>264</v>
      </c>
    </row>
    <row r="45" spans="1:15" ht="15" customHeight="1">
      <c r="A45" s="49"/>
      <c r="B45" s="24"/>
      <c r="C45" s="52"/>
      <c r="D45" s="31">
        <v>1</v>
      </c>
      <c r="E45" s="26">
        <v>0.6467527807678507</v>
      </c>
      <c r="F45" s="27">
        <v>0.10818083961248655</v>
      </c>
      <c r="G45" s="27">
        <v>0.30516684607104411</v>
      </c>
      <c r="H45" s="27">
        <v>0.35540007176175098</v>
      </c>
      <c r="I45" s="27">
        <v>0.13078579117330463</v>
      </c>
      <c r="J45" s="27">
        <v>4.9336203803372801E-2</v>
      </c>
      <c r="K45" s="27">
        <v>0.10710441334768568</v>
      </c>
      <c r="L45" s="27">
        <v>7.786149982059562E-2</v>
      </c>
      <c r="M45" s="27">
        <v>0.18909221385001795</v>
      </c>
      <c r="N45" s="27">
        <v>9.0240401865805522E-2</v>
      </c>
      <c r="O45" s="27">
        <v>4.7362755651237889E-2</v>
      </c>
    </row>
    <row r="46" spans="1:15" ht="15" customHeight="1">
      <c r="A46" s="49"/>
      <c r="B46" s="24"/>
      <c r="C46" s="51" t="s">
        <v>304</v>
      </c>
      <c r="D46" s="28">
        <v>3229</v>
      </c>
      <c r="E46" s="37">
        <v>2017</v>
      </c>
      <c r="F46" s="38">
        <v>325</v>
      </c>
      <c r="G46" s="38">
        <v>890</v>
      </c>
      <c r="H46" s="38">
        <v>1027</v>
      </c>
      <c r="I46" s="38">
        <v>398</v>
      </c>
      <c r="J46" s="38">
        <v>166</v>
      </c>
      <c r="K46" s="38">
        <v>305</v>
      </c>
      <c r="L46" s="38">
        <v>245</v>
      </c>
      <c r="M46" s="38">
        <v>574</v>
      </c>
      <c r="N46" s="38">
        <v>285</v>
      </c>
      <c r="O46" s="38">
        <v>231</v>
      </c>
    </row>
    <row r="47" spans="1:15" ht="15" customHeight="1">
      <c r="A47" s="49"/>
      <c r="B47" s="24"/>
      <c r="C47" s="52"/>
      <c r="D47" s="31">
        <v>1</v>
      </c>
      <c r="E47" s="26">
        <v>0.62465159492102817</v>
      </c>
      <c r="F47" s="27">
        <v>0.10065035614741406</v>
      </c>
      <c r="G47" s="27">
        <v>0.27562712914214926</v>
      </c>
      <c r="H47" s="27">
        <v>0.31805512542582842</v>
      </c>
      <c r="I47" s="27">
        <v>0.12325797460514092</v>
      </c>
      <c r="J47" s="27">
        <v>5.1409104986063797E-2</v>
      </c>
      <c r="K47" s="27">
        <v>9.4456488076803957E-2</v>
      </c>
      <c r="L47" s="27">
        <v>7.587488386497368E-2</v>
      </c>
      <c r="M47" s="27">
        <v>0.17776401362650976</v>
      </c>
      <c r="N47" s="27">
        <v>8.8262620006193865E-2</v>
      </c>
      <c r="O47" s="27">
        <v>7.1539176215546604E-2</v>
      </c>
    </row>
    <row r="48" spans="1:15" ht="15" customHeight="1">
      <c r="A48" s="49"/>
      <c r="B48" s="24"/>
      <c r="C48" s="51" t="s">
        <v>305</v>
      </c>
      <c r="D48" s="28">
        <v>1089</v>
      </c>
      <c r="E48" s="37">
        <v>716</v>
      </c>
      <c r="F48" s="38">
        <v>148</v>
      </c>
      <c r="G48" s="38">
        <v>294</v>
      </c>
      <c r="H48" s="38">
        <v>325</v>
      </c>
      <c r="I48" s="38">
        <v>135</v>
      </c>
      <c r="J48" s="38">
        <v>54</v>
      </c>
      <c r="K48" s="38">
        <v>99</v>
      </c>
      <c r="L48" s="38">
        <v>112</v>
      </c>
      <c r="M48" s="38">
        <v>188</v>
      </c>
      <c r="N48" s="38">
        <v>98</v>
      </c>
      <c r="O48" s="38">
        <v>96</v>
      </c>
    </row>
    <row r="49" spans="1:15" ht="15" customHeight="1">
      <c r="A49" s="49"/>
      <c r="B49" s="43"/>
      <c r="C49" s="60"/>
      <c r="D49" s="44">
        <v>1</v>
      </c>
      <c r="E49" s="45">
        <v>0.65748393021120299</v>
      </c>
      <c r="F49" s="46">
        <v>0.13590449954086317</v>
      </c>
      <c r="G49" s="46">
        <v>0.26997245179063362</v>
      </c>
      <c r="H49" s="46">
        <v>0.29843893480257117</v>
      </c>
      <c r="I49" s="46">
        <v>0.12396694214876033</v>
      </c>
      <c r="J49" s="46">
        <v>4.9586776859504134E-2</v>
      </c>
      <c r="K49" s="46">
        <v>9.0909090909090912E-2</v>
      </c>
      <c r="L49" s="46">
        <v>0.10284664830119375</v>
      </c>
      <c r="M49" s="46">
        <v>0.17263544536271808</v>
      </c>
      <c r="N49" s="46">
        <v>8.9990817263544534E-2</v>
      </c>
      <c r="O49" s="46">
        <v>8.8154269972451793E-2</v>
      </c>
    </row>
    <row r="50" spans="1:15" ht="15" customHeight="1">
      <c r="A50" s="49"/>
      <c r="B50" s="24" t="s">
        <v>282</v>
      </c>
      <c r="C50" s="53" t="s">
        <v>1</v>
      </c>
      <c r="D50" s="21">
        <v>1682</v>
      </c>
      <c r="E50" s="22">
        <v>1024</v>
      </c>
      <c r="F50" s="23">
        <v>179</v>
      </c>
      <c r="G50" s="23">
        <v>491</v>
      </c>
      <c r="H50" s="23">
        <v>543</v>
      </c>
      <c r="I50" s="23">
        <v>231</v>
      </c>
      <c r="J50" s="23">
        <v>91</v>
      </c>
      <c r="K50" s="23">
        <v>172</v>
      </c>
      <c r="L50" s="23">
        <v>132</v>
      </c>
      <c r="M50" s="23">
        <v>322</v>
      </c>
      <c r="N50" s="23">
        <v>154</v>
      </c>
      <c r="O50" s="23">
        <v>132</v>
      </c>
    </row>
    <row r="51" spans="1:15" ht="15" customHeight="1">
      <c r="A51" s="49"/>
      <c r="B51" s="24"/>
      <c r="C51" s="52"/>
      <c r="D51" s="31">
        <v>1</v>
      </c>
      <c r="E51" s="26">
        <v>0.60879904875148627</v>
      </c>
      <c r="F51" s="27">
        <v>0.10642092746730084</v>
      </c>
      <c r="G51" s="27">
        <v>0.29191438763376931</v>
      </c>
      <c r="H51" s="27">
        <v>0.32282996432818073</v>
      </c>
      <c r="I51" s="27">
        <v>0.13733650416171225</v>
      </c>
      <c r="J51" s="27">
        <v>5.4102259215219974E-2</v>
      </c>
      <c r="K51" s="27">
        <v>0.10225921521997622</v>
      </c>
      <c r="L51" s="27">
        <v>7.8478002378121289E-2</v>
      </c>
      <c r="M51" s="27">
        <v>0.19143876337693222</v>
      </c>
      <c r="N51" s="27">
        <v>9.1557669441141493E-2</v>
      </c>
      <c r="O51" s="27">
        <v>7.8478002378121289E-2</v>
      </c>
    </row>
    <row r="52" spans="1:15" ht="15" customHeight="1">
      <c r="A52" s="49"/>
      <c r="B52" s="24"/>
      <c r="C52" s="51" t="s">
        <v>306</v>
      </c>
      <c r="D52" s="28">
        <v>1269</v>
      </c>
      <c r="E52" s="29">
        <v>800</v>
      </c>
      <c r="F52" s="30">
        <v>118</v>
      </c>
      <c r="G52" s="30">
        <v>351</v>
      </c>
      <c r="H52" s="30">
        <v>436</v>
      </c>
      <c r="I52" s="30">
        <v>154</v>
      </c>
      <c r="J52" s="30">
        <v>56</v>
      </c>
      <c r="K52" s="30">
        <v>127</v>
      </c>
      <c r="L52" s="30">
        <v>97</v>
      </c>
      <c r="M52" s="30">
        <v>245</v>
      </c>
      <c r="N52" s="30">
        <v>132</v>
      </c>
      <c r="O52" s="30">
        <v>47</v>
      </c>
    </row>
    <row r="53" spans="1:15" ht="15" customHeight="1">
      <c r="A53" s="49"/>
      <c r="B53" s="24"/>
      <c r="C53" s="52"/>
      <c r="D53" s="31">
        <v>1</v>
      </c>
      <c r="E53" s="26">
        <v>0.63041765169424746</v>
      </c>
      <c r="F53" s="27">
        <v>9.2986603624901493E-2</v>
      </c>
      <c r="G53" s="27">
        <v>0.27659574468085107</v>
      </c>
      <c r="H53" s="27">
        <v>0.34357762017336485</v>
      </c>
      <c r="I53" s="27">
        <v>0.12135539795114263</v>
      </c>
      <c r="J53" s="27">
        <v>4.4129235618597322E-2</v>
      </c>
      <c r="K53" s="27">
        <v>0.10007880220646179</v>
      </c>
      <c r="L53" s="27">
        <v>7.6438140267927501E-2</v>
      </c>
      <c r="M53" s="27">
        <v>0.19306540583136328</v>
      </c>
      <c r="N53" s="27">
        <v>0.10401891252955082</v>
      </c>
      <c r="O53" s="27">
        <v>3.7037037037037035E-2</v>
      </c>
    </row>
    <row r="54" spans="1:15" ht="15" customHeight="1">
      <c r="A54" s="49"/>
      <c r="B54" s="24"/>
      <c r="C54" s="51" t="s">
        <v>307</v>
      </c>
      <c r="D54" s="28">
        <v>627</v>
      </c>
      <c r="E54" s="29">
        <v>402</v>
      </c>
      <c r="F54" s="30">
        <v>64</v>
      </c>
      <c r="G54" s="30">
        <v>179</v>
      </c>
      <c r="H54" s="30">
        <v>213</v>
      </c>
      <c r="I54" s="30">
        <v>86</v>
      </c>
      <c r="J54" s="30">
        <v>37</v>
      </c>
      <c r="K54" s="30">
        <v>46</v>
      </c>
      <c r="L54" s="30">
        <v>49</v>
      </c>
      <c r="M54" s="30">
        <v>131</v>
      </c>
      <c r="N54" s="30">
        <v>47</v>
      </c>
      <c r="O54" s="30">
        <v>47</v>
      </c>
    </row>
    <row r="55" spans="1:15" ht="15" customHeight="1">
      <c r="A55" s="49"/>
      <c r="B55" s="24"/>
      <c r="C55" s="52"/>
      <c r="D55" s="31">
        <v>1</v>
      </c>
      <c r="E55" s="26">
        <v>0.64114832535885169</v>
      </c>
      <c r="F55" s="27">
        <v>0.10207336523125997</v>
      </c>
      <c r="G55" s="27">
        <v>0.28548644338118023</v>
      </c>
      <c r="H55" s="27">
        <v>0.33971291866028708</v>
      </c>
      <c r="I55" s="27">
        <v>0.13716108452950559</v>
      </c>
      <c r="J55" s="27">
        <v>5.9011164274322167E-2</v>
      </c>
      <c r="K55" s="27">
        <v>7.3365231259968106E-2</v>
      </c>
      <c r="L55" s="27">
        <v>7.8149920255183414E-2</v>
      </c>
      <c r="M55" s="27">
        <v>0.20893141945773525</v>
      </c>
      <c r="N55" s="27">
        <v>7.4960127591706532E-2</v>
      </c>
      <c r="O55" s="27">
        <v>7.4960127591706532E-2</v>
      </c>
    </row>
    <row r="56" spans="1:15" ht="15" customHeight="1">
      <c r="A56" s="49"/>
      <c r="B56" s="24"/>
      <c r="C56" s="51" t="s">
        <v>12</v>
      </c>
      <c r="D56" s="28">
        <v>831</v>
      </c>
      <c r="E56" s="29">
        <v>518</v>
      </c>
      <c r="F56" s="30">
        <v>93</v>
      </c>
      <c r="G56" s="30">
        <v>234</v>
      </c>
      <c r="H56" s="30">
        <v>265</v>
      </c>
      <c r="I56" s="30">
        <v>102</v>
      </c>
      <c r="J56" s="30">
        <v>38</v>
      </c>
      <c r="K56" s="30">
        <v>78</v>
      </c>
      <c r="L56" s="30">
        <v>65</v>
      </c>
      <c r="M56" s="30">
        <v>161</v>
      </c>
      <c r="N56" s="30">
        <v>65</v>
      </c>
      <c r="O56" s="30">
        <v>61</v>
      </c>
    </row>
    <row r="57" spans="1:15" ht="15" customHeight="1">
      <c r="A57" s="49"/>
      <c r="B57" s="24"/>
      <c r="C57" s="52"/>
      <c r="D57" s="31">
        <v>1</v>
      </c>
      <c r="E57" s="26">
        <v>0.62334536702767751</v>
      </c>
      <c r="F57" s="27">
        <v>0.11191335740072202</v>
      </c>
      <c r="G57" s="27">
        <v>0.28158844765342961</v>
      </c>
      <c r="H57" s="27">
        <v>0.31889290012033694</v>
      </c>
      <c r="I57" s="27">
        <v>0.12274368231046931</v>
      </c>
      <c r="J57" s="27">
        <v>4.5728038507821901E-2</v>
      </c>
      <c r="K57" s="27">
        <v>9.3862815884476536E-2</v>
      </c>
      <c r="L57" s="27">
        <v>7.8219013237063775E-2</v>
      </c>
      <c r="M57" s="27">
        <v>0.19374247894103488</v>
      </c>
      <c r="N57" s="27">
        <v>7.8219013237063775E-2</v>
      </c>
      <c r="O57" s="27">
        <v>7.3405535499398308E-2</v>
      </c>
    </row>
    <row r="58" spans="1:15" ht="15" customHeight="1">
      <c r="A58" s="49"/>
      <c r="B58" s="24"/>
      <c r="C58" s="51" t="s">
        <v>308</v>
      </c>
      <c r="D58" s="28">
        <v>1234</v>
      </c>
      <c r="E58" s="29">
        <v>765</v>
      </c>
      <c r="F58" s="30">
        <v>138</v>
      </c>
      <c r="G58" s="30">
        <v>372</v>
      </c>
      <c r="H58" s="30">
        <v>401</v>
      </c>
      <c r="I58" s="30">
        <v>189</v>
      </c>
      <c r="J58" s="30">
        <v>54</v>
      </c>
      <c r="K58" s="30">
        <v>105</v>
      </c>
      <c r="L58" s="30">
        <v>100</v>
      </c>
      <c r="M58" s="30">
        <v>238</v>
      </c>
      <c r="N58" s="30">
        <v>80</v>
      </c>
      <c r="O58" s="30">
        <v>96</v>
      </c>
    </row>
    <row r="59" spans="1:15" ht="15" customHeight="1">
      <c r="A59" s="49"/>
      <c r="B59" s="24"/>
      <c r="C59" s="52"/>
      <c r="D59" s="31">
        <v>1</v>
      </c>
      <c r="E59" s="26">
        <v>0.61993517017828204</v>
      </c>
      <c r="F59" s="27">
        <v>0.11183144246353323</v>
      </c>
      <c r="G59" s="27">
        <v>0.30145867098865481</v>
      </c>
      <c r="H59" s="27">
        <v>0.32495948136142627</v>
      </c>
      <c r="I59" s="27">
        <v>0.15316045380875204</v>
      </c>
      <c r="J59" s="27">
        <v>4.3760129659643439E-2</v>
      </c>
      <c r="K59" s="27">
        <v>8.5089141004862243E-2</v>
      </c>
      <c r="L59" s="27">
        <v>8.1037277147487846E-2</v>
      </c>
      <c r="M59" s="27">
        <v>0.19286871961102106</v>
      </c>
      <c r="N59" s="27">
        <v>6.4829821717990274E-2</v>
      </c>
      <c r="O59" s="27">
        <v>7.7795786061588337E-2</v>
      </c>
    </row>
    <row r="60" spans="1:15" ht="15" customHeight="1">
      <c r="A60" s="49"/>
      <c r="B60" s="24"/>
      <c r="C60" s="51" t="s">
        <v>16</v>
      </c>
      <c r="D60" s="28">
        <v>874</v>
      </c>
      <c r="E60" s="29">
        <v>605</v>
      </c>
      <c r="F60" s="30">
        <v>80</v>
      </c>
      <c r="G60" s="30">
        <v>244</v>
      </c>
      <c r="H60" s="30">
        <v>327</v>
      </c>
      <c r="I60" s="30">
        <v>88</v>
      </c>
      <c r="J60" s="30">
        <v>46</v>
      </c>
      <c r="K60" s="30">
        <v>81</v>
      </c>
      <c r="L60" s="30">
        <v>78</v>
      </c>
      <c r="M60" s="30">
        <v>157</v>
      </c>
      <c r="N60" s="30">
        <v>55</v>
      </c>
      <c r="O60" s="30">
        <v>34</v>
      </c>
    </row>
    <row r="61" spans="1:15" ht="15" customHeight="1">
      <c r="A61" s="49"/>
      <c r="B61" s="24"/>
      <c r="C61" s="52"/>
      <c r="D61" s="31">
        <v>1</v>
      </c>
      <c r="E61" s="26">
        <v>0.69221967963386732</v>
      </c>
      <c r="F61" s="27">
        <v>9.1533180778032033E-2</v>
      </c>
      <c r="G61" s="27">
        <v>0.2791762013729977</v>
      </c>
      <c r="H61" s="27">
        <v>0.37414187643020597</v>
      </c>
      <c r="I61" s="27">
        <v>0.10068649885583524</v>
      </c>
      <c r="J61" s="27">
        <v>5.2631578947368418E-2</v>
      </c>
      <c r="K61" s="27">
        <v>9.2677345537757444E-2</v>
      </c>
      <c r="L61" s="27">
        <v>8.924485125858124E-2</v>
      </c>
      <c r="M61" s="27">
        <v>0.17963386727688788</v>
      </c>
      <c r="N61" s="27">
        <v>6.2929061784897031E-2</v>
      </c>
      <c r="O61" s="27">
        <v>3.8901601830663615E-2</v>
      </c>
    </row>
    <row r="62" spans="1:15" ht="15" customHeight="1">
      <c r="A62" s="49"/>
      <c r="B62" s="24"/>
      <c r="C62" s="51" t="s">
        <v>5</v>
      </c>
      <c r="D62" s="28">
        <v>1514</v>
      </c>
      <c r="E62" s="29">
        <v>934</v>
      </c>
      <c r="F62" s="30">
        <v>145</v>
      </c>
      <c r="G62" s="30">
        <v>419</v>
      </c>
      <c r="H62" s="30">
        <v>474</v>
      </c>
      <c r="I62" s="30">
        <v>171</v>
      </c>
      <c r="J62" s="30">
        <v>63</v>
      </c>
      <c r="K62" s="30">
        <v>141</v>
      </c>
      <c r="L62" s="30">
        <v>97</v>
      </c>
      <c r="M62" s="30">
        <v>235</v>
      </c>
      <c r="N62" s="30">
        <v>171</v>
      </c>
      <c r="O62" s="30">
        <v>90</v>
      </c>
    </row>
    <row r="63" spans="1:15" ht="15" customHeight="1">
      <c r="A63" s="49"/>
      <c r="B63" s="24"/>
      <c r="C63" s="52"/>
      <c r="D63" s="31">
        <v>1</v>
      </c>
      <c r="E63" s="26">
        <v>0.61690885072655222</v>
      </c>
      <c r="F63" s="27">
        <v>9.577278731836196E-2</v>
      </c>
      <c r="G63" s="27">
        <v>0.27675033025099077</v>
      </c>
      <c r="H63" s="27">
        <v>0.31307793923381771</v>
      </c>
      <c r="I63" s="27">
        <v>0.11294583883751651</v>
      </c>
      <c r="J63" s="27">
        <v>4.1611624834874503E-2</v>
      </c>
      <c r="K63" s="27">
        <v>9.3130779392338173E-2</v>
      </c>
      <c r="L63" s="27">
        <v>6.4068692206076625E-2</v>
      </c>
      <c r="M63" s="27">
        <v>0.15521796565389695</v>
      </c>
      <c r="N63" s="27">
        <v>0.11294583883751651</v>
      </c>
      <c r="O63" s="27">
        <v>5.9445178335535004E-2</v>
      </c>
    </row>
    <row r="64" spans="1:15" ht="15" customHeight="1">
      <c r="A64" s="49"/>
      <c r="B64" s="24"/>
      <c r="C64" s="51" t="s">
        <v>14</v>
      </c>
      <c r="D64" s="28">
        <v>777</v>
      </c>
      <c r="E64" s="29">
        <v>529</v>
      </c>
      <c r="F64" s="30">
        <v>103</v>
      </c>
      <c r="G64" s="30">
        <v>231</v>
      </c>
      <c r="H64" s="30">
        <v>263</v>
      </c>
      <c r="I64" s="30">
        <v>100</v>
      </c>
      <c r="J64" s="30">
        <v>44</v>
      </c>
      <c r="K64" s="30">
        <v>87</v>
      </c>
      <c r="L64" s="30">
        <v>57</v>
      </c>
      <c r="M64" s="30">
        <v>114</v>
      </c>
      <c r="N64" s="30">
        <v>80</v>
      </c>
      <c r="O64" s="30">
        <v>46</v>
      </c>
    </row>
    <row r="65" spans="1:15" ht="15" customHeight="1">
      <c r="A65" s="49"/>
      <c r="B65" s="24"/>
      <c r="C65" s="52"/>
      <c r="D65" s="31">
        <v>1</v>
      </c>
      <c r="E65" s="26">
        <v>0.68082368082368083</v>
      </c>
      <c r="F65" s="27">
        <v>0.13256113256113256</v>
      </c>
      <c r="G65" s="27">
        <v>0.29729729729729731</v>
      </c>
      <c r="H65" s="27">
        <v>0.33848133848133849</v>
      </c>
      <c r="I65" s="27">
        <v>0.1287001287001287</v>
      </c>
      <c r="J65" s="27">
        <v>5.6628056628056631E-2</v>
      </c>
      <c r="K65" s="27">
        <v>0.11196911196911197</v>
      </c>
      <c r="L65" s="27">
        <v>7.3359073359073365E-2</v>
      </c>
      <c r="M65" s="27">
        <v>0.14671814671814673</v>
      </c>
      <c r="N65" s="27">
        <v>0.10296010296010295</v>
      </c>
      <c r="O65" s="27">
        <v>5.9202059202059204E-2</v>
      </c>
    </row>
    <row r="66" spans="1:15" ht="15" customHeight="1">
      <c r="A66" s="49"/>
      <c r="B66" s="24"/>
      <c r="C66" s="51" t="s">
        <v>19</v>
      </c>
      <c r="D66" s="28">
        <v>1568</v>
      </c>
      <c r="E66" s="29">
        <v>1064</v>
      </c>
      <c r="F66" s="30">
        <v>218</v>
      </c>
      <c r="G66" s="30">
        <v>529</v>
      </c>
      <c r="H66" s="30">
        <v>595</v>
      </c>
      <c r="I66" s="30">
        <v>206</v>
      </c>
      <c r="J66" s="30">
        <v>93</v>
      </c>
      <c r="K66" s="30">
        <v>214</v>
      </c>
      <c r="L66" s="30">
        <v>163</v>
      </c>
      <c r="M66" s="30">
        <v>294</v>
      </c>
      <c r="N66" s="30">
        <v>150</v>
      </c>
      <c r="O66" s="30">
        <v>70</v>
      </c>
    </row>
    <row r="67" spans="1:15" ht="15" customHeight="1">
      <c r="A67" s="49"/>
      <c r="B67" s="43"/>
      <c r="C67" s="60"/>
      <c r="D67" s="44">
        <v>1</v>
      </c>
      <c r="E67" s="45">
        <v>0.6785714285714286</v>
      </c>
      <c r="F67" s="46">
        <v>0.13903061224489796</v>
      </c>
      <c r="G67" s="46">
        <v>0.33737244897959184</v>
      </c>
      <c r="H67" s="46">
        <v>0.3794642857142857</v>
      </c>
      <c r="I67" s="46">
        <v>0.13137755102040816</v>
      </c>
      <c r="J67" s="46">
        <v>5.9311224489795922E-2</v>
      </c>
      <c r="K67" s="46">
        <v>0.13647959183673469</v>
      </c>
      <c r="L67" s="46">
        <v>0.10395408163265306</v>
      </c>
      <c r="M67" s="46">
        <v>0.1875</v>
      </c>
      <c r="N67" s="46">
        <v>9.5663265306122444E-2</v>
      </c>
      <c r="O67" s="46">
        <v>4.4642857142857144E-2</v>
      </c>
    </row>
    <row r="68" spans="1:15" ht="15" customHeight="1">
      <c r="A68" s="49"/>
      <c r="B68" s="24" t="s">
        <v>283</v>
      </c>
      <c r="C68" s="53" t="s">
        <v>309</v>
      </c>
      <c r="D68" s="21">
        <v>1302</v>
      </c>
      <c r="E68" s="22">
        <v>623</v>
      </c>
      <c r="F68" s="23">
        <v>81</v>
      </c>
      <c r="G68" s="23">
        <v>335</v>
      </c>
      <c r="H68" s="23">
        <v>239</v>
      </c>
      <c r="I68" s="23">
        <v>164</v>
      </c>
      <c r="J68" s="23">
        <v>52</v>
      </c>
      <c r="K68" s="23">
        <v>73</v>
      </c>
      <c r="L68" s="23">
        <v>50</v>
      </c>
      <c r="M68" s="23">
        <v>196</v>
      </c>
      <c r="N68" s="23">
        <v>170</v>
      </c>
      <c r="O68" s="23">
        <v>133</v>
      </c>
    </row>
    <row r="69" spans="1:15" ht="15" customHeight="1">
      <c r="A69" s="49"/>
      <c r="B69" s="24"/>
      <c r="C69" s="52"/>
      <c r="D69" s="31">
        <v>1</v>
      </c>
      <c r="E69" s="26">
        <v>0.478494623655914</v>
      </c>
      <c r="F69" s="27">
        <v>6.2211981566820278E-2</v>
      </c>
      <c r="G69" s="27">
        <v>0.25729646697388631</v>
      </c>
      <c r="H69" s="27">
        <v>0.1835637480798771</v>
      </c>
      <c r="I69" s="27">
        <v>0.1259600614439324</v>
      </c>
      <c r="J69" s="27">
        <v>3.9938556067588324E-2</v>
      </c>
      <c r="K69" s="27">
        <v>5.606758832565284E-2</v>
      </c>
      <c r="L69" s="27">
        <v>3.840245775729647E-2</v>
      </c>
      <c r="M69" s="27">
        <v>0.15053763440860216</v>
      </c>
      <c r="N69" s="27">
        <v>0.13056835637480799</v>
      </c>
      <c r="O69" s="27">
        <v>0.10215053763440861</v>
      </c>
    </row>
    <row r="70" spans="1:15" ht="15" customHeight="1">
      <c r="A70" s="49"/>
      <c r="B70" s="24"/>
      <c r="C70" s="51" t="s">
        <v>310</v>
      </c>
      <c r="D70" s="28">
        <v>1533</v>
      </c>
      <c r="E70" s="29">
        <v>798</v>
      </c>
      <c r="F70" s="30">
        <v>104</v>
      </c>
      <c r="G70" s="30">
        <v>392</v>
      </c>
      <c r="H70" s="30">
        <v>326</v>
      </c>
      <c r="I70" s="30">
        <v>177</v>
      </c>
      <c r="J70" s="30">
        <v>49</v>
      </c>
      <c r="K70" s="30">
        <v>97</v>
      </c>
      <c r="L70" s="30">
        <v>53</v>
      </c>
      <c r="M70" s="30">
        <v>247</v>
      </c>
      <c r="N70" s="30">
        <v>202</v>
      </c>
      <c r="O70" s="30">
        <v>148</v>
      </c>
    </row>
    <row r="71" spans="1:15" ht="15" customHeight="1">
      <c r="A71" s="49"/>
      <c r="B71" s="24"/>
      <c r="C71" s="52"/>
      <c r="D71" s="31">
        <v>1</v>
      </c>
      <c r="E71" s="26">
        <v>0.52054794520547942</v>
      </c>
      <c r="F71" s="27">
        <v>6.7840834964122632E-2</v>
      </c>
      <c r="G71" s="27">
        <v>0.25570776255707761</v>
      </c>
      <c r="H71" s="27">
        <v>0.2126549249836921</v>
      </c>
      <c r="I71" s="27">
        <v>0.11545988258317025</v>
      </c>
      <c r="J71" s="27">
        <v>3.1963470319634701E-2</v>
      </c>
      <c r="K71" s="27">
        <v>6.3274624918460531E-2</v>
      </c>
      <c r="L71" s="27">
        <v>3.4572733202870187E-2</v>
      </c>
      <c r="M71" s="27">
        <v>0.16112198303979125</v>
      </c>
      <c r="N71" s="27">
        <v>0.13176777560339203</v>
      </c>
      <c r="O71" s="27">
        <v>9.6542726679712976E-2</v>
      </c>
    </row>
    <row r="72" spans="1:15" ht="15" customHeight="1">
      <c r="A72" s="49"/>
      <c r="B72" s="24"/>
      <c r="C72" s="51" t="s">
        <v>311</v>
      </c>
      <c r="D72" s="28">
        <v>2694</v>
      </c>
      <c r="E72" s="29">
        <v>1759</v>
      </c>
      <c r="F72" s="30">
        <v>208</v>
      </c>
      <c r="G72" s="30">
        <v>782</v>
      </c>
      <c r="H72" s="30">
        <v>914</v>
      </c>
      <c r="I72" s="30">
        <v>331</v>
      </c>
      <c r="J72" s="30">
        <v>131</v>
      </c>
      <c r="K72" s="30">
        <v>303</v>
      </c>
      <c r="L72" s="30">
        <v>153</v>
      </c>
      <c r="M72" s="30">
        <v>492</v>
      </c>
      <c r="N72" s="30">
        <v>230</v>
      </c>
      <c r="O72" s="30">
        <v>141</v>
      </c>
    </row>
    <row r="73" spans="1:15" ht="15" customHeight="1">
      <c r="A73" s="49"/>
      <c r="B73" s="24"/>
      <c r="C73" s="52"/>
      <c r="D73" s="31">
        <v>1</v>
      </c>
      <c r="E73" s="26">
        <v>0.65293244246473647</v>
      </c>
      <c r="F73" s="27">
        <v>7.7208611729769852E-2</v>
      </c>
      <c r="G73" s="27">
        <v>0.29027468448403859</v>
      </c>
      <c r="H73" s="27">
        <v>0.3392724573125464</v>
      </c>
      <c r="I73" s="27">
        <v>0.12286562731997031</v>
      </c>
      <c r="J73" s="27">
        <v>4.8626577579806977E-2</v>
      </c>
      <c r="K73" s="27">
        <v>0.11247216035634744</v>
      </c>
      <c r="L73" s="27">
        <v>5.6792873051224942E-2</v>
      </c>
      <c r="M73" s="27">
        <v>0.18262806236080179</v>
      </c>
      <c r="N73" s="27">
        <v>8.537490720118783E-2</v>
      </c>
      <c r="O73" s="27">
        <v>5.2338530066815145E-2</v>
      </c>
    </row>
    <row r="74" spans="1:15" ht="15" customHeight="1">
      <c r="A74" s="49"/>
      <c r="B74" s="24"/>
      <c r="C74" s="51" t="s">
        <v>312</v>
      </c>
      <c r="D74" s="28">
        <v>2043</v>
      </c>
      <c r="E74" s="29">
        <v>1386</v>
      </c>
      <c r="F74" s="30">
        <v>243</v>
      </c>
      <c r="G74" s="30">
        <v>614</v>
      </c>
      <c r="H74" s="30">
        <v>795</v>
      </c>
      <c r="I74" s="30">
        <v>243</v>
      </c>
      <c r="J74" s="30">
        <v>91</v>
      </c>
      <c r="K74" s="30">
        <v>256</v>
      </c>
      <c r="L74" s="30">
        <v>158</v>
      </c>
      <c r="M74" s="30">
        <v>389</v>
      </c>
      <c r="N74" s="30">
        <v>150</v>
      </c>
      <c r="O74" s="30">
        <v>88</v>
      </c>
    </row>
    <row r="75" spans="1:15" ht="15" customHeight="1">
      <c r="A75" s="49"/>
      <c r="B75" s="24"/>
      <c r="C75" s="52"/>
      <c r="D75" s="31">
        <v>1</v>
      </c>
      <c r="E75" s="26">
        <v>0.67841409691629961</v>
      </c>
      <c r="F75" s="27">
        <v>0.11894273127753303</v>
      </c>
      <c r="G75" s="27">
        <v>0.30053842388644153</v>
      </c>
      <c r="H75" s="27">
        <v>0.3891336270190896</v>
      </c>
      <c r="I75" s="27">
        <v>0.11894273127753303</v>
      </c>
      <c r="J75" s="27">
        <v>4.454233969652472E-2</v>
      </c>
      <c r="K75" s="27">
        <v>0.12530592266275087</v>
      </c>
      <c r="L75" s="27">
        <v>7.7337249143416539E-2</v>
      </c>
      <c r="M75" s="27">
        <v>0.19040626529613314</v>
      </c>
      <c r="N75" s="27">
        <v>7.3421439060205582E-2</v>
      </c>
      <c r="O75" s="27">
        <v>4.3073910915320604E-2</v>
      </c>
    </row>
    <row r="76" spans="1:15" ht="15" customHeight="1">
      <c r="A76" s="49"/>
      <c r="B76" s="24"/>
      <c r="C76" s="51" t="s">
        <v>313</v>
      </c>
      <c r="D76" s="28">
        <v>1222</v>
      </c>
      <c r="E76" s="29">
        <v>888</v>
      </c>
      <c r="F76" s="30">
        <v>191</v>
      </c>
      <c r="G76" s="30">
        <v>385</v>
      </c>
      <c r="H76" s="30">
        <v>563</v>
      </c>
      <c r="I76" s="30">
        <v>176</v>
      </c>
      <c r="J76" s="30">
        <v>90</v>
      </c>
      <c r="K76" s="30">
        <v>150</v>
      </c>
      <c r="L76" s="30">
        <v>142</v>
      </c>
      <c r="M76" s="30">
        <v>263</v>
      </c>
      <c r="N76" s="30">
        <v>83</v>
      </c>
      <c r="O76" s="30">
        <v>51</v>
      </c>
    </row>
    <row r="77" spans="1:15" ht="15" customHeight="1">
      <c r="A77" s="49"/>
      <c r="B77" s="24"/>
      <c r="C77" s="52"/>
      <c r="D77" s="31">
        <v>1</v>
      </c>
      <c r="E77" s="26">
        <v>0.72667757774140751</v>
      </c>
      <c r="F77" s="27">
        <v>0.15630114566284778</v>
      </c>
      <c r="G77" s="27">
        <v>0.31505728314238951</v>
      </c>
      <c r="H77" s="27">
        <v>0.46072013093289688</v>
      </c>
      <c r="I77" s="27">
        <v>0.14402618657937807</v>
      </c>
      <c r="J77" s="27">
        <v>7.3649754500818329E-2</v>
      </c>
      <c r="K77" s="27">
        <v>0.12274959083469722</v>
      </c>
      <c r="L77" s="27">
        <v>0.11620294599018004</v>
      </c>
      <c r="M77" s="27">
        <v>0.21522094926350246</v>
      </c>
      <c r="N77" s="27">
        <v>6.7921440261865793E-2</v>
      </c>
      <c r="O77" s="27">
        <v>4.1734860883797055E-2</v>
      </c>
    </row>
    <row r="78" spans="1:15" ht="15" customHeight="1">
      <c r="A78" s="49"/>
      <c r="B78" s="24"/>
      <c r="C78" s="51" t="s">
        <v>314</v>
      </c>
      <c r="D78" s="28">
        <v>998</v>
      </c>
      <c r="E78" s="29">
        <v>750</v>
      </c>
      <c r="F78" s="30">
        <v>183</v>
      </c>
      <c r="G78" s="30">
        <v>331</v>
      </c>
      <c r="H78" s="30">
        <v>435</v>
      </c>
      <c r="I78" s="30">
        <v>146</v>
      </c>
      <c r="J78" s="30">
        <v>65</v>
      </c>
      <c r="K78" s="30">
        <v>110</v>
      </c>
      <c r="L78" s="30">
        <v>143</v>
      </c>
      <c r="M78" s="30">
        <v>198</v>
      </c>
      <c r="N78" s="30">
        <v>59</v>
      </c>
      <c r="O78" s="30">
        <v>43</v>
      </c>
    </row>
    <row r="79" spans="1:15" ht="15" customHeight="1">
      <c r="A79" s="49"/>
      <c r="B79" s="24"/>
      <c r="C79" s="52"/>
      <c r="D79" s="31">
        <v>1</v>
      </c>
      <c r="E79" s="26">
        <v>0.75150300601202402</v>
      </c>
      <c r="F79" s="27">
        <v>0.18336673346693386</v>
      </c>
      <c r="G79" s="27">
        <v>0.33166332665330661</v>
      </c>
      <c r="H79" s="27">
        <v>0.43587174348697394</v>
      </c>
      <c r="I79" s="27">
        <v>0.14629258517034069</v>
      </c>
      <c r="J79" s="27">
        <v>6.513026052104208E-2</v>
      </c>
      <c r="K79" s="27">
        <v>0.11022044088176353</v>
      </c>
      <c r="L79" s="27">
        <v>0.14328657314629259</v>
      </c>
      <c r="M79" s="27">
        <v>0.19839679358717435</v>
      </c>
      <c r="N79" s="27">
        <v>5.9118236472945888E-2</v>
      </c>
      <c r="O79" s="27">
        <v>4.308617234468938E-2</v>
      </c>
    </row>
    <row r="80" spans="1:15" ht="15" customHeight="1">
      <c r="A80" s="49"/>
      <c r="B80" s="24"/>
      <c r="C80" s="51" t="s">
        <v>315</v>
      </c>
      <c r="D80" s="28">
        <v>511</v>
      </c>
      <c r="E80" s="29">
        <v>391</v>
      </c>
      <c r="F80" s="30">
        <v>119</v>
      </c>
      <c r="G80" s="30">
        <v>187</v>
      </c>
      <c r="H80" s="30">
        <v>217</v>
      </c>
      <c r="I80" s="30">
        <v>83</v>
      </c>
      <c r="J80" s="30">
        <v>39</v>
      </c>
      <c r="K80" s="30">
        <v>51</v>
      </c>
      <c r="L80" s="30">
        <v>134</v>
      </c>
      <c r="M80" s="30">
        <v>94</v>
      </c>
      <c r="N80" s="30">
        <v>29</v>
      </c>
      <c r="O80" s="30">
        <v>16</v>
      </c>
    </row>
    <row r="81" spans="1:15" ht="15" customHeight="1">
      <c r="A81" s="49"/>
      <c r="B81" s="24"/>
      <c r="C81" s="52"/>
      <c r="D81" s="31">
        <v>1</v>
      </c>
      <c r="E81" s="26">
        <v>0.76516634050880628</v>
      </c>
      <c r="F81" s="27">
        <v>0.23287671232876711</v>
      </c>
      <c r="G81" s="27">
        <v>0.36594911937377689</v>
      </c>
      <c r="H81" s="27">
        <v>0.42465753424657532</v>
      </c>
      <c r="I81" s="27">
        <v>0.16242661448140899</v>
      </c>
      <c r="J81" s="27">
        <v>7.6320939334637961E-2</v>
      </c>
      <c r="K81" s="27">
        <v>9.9804305283757333E-2</v>
      </c>
      <c r="L81" s="27">
        <v>0.26223091976516633</v>
      </c>
      <c r="M81" s="27">
        <v>0.18395303326810175</v>
      </c>
      <c r="N81" s="27">
        <v>5.6751467710371817E-2</v>
      </c>
      <c r="O81" s="27">
        <v>3.131115459882583E-2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2163</v>
      </c>
      <c r="E84" s="22">
        <v>1156</v>
      </c>
      <c r="F84" s="23">
        <v>142</v>
      </c>
      <c r="G84" s="23">
        <v>542</v>
      </c>
      <c r="H84" s="23">
        <v>452</v>
      </c>
      <c r="I84" s="23">
        <v>258</v>
      </c>
      <c r="J84" s="23">
        <v>82</v>
      </c>
      <c r="K84" s="23">
        <v>136</v>
      </c>
      <c r="L84" s="23">
        <v>111</v>
      </c>
      <c r="M84" s="23">
        <v>308</v>
      </c>
      <c r="N84" s="23">
        <v>266</v>
      </c>
      <c r="O84" s="23">
        <v>220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0.53444290337494216</v>
      </c>
      <c r="F85" s="27">
        <v>6.5649560795191866E-2</v>
      </c>
      <c r="G85" s="27">
        <v>0.25057790106333794</v>
      </c>
      <c r="H85" s="27">
        <v>0.20896902450300509</v>
      </c>
      <c r="I85" s="27">
        <v>0.11927877947295423</v>
      </c>
      <c r="J85" s="27">
        <v>3.7910309754969951E-2</v>
      </c>
      <c r="K85" s="27">
        <v>6.2875635691169676E-2</v>
      </c>
      <c r="L85" s="27">
        <v>5.1317614424410539E-2</v>
      </c>
      <c r="M85" s="27">
        <v>0.14239482200647249</v>
      </c>
      <c r="N85" s="27">
        <v>0.12297734627831715</v>
      </c>
      <c r="O85" s="27">
        <v>0.10171058714748035</v>
      </c>
    </row>
    <row r="86" spans="1:15" ht="15" customHeight="1">
      <c r="A86" s="49"/>
      <c r="B86" s="24" t="s">
        <v>319</v>
      </c>
      <c r="C86" s="51" t="s">
        <v>320</v>
      </c>
      <c r="D86" s="28">
        <v>2243</v>
      </c>
      <c r="E86" s="29">
        <v>1277</v>
      </c>
      <c r="F86" s="30">
        <v>188</v>
      </c>
      <c r="G86" s="30">
        <v>611</v>
      </c>
      <c r="H86" s="30">
        <v>610</v>
      </c>
      <c r="I86" s="30">
        <v>259</v>
      </c>
      <c r="J86" s="30">
        <v>83</v>
      </c>
      <c r="K86" s="30">
        <v>194</v>
      </c>
      <c r="L86" s="30">
        <v>145</v>
      </c>
      <c r="M86" s="30">
        <v>377</v>
      </c>
      <c r="N86" s="30">
        <v>239</v>
      </c>
      <c r="O86" s="30">
        <v>144</v>
      </c>
    </row>
    <row r="87" spans="1:15" ht="15" customHeight="1">
      <c r="A87" s="49"/>
      <c r="B87" s="24"/>
      <c r="C87" s="52"/>
      <c r="D87" s="31">
        <v>1</v>
      </c>
      <c r="E87" s="26">
        <v>0.56932679447168966</v>
      </c>
      <c r="F87" s="27">
        <v>8.3816317432010706E-2</v>
      </c>
      <c r="G87" s="27">
        <v>0.27240303165403479</v>
      </c>
      <c r="H87" s="27">
        <v>0.27195720017833258</v>
      </c>
      <c r="I87" s="27">
        <v>0.1154703522068658</v>
      </c>
      <c r="J87" s="27">
        <v>3.7004012483281321E-2</v>
      </c>
      <c r="K87" s="27">
        <v>8.6491306286223812E-2</v>
      </c>
      <c r="L87" s="27">
        <v>6.4645563976816769E-2</v>
      </c>
      <c r="M87" s="27">
        <v>0.16807846633972359</v>
      </c>
      <c r="N87" s="27">
        <v>0.10655372269282211</v>
      </c>
      <c r="O87" s="27">
        <v>6.4199732501114576E-2</v>
      </c>
    </row>
    <row r="88" spans="1:15" ht="15" customHeight="1">
      <c r="A88" s="49"/>
      <c r="B88" s="24"/>
      <c r="C88" s="51" t="s">
        <v>321</v>
      </c>
      <c r="D88" s="28">
        <v>1530</v>
      </c>
      <c r="E88" s="29">
        <v>997</v>
      </c>
      <c r="F88" s="30">
        <v>153</v>
      </c>
      <c r="G88" s="30">
        <v>475</v>
      </c>
      <c r="H88" s="30">
        <v>527</v>
      </c>
      <c r="I88" s="30">
        <v>202</v>
      </c>
      <c r="J88" s="30">
        <v>73</v>
      </c>
      <c r="K88" s="30">
        <v>166</v>
      </c>
      <c r="L88" s="30">
        <v>124</v>
      </c>
      <c r="M88" s="30">
        <v>292</v>
      </c>
      <c r="N88" s="30">
        <v>137</v>
      </c>
      <c r="O88" s="30">
        <v>67</v>
      </c>
    </row>
    <row r="89" spans="1:15" ht="15" customHeight="1">
      <c r="A89" s="49"/>
      <c r="B89" s="24"/>
      <c r="C89" s="52"/>
      <c r="D89" s="31">
        <v>1</v>
      </c>
      <c r="E89" s="26">
        <v>0.65163398692810459</v>
      </c>
      <c r="F89" s="27">
        <v>0.1</v>
      </c>
      <c r="G89" s="27">
        <v>0.31045751633986929</v>
      </c>
      <c r="H89" s="27">
        <v>0.34444444444444444</v>
      </c>
      <c r="I89" s="27">
        <v>0.13202614379084968</v>
      </c>
      <c r="J89" s="27">
        <v>4.7712418300653592E-2</v>
      </c>
      <c r="K89" s="27">
        <v>0.10849673202614379</v>
      </c>
      <c r="L89" s="27">
        <v>8.1045751633986932E-2</v>
      </c>
      <c r="M89" s="27">
        <v>0.19084967320261437</v>
      </c>
      <c r="N89" s="27">
        <v>8.954248366013072E-2</v>
      </c>
      <c r="O89" s="27">
        <v>4.3790849673202611E-2</v>
      </c>
    </row>
    <row r="90" spans="1:15" ht="15" customHeight="1">
      <c r="A90" s="49"/>
      <c r="B90" s="24"/>
      <c r="C90" s="51" t="s">
        <v>322</v>
      </c>
      <c r="D90" s="28">
        <v>2363</v>
      </c>
      <c r="E90" s="29">
        <v>1679</v>
      </c>
      <c r="F90" s="30">
        <v>269</v>
      </c>
      <c r="G90" s="30">
        <v>726</v>
      </c>
      <c r="H90" s="30">
        <v>991</v>
      </c>
      <c r="I90" s="30">
        <v>307</v>
      </c>
      <c r="J90" s="30">
        <v>136</v>
      </c>
      <c r="K90" s="30">
        <v>280</v>
      </c>
      <c r="L90" s="30">
        <v>179</v>
      </c>
      <c r="M90" s="30">
        <v>467</v>
      </c>
      <c r="N90" s="30">
        <v>165</v>
      </c>
      <c r="O90" s="30">
        <v>108</v>
      </c>
    </row>
    <row r="91" spans="1:15" ht="15" customHeight="1">
      <c r="A91" s="49"/>
      <c r="B91" s="24"/>
      <c r="C91" s="52"/>
      <c r="D91" s="31">
        <v>1</v>
      </c>
      <c r="E91" s="26">
        <v>0.71053745239102839</v>
      </c>
      <c r="F91" s="27">
        <v>0.11383834109183241</v>
      </c>
      <c r="G91" s="27">
        <v>0.30723656369022428</v>
      </c>
      <c r="H91" s="27">
        <v>0.41938214134574692</v>
      </c>
      <c r="I91" s="27">
        <v>0.12991959373677528</v>
      </c>
      <c r="J91" s="27">
        <v>5.7553956834532377E-2</v>
      </c>
      <c r="K91" s="27">
        <v>0.1184934405416843</v>
      </c>
      <c r="L91" s="27">
        <v>7.5751163774862462E-2</v>
      </c>
      <c r="M91" s="27">
        <v>0.19763013118916631</v>
      </c>
      <c r="N91" s="27">
        <v>6.9826491747778247E-2</v>
      </c>
      <c r="O91" s="27">
        <v>4.5704612780363946E-2</v>
      </c>
    </row>
    <row r="92" spans="1:15" ht="15" customHeight="1">
      <c r="A92" s="49"/>
      <c r="B92" s="24"/>
      <c r="C92" s="51" t="s">
        <v>323</v>
      </c>
      <c r="D92" s="28">
        <v>1232</v>
      </c>
      <c r="E92" s="29">
        <v>915</v>
      </c>
      <c r="F92" s="30">
        <v>217</v>
      </c>
      <c r="G92" s="30">
        <v>393</v>
      </c>
      <c r="H92" s="30">
        <v>560</v>
      </c>
      <c r="I92" s="30">
        <v>184</v>
      </c>
      <c r="J92" s="30">
        <v>81</v>
      </c>
      <c r="K92" s="30">
        <v>164</v>
      </c>
      <c r="L92" s="30">
        <v>152</v>
      </c>
      <c r="M92" s="30">
        <v>248</v>
      </c>
      <c r="N92" s="30">
        <v>74</v>
      </c>
      <c r="O92" s="30">
        <v>47</v>
      </c>
    </row>
    <row r="93" spans="1:15" ht="15" customHeight="1">
      <c r="A93" s="49"/>
      <c r="B93" s="24"/>
      <c r="C93" s="52"/>
      <c r="D93" s="31">
        <v>1</v>
      </c>
      <c r="E93" s="26">
        <v>0.74269480519480524</v>
      </c>
      <c r="F93" s="27">
        <v>0.17613636363636365</v>
      </c>
      <c r="G93" s="27">
        <v>0.3189935064935065</v>
      </c>
      <c r="H93" s="27">
        <v>0.45454545454545453</v>
      </c>
      <c r="I93" s="27">
        <v>0.14935064935064934</v>
      </c>
      <c r="J93" s="27">
        <v>6.5746753246753248E-2</v>
      </c>
      <c r="K93" s="27">
        <v>0.13311688311688311</v>
      </c>
      <c r="L93" s="27">
        <v>0.12337662337662338</v>
      </c>
      <c r="M93" s="27">
        <v>0.20129870129870131</v>
      </c>
      <c r="N93" s="27">
        <v>6.0064935064935064E-2</v>
      </c>
      <c r="O93" s="27">
        <v>3.8149350649350648E-2</v>
      </c>
    </row>
    <row r="94" spans="1:15" ht="15" customHeight="1">
      <c r="A94" s="49"/>
      <c r="B94" s="24"/>
      <c r="C94" s="51" t="s">
        <v>324</v>
      </c>
      <c r="D94" s="28">
        <v>304</v>
      </c>
      <c r="E94" s="29">
        <v>222</v>
      </c>
      <c r="F94" s="30">
        <v>70</v>
      </c>
      <c r="G94" s="30">
        <v>109</v>
      </c>
      <c r="H94" s="30">
        <v>154</v>
      </c>
      <c r="I94" s="30">
        <v>48</v>
      </c>
      <c r="J94" s="30">
        <v>23</v>
      </c>
      <c r="K94" s="30">
        <v>50</v>
      </c>
      <c r="L94" s="30">
        <v>37</v>
      </c>
      <c r="M94" s="30">
        <v>75</v>
      </c>
      <c r="N94" s="30">
        <v>12</v>
      </c>
      <c r="O94" s="30">
        <v>12</v>
      </c>
    </row>
    <row r="95" spans="1:15" ht="15" customHeight="1">
      <c r="A95" s="49"/>
      <c r="B95" s="24"/>
      <c r="C95" s="52"/>
      <c r="D95" s="31">
        <v>1</v>
      </c>
      <c r="E95" s="26">
        <v>0.73026315789473684</v>
      </c>
      <c r="F95" s="27">
        <v>0.23026315789473684</v>
      </c>
      <c r="G95" s="27">
        <v>0.35855263157894735</v>
      </c>
      <c r="H95" s="27">
        <v>0.50657894736842102</v>
      </c>
      <c r="I95" s="27">
        <v>0.15789473684210525</v>
      </c>
      <c r="J95" s="27">
        <v>7.5657894736842105E-2</v>
      </c>
      <c r="K95" s="27">
        <v>0.16447368421052633</v>
      </c>
      <c r="L95" s="27">
        <v>0.12171052631578948</v>
      </c>
      <c r="M95" s="27">
        <v>0.24671052631578946</v>
      </c>
      <c r="N95" s="27">
        <v>3.9473684210526314E-2</v>
      </c>
      <c r="O95" s="27">
        <v>3.9473684210526314E-2</v>
      </c>
    </row>
    <row r="96" spans="1:15" ht="15" customHeight="1">
      <c r="A96" s="49"/>
      <c r="B96" s="24"/>
      <c r="C96" s="51" t="s">
        <v>325</v>
      </c>
      <c r="D96" s="28">
        <v>283</v>
      </c>
      <c r="E96" s="29">
        <v>231</v>
      </c>
      <c r="F96" s="30">
        <v>68</v>
      </c>
      <c r="G96" s="30">
        <v>112</v>
      </c>
      <c r="H96" s="30">
        <v>136</v>
      </c>
      <c r="I96" s="30">
        <v>34</v>
      </c>
      <c r="J96" s="30">
        <v>24</v>
      </c>
      <c r="K96" s="30">
        <v>34</v>
      </c>
      <c r="L96" s="30">
        <v>62</v>
      </c>
      <c r="M96" s="30">
        <v>69</v>
      </c>
      <c r="N96" s="30">
        <v>12</v>
      </c>
      <c r="O96" s="30">
        <v>7</v>
      </c>
    </row>
    <row r="97" spans="1:15" ht="15" customHeight="1">
      <c r="A97" s="49"/>
      <c r="B97" s="24"/>
      <c r="C97" s="52"/>
      <c r="D97" s="31">
        <v>1</v>
      </c>
      <c r="E97" s="26">
        <v>0.81625441696113077</v>
      </c>
      <c r="F97" s="27">
        <v>0.24028268551236748</v>
      </c>
      <c r="G97" s="27">
        <v>0.39575971731448761</v>
      </c>
      <c r="H97" s="27">
        <v>0.48056537102473496</v>
      </c>
      <c r="I97" s="27">
        <v>0.12014134275618374</v>
      </c>
      <c r="J97" s="27">
        <v>8.4805653710247356E-2</v>
      </c>
      <c r="K97" s="27">
        <v>0.12014134275618374</v>
      </c>
      <c r="L97" s="27">
        <v>0.21908127208480566</v>
      </c>
      <c r="M97" s="27">
        <v>0.24381625441696114</v>
      </c>
      <c r="N97" s="27">
        <v>4.2402826855123678E-2</v>
      </c>
      <c r="O97" s="27">
        <v>2.4734982332155476E-2</v>
      </c>
    </row>
    <row r="98" spans="1:15" ht="15" customHeight="1">
      <c r="A98" s="49"/>
      <c r="B98" s="24"/>
      <c r="C98" s="51" t="s">
        <v>326</v>
      </c>
      <c r="D98" s="28">
        <v>23</v>
      </c>
      <c r="E98" s="29">
        <v>16</v>
      </c>
      <c r="F98" s="30">
        <v>7</v>
      </c>
      <c r="G98" s="30">
        <v>7</v>
      </c>
      <c r="H98" s="30">
        <v>13</v>
      </c>
      <c r="I98" s="30">
        <v>4</v>
      </c>
      <c r="J98" s="30">
        <v>2</v>
      </c>
      <c r="K98" s="30">
        <v>2</v>
      </c>
      <c r="L98" s="30">
        <v>6</v>
      </c>
      <c r="M98" s="30">
        <v>8</v>
      </c>
      <c r="N98" s="30">
        <v>1</v>
      </c>
      <c r="O98" s="30">
        <v>1</v>
      </c>
    </row>
    <row r="99" spans="1:15" ht="15" customHeight="1">
      <c r="A99" s="49"/>
      <c r="B99" s="24"/>
      <c r="C99" s="52"/>
      <c r="D99" s="31">
        <v>1</v>
      </c>
      <c r="E99" s="26">
        <v>0.69565217391304346</v>
      </c>
      <c r="F99" s="27">
        <v>0.30434782608695654</v>
      </c>
      <c r="G99" s="27">
        <v>0.30434782608695654</v>
      </c>
      <c r="H99" s="27">
        <v>0.56521739130434778</v>
      </c>
      <c r="I99" s="27">
        <v>0.17391304347826086</v>
      </c>
      <c r="J99" s="27">
        <v>8.6956521739130432E-2</v>
      </c>
      <c r="K99" s="27">
        <v>8.6956521739130432E-2</v>
      </c>
      <c r="L99" s="27">
        <v>0.2608695652173913</v>
      </c>
      <c r="M99" s="27">
        <v>0.34782608695652173</v>
      </c>
      <c r="N99" s="27">
        <v>4.3478260869565216E-2</v>
      </c>
      <c r="O99" s="27">
        <v>4.3478260869565216E-2</v>
      </c>
    </row>
    <row r="100" spans="1:15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413" priority="56" rank="1"/>
  </conditionalFormatting>
  <conditionalFormatting sqref="E67:O67">
    <cfRule type="top10" dxfId="412" priority="49" rank="1"/>
  </conditionalFormatting>
  <conditionalFormatting sqref="E65:O65">
    <cfRule type="top10" dxfId="411" priority="48" rank="1"/>
  </conditionalFormatting>
  <conditionalFormatting sqref="E63:O63">
    <cfRule type="top10" dxfId="410" priority="47" rank="1"/>
  </conditionalFormatting>
  <conditionalFormatting sqref="E61:O61">
    <cfRule type="top10" dxfId="409" priority="46" rank="1"/>
  </conditionalFormatting>
  <conditionalFormatting sqref="E59:O59">
    <cfRule type="top10" dxfId="408" priority="45" rank="1"/>
  </conditionalFormatting>
  <conditionalFormatting sqref="E57:O57">
    <cfRule type="top10" dxfId="407" priority="44" rank="1"/>
  </conditionalFormatting>
  <conditionalFormatting sqref="E55:O55">
    <cfRule type="top10" dxfId="406" priority="43" rank="1"/>
  </conditionalFormatting>
  <conditionalFormatting sqref="E53:O53">
    <cfRule type="top10" dxfId="405" priority="42" rank="1"/>
  </conditionalFormatting>
  <conditionalFormatting sqref="E51:O51">
    <cfRule type="top10" dxfId="404" priority="41" rank="1"/>
  </conditionalFormatting>
  <conditionalFormatting sqref="E49:O49">
    <cfRule type="top10" dxfId="403" priority="40" rank="1"/>
  </conditionalFormatting>
  <conditionalFormatting sqref="E47:O47">
    <cfRule type="top10" dxfId="402" priority="39" rank="1"/>
  </conditionalFormatting>
  <conditionalFormatting sqref="E45:O45">
    <cfRule type="top10" dxfId="401" priority="38" rank="1"/>
  </conditionalFormatting>
  <conditionalFormatting sqref="E43:O43">
    <cfRule type="top10" dxfId="400" priority="37" rank="1"/>
  </conditionalFormatting>
  <conditionalFormatting sqref="E41:O41">
    <cfRule type="top10" dxfId="399" priority="36" rank="1"/>
  </conditionalFormatting>
  <conditionalFormatting sqref="E39:O39">
    <cfRule type="top10" dxfId="398" priority="35" rank="1"/>
  </conditionalFormatting>
  <conditionalFormatting sqref="E37:O37">
    <cfRule type="top10" dxfId="397" priority="34" rank="1"/>
  </conditionalFormatting>
  <conditionalFormatting sqref="E35:O35">
    <cfRule type="top10" dxfId="396" priority="32" rank="1"/>
  </conditionalFormatting>
  <conditionalFormatting sqref="E33:O33">
    <cfRule type="top10" dxfId="395" priority="31" rank="1"/>
  </conditionalFormatting>
  <conditionalFormatting sqref="E31:O31">
    <cfRule type="top10" dxfId="394" priority="30" rank="1"/>
  </conditionalFormatting>
  <conditionalFormatting sqref="E29:O29">
    <cfRule type="top10" dxfId="393" priority="29" rank="1"/>
  </conditionalFormatting>
  <conditionalFormatting sqref="E27:O27">
    <cfRule type="top10" dxfId="392" priority="28" rank="1"/>
  </conditionalFormatting>
  <conditionalFormatting sqref="E21:O21">
    <cfRule type="top10" dxfId="391" priority="27" rank="1"/>
  </conditionalFormatting>
  <conditionalFormatting sqref="E19:O19">
    <cfRule type="top10" dxfId="390" priority="26" rank="1"/>
  </conditionalFormatting>
  <conditionalFormatting sqref="E17:O17">
    <cfRule type="top10" dxfId="389" priority="25" rank="1"/>
  </conditionalFormatting>
  <conditionalFormatting sqref="E15:O15">
    <cfRule type="top10" dxfId="388" priority="24" rank="1"/>
  </conditionalFormatting>
  <conditionalFormatting sqref="E13:O13">
    <cfRule type="top10" dxfId="387" priority="23" rank="1"/>
  </conditionalFormatting>
  <conditionalFormatting sqref="E11:O11">
    <cfRule type="top10" dxfId="386" priority="22" rank="1"/>
  </conditionalFormatting>
  <conditionalFormatting sqref="E23:O23">
    <cfRule type="top10" dxfId="385" priority="21" rank="1"/>
  </conditionalFormatting>
  <conditionalFormatting sqref="E25:O25">
    <cfRule type="top10" dxfId="384" priority="20" rank="1"/>
  </conditionalFormatting>
  <conditionalFormatting sqref="E81:O81">
    <cfRule type="top10" dxfId="383" priority="17" rank="1"/>
  </conditionalFormatting>
  <conditionalFormatting sqref="E79:O79">
    <cfRule type="top10" dxfId="382" priority="16" rank="1"/>
  </conditionalFormatting>
  <conditionalFormatting sqref="E77:O77">
    <cfRule type="top10" dxfId="381" priority="15" rank="1"/>
  </conditionalFormatting>
  <conditionalFormatting sqref="E75:O75">
    <cfRule type="top10" dxfId="380" priority="14" rank="1"/>
  </conditionalFormatting>
  <conditionalFormatting sqref="E73:O73">
    <cfRule type="top10" dxfId="379" priority="13" rank="1"/>
  </conditionalFormatting>
  <conditionalFormatting sqref="E71:O71">
    <cfRule type="top10" dxfId="378" priority="12" rank="1"/>
  </conditionalFormatting>
  <conditionalFormatting sqref="E69:O69">
    <cfRule type="top10" dxfId="377" priority="11" rank="1"/>
  </conditionalFormatting>
  <conditionalFormatting sqref="E101:O101">
    <cfRule type="top10" dxfId="376" priority="9" rank="1"/>
  </conditionalFormatting>
  <conditionalFormatting sqref="E99:O99">
    <cfRule type="top10" dxfId="375" priority="8" rank="1"/>
  </conditionalFormatting>
  <conditionalFormatting sqref="E97:O97">
    <cfRule type="top10" dxfId="374" priority="7" rank="1"/>
  </conditionalFormatting>
  <conditionalFormatting sqref="E95:O95">
    <cfRule type="top10" dxfId="373" priority="6" rank="1"/>
  </conditionalFormatting>
  <conditionalFormatting sqref="E93:O93">
    <cfRule type="top10" dxfId="372" priority="5" rank="1"/>
  </conditionalFormatting>
  <conditionalFormatting sqref="E91:O91">
    <cfRule type="top10" dxfId="371" priority="4" rank="1"/>
  </conditionalFormatting>
  <conditionalFormatting sqref="E89:O89">
    <cfRule type="top10" dxfId="370" priority="3" rank="1"/>
  </conditionalFormatting>
  <conditionalFormatting sqref="E87:O87">
    <cfRule type="top10" dxfId="369" priority="2" rank="1"/>
  </conditionalFormatting>
  <conditionalFormatting sqref="E85:O85">
    <cfRule type="top10" dxfId="36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5" width="8.625" style="3"/>
    <col min="16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</row>
    <row r="2" spans="1:16384" ht="15" customHeight="1">
      <c r="B2" s="3" t="s">
        <v>29</v>
      </c>
    </row>
    <row r="3" spans="1:16384" ht="15" customHeight="1">
      <c r="B3" s="3" t="s">
        <v>372</v>
      </c>
    </row>
    <row r="4" spans="1:16384" ht="15" customHeight="1">
      <c r="B4" s="3" t="s">
        <v>373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231</v>
      </c>
      <c r="F7" s="13" t="s">
        <v>112</v>
      </c>
      <c r="G7" s="13" t="s">
        <v>113</v>
      </c>
      <c r="H7" s="13" t="s">
        <v>232</v>
      </c>
      <c r="I7" s="13" t="s">
        <v>115</v>
      </c>
      <c r="J7" s="13" t="s">
        <v>116</v>
      </c>
      <c r="K7" s="13" t="s">
        <v>233</v>
      </c>
      <c r="L7" s="13" t="s">
        <v>234</v>
      </c>
      <c r="M7" s="13" t="s">
        <v>119</v>
      </c>
      <c r="N7" s="13" t="s">
        <v>23</v>
      </c>
      <c r="O7" s="13" t="s">
        <v>27</v>
      </c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1535</v>
      </c>
      <c r="E8" s="15">
        <v>237</v>
      </c>
      <c r="F8" s="16">
        <v>16</v>
      </c>
      <c r="G8" s="16">
        <v>80</v>
      </c>
      <c r="H8" s="16">
        <v>209</v>
      </c>
      <c r="I8" s="16">
        <v>251</v>
      </c>
      <c r="J8" s="16">
        <v>276</v>
      </c>
      <c r="K8" s="16">
        <v>156</v>
      </c>
      <c r="L8" s="16">
        <v>64</v>
      </c>
      <c r="M8" s="16">
        <v>206</v>
      </c>
      <c r="N8" s="16">
        <v>151</v>
      </c>
      <c r="O8" s="16">
        <v>446</v>
      </c>
    </row>
    <row r="9" spans="1:16384" ht="15" customHeight="1">
      <c r="A9" s="49"/>
      <c r="B9" s="57"/>
      <c r="C9" s="58"/>
      <c r="D9" s="17">
        <v>1</v>
      </c>
      <c r="E9" s="18">
        <v>0.15439739413680781</v>
      </c>
      <c r="F9" s="19">
        <v>1.0423452768729642E-2</v>
      </c>
      <c r="G9" s="19">
        <v>5.2117263843648211E-2</v>
      </c>
      <c r="H9" s="19">
        <v>0.13615635179153093</v>
      </c>
      <c r="I9" s="19">
        <v>0.16351791530944626</v>
      </c>
      <c r="J9" s="19">
        <v>0.17980456026058633</v>
      </c>
      <c r="K9" s="19">
        <v>0.10162866449511401</v>
      </c>
      <c r="L9" s="19">
        <v>4.1693811074918569E-2</v>
      </c>
      <c r="M9" s="19">
        <v>0.13420195439739413</v>
      </c>
      <c r="N9" s="19">
        <v>9.8371335504885998E-2</v>
      </c>
      <c r="O9" s="19">
        <v>0.29055374592833877</v>
      </c>
    </row>
    <row r="10" spans="1:16384" ht="15" customHeight="1">
      <c r="A10" s="49"/>
      <c r="B10" s="20" t="s">
        <v>280</v>
      </c>
      <c r="C10" s="59" t="s">
        <v>286</v>
      </c>
      <c r="D10" s="21">
        <v>501</v>
      </c>
      <c r="E10" s="22">
        <v>76</v>
      </c>
      <c r="F10" s="23">
        <v>6</v>
      </c>
      <c r="G10" s="23">
        <v>32</v>
      </c>
      <c r="H10" s="23">
        <v>69</v>
      </c>
      <c r="I10" s="23">
        <v>89</v>
      </c>
      <c r="J10" s="23">
        <v>79</v>
      </c>
      <c r="K10" s="23">
        <v>49</v>
      </c>
      <c r="L10" s="23">
        <v>23</v>
      </c>
      <c r="M10" s="23">
        <v>67</v>
      </c>
      <c r="N10" s="23">
        <v>49</v>
      </c>
      <c r="O10" s="23">
        <v>151</v>
      </c>
    </row>
    <row r="11" spans="1:16384" ht="15" customHeight="1">
      <c r="A11" s="49"/>
      <c r="B11" s="24"/>
      <c r="C11" s="52"/>
      <c r="D11" s="25">
        <v>1</v>
      </c>
      <c r="E11" s="26">
        <v>0.15169660678642716</v>
      </c>
      <c r="F11" s="27">
        <v>1.1976047904191617E-2</v>
      </c>
      <c r="G11" s="27">
        <v>6.3872255489021951E-2</v>
      </c>
      <c r="H11" s="27">
        <v>0.1377245508982036</v>
      </c>
      <c r="I11" s="27">
        <v>0.17764471057884232</v>
      </c>
      <c r="J11" s="27">
        <v>0.15768463073852296</v>
      </c>
      <c r="K11" s="27">
        <v>9.7804391217564873E-2</v>
      </c>
      <c r="L11" s="27">
        <v>4.590818363273453E-2</v>
      </c>
      <c r="M11" s="27">
        <v>0.13373253493013973</v>
      </c>
      <c r="N11" s="27">
        <v>9.7804391217564873E-2</v>
      </c>
      <c r="O11" s="27">
        <v>0.30139720558882238</v>
      </c>
    </row>
    <row r="12" spans="1:16384" ht="15" customHeight="1">
      <c r="A12" s="49"/>
      <c r="B12" s="24"/>
      <c r="C12" s="51" t="s">
        <v>287</v>
      </c>
      <c r="D12" s="28">
        <v>1007</v>
      </c>
      <c r="E12" s="29">
        <v>158</v>
      </c>
      <c r="F12" s="30">
        <v>10</v>
      </c>
      <c r="G12" s="30">
        <v>47</v>
      </c>
      <c r="H12" s="30">
        <v>137</v>
      </c>
      <c r="I12" s="30">
        <v>154</v>
      </c>
      <c r="J12" s="30">
        <v>190</v>
      </c>
      <c r="K12" s="30">
        <v>105</v>
      </c>
      <c r="L12" s="30">
        <v>39</v>
      </c>
      <c r="M12" s="30">
        <v>136</v>
      </c>
      <c r="N12" s="30">
        <v>98</v>
      </c>
      <c r="O12" s="30">
        <v>290</v>
      </c>
    </row>
    <row r="13" spans="1:16384" ht="15" customHeight="1">
      <c r="A13" s="49"/>
      <c r="B13" s="43"/>
      <c r="C13" s="60"/>
      <c r="D13" s="44">
        <v>1</v>
      </c>
      <c r="E13" s="45">
        <v>0.15690168818272096</v>
      </c>
      <c r="F13" s="46">
        <v>9.9304865938430985E-3</v>
      </c>
      <c r="G13" s="46">
        <v>4.667328699106256E-2</v>
      </c>
      <c r="H13" s="46">
        <v>0.13604766633565044</v>
      </c>
      <c r="I13" s="46">
        <v>0.1529294935451837</v>
      </c>
      <c r="J13" s="46">
        <v>0.18867924528301888</v>
      </c>
      <c r="K13" s="46">
        <v>0.10427010923535253</v>
      </c>
      <c r="L13" s="46">
        <v>3.8728897715988087E-2</v>
      </c>
      <c r="M13" s="46">
        <v>0.13505461767626614</v>
      </c>
      <c r="N13" s="46">
        <v>9.7318768619662363E-2</v>
      </c>
      <c r="O13" s="46">
        <v>0.28798411122144985</v>
      </c>
    </row>
    <row r="14" spans="1:16384" ht="15" customHeight="1">
      <c r="A14" s="49"/>
      <c r="B14" s="24" t="s">
        <v>22</v>
      </c>
      <c r="C14" s="53" t="s">
        <v>288</v>
      </c>
      <c r="D14" s="21">
        <v>48</v>
      </c>
      <c r="E14" s="22">
        <v>5</v>
      </c>
      <c r="F14" s="23">
        <v>1</v>
      </c>
      <c r="G14" s="23">
        <v>2</v>
      </c>
      <c r="H14" s="23">
        <v>7</v>
      </c>
      <c r="I14" s="23">
        <v>13</v>
      </c>
      <c r="J14" s="23">
        <v>9</v>
      </c>
      <c r="K14" s="23">
        <v>2</v>
      </c>
      <c r="L14" s="23">
        <v>7</v>
      </c>
      <c r="M14" s="23">
        <v>6</v>
      </c>
      <c r="N14" s="23">
        <v>5</v>
      </c>
      <c r="O14" s="23">
        <v>16</v>
      </c>
    </row>
    <row r="15" spans="1:16384" ht="15" customHeight="1">
      <c r="A15" s="49"/>
      <c r="B15" s="24"/>
      <c r="C15" s="52"/>
      <c r="D15" s="31">
        <v>1</v>
      </c>
      <c r="E15" s="26">
        <v>0.10416666666666667</v>
      </c>
      <c r="F15" s="27">
        <v>2.0833333333333332E-2</v>
      </c>
      <c r="G15" s="27">
        <v>4.1666666666666664E-2</v>
      </c>
      <c r="H15" s="27">
        <v>0.14583333333333334</v>
      </c>
      <c r="I15" s="27">
        <v>0.27083333333333331</v>
      </c>
      <c r="J15" s="27">
        <v>0.1875</v>
      </c>
      <c r="K15" s="27">
        <v>4.1666666666666664E-2</v>
      </c>
      <c r="L15" s="27">
        <v>0.14583333333333334</v>
      </c>
      <c r="M15" s="27">
        <v>0.125</v>
      </c>
      <c r="N15" s="27">
        <v>0.10416666666666667</v>
      </c>
      <c r="O15" s="27">
        <v>0.33333333333333331</v>
      </c>
    </row>
    <row r="16" spans="1:16384" ht="15" customHeight="1">
      <c r="A16" s="49"/>
      <c r="B16" s="24"/>
      <c r="C16" s="51" t="s">
        <v>289</v>
      </c>
      <c r="D16" s="28">
        <v>71</v>
      </c>
      <c r="E16" s="29">
        <v>13</v>
      </c>
      <c r="F16" s="30">
        <v>0</v>
      </c>
      <c r="G16" s="30">
        <v>4</v>
      </c>
      <c r="H16" s="30">
        <v>13</v>
      </c>
      <c r="I16" s="30">
        <v>16</v>
      </c>
      <c r="J16" s="30">
        <v>14</v>
      </c>
      <c r="K16" s="30">
        <v>6</v>
      </c>
      <c r="L16" s="30">
        <v>1</v>
      </c>
      <c r="M16" s="30">
        <v>6</v>
      </c>
      <c r="N16" s="30">
        <v>5</v>
      </c>
      <c r="O16" s="30">
        <v>22</v>
      </c>
    </row>
    <row r="17" spans="1:15" ht="15" customHeight="1">
      <c r="A17" s="49"/>
      <c r="B17" s="24"/>
      <c r="C17" s="52"/>
      <c r="D17" s="31">
        <v>1</v>
      </c>
      <c r="E17" s="26">
        <v>0.18309859154929578</v>
      </c>
      <c r="F17" s="27">
        <v>0</v>
      </c>
      <c r="G17" s="27">
        <v>5.6338028169014086E-2</v>
      </c>
      <c r="H17" s="27">
        <v>0.18309859154929578</v>
      </c>
      <c r="I17" s="27">
        <v>0.22535211267605634</v>
      </c>
      <c r="J17" s="27">
        <v>0.19718309859154928</v>
      </c>
      <c r="K17" s="27">
        <v>8.4507042253521125E-2</v>
      </c>
      <c r="L17" s="27">
        <v>1.4084507042253521E-2</v>
      </c>
      <c r="M17" s="27">
        <v>8.4507042253521125E-2</v>
      </c>
      <c r="N17" s="27">
        <v>7.0422535211267609E-2</v>
      </c>
      <c r="O17" s="27">
        <v>0.30985915492957744</v>
      </c>
    </row>
    <row r="18" spans="1:15" ht="15" customHeight="1">
      <c r="A18" s="49"/>
      <c r="B18" s="24"/>
      <c r="C18" s="51" t="s">
        <v>290</v>
      </c>
      <c r="D18" s="28">
        <v>99</v>
      </c>
      <c r="E18" s="29">
        <v>11</v>
      </c>
      <c r="F18" s="30">
        <v>0</v>
      </c>
      <c r="G18" s="30">
        <v>6</v>
      </c>
      <c r="H18" s="30">
        <v>15</v>
      </c>
      <c r="I18" s="30">
        <v>18</v>
      </c>
      <c r="J18" s="30">
        <v>27</v>
      </c>
      <c r="K18" s="30">
        <v>8</v>
      </c>
      <c r="L18" s="30">
        <v>2</v>
      </c>
      <c r="M18" s="30">
        <v>14</v>
      </c>
      <c r="N18" s="30">
        <v>7</v>
      </c>
      <c r="O18" s="30">
        <v>22</v>
      </c>
    </row>
    <row r="19" spans="1:15" ht="15" customHeight="1">
      <c r="A19" s="49"/>
      <c r="B19" s="24"/>
      <c r="C19" s="52"/>
      <c r="D19" s="31">
        <v>1</v>
      </c>
      <c r="E19" s="26">
        <v>0.1111111111111111</v>
      </c>
      <c r="F19" s="27">
        <v>0</v>
      </c>
      <c r="G19" s="27">
        <v>6.0606060606060608E-2</v>
      </c>
      <c r="H19" s="27">
        <v>0.15151515151515152</v>
      </c>
      <c r="I19" s="27">
        <v>0.18181818181818182</v>
      </c>
      <c r="J19" s="27">
        <v>0.27272727272727271</v>
      </c>
      <c r="K19" s="27">
        <v>8.0808080808080815E-2</v>
      </c>
      <c r="L19" s="27">
        <v>2.0202020202020204E-2</v>
      </c>
      <c r="M19" s="27">
        <v>0.14141414141414141</v>
      </c>
      <c r="N19" s="27">
        <v>7.0707070707070704E-2</v>
      </c>
      <c r="O19" s="27">
        <v>0.22222222222222221</v>
      </c>
    </row>
    <row r="20" spans="1:15" ht="15" customHeight="1">
      <c r="A20" s="49"/>
      <c r="B20" s="24"/>
      <c r="C20" s="51" t="s">
        <v>291</v>
      </c>
      <c r="D20" s="28">
        <v>165</v>
      </c>
      <c r="E20" s="29">
        <v>20</v>
      </c>
      <c r="F20" s="30">
        <v>3</v>
      </c>
      <c r="G20" s="30">
        <v>11</v>
      </c>
      <c r="H20" s="30">
        <v>19</v>
      </c>
      <c r="I20" s="30">
        <v>25</v>
      </c>
      <c r="J20" s="30">
        <v>20</v>
      </c>
      <c r="K20" s="30">
        <v>14</v>
      </c>
      <c r="L20" s="30">
        <v>4</v>
      </c>
      <c r="M20" s="30">
        <v>22</v>
      </c>
      <c r="N20" s="30">
        <v>25</v>
      </c>
      <c r="O20" s="30">
        <v>53</v>
      </c>
    </row>
    <row r="21" spans="1:15" ht="15" customHeight="1">
      <c r="A21" s="49"/>
      <c r="B21" s="24"/>
      <c r="C21" s="52"/>
      <c r="D21" s="31">
        <v>1</v>
      </c>
      <c r="E21" s="26">
        <v>0.12121212121212122</v>
      </c>
      <c r="F21" s="27">
        <v>1.8181818181818181E-2</v>
      </c>
      <c r="G21" s="27">
        <v>6.6666666666666666E-2</v>
      </c>
      <c r="H21" s="27">
        <v>0.11515151515151516</v>
      </c>
      <c r="I21" s="27">
        <v>0.15151515151515152</v>
      </c>
      <c r="J21" s="27">
        <v>0.12121212121212122</v>
      </c>
      <c r="K21" s="27">
        <v>8.4848484848484854E-2</v>
      </c>
      <c r="L21" s="27">
        <v>2.4242424242424242E-2</v>
      </c>
      <c r="M21" s="27">
        <v>0.13333333333333333</v>
      </c>
      <c r="N21" s="27">
        <v>0.15151515151515152</v>
      </c>
      <c r="O21" s="27">
        <v>0.32121212121212123</v>
      </c>
    </row>
    <row r="22" spans="1:15" ht="15" customHeight="1">
      <c r="A22" s="49"/>
      <c r="B22" s="24"/>
      <c r="C22" s="51" t="s">
        <v>292</v>
      </c>
      <c r="D22" s="28">
        <v>358</v>
      </c>
      <c r="E22" s="29">
        <v>47</v>
      </c>
      <c r="F22" s="30">
        <v>5</v>
      </c>
      <c r="G22" s="30">
        <v>23</v>
      </c>
      <c r="H22" s="30">
        <v>53</v>
      </c>
      <c r="I22" s="30">
        <v>48</v>
      </c>
      <c r="J22" s="30">
        <v>64</v>
      </c>
      <c r="K22" s="30">
        <v>43</v>
      </c>
      <c r="L22" s="30">
        <v>11</v>
      </c>
      <c r="M22" s="30">
        <v>60</v>
      </c>
      <c r="N22" s="30">
        <v>27</v>
      </c>
      <c r="O22" s="30">
        <v>105</v>
      </c>
    </row>
    <row r="23" spans="1:15" ht="15" customHeight="1">
      <c r="A23" s="49"/>
      <c r="B23" s="24"/>
      <c r="C23" s="52"/>
      <c r="D23" s="25">
        <v>1</v>
      </c>
      <c r="E23" s="26">
        <v>0.13128491620111732</v>
      </c>
      <c r="F23" s="27">
        <v>1.3966480446927373E-2</v>
      </c>
      <c r="G23" s="27">
        <v>6.4245810055865923E-2</v>
      </c>
      <c r="H23" s="27">
        <v>0.14804469273743018</v>
      </c>
      <c r="I23" s="27">
        <v>0.13407821229050279</v>
      </c>
      <c r="J23" s="27">
        <v>0.1787709497206704</v>
      </c>
      <c r="K23" s="27">
        <v>0.12011173184357542</v>
      </c>
      <c r="L23" s="27">
        <v>3.0726256983240222E-2</v>
      </c>
      <c r="M23" s="27">
        <v>0.16759776536312848</v>
      </c>
      <c r="N23" s="27">
        <v>7.5418994413407825E-2</v>
      </c>
      <c r="O23" s="27">
        <v>0.29329608938547486</v>
      </c>
    </row>
    <row r="24" spans="1:15" ht="15" customHeight="1">
      <c r="A24" s="49"/>
      <c r="B24" s="24"/>
      <c r="C24" s="51" t="s">
        <v>293</v>
      </c>
      <c r="D24" s="28">
        <v>408</v>
      </c>
      <c r="E24" s="29">
        <v>78</v>
      </c>
      <c r="F24" s="30">
        <v>3</v>
      </c>
      <c r="G24" s="30">
        <v>15</v>
      </c>
      <c r="H24" s="30">
        <v>50</v>
      </c>
      <c r="I24" s="30">
        <v>63</v>
      </c>
      <c r="J24" s="30">
        <v>79</v>
      </c>
      <c r="K24" s="30">
        <v>45</v>
      </c>
      <c r="L24" s="30">
        <v>17</v>
      </c>
      <c r="M24" s="30">
        <v>54</v>
      </c>
      <c r="N24" s="30">
        <v>35</v>
      </c>
      <c r="O24" s="30">
        <v>124</v>
      </c>
    </row>
    <row r="25" spans="1:15" ht="15" customHeight="1">
      <c r="A25" s="49"/>
      <c r="B25" s="24"/>
      <c r="C25" s="52"/>
      <c r="D25" s="25">
        <v>1</v>
      </c>
      <c r="E25" s="26">
        <v>0.19117647058823528</v>
      </c>
      <c r="F25" s="27">
        <v>7.3529411764705881E-3</v>
      </c>
      <c r="G25" s="27">
        <v>3.6764705882352942E-2</v>
      </c>
      <c r="H25" s="27">
        <v>0.12254901960784313</v>
      </c>
      <c r="I25" s="27">
        <v>0.15441176470588236</v>
      </c>
      <c r="J25" s="27">
        <v>0.19362745098039216</v>
      </c>
      <c r="K25" s="27">
        <v>0.11029411764705882</v>
      </c>
      <c r="L25" s="27">
        <v>4.1666666666666664E-2</v>
      </c>
      <c r="M25" s="27">
        <v>0.13235294117647059</v>
      </c>
      <c r="N25" s="27">
        <v>8.5784313725490197E-2</v>
      </c>
      <c r="O25" s="27">
        <v>0.30392156862745096</v>
      </c>
    </row>
    <row r="26" spans="1:15" ht="15" customHeight="1">
      <c r="A26" s="49"/>
      <c r="B26" s="24"/>
      <c r="C26" s="51" t="s">
        <v>294</v>
      </c>
      <c r="D26" s="28">
        <v>349</v>
      </c>
      <c r="E26" s="29">
        <v>58</v>
      </c>
      <c r="F26" s="30">
        <v>4</v>
      </c>
      <c r="G26" s="30">
        <v>18</v>
      </c>
      <c r="H26" s="30">
        <v>46</v>
      </c>
      <c r="I26" s="30">
        <v>58</v>
      </c>
      <c r="J26" s="30">
        <v>55</v>
      </c>
      <c r="K26" s="30">
        <v>34</v>
      </c>
      <c r="L26" s="30">
        <v>20</v>
      </c>
      <c r="M26" s="30">
        <v>40</v>
      </c>
      <c r="N26" s="30">
        <v>42</v>
      </c>
      <c r="O26" s="30">
        <v>97</v>
      </c>
    </row>
    <row r="27" spans="1:15" ht="15" customHeight="1">
      <c r="A27" s="49"/>
      <c r="B27" s="43"/>
      <c r="C27" s="60"/>
      <c r="D27" s="44">
        <v>1</v>
      </c>
      <c r="E27" s="45">
        <v>0.166189111747851</v>
      </c>
      <c r="F27" s="46">
        <v>1.1461318051575931E-2</v>
      </c>
      <c r="G27" s="46">
        <v>5.1575931232091692E-2</v>
      </c>
      <c r="H27" s="46">
        <v>0.1318051575931232</v>
      </c>
      <c r="I27" s="46">
        <v>0.166189111747851</v>
      </c>
      <c r="J27" s="46">
        <v>0.15759312320916904</v>
      </c>
      <c r="K27" s="46">
        <v>9.7421203438395415E-2</v>
      </c>
      <c r="L27" s="46">
        <v>5.730659025787966E-2</v>
      </c>
      <c r="M27" s="46">
        <v>0.11461318051575932</v>
      </c>
      <c r="N27" s="46">
        <v>0.12034383954154727</v>
      </c>
      <c r="O27" s="46">
        <v>0.27793696275071633</v>
      </c>
    </row>
    <row r="28" spans="1:15" ht="15" customHeight="1">
      <c r="A28" s="49"/>
      <c r="B28" s="24" t="s">
        <v>281</v>
      </c>
      <c r="C28" s="53" t="s">
        <v>295</v>
      </c>
      <c r="D28" s="21">
        <v>403</v>
      </c>
      <c r="E28" s="22">
        <v>78</v>
      </c>
      <c r="F28" s="23">
        <v>6</v>
      </c>
      <c r="G28" s="23">
        <v>16</v>
      </c>
      <c r="H28" s="23">
        <v>41</v>
      </c>
      <c r="I28" s="23">
        <v>56</v>
      </c>
      <c r="J28" s="23">
        <v>90</v>
      </c>
      <c r="K28" s="23">
        <v>47</v>
      </c>
      <c r="L28" s="23">
        <v>15</v>
      </c>
      <c r="M28" s="23">
        <v>53</v>
      </c>
      <c r="N28" s="23">
        <v>43</v>
      </c>
      <c r="O28" s="23">
        <v>115</v>
      </c>
    </row>
    <row r="29" spans="1:15" ht="15" customHeight="1">
      <c r="A29" s="49"/>
      <c r="B29" s="24"/>
      <c r="C29" s="52"/>
      <c r="D29" s="31">
        <v>1</v>
      </c>
      <c r="E29" s="26">
        <v>0.19354838709677419</v>
      </c>
      <c r="F29" s="27">
        <v>1.488833746898263E-2</v>
      </c>
      <c r="G29" s="27">
        <v>3.9702233250620347E-2</v>
      </c>
      <c r="H29" s="27">
        <v>0.10173697270471464</v>
      </c>
      <c r="I29" s="27">
        <v>0.13895781637717122</v>
      </c>
      <c r="J29" s="27">
        <v>0.22332506203473945</v>
      </c>
      <c r="K29" s="27">
        <v>0.11662531017369727</v>
      </c>
      <c r="L29" s="27">
        <v>3.7220843672456573E-2</v>
      </c>
      <c r="M29" s="27">
        <v>0.13151364764267989</v>
      </c>
      <c r="N29" s="27">
        <v>0.10669975186104218</v>
      </c>
      <c r="O29" s="27">
        <v>0.28535980148883372</v>
      </c>
    </row>
    <row r="30" spans="1:15" ht="15" customHeight="1">
      <c r="A30" s="49"/>
      <c r="B30" s="24"/>
      <c r="C30" s="51" t="s">
        <v>296</v>
      </c>
      <c r="D30" s="28">
        <v>443</v>
      </c>
      <c r="E30" s="29">
        <v>49</v>
      </c>
      <c r="F30" s="30">
        <v>7</v>
      </c>
      <c r="G30" s="30">
        <v>24</v>
      </c>
      <c r="H30" s="30">
        <v>56</v>
      </c>
      <c r="I30" s="30">
        <v>64</v>
      </c>
      <c r="J30" s="30">
        <v>75</v>
      </c>
      <c r="K30" s="30">
        <v>40</v>
      </c>
      <c r="L30" s="30">
        <v>14</v>
      </c>
      <c r="M30" s="30">
        <v>69</v>
      </c>
      <c r="N30" s="30">
        <v>35</v>
      </c>
      <c r="O30" s="30">
        <v>139</v>
      </c>
    </row>
    <row r="31" spans="1:15" ht="15" customHeight="1">
      <c r="A31" s="49"/>
      <c r="B31" s="24"/>
      <c r="C31" s="52"/>
      <c r="D31" s="31">
        <v>1</v>
      </c>
      <c r="E31" s="26">
        <v>0.11060948081264109</v>
      </c>
      <c r="F31" s="27">
        <v>1.580135440180587E-2</v>
      </c>
      <c r="G31" s="27">
        <v>5.4176072234762979E-2</v>
      </c>
      <c r="H31" s="27">
        <v>0.12641083521444696</v>
      </c>
      <c r="I31" s="27">
        <v>0.14446952595936793</v>
      </c>
      <c r="J31" s="27">
        <v>0.16930022573363432</v>
      </c>
      <c r="K31" s="27">
        <v>9.0293453724604969E-2</v>
      </c>
      <c r="L31" s="27">
        <v>3.160270880361174E-2</v>
      </c>
      <c r="M31" s="27">
        <v>0.15575620767494355</v>
      </c>
      <c r="N31" s="27">
        <v>7.900677200902935E-2</v>
      </c>
      <c r="O31" s="27">
        <v>0.31376975169300225</v>
      </c>
    </row>
    <row r="32" spans="1:15" ht="15" customHeight="1">
      <c r="A32" s="49"/>
      <c r="B32" s="24"/>
      <c r="C32" s="51" t="s">
        <v>297</v>
      </c>
      <c r="D32" s="28">
        <v>35</v>
      </c>
      <c r="E32" s="29">
        <v>4</v>
      </c>
      <c r="F32" s="30">
        <v>0</v>
      </c>
      <c r="G32" s="30">
        <v>3</v>
      </c>
      <c r="H32" s="30">
        <v>5</v>
      </c>
      <c r="I32" s="30">
        <v>10</v>
      </c>
      <c r="J32" s="30">
        <v>3</v>
      </c>
      <c r="K32" s="30">
        <v>1</v>
      </c>
      <c r="L32" s="30">
        <v>3</v>
      </c>
      <c r="M32" s="30">
        <v>3</v>
      </c>
      <c r="N32" s="30">
        <v>3</v>
      </c>
      <c r="O32" s="30">
        <v>11</v>
      </c>
    </row>
    <row r="33" spans="1:15" ht="15" customHeight="1">
      <c r="A33" s="49"/>
      <c r="B33" s="24"/>
      <c r="C33" s="52"/>
      <c r="D33" s="31">
        <v>1</v>
      </c>
      <c r="E33" s="26">
        <v>0.11428571428571428</v>
      </c>
      <c r="F33" s="27">
        <v>0</v>
      </c>
      <c r="G33" s="27">
        <v>8.5714285714285715E-2</v>
      </c>
      <c r="H33" s="27">
        <v>0.14285714285714285</v>
      </c>
      <c r="I33" s="27">
        <v>0.2857142857142857</v>
      </c>
      <c r="J33" s="27">
        <v>8.5714285714285715E-2</v>
      </c>
      <c r="K33" s="27">
        <v>2.8571428571428571E-2</v>
      </c>
      <c r="L33" s="27">
        <v>8.5714285714285715E-2</v>
      </c>
      <c r="M33" s="27">
        <v>8.5714285714285715E-2</v>
      </c>
      <c r="N33" s="27">
        <v>8.5714285714285715E-2</v>
      </c>
      <c r="O33" s="27">
        <v>0.31428571428571428</v>
      </c>
    </row>
    <row r="34" spans="1:15" ht="15" customHeight="1">
      <c r="A34" s="49"/>
      <c r="B34" s="24"/>
      <c r="C34" s="51" t="s">
        <v>298</v>
      </c>
      <c r="D34" s="28">
        <v>317</v>
      </c>
      <c r="E34" s="29">
        <v>55</v>
      </c>
      <c r="F34" s="30">
        <v>3</v>
      </c>
      <c r="G34" s="30">
        <v>20</v>
      </c>
      <c r="H34" s="30">
        <v>57</v>
      </c>
      <c r="I34" s="30">
        <v>51</v>
      </c>
      <c r="J34" s="30">
        <v>58</v>
      </c>
      <c r="K34" s="30">
        <v>33</v>
      </c>
      <c r="L34" s="30">
        <v>11</v>
      </c>
      <c r="M34" s="30">
        <v>45</v>
      </c>
      <c r="N34" s="30">
        <v>30</v>
      </c>
      <c r="O34" s="30">
        <v>78</v>
      </c>
    </row>
    <row r="35" spans="1:15" ht="15" customHeight="1">
      <c r="A35" s="49"/>
      <c r="B35" s="43"/>
      <c r="C35" s="60"/>
      <c r="D35" s="44">
        <v>1</v>
      </c>
      <c r="E35" s="45">
        <v>0.17350157728706625</v>
      </c>
      <c r="F35" s="46">
        <v>9.4637223974763408E-3</v>
      </c>
      <c r="G35" s="46">
        <v>6.3091482649842268E-2</v>
      </c>
      <c r="H35" s="46">
        <v>0.17981072555205047</v>
      </c>
      <c r="I35" s="46">
        <v>0.16088328075709779</v>
      </c>
      <c r="J35" s="46">
        <v>0.18296529968454259</v>
      </c>
      <c r="K35" s="46">
        <v>0.10410094637223975</v>
      </c>
      <c r="L35" s="46">
        <v>3.4700315457413249E-2</v>
      </c>
      <c r="M35" s="46">
        <v>0.14195583596214512</v>
      </c>
      <c r="N35" s="46">
        <v>9.4637223974763401E-2</v>
      </c>
      <c r="O35" s="46">
        <v>0.24605678233438485</v>
      </c>
    </row>
    <row r="36" spans="1:15" ht="15" customHeight="1">
      <c r="A36" s="49"/>
      <c r="B36" s="24" t="s">
        <v>17</v>
      </c>
      <c r="C36" s="53" t="s">
        <v>299</v>
      </c>
      <c r="D36" s="21">
        <v>69</v>
      </c>
      <c r="E36" s="22">
        <v>3</v>
      </c>
      <c r="F36" s="23">
        <v>0</v>
      </c>
      <c r="G36" s="23">
        <v>1</v>
      </c>
      <c r="H36" s="23">
        <v>7</v>
      </c>
      <c r="I36" s="23">
        <v>8</v>
      </c>
      <c r="J36" s="23">
        <v>8</v>
      </c>
      <c r="K36" s="23">
        <v>6</v>
      </c>
      <c r="L36" s="23">
        <v>2</v>
      </c>
      <c r="M36" s="23">
        <v>16</v>
      </c>
      <c r="N36" s="23">
        <v>7</v>
      </c>
      <c r="O36" s="23">
        <v>23</v>
      </c>
    </row>
    <row r="37" spans="1:15" ht="15" customHeight="1">
      <c r="A37" s="49"/>
      <c r="B37" s="24"/>
      <c r="C37" s="52"/>
      <c r="D37" s="31">
        <v>1</v>
      </c>
      <c r="E37" s="26">
        <v>4.3478260869565216E-2</v>
      </c>
      <c r="F37" s="27">
        <v>0</v>
      </c>
      <c r="G37" s="27">
        <v>1.4492753623188406E-2</v>
      </c>
      <c r="H37" s="27">
        <v>0.10144927536231885</v>
      </c>
      <c r="I37" s="27">
        <v>0.11594202898550725</v>
      </c>
      <c r="J37" s="27">
        <v>0.11594202898550725</v>
      </c>
      <c r="K37" s="27">
        <v>8.6956521739130432E-2</v>
      </c>
      <c r="L37" s="27">
        <v>2.8985507246376812E-2</v>
      </c>
      <c r="M37" s="27">
        <v>0.2318840579710145</v>
      </c>
      <c r="N37" s="27">
        <v>0.10144927536231885</v>
      </c>
      <c r="O37" s="27">
        <v>0.33333333333333331</v>
      </c>
    </row>
    <row r="38" spans="1:15" ht="15" customHeight="1">
      <c r="A38" s="49"/>
      <c r="B38" s="24"/>
      <c r="C38" s="54" t="s">
        <v>300</v>
      </c>
      <c r="D38" s="28">
        <v>158</v>
      </c>
      <c r="E38" s="29">
        <v>19</v>
      </c>
      <c r="F38" s="30">
        <v>2</v>
      </c>
      <c r="G38" s="30">
        <v>5</v>
      </c>
      <c r="H38" s="30">
        <v>20</v>
      </c>
      <c r="I38" s="30">
        <v>17</v>
      </c>
      <c r="J38" s="30">
        <v>26</v>
      </c>
      <c r="K38" s="30">
        <v>19</v>
      </c>
      <c r="L38" s="30">
        <v>13</v>
      </c>
      <c r="M38" s="30">
        <v>27</v>
      </c>
      <c r="N38" s="30">
        <v>16</v>
      </c>
      <c r="O38" s="30">
        <v>42</v>
      </c>
    </row>
    <row r="39" spans="1:15" ht="15" customHeight="1">
      <c r="A39" s="49"/>
      <c r="B39" s="24"/>
      <c r="C39" s="52"/>
      <c r="D39" s="31">
        <v>1</v>
      </c>
      <c r="E39" s="26">
        <v>0.12025316455696203</v>
      </c>
      <c r="F39" s="27">
        <v>1.2658227848101266E-2</v>
      </c>
      <c r="G39" s="27">
        <v>3.1645569620253167E-2</v>
      </c>
      <c r="H39" s="27">
        <v>0.12658227848101267</v>
      </c>
      <c r="I39" s="27">
        <v>0.10759493670886076</v>
      </c>
      <c r="J39" s="27">
        <v>0.16455696202531644</v>
      </c>
      <c r="K39" s="27">
        <v>0.12025316455696203</v>
      </c>
      <c r="L39" s="27">
        <v>8.2278481012658222E-2</v>
      </c>
      <c r="M39" s="27">
        <v>0.17088607594936708</v>
      </c>
      <c r="N39" s="27">
        <v>0.10126582278481013</v>
      </c>
      <c r="O39" s="27">
        <v>0.26582278481012656</v>
      </c>
    </row>
    <row r="40" spans="1:15" ht="15" customHeight="1">
      <c r="A40" s="49"/>
      <c r="B40" s="24"/>
      <c r="C40" s="51" t="s">
        <v>301</v>
      </c>
      <c r="D40" s="28">
        <v>1248</v>
      </c>
      <c r="E40" s="29">
        <v>212</v>
      </c>
      <c r="F40" s="30">
        <v>13</v>
      </c>
      <c r="G40" s="30">
        <v>73</v>
      </c>
      <c r="H40" s="30">
        <v>176</v>
      </c>
      <c r="I40" s="30">
        <v>210</v>
      </c>
      <c r="J40" s="30">
        <v>236</v>
      </c>
      <c r="K40" s="30">
        <v>125</v>
      </c>
      <c r="L40" s="30">
        <v>43</v>
      </c>
      <c r="M40" s="30">
        <v>156</v>
      </c>
      <c r="N40" s="30">
        <v>121</v>
      </c>
      <c r="O40" s="30">
        <v>360</v>
      </c>
    </row>
    <row r="41" spans="1:15" ht="15" customHeight="1">
      <c r="A41" s="49"/>
      <c r="B41" s="43"/>
      <c r="C41" s="60"/>
      <c r="D41" s="44">
        <v>1</v>
      </c>
      <c r="E41" s="45">
        <v>0.16987179487179488</v>
      </c>
      <c r="F41" s="46">
        <v>1.0416666666666666E-2</v>
      </c>
      <c r="G41" s="46">
        <v>5.8493589743589744E-2</v>
      </c>
      <c r="H41" s="46">
        <v>0.14102564102564102</v>
      </c>
      <c r="I41" s="46">
        <v>0.16826923076923078</v>
      </c>
      <c r="J41" s="46">
        <v>0.1891025641025641</v>
      </c>
      <c r="K41" s="46">
        <v>0.10016025641025642</v>
      </c>
      <c r="L41" s="46">
        <v>3.4455128205128208E-2</v>
      </c>
      <c r="M41" s="46">
        <v>0.125</v>
      </c>
      <c r="N41" s="46">
        <v>9.6955128205128208E-2</v>
      </c>
      <c r="O41" s="46">
        <v>0.28846153846153844</v>
      </c>
    </row>
    <row r="42" spans="1:15" ht="15" customHeight="1">
      <c r="A42" s="49"/>
      <c r="B42" s="24" t="s">
        <v>15</v>
      </c>
      <c r="C42" s="53" t="s">
        <v>302</v>
      </c>
      <c r="D42" s="21">
        <v>30</v>
      </c>
      <c r="E42" s="35">
        <v>4</v>
      </c>
      <c r="F42" s="36">
        <v>1</v>
      </c>
      <c r="G42" s="36">
        <v>0</v>
      </c>
      <c r="H42" s="36">
        <v>2</v>
      </c>
      <c r="I42" s="36">
        <v>1</v>
      </c>
      <c r="J42" s="36">
        <v>8</v>
      </c>
      <c r="K42" s="36">
        <v>2</v>
      </c>
      <c r="L42" s="36">
        <v>1</v>
      </c>
      <c r="M42" s="36">
        <v>3</v>
      </c>
      <c r="N42" s="36">
        <v>2</v>
      </c>
      <c r="O42" s="36">
        <v>11</v>
      </c>
    </row>
    <row r="43" spans="1:15" ht="15" customHeight="1">
      <c r="A43" s="49"/>
      <c r="B43" s="24"/>
      <c r="C43" s="52"/>
      <c r="D43" s="31">
        <v>1</v>
      </c>
      <c r="E43" s="26">
        <v>0.13333333333333333</v>
      </c>
      <c r="F43" s="27">
        <v>3.3333333333333333E-2</v>
      </c>
      <c r="G43" s="27">
        <v>0</v>
      </c>
      <c r="H43" s="27">
        <v>6.6666666666666666E-2</v>
      </c>
      <c r="I43" s="27">
        <v>3.3333333333333333E-2</v>
      </c>
      <c r="J43" s="27">
        <v>0.26666666666666666</v>
      </c>
      <c r="K43" s="27">
        <v>6.6666666666666666E-2</v>
      </c>
      <c r="L43" s="27">
        <v>3.3333333333333333E-2</v>
      </c>
      <c r="M43" s="27">
        <v>0.1</v>
      </c>
      <c r="N43" s="27">
        <v>6.6666666666666666E-2</v>
      </c>
      <c r="O43" s="27">
        <v>0.36666666666666664</v>
      </c>
    </row>
    <row r="44" spans="1:15" ht="15" customHeight="1">
      <c r="A44" s="49"/>
      <c r="B44" s="24"/>
      <c r="C44" s="51" t="s">
        <v>303</v>
      </c>
      <c r="D44" s="28">
        <v>592</v>
      </c>
      <c r="E44" s="37">
        <v>84</v>
      </c>
      <c r="F44" s="38">
        <v>1</v>
      </c>
      <c r="G44" s="38">
        <v>23</v>
      </c>
      <c r="H44" s="38">
        <v>71</v>
      </c>
      <c r="I44" s="38">
        <v>78</v>
      </c>
      <c r="J44" s="38">
        <v>92</v>
      </c>
      <c r="K44" s="38">
        <v>60</v>
      </c>
      <c r="L44" s="38">
        <v>22</v>
      </c>
      <c r="M44" s="38">
        <v>92</v>
      </c>
      <c r="N44" s="38">
        <v>57</v>
      </c>
      <c r="O44" s="38">
        <v>180</v>
      </c>
    </row>
    <row r="45" spans="1:15" ht="15" customHeight="1">
      <c r="A45" s="49"/>
      <c r="B45" s="24"/>
      <c r="C45" s="52"/>
      <c r="D45" s="31">
        <v>1</v>
      </c>
      <c r="E45" s="26">
        <v>0.14189189189189189</v>
      </c>
      <c r="F45" s="27">
        <v>1.6891891891891893E-3</v>
      </c>
      <c r="G45" s="27">
        <v>3.885135135135135E-2</v>
      </c>
      <c r="H45" s="27">
        <v>0.11993243243243243</v>
      </c>
      <c r="I45" s="27">
        <v>0.13175675675675674</v>
      </c>
      <c r="J45" s="27">
        <v>0.1554054054054054</v>
      </c>
      <c r="K45" s="27">
        <v>0.10135135135135136</v>
      </c>
      <c r="L45" s="27">
        <v>3.7162162162162164E-2</v>
      </c>
      <c r="M45" s="27">
        <v>0.1554054054054054</v>
      </c>
      <c r="N45" s="27">
        <v>9.6283783783783786E-2</v>
      </c>
      <c r="O45" s="27">
        <v>0.30405405405405406</v>
      </c>
    </row>
    <row r="46" spans="1:15" ht="15" customHeight="1">
      <c r="A46" s="49"/>
      <c r="B46" s="24"/>
      <c r="C46" s="51" t="s">
        <v>304</v>
      </c>
      <c r="D46" s="28">
        <v>604</v>
      </c>
      <c r="E46" s="37">
        <v>90</v>
      </c>
      <c r="F46" s="38">
        <v>8</v>
      </c>
      <c r="G46" s="38">
        <v>30</v>
      </c>
      <c r="H46" s="38">
        <v>79</v>
      </c>
      <c r="I46" s="38">
        <v>99</v>
      </c>
      <c r="J46" s="38">
        <v>105</v>
      </c>
      <c r="K46" s="38">
        <v>55</v>
      </c>
      <c r="L46" s="38">
        <v>24</v>
      </c>
      <c r="M46" s="38">
        <v>83</v>
      </c>
      <c r="N46" s="38">
        <v>59</v>
      </c>
      <c r="O46" s="38">
        <v>172</v>
      </c>
    </row>
    <row r="47" spans="1:15" ht="15" customHeight="1">
      <c r="A47" s="49"/>
      <c r="B47" s="24"/>
      <c r="C47" s="52"/>
      <c r="D47" s="31">
        <v>1</v>
      </c>
      <c r="E47" s="26">
        <v>0.1490066225165563</v>
      </c>
      <c r="F47" s="27">
        <v>1.3245033112582781E-2</v>
      </c>
      <c r="G47" s="27">
        <v>4.9668874172185427E-2</v>
      </c>
      <c r="H47" s="27">
        <v>0.13079470198675497</v>
      </c>
      <c r="I47" s="27">
        <v>0.16390728476821192</v>
      </c>
      <c r="J47" s="27">
        <v>0.17384105960264901</v>
      </c>
      <c r="K47" s="27">
        <v>9.1059602649006616E-2</v>
      </c>
      <c r="L47" s="27">
        <v>3.9735099337748346E-2</v>
      </c>
      <c r="M47" s="27">
        <v>0.13741721854304637</v>
      </c>
      <c r="N47" s="27">
        <v>9.7682119205298013E-2</v>
      </c>
      <c r="O47" s="27">
        <v>0.28476821192052981</v>
      </c>
    </row>
    <row r="48" spans="1:15" ht="15" customHeight="1">
      <c r="A48" s="49"/>
      <c r="B48" s="24"/>
      <c r="C48" s="51" t="s">
        <v>305</v>
      </c>
      <c r="D48" s="28">
        <v>283</v>
      </c>
      <c r="E48" s="37">
        <v>56</v>
      </c>
      <c r="F48" s="38">
        <v>5</v>
      </c>
      <c r="G48" s="38">
        <v>27</v>
      </c>
      <c r="H48" s="38">
        <v>53</v>
      </c>
      <c r="I48" s="38">
        <v>64</v>
      </c>
      <c r="J48" s="38">
        <v>66</v>
      </c>
      <c r="K48" s="38">
        <v>34</v>
      </c>
      <c r="L48" s="38">
        <v>15</v>
      </c>
      <c r="M48" s="38">
        <v>25</v>
      </c>
      <c r="N48" s="38">
        <v>29</v>
      </c>
      <c r="O48" s="38">
        <v>78</v>
      </c>
    </row>
    <row r="49" spans="1:15" ht="15" customHeight="1">
      <c r="A49" s="49"/>
      <c r="B49" s="43"/>
      <c r="C49" s="60"/>
      <c r="D49" s="44">
        <v>1</v>
      </c>
      <c r="E49" s="45">
        <v>0.19787985865724381</v>
      </c>
      <c r="F49" s="46">
        <v>1.7667844522968199E-2</v>
      </c>
      <c r="G49" s="46">
        <v>9.5406360424028266E-2</v>
      </c>
      <c r="H49" s="46">
        <v>0.1872791519434629</v>
      </c>
      <c r="I49" s="46">
        <v>0.22614840989399293</v>
      </c>
      <c r="J49" s="46">
        <v>0.2332155477031802</v>
      </c>
      <c r="K49" s="46">
        <v>0.12014134275618374</v>
      </c>
      <c r="L49" s="46">
        <v>5.3003533568904596E-2</v>
      </c>
      <c r="M49" s="46">
        <v>8.8339222614840993E-2</v>
      </c>
      <c r="N49" s="46">
        <v>0.10247349823321555</v>
      </c>
      <c r="O49" s="46">
        <v>0.2756183745583039</v>
      </c>
    </row>
    <row r="50" spans="1:15" ht="15" customHeight="1">
      <c r="A50" s="49"/>
      <c r="B50" s="24" t="s">
        <v>282</v>
      </c>
      <c r="C50" s="53" t="s">
        <v>1</v>
      </c>
      <c r="D50" s="21">
        <v>266</v>
      </c>
      <c r="E50" s="22">
        <v>39</v>
      </c>
      <c r="F50" s="23">
        <v>3</v>
      </c>
      <c r="G50" s="23">
        <v>9</v>
      </c>
      <c r="H50" s="23">
        <v>37</v>
      </c>
      <c r="I50" s="23">
        <v>46</v>
      </c>
      <c r="J50" s="23">
        <v>42</v>
      </c>
      <c r="K50" s="23">
        <v>23</v>
      </c>
      <c r="L50" s="23">
        <v>18</v>
      </c>
      <c r="M50" s="23">
        <v>31</v>
      </c>
      <c r="N50" s="23">
        <v>30</v>
      </c>
      <c r="O50" s="23">
        <v>87</v>
      </c>
    </row>
    <row r="51" spans="1:15" ht="15" customHeight="1">
      <c r="A51" s="49"/>
      <c r="B51" s="24"/>
      <c r="C51" s="52"/>
      <c r="D51" s="31">
        <v>1</v>
      </c>
      <c r="E51" s="26">
        <v>0.14661654135338345</v>
      </c>
      <c r="F51" s="27">
        <v>1.1278195488721804E-2</v>
      </c>
      <c r="G51" s="27">
        <v>3.3834586466165412E-2</v>
      </c>
      <c r="H51" s="27">
        <v>0.13909774436090225</v>
      </c>
      <c r="I51" s="27">
        <v>0.17293233082706766</v>
      </c>
      <c r="J51" s="27">
        <v>0.15789473684210525</v>
      </c>
      <c r="K51" s="27">
        <v>8.646616541353383E-2</v>
      </c>
      <c r="L51" s="27">
        <v>6.7669172932330823E-2</v>
      </c>
      <c r="M51" s="27">
        <v>0.11654135338345864</v>
      </c>
      <c r="N51" s="27">
        <v>0.11278195488721804</v>
      </c>
      <c r="O51" s="27">
        <v>0.32706766917293234</v>
      </c>
    </row>
    <row r="52" spans="1:15" ht="15" customHeight="1">
      <c r="A52" s="49"/>
      <c r="B52" s="24"/>
      <c r="C52" s="51" t="s">
        <v>306</v>
      </c>
      <c r="D52" s="28">
        <v>140</v>
      </c>
      <c r="E52" s="29">
        <v>23</v>
      </c>
      <c r="F52" s="30">
        <v>1</v>
      </c>
      <c r="G52" s="30">
        <v>4</v>
      </c>
      <c r="H52" s="30">
        <v>21</v>
      </c>
      <c r="I52" s="30">
        <v>21</v>
      </c>
      <c r="J52" s="30">
        <v>26</v>
      </c>
      <c r="K52" s="30">
        <v>10</v>
      </c>
      <c r="L52" s="30">
        <v>6</v>
      </c>
      <c r="M52" s="30">
        <v>27</v>
      </c>
      <c r="N52" s="30">
        <v>12</v>
      </c>
      <c r="O52" s="30">
        <v>35</v>
      </c>
    </row>
    <row r="53" spans="1:15" ht="15" customHeight="1">
      <c r="A53" s="49"/>
      <c r="B53" s="24"/>
      <c r="C53" s="52"/>
      <c r="D53" s="31">
        <v>1</v>
      </c>
      <c r="E53" s="26">
        <v>0.16428571428571428</v>
      </c>
      <c r="F53" s="27">
        <v>7.1428571428571426E-3</v>
      </c>
      <c r="G53" s="27">
        <v>2.8571428571428571E-2</v>
      </c>
      <c r="H53" s="27">
        <v>0.15</v>
      </c>
      <c r="I53" s="27">
        <v>0.15</v>
      </c>
      <c r="J53" s="27">
        <v>0.18571428571428572</v>
      </c>
      <c r="K53" s="27">
        <v>7.1428571428571425E-2</v>
      </c>
      <c r="L53" s="27">
        <v>4.2857142857142858E-2</v>
      </c>
      <c r="M53" s="27">
        <v>0.19285714285714287</v>
      </c>
      <c r="N53" s="27">
        <v>8.5714285714285715E-2</v>
      </c>
      <c r="O53" s="27">
        <v>0.25</v>
      </c>
    </row>
    <row r="54" spans="1:15" ht="15" customHeight="1">
      <c r="A54" s="49"/>
      <c r="B54" s="24"/>
      <c r="C54" s="51" t="s">
        <v>307</v>
      </c>
      <c r="D54" s="28">
        <v>106</v>
      </c>
      <c r="E54" s="29">
        <v>17</v>
      </c>
      <c r="F54" s="30">
        <v>3</v>
      </c>
      <c r="G54" s="30">
        <v>6</v>
      </c>
      <c r="H54" s="30">
        <v>18</v>
      </c>
      <c r="I54" s="30">
        <v>19</v>
      </c>
      <c r="J54" s="30">
        <v>26</v>
      </c>
      <c r="K54" s="30">
        <v>17</v>
      </c>
      <c r="L54" s="30">
        <v>6</v>
      </c>
      <c r="M54" s="30">
        <v>15</v>
      </c>
      <c r="N54" s="30">
        <v>10</v>
      </c>
      <c r="O54" s="30">
        <v>27</v>
      </c>
    </row>
    <row r="55" spans="1:15" ht="15" customHeight="1">
      <c r="A55" s="49"/>
      <c r="B55" s="24"/>
      <c r="C55" s="52"/>
      <c r="D55" s="31">
        <v>1</v>
      </c>
      <c r="E55" s="26">
        <v>0.16037735849056603</v>
      </c>
      <c r="F55" s="27">
        <v>2.8301886792452831E-2</v>
      </c>
      <c r="G55" s="27">
        <v>5.6603773584905662E-2</v>
      </c>
      <c r="H55" s="27">
        <v>0.16981132075471697</v>
      </c>
      <c r="I55" s="27">
        <v>0.17924528301886791</v>
      </c>
      <c r="J55" s="27">
        <v>0.24528301886792453</v>
      </c>
      <c r="K55" s="27">
        <v>0.16037735849056603</v>
      </c>
      <c r="L55" s="27">
        <v>5.6603773584905662E-2</v>
      </c>
      <c r="M55" s="27">
        <v>0.14150943396226415</v>
      </c>
      <c r="N55" s="27">
        <v>9.4339622641509441E-2</v>
      </c>
      <c r="O55" s="27">
        <v>0.25471698113207547</v>
      </c>
    </row>
    <row r="56" spans="1:15" ht="15" customHeight="1">
      <c r="A56" s="49"/>
      <c r="B56" s="24"/>
      <c r="C56" s="51" t="s">
        <v>12</v>
      </c>
      <c r="D56" s="28">
        <v>99</v>
      </c>
      <c r="E56" s="29">
        <v>16</v>
      </c>
      <c r="F56" s="30">
        <v>1</v>
      </c>
      <c r="G56" s="30">
        <v>10</v>
      </c>
      <c r="H56" s="30">
        <v>23</v>
      </c>
      <c r="I56" s="30">
        <v>19</v>
      </c>
      <c r="J56" s="30">
        <v>17</v>
      </c>
      <c r="K56" s="30">
        <v>9</v>
      </c>
      <c r="L56" s="30">
        <v>1</v>
      </c>
      <c r="M56" s="30">
        <v>7</v>
      </c>
      <c r="N56" s="30">
        <v>12</v>
      </c>
      <c r="O56" s="30">
        <v>30</v>
      </c>
    </row>
    <row r="57" spans="1:15" ht="15" customHeight="1">
      <c r="A57" s="49"/>
      <c r="B57" s="24"/>
      <c r="C57" s="52"/>
      <c r="D57" s="31">
        <v>1</v>
      </c>
      <c r="E57" s="26">
        <v>0.16161616161616163</v>
      </c>
      <c r="F57" s="27">
        <v>1.0101010101010102E-2</v>
      </c>
      <c r="G57" s="27">
        <v>0.10101010101010101</v>
      </c>
      <c r="H57" s="27">
        <v>0.23232323232323232</v>
      </c>
      <c r="I57" s="27">
        <v>0.19191919191919191</v>
      </c>
      <c r="J57" s="27">
        <v>0.17171717171717171</v>
      </c>
      <c r="K57" s="27">
        <v>9.0909090909090912E-2</v>
      </c>
      <c r="L57" s="27">
        <v>1.0101010101010102E-2</v>
      </c>
      <c r="M57" s="27">
        <v>7.0707070707070704E-2</v>
      </c>
      <c r="N57" s="27">
        <v>0.12121212121212122</v>
      </c>
      <c r="O57" s="27">
        <v>0.30303030303030304</v>
      </c>
    </row>
    <row r="58" spans="1:15" ht="15" customHeight="1">
      <c r="A58" s="49"/>
      <c r="B58" s="24"/>
      <c r="C58" s="51" t="s">
        <v>308</v>
      </c>
      <c r="D58" s="28">
        <v>243</v>
      </c>
      <c r="E58" s="29">
        <v>43</v>
      </c>
      <c r="F58" s="30">
        <v>4</v>
      </c>
      <c r="G58" s="30">
        <v>22</v>
      </c>
      <c r="H58" s="30">
        <v>35</v>
      </c>
      <c r="I58" s="30">
        <v>46</v>
      </c>
      <c r="J58" s="30">
        <v>31</v>
      </c>
      <c r="K58" s="30">
        <v>38</v>
      </c>
      <c r="L58" s="30">
        <v>14</v>
      </c>
      <c r="M58" s="30">
        <v>37</v>
      </c>
      <c r="N58" s="30">
        <v>12</v>
      </c>
      <c r="O58" s="30">
        <v>76</v>
      </c>
    </row>
    <row r="59" spans="1:15" ht="15" customHeight="1">
      <c r="A59" s="49"/>
      <c r="B59" s="24"/>
      <c r="C59" s="52"/>
      <c r="D59" s="31">
        <v>1</v>
      </c>
      <c r="E59" s="26">
        <v>0.17695473251028807</v>
      </c>
      <c r="F59" s="27">
        <v>1.646090534979424E-2</v>
      </c>
      <c r="G59" s="27">
        <v>9.0534979423868317E-2</v>
      </c>
      <c r="H59" s="27">
        <v>0.1440329218106996</v>
      </c>
      <c r="I59" s="27">
        <v>0.18930041152263374</v>
      </c>
      <c r="J59" s="27">
        <v>0.12757201646090535</v>
      </c>
      <c r="K59" s="27">
        <v>0.15637860082304528</v>
      </c>
      <c r="L59" s="27">
        <v>5.7613168724279837E-2</v>
      </c>
      <c r="M59" s="27">
        <v>0.15226337448559671</v>
      </c>
      <c r="N59" s="27">
        <v>4.9382716049382713E-2</v>
      </c>
      <c r="O59" s="27">
        <v>0.31275720164609055</v>
      </c>
    </row>
    <row r="60" spans="1:15" ht="15" customHeight="1">
      <c r="A60" s="49"/>
      <c r="B60" s="24"/>
      <c r="C60" s="51" t="s">
        <v>16</v>
      </c>
      <c r="D60" s="28">
        <v>85</v>
      </c>
      <c r="E60" s="29">
        <v>9</v>
      </c>
      <c r="F60" s="30">
        <v>2</v>
      </c>
      <c r="G60" s="30">
        <v>5</v>
      </c>
      <c r="H60" s="30">
        <v>15</v>
      </c>
      <c r="I60" s="30">
        <v>15</v>
      </c>
      <c r="J60" s="30">
        <v>19</v>
      </c>
      <c r="K60" s="30">
        <v>12</v>
      </c>
      <c r="L60" s="30">
        <v>1</v>
      </c>
      <c r="M60" s="30">
        <v>7</v>
      </c>
      <c r="N60" s="30">
        <v>8</v>
      </c>
      <c r="O60" s="30">
        <v>27</v>
      </c>
    </row>
    <row r="61" spans="1:15" ht="15" customHeight="1">
      <c r="A61" s="49"/>
      <c r="B61" s="24"/>
      <c r="C61" s="52"/>
      <c r="D61" s="31">
        <v>1</v>
      </c>
      <c r="E61" s="26">
        <v>0.10588235294117647</v>
      </c>
      <c r="F61" s="27">
        <v>2.3529411764705882E-2</v>
      </c>
      <c r="G61" s="27">
        <v>5.8823529411764705E-2</v>
      </c>
      <c r="H61" s="27">
        <v>0.17647058823529413</v>
      </c>
      <c r="I61" s="27">
        <v>0.17647058823529413</v>
      </c>
      <c r="J61" s="27">
        <v>0.22352941176470589</v>
      </c>
      <c r="K61" s="27">
        <v>0.14117647058823529</v>
      </c>
      <c r="L61" s="27">
        <v>1.1764705882352941E-2</v>
      </c>
      <c r="M61" s="27">
        <v>8.2352941176470587E-2</v>
      </c>
      <c r="N61" s="27">
        <v>9.4117647058823528E-2</v>
      </c>
      <c r="O61" s="27">
        <v>0.31764705882352939</v>
      </c>
    </row>
    <row r="62" spans="1:15" ht="15" customHeight="1">
      <c r="A62" s="49"/>
      <c r="B62" s="24"/>
      <c r="C62" s="51" t="s">
        <v>5</v>
      </c>
      <c r="D62" s="28">
        <v>234</v>
      </c>
      <c r="E62" s="29">
        <v>39</v>
      </c>
      <c r="F62" s="30">
        <v>2</v>
      </c>
      <c r="G62" s="30">
        <v>11</v>
      </c>
      <c r="H62" s="30">
        <v>25</v>
      </c>
      <c r="I62" s="30">
        <v>29</v>
      </c>
      <c r="J62" s="30">
        <v>51</v>
      </c>
      <c r="K62" s="30">
        <v>11</v>
      </c>
      <c r="L62" s="30">
        <v>7</v>
      </c>
      <c r="M62" s="30">
        <v>38</v>
      </c>
      <c r="N62" s="30">
        <v>17</v>
      </c>
      <c r="O62" s="30">
        <v>65</v>
      </c>
    </row>
    <row r="63" spans="1:15" ht="15" customHeight="1">
      <c r="A63" s="49"/>
      <c r="B63" s="24"/>
      <c r="C63" s="52"/>
      <c r="D63" s="31">
        <v>1</v>
      </c>
      <c r="E63" s="26">
        <v>0.16666666666666666</v>
      </c>
      <c r="F63" s="27">
        <v>8.5470085470085479E-3</v>
      </c>
      <c r="G63" s="27">
        <v>4.7008547008547008E-2</v>
      </c>
      <c r="H63" s="27">
        <v>0.10683760683760683</v>
      </c>
      <c r="I63" s="27">
        <v>0.12393162393162394</v>
      </c>
      <c r="J63" s="27">
        <v>0.21794871794871795</v>
      </c>
      <c r="K63" s="27">
        <v>4.7008547008547008E-2</v>
      </c>
      <c r="L63" s="27">
        <v>2.9914529914529916E-2</v>
      </c>
      <c r="M63" s="27">
        <v>0.1623931623931624</v>
      </c>
      <c r="N63" s="27">
        <v>7.2649572649572655E-2</v>
      </c>
      <c r="O63" s="27">
        <v>0.27777777777777779</v>
      </c>
    </row>
    <row r="64" spans="1:15" ht="15" customHeight="1">
      <c r="A64" s="49"/>
      <c r="B64" s="24"/>
      <c r="C64" s="51" t="s">
        <v>14</v>
      </c>
      <c r="D64" s="28">
        <v>128</v>
      </c>
      <c r="E64" s="29">
        <v>20</v>
      </c>
      <c r="F64" s="30">
        <v>0</v>
      </c>
      <c r="G64" s="30">
        <v>7</v>
      </c>
      <c r="H64" s="30">
        <v>9</v>
      </c>
      <c r="I64" s="30">
        <v>12</v>
      </c>
      <c r="J64" s="30">
        <v>22</v>
      </c>
      <c r="K64" s="30">
        <v>9</v>
      </c>
      <c r="L64" s="30">
        <v>3</v>
      </c>
      <c r="M64" s="30">
        <v>18</v>
      </c>
      <c r="N64" s="30">
        <v>13</v>
      </c>
      <c r="O64" s="30">
        <v>39</v>
      </c>
    </row>
    <row r="65" spans="1:15" ht="15" customHeight="1">
      <c r="A65" s="49"/>
      <c r="B65" s="24"/>
      <c r="C65" s="52"/>
      <c r="D65" s="31">
        <v>1</v>
      </c>
      <c r="E65" s="26">
        <v>0.15625</v>
      </c>
      <c r="F65" s="27">
        <v>0</v>
      </c>
      <c r="G65" s="27">
        <v>5.46875E-2</v>
      </c>
      <c r="H65" s="27">
        <v>7.03125E-2</v>
      </c>
      <c r="I65" s="27">
        <v>9.375E-2</v>
      </c>
      <c r="J65" s="27">
        <v>0.171875</v>
      </c>
      <c r="K65" s="27">
        <v>7.03125E-2</v>
      </c>
      <c r="L65" s="27">
        <v>2.34375E-2</v>
      </c>
      <c r="M65" s="27">
        <v>0.140625</v>
      </c>
      <c r="N65" s="27">
        <v>0.1015625</v>
      </c>
      <c r="O65" s="27">
        <v>0.3046875</v>
      </c>
    </row>
    <row r="66" spans="1:15" ht="15" customHeight="1">
      <c r="A66" s="49"/>
      <c r="B66" s="24"/>
      <c r="C66" s="51" t="s">
        <v>19</v>
      </c>
      <c r="D66" s="28">
        <v>234</v>
      </c>
      <c r="E66" s="29">
        <v>31</v>
      </c>
      <c r="F66" s="30">
        <v>0</v>
      </c>
      <c r="G66" s="30">
        <v>6</v>
      </c>
      <c r="H66" s="30">
        <v>26</v>
      </c>
      <c r="I66" s="30">
        <v>44</v>
      </c>
      <c r="J66" s="30">
        <v>42</v>
      </c>
      <c r="K66" s="30">
        <v>27</v>
      </c>
      <c r="L66" s="30">
        <v>8</v>
      </c>
      <c r="M66" s="30">
        <v>26</v>
      </c>
      <c r="N66" s="30">
        <v>37</v>
      </c>
      <c r="O66" s="30">
        <v>60</v>
      </c>
    </row>
    <row r="67" spans="1:15" ht="15" customHeight="1">
      <c r="A67" s="49"/>
      <c r="B67" s="43"/>
      <c r="C67" s="60"/>
      <c r="D67" s="44">
        <v>1</v>
      </c>
      <c r="E67" s="45">
        <v>0.13247863247863248</v>
      </c>
      <c r="F67" s="46">
        <v>0</v>
      </c>
      <c r="G67" s="46">
        <v>2.564102564102564E-2</v>
      </c>
      <c r="H67" s="46">
        <v>0.1111111111111111</v>
      </c>
      <c r="I67" s="46">
        <v>0.18803418803418803</v>
      </c>
      <c r="J67" s="46">
        <v>0.17948717948717949</v>
      </c>
      <c r="K67" s="46">
        <v>0.11538461538461539</v>
      </c>
      <c r="L67" s="46">
        <v>3.4188034188034191E-2</v>
      </c>
      <c r="M67" s="46">
        <v>0.1111111111111111</v>
      </c>
      <c r="N67" s="46">
        <v>0.15811965811965811</v>
      </c>
      <c r="O67" s="46">
        <v>0.25641025641025639</v>
      </c>
    </row>
    <row r="68" spans="1:15" ht="15" customHeight="1">
      <c r="A68" s="49"/>
      <c r="B68" s="24" t="s">
        <v>283</v>
      </c>
      <c r="C68" s="53" t="s">
        <v>309</v>
      </c>
      <c r="D68" s="21">
        <v>300</v>
      </c>
      <c r="E68" s="22">
        <v>75</v>
      </c>
      <c r="F68" s="23">
        <v>3</v>
      </c>
      <c r="G68" s="23">
        <v>9</v>
      </c>
      <c r="H68" s="23">
        <v>30</v>
      </c>
      <c r="I68" s="23">
        <v>32</v>
      </c>
      <c r="J68" s="23">
        <v>66</v>
      </c>
      <c r="K68" s="23">
        <v>35</v>
      </c>
      <c r="L68" s="23">
        <v>23</v>
      </c>
      <c r="M68" s="23">
        <v>43</v>
      </c>
      <c r="N68" s="23">
        <v>35</v>
      </c>
      <c r="O68" s="23">
        <v>68</v>
      </c>
    </row>
    <row r="69" spans="1:15" ht="15" customHeight="1">
      <c r="A69" s="49"/>
      <c r="B69" s="24"/>
      <c r="C69" s="52"/>
      <c r="D69" s="31">
        <v>1</v>
      </c>
      <c r="E69" s="26">
        <v>0.25</v>
      </c>
      <c r="F69" s="27">
        <v>0.01</v>
      </c>
      <c r="G69" s="27">
        <v>0.03</v>
      </c>
      <c r="H69" s="27">
        <v>0.1</v>
      </c>
      <c r="I69" s="27">
        <v>0.10666666666666667</v>
      </c>
      <c r="J69" s="27">
        <v>0.22</v>
      </c>
      <c r="K69" s="27">
        <v>0.11666666666666667</v>
      </c>
      <c r="L69" s="27">
        <v>7.6666666666666661E-2</v>
      </c>
      <c r="M69" s="27">
        <v>0.14333333333333334</v>
      </c>
      <c r="N69" s="27">
        <v>0.11666666666666667</v>
      </c>
      <c r="O69" s="27">
        <v>0.22666666666666666</v>
      </c>
    </row>
    <row r="70" spans="1:15" ht="15" customHeight="1">
      <c r="A70" s="49"/>
      <c r="B70" s="24"/>
      <c r="C70" s="51" t="s">
        <v>310</v>
      </c>
      <c r="D70" s="28">
        <v>275</v>
      </c>
      <c r="E70" s="29">
        <v>42</v>
      </c>
      <c r="F70" s="30">
        <v>3</v>
      </c>
      <c r="G70" s="30">
        <v>5</v>
      </c>
      <c r="H70" s="30">
        <v>38</v>
      </c>
      <c r="I70" s="30">
        <v>25</v>
      </c>
      <c r="J70" s="30">
        <v>64</v>
      </c>
      <c r="K70" s="30">
        <v>29</v>
      </c>
      <c r="L70" s="30">
        <v>8</v>
      </c>
      <c r="M70" s="30">
        <v>40</v>
      </c>
      <c r="N70" s="30">
        <v>25</v>
      </c>
      <c r="O70" s="30">
        <v>77</v>
      </c>
    </row>
    <row r="71" spans="1:15" ht="15" customHeight="1">
      <c r="A71" s="49"/>
      <c r="B71" s="24"/>
      <c r="C71" s="52"/>
      <c r="D71" s="31">
        <v>1</v>
      </c>
      <c r="E71" s="26">
        <v>0.15272727272727274</v>
      </c>
      <c r="F71" s="27">
        <v>1.090909090909091E-2</v>
      </c>
      <c r="G71" s="27">
        <v>1.8181818181818181E-2</v>
      </c>
      <c r="H71" s="27">
        <v>0.13818181818181818</v>
      </c>
      <c r="I71" s="27">
        <v>9.0909090909090912E-2</v>
      </c>
      <c r="J71" s="27">
        <v>0.23272727272727273</v>
      </c>
      <c r="K71" s="27">
        <v>0.10545454545454545</v>
      </c>
      <c r="L71" s="27">
        <v>2.9090909090909091E-2</v>
      </c>
      <c r="M71" s="27">
        <v>0.14545454545454545</v>
      </c>
      <c r="N71" s="27">
        <v>9.0909090909090912E-2</v>
      </c>
      <c r="O71" s="27">
        <v>0.28000000000000003</v>
      </c>
    </row>
    <row r="72" spans="1:15" ht="15" customHeight="1">
      <c r="A72" s="49"/>
      <c r="B72" s="24"/>
      <c r="C72" s="51" t="s">
        <v>311</v>
      </c>
      <c r="D72" s="28">
        <v>342</v>
      </c>
      <c r="E72" s="29">
        <v>42</v>
      </c>
      <c r="F72" s="30">
        <v>5</v>
      </c>
      <c r="G72" s="30">
        <v>22</v>
      </c>
      <c r="H72" s="30">
        <v>45</v>
      </c>
      <c r="I72" s="30">
        <v>57</v>
      </c>
      <c r="J72" s="30">
        <v>58</v>
      </c>
      <c r="K72" s="30">
        <v>45</v>
      </c>
      <c r="L72" s="30">
        <v>15</v>
      </c>
      <c r="M72" s="30">
        <v>54</v>
      </c>
      <c r="N72" s="30">
        <v>28</v>
      </c>
      <c r="O72" s="30">
        <v>102</v>
      </c>
    </row>
    <row r="73" spans="1:15" ht="15" customHeight="1">
      <c r="A73" s="49"/>
      <c r="B73" s="24"/>
      <c r="C73" s="52"/>
      <c r="D73" s="31">
        <v>1</v>
      </c>
      <c r="E73" s="26">
        <v>0.12280701754385964</v>
      </c>
      <c r="F73" s="27">
        <v>1.4619883040935672E-2</v>
      </c>
      <c r="G73" s="27">
        <v>6.4327485380116955E-2</v>
      </c>
      <c r="H73" s="27">
        <v>0.13157894736842105</v>
      </c>
      <c r="I73" s="27">
        <v>0.16666666666666666</v>
      </c>
      <c r="J73" s="27">
        <v>0.16959064327485379</v>
      </c>
      <c r="K73" s="27">
        <v>0.13157894736842105</v>
      </c>
      <c r="L73" s="27">
        <v>4.3859649122807015E-2</v>
      </c>
      <c r="M73" s="27">
        <v>0.15789473684210525</v>
      </c>
      <c r="N73" s="27">
        <v>8.1871345029239762E-2</v>
      </c>
      <c r="O73" s="27">
        <v>0.2982456140350877</v>
      </c>
    </row>
    <row r="74" spans="1:15" ht="15" customHeight="1">
      <c r="A74" s="49"/>
      <c r="B74" s="24"/>
      <c r="C74" s="51" t="s">
        <v>312</v>
      </c>
      <c r="D74" s="28">
        <v>268</v>
      </c>
      <c r="E74" s="29">
        <v>31</v>
      </c>
      <c r="F74" s="30">
        <v>1</v>
      </c>
      <c r="G74" s="30">
        <v>12</v>
      </c>
      <c r="H74" s="30">
        <v>40</v>
      </c>
      <c r="I74" s="30">
        <v>57</v>
      </c>
      <c r="J74" s="30">
        <v>41</v>
      </c>
      <c r="K74" s="30">
        <v>24</v>
      </c>
      <c r="L74" s="30">
        <v>8</v>
      </c>
      <c r="M74" s="30">
        <v>42</v>
      </c>
      <c r="N74" s="30">
        <v>28</v>
      </c>
      <c r="O74" s="30">
        <v>79</v>
      </c>
    </row>
    <row r="75" spans="1:15" ht="15" customHeight="1">
      <c r="A75" s="49"/>
      <c r="B75" s="24"/>
      <c r="C75" s="52"/>
      <c r="D75" s="31">
        <v>1</v>
      </c>
      <c r="E75" s="26">
        <v>0.11567164179104478</v>
      </c>
      <c r="F75" s="27">
        <v>3.7313432835820895E-3</v>
      </c>
      <c r="G75" s="27">
        <v>4.4776119402985072E-2</v>
      </c>
      <c r="H75" s="27">
        <v>0.14925373134328357</v>
      </c>
      <c r="I75" s="27">
        <v>0.21268656716417911</v>
      </c>
      <c r="J75" s="27">
        <v>0.15298507462686567</v>
      </c>
      <c r="K75" s="27">
        <v>8.9552238805970144E-2</v>
      </c>
      <c r="L75" s="27">
        <v>2.9850746268656716E-2</v>
      </c>
      <c r="M75" s="27">
        <v>0.15671641791044777</v>
      </c>
      <c r="N75" s="27">
        <v>0.1044776119402985</v>
      </c>
      <c r="O75" s="27">
        <v>0.29477611940298509</v>
      </c>
    </row>
    <row r="76" spans="1:15" ht="15" customHeight="1">
      <c r="A76" s="49"/>
      <c r="B76" s="24"/>
      <c r="C76" s="51" t="s">
        <v>313</v>
      </c>
      <c r="D76" s="28">
        <v>147</v>
      </c>
      <c r="E76" s="29">
        <v>15</v>
      </c>
      <c r="F76" s="30">
        <v>1</v>
      </c>
      <c r="G76" s="30">
        <v>11</v>
      </c>
      <c r="H76" s="30">
        <v>26</v>
      </c>
      <c r="I76" s="30">
        <v>31</v>
      </c>
      <c r="J76" s="30">
        <v>22</v>
      </c>
      <c r="K76" s="30">
        <v>8</v>
      </c>
      <c r="L76" s="30">
        <v>1</v>
      </c>
      <c r="M76" s="30">
        <v>17</v>
      </c>
      <c r="N76" s="30">
        <v>11</v>
      </c>
      <c r="O76" s="30">
        <v>54</v>
      </c>
    </row>
    <row r="77" spans="1:15" ht="15" customHeight="1">
      <c r="A77" s="49"/>
      <c r="B77" s="24"/>
      <c r="C77" s="52"/>
      <c r="D77" s="31">
        <v>1</v>
      </c>
      <c r="E77" s="26">
        <v>0.10204081632653061</v>
      </c>
      <c r="F77" s="27">
        <v>6.8027210884353739E-3</v>
      </c>
      <c r="G77" s="27">
        <v>7.4829931972789115E-2</v>
      </c>
      <c r="H77" s="27">
        <v>0.17687074829931973</v>
      </c>
      <c r="I77" s="27">
        <v>0.21088435374149661</v>
      </c>
      <c r="J77" s="27">
        <v>0.14965986394557823</v>
      </c>
      <c r="K77" s="27">
        <v>5.4421768707482991E-2</v>
      </c>
      <c r="L77" s="27">
        <v>6.8027210884353739E-3</v>
      </c>
      <c r="M77" s="27">
        <v>0.11564625850340136</v>
      </c>
      <c r="N77" s="27">
        <v>7.4829931972789115E-2</v>
      </c>
      <c r="O77" s="27">
        <v>0.36734693877551022</v>
      </c>
    </row>
    <row r="78" spans="1:15" ht="15" customHeight="1">
      <c r="A78" s="49"/>
      <c r="B78" s="24"/>
      <c r="C78" s="51" t="s">
        <v>314</v>
      </c>
      <c r="D78" s="28">
        <v>122</v>
      </c>
      <c r="E78" s="29">
        <v>18</v>
      </c>
      <c r="F78" s="30">
        <v>3</v>
      </c>
      <c r="G78" s="30">
        <v>14</v>
      </c>
      <c r="H78" s="30">
        <v>19</v>
      </c>
      <c r="I78" s="30">
        <v>26</v>
      </c>
      <c r="J78" s="30">
        <v>15</v>
      </c>
      <c r="K78" s="30">
        <v>11</v>
      </c>
      <c r="L78" s="30">
        <v>7</v>
      </c>
      <c r="M78" s="30">
        <v>7</v>
      </c>
      <c r="N78" s="30">
        <v>16</v>
      </c>
      <c r="O78" s="30">
        <v>39</v>
      </c>
    </row>
    <row r="79" spans="1:15" ht="15" customHeight="1">
      <c r="A79" s="49"/>
      <c r="B79" s="24"/>
      <c r="C79" s="52"/>
      <c r="D79" s="31">
        <v>1</v>
      </c>
      <c r="E79" s="26">
        <v>0.14754098360655737</v>
      </c>
      <c r="F79" s="27">
        <v>2.4590163934426229E-2</v>
      </c>
      <c r="G79" s="27">
        <v>0.11475409836065574</v>
      </c>
      <c r="H79" s="27">
        <v>0.15573770491803279</v>
      </c>
      <c r="I79" s="27">
        <v>0.21311475409836064</v>
      </c>
      <c r="J79" s="27">
        <v>0.12295081967213115</v>
      </c>
      <c r="K79" s="27">
        <v>9.0163934426229511E-2</v>
      </c>
      <c r="L79" s="27">
        <v>5.737704918032787E-2</v>
      </c>
      <c r="M79" s="27">
        <v>5.737704918032787E-2</v>
      </c>
      <c r="N79" s="27">
        <v>0.13114754098360656</v>
      </c>
      <c r="O79" s="27">
        <v>0.31967213114754101</v>
      </c>
    </row>
    <row r="80" spans="1:15" ht="15" customHeight="1">
      <c r="A80" s="49"/>
      <c r="B80" s="24"/>
      <c r="C80" s="51" t="s">
        <v>315</v>
      </c>
      <c r="D80" s="28">
        <v>67</v>
      </c>
      <c r="E80" s="29">
        <v>11</v>
      </c>
      <c r="F80" s="30">
        <v>0</v>
      </c>
      <c r="G80" s="30">
        <v>7</v>
      </c>
      <c r="H80" s="30">
        <v>10</v>
      </c>
      <c r="I80" s="30">
        <v>20</v>
      </c>
      <c r="J80" s="30">
        <v>5</v>
      </c>
      <c r="K80" s="30">
        <v>3</v>
      </c>
      <c r="L80" s="30">
        <v>2</v>
      </c>
      <c r="M80" s="30">
        <v>1</v>
      </c>
      <c r="N80" s="30">
        <v>6</v>
      </c>
      <c r="O80" s="30">
        <v>25</v>
      </c>
    </row>
    <row r="81" spans="1:15" ht="15" customHeight="1">
      <c r="A81" s="49"/>
      <c r="B81" s="24"/>
      <c r="C81" s="52"/>
      <c r="D81" s="31">
        <v>1</v>
      </c>
      <c r="E81" s="26">
        <v>0.16417910447761194</v>
      </c>
      <c r="F81" s="27">
        <v>0</v>
      </c>
      <c r="G81" s="27">
        <v>0.1044776119402985</v>
      </c>
      <c r="H81" s="27">
        <v>0.14925373134328357</v>
      </c>
      <c r="I81" s="27">
        <v>0.29850746268656714</v>
      </c>
      <c r="J81" s="27">
        <v>7.4626865671641784E-2</v>
      </c>
      <c r="K81" s="27">
        <v>4.4776119402985072E-2</v>
      </c>
      <c r="L81" s="27">
        <v>2.9850746268656716E-2</v>
      </c>
      <c r="M81" s="27">
        <v>1.4925373134328358E-2</v>
      </c>
      <c r="N81" s="27">
        <v>8.9552238805970144E-2</v>
      </c>
      <c r="O81" s="27">
        <v>0.37313432835820898</v>
      </c>
    </row>
    <row r="82" spans="1:15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</row>
    <row r="83" spans="1:15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</row>
    <row r="84" spans="1:15" ht="15" customHeight="1">
      <c r="A84" s="49"/>
      <c r="B84" s="24" t="s">
        <v>316</v>
      </c>
      <c r="C84" s="53" t="s">
        <v>317</v>
      </c>
      <c r="D84" s="21">
        <v>393</v>
      </c>
      <c r="E84" s="22">
        <v>64</v>
      </c>
      <c r="F84" s="23">
        <v>4</v>
      </c>
      <c r="G84" s="23">
        <v>14</v>
      </c>
      <c r="H84" s="23">
        <v>49</v>
      </c>
      <c r="I84" s="23">
        <v>52</v>
      </c>
      <c r="J84" s="23">
        <v>88</v>
      </c>
      <c r="K84" s="23">
        <v>37</v>
      </c>
      <c r="L84" s="23">
        <v>15</v>
      </c>
      <c r="M84" s="23">
        <v>58</v>
      </c>
      <c r="N84" s="23">
        <v>37</v>
      </c>
      <c r="O84" s="23">
        <v>99</v>
      </c>
    </row>
    <row r="85" spans="1:15" ht="15" customHeight="1">
      <c r="A85" s="49"/>
      <c r="B85" s="24" t="s">
        <v>318</v>
      </c>
      <c r="C85" s="52"/>
      <c r="D85" s="31">
        <v>1</v>
      </c>
      <c r="E85" s="26">
        <v>0.16284987277353691</v>
      </c>
      <c r="F85" s="27">
        <v>1.0178117048346057E-2</v>
      </c>
      <c r="G85" s="27">
        <v>3.5623409669211195E-2</v>
      </c>
      <c r="H85" s="27">
        <v>0.12468193384223919</v>
      </c>
      <c r="I85" s="27">
        <v>0.13231552162849872</v>
      </c>
      <c r="J85" s="27">
        <v>0.22391857506361323</v>
      </c>
      <c r="K85" s="27">
        <v>9.4147582697201013E-2</v>
      </c>
      <c r="L85" s="27">
        <v>3.8167938931297711E-2</v>
      </c>
      <c r="M85" s="27">
        <v>0.1475826972010178</v>
      </c>
      <c r="N85" s="27">
        <v>9.4147582697201013E-2</v>
      </c>
      <c r="O85" s="27">
        <v>0.25190839694656486</v>
      </c>
    </row>
    <row r="86" spans="1:15" ht="15" customHeight="1">
      <c r="A86" s="49"/>
      <c r="B86" s="24" t="s">
        <v>319</v>
      </c>
      <c r="C86" s="51" t="s">
        <v>320</v>
      </c>
      <c r="D86" s="28">
        <v>374</v>
      </c>
      <c r="E86" s="29">
        <v>71</v>
      </c>
      <c r="F86" s="30">
        <v>2</v>
      </c>
      <c r="G86" s="30">
        <v>14</v>
      </c>
      <c r="H86" s="30">
        <v>49</v>
      </c>
      <c r="I86" s="30">
        <v>42</v>
      </c>
      <c r="J86" s="30">
        <v>71</v>
      </c>
      <c r="K86" s="30">
        <v>46</v>
      </c>
      <c r="L86" s="30">
        <v>15</v>
      </c>
      <c r="M86" s="30">
        <v>48</v>
      </c>
      <c r="N86" s="30">
        <v>33</v>
      </c>
      <c r="O86" s="30">
        <v>113</v>
      </c>
    </row>
    <row r="87" spans="1:15" ht="15" customHeight="1">
      <c r="A87" s="49"/>
      <c r="B87" s="24"/>
      <c r="C87" s="52"/>
      <c r="D87" s="31">
        <v>1</v>
      </c>
      <c r="E87" s="26">
        <v>0.18983957219251338</v>
      </c>
      <c r="F87" s="27">
        <v>5.3475935828877002E-3</v>
      </c>
      <c r="G87" s="27">
        <v>3.7433155080213901E-2</v>
      </c>
      <c r="H87" s="27">
        <v>0.13101604278074866</v>
      </c>
      <c r="I87" s="27">
        <v>0.11229946524064172</v>
      </c>
      <c r="J87" s="27">
        <v>0.18983957219251338</v>
      </c>
      <c r="K87" s="27">
        <v>0.12299465240641712</v>
      </c>
      <c r="L87" s="27">
        <v>4.0106951871657755E-2</v>
      </c>
      <c r="M87" s="27">
        <v>0.12834224598930483</v>
      </c>
      <c r="N87" s="27">
        <v>8.8235294117647065E-2</v>
      </c>
      <c r="O87" s="27">
        <v>0.30213903743315507</v>
      </c>
    </row>
    <row r="88" spans="1:15" ht="15" customHeight="1">
      <c r="A88" s="49"/>
      <c r="B88" s="24"/>
      <c r="C88" s="51" t="s">
        <v>321</v>
      </c>
      <c r="D88" s="28">
        <v>208</v>
      </c>
      <c r="E88" s="29">
        <v>27</v>
      </c>
      <c r="F88" s="30">
        <v>4</v>
      </c>
      <c r="G88" s="30">
        <v>13</v>
      </c>
      <c r="H88" s="30">
        <v>29</v>
      </c>
      <c r="I88" s="30">
        <v>39</v>
      </c>
      <c r="J88" s="30">
        <v>32</v>
      </c>
      <c r="K88" s="30">
        <v>23</v>
      </c>
      <c r="L88" s="30">
        <v>11</v>
      </c>
      <c r="M88" s="30">
        <v>31</v>
      </c>
      <c r="N88" s="30">
        <v>17</v>
      </c>
      <c r="O88" s="30">
        <v>55</v>
      </c>
    </row>
    <row r="89" spans="1:15" ht="15" customHeight="1">
      <c r="A89" s="49"/>
      <c r="B89" s="24"/>
      <c r="C89" s="52"/>
      <c r="D89" s="31">
        <v>1</v>
      </c>
      <c r="E89" s="26">
        <v>0.12980769230769232</v>
      </c>
      <c r="F89" s="27">
        <v>1.9230769230769232E-2</v>
      </c>
      <c r="G89" s="27">
        <v>6.25E-2</v>
      </c>
      <c r="H89" s="27">
        <v>0.13942307692307693</v>
      </c>
      <c r="I89" s="27">
        <v>0.1875</v>
      </c>
      <c r="J89" s="27">
        <v>0.15384615384615385</v>
      </c>
      <c r="K89" s="27">
        <v>0.11057692307692307</v>
      </c>
      <c r="L89" s="27">
        <v>5.2884615384615384E-2</v>
      </c>
      <c r="M89" s="27">
        <v>0.14903846153846154</v>
      </c>
      <c r="N89" s="27">
        <v>8.1730769230769232E-2</v>
      </c>
      <c r="O89" s="27">
        <v>0.26442307692307693</v>
      </c>
    </row>
    <row r="90" spans="1:15" ht="15" customHeight="1">
      <c r="A90" s="49"/>
      <c r="B90" s="24"/>
      <c r="C90" s="51" t="s">
        <v>322</v>
      </c>
      <c r="D90" s="28">
        <v>284</v>
      </c>
      <c r="E90" s="29">
        <v>35</v>
      </c>
      <c r="F90" s="30">
        <v>6</v>
      </c>
      <c r="G90" s="30">
        <v>18</v>
      </c>
      <c r="H90" s="30">
        <v>41</v>
      </c>
      <c r="I90" s="30">
        <v>52</v>
      </c>
      <c r="J90" s="30">
        <v>48</v>
      </c>
      <c r="K90" s="30">
        <v>25</v>
      </c>
      <c r="L90" s="30">
        <v>12</v>
      </c>
      <c r="M90" s="30">
        <v>36</v>
      </c>
      <c r="N90" s="30">
        <v>30</v>
      </c>
      <c r="O90" s="30">
        <v>98</v>
      </c>
    </row>
    <row r="91" spans="1:15" ht="15" customHeight="1">
      <c r="A91" s="49"/>
      <c r="B91" s="24"/>
      <c r="C91" s="52"/>
      <c r="D91" s="31">
        <v>1</v>
      </c>
      <c r="E91" s="26">
        <v>0.12323943661971831</v>
      </c>
      <c r="F91" s="27">
        <v>2.1126760563380281E-2</v>
      </c>
      <c r="G91" s="27">
        <v>6.3380281690140844E-2</v>
      </c>
      <c r="H91" s="27">
        <v>0.14436619718309859</v>
      </c>
      <c r="I91" s="27">
        <v>0.18309859154929578</v>
      </c>
      <c r="J91" s="27">
        <v>0.16901408450704225</v>
      </c>
      <c r="K91" s="27">
        <v>8.8028169014084501E-2</v>
      </c>
      <c r="L91" s="27">
        <v>4.2253521126760563E-2</v>
      </c>
      <c r="M91" s="27">
        <v>0.12676056338028169</v>
      </c>
      <c r="N91" s="27">
        <v>0.10563380281690141</v>
      </c>
      <c r="O91" s="27">
        <v>0.34507042253521125</v>
      </c>
    </row>
    <row r="92" spans="1:15" ht="15" customHeight="1">
      <c r="A92" s="49"/>
      <c r="B92" s="24"/>
      <c r="C92" s="51" t="s">
        <v>323</v>
      </c>
      <c r="D92" s="28">
        <v>145</v>
      </c>
      <c r="E92" s="29">
        <v>15</v>
      </c>
      <c r="F92" s="30">
        <v>0</v>
      </c>
      <c r="G92" s="30">
        <v>9</v>
      </c>
      <c r="H92" s="30">
        <v>16</v>
      </c>
      <c r="I92" s="30">
        <v>35</v>
      </c>
      <c r="J92" s="30">
        <v>17</v>
      </c>
      <c r="K92" s="30">
        <v>12</v>
      </c>
      <c r="L92" s="30">
        <v>6</v>
      </c>
      <c r="M92" s="30">
        <v>21</v>
      </c>
      <c r="N92" s="30">
        <v>20</v>
      </c>
      <c r="O92" s="30">
        <v>47</v>
      </c>
    </row>
    <row r="93" spans="1:15" ht="15" customHeight="1">
      <c r="A93" s="49"/>
      <c r="B93" s="24"/>
      <c r="C93" s="52"/>
      <c r="D93" s="31">
        <v>1</v>
      </c>
      <c r="E93" s="26">
        <v>0.10344827586206896</v>
      </c>
      <c r="F93" s="27">
        <v>0</v>
      </c>
      <c r="G93" s="27">
        <v>6.2068965517241378E-2</v>
      </c>
      <c r="H93" s="27">
        <v>0.1103448275862069</v>
      </c>
      <c r="I93" s="27">
        <v>0.2413793103448276</v>
      </c>
      <c r="J93" s="27">
        <v>0.11724137931034483</v>
      </c>
      <c r="K93" s="27">
        <v>8.2758620689655171E-2</v>
      </c>
      <c r="L93" s="27">
        <v>4.1379310344827586E-2</v>
      </c>
      <c r="M93" s="27">
        <v>0.14482758620689656</v>
      </c>
      <c r="N93" s="27">
        <v>0.13793103448275862</v>
      </c>
      <c r="O93" s="27">
        <v>0.32413793103448274</v>
      </c>
    </row>
    <row r="94" spans="1:15" ht="15" customHeight="1">
      <c r="A94" s="49"/>
      <c r="B94" s="24"/>
      <c r="C94" s="51" t="s">
        <v>324</v>
      </c>
      <c r="D94" s="28">
        <v>43</v>
      </c>
      <c r="E94" s="29">
        <v>9</v>
      </c>
      <c r="F94" s="30">
        <v>0</v>
      </c>
      <c r="G94" s="30">
        <v>4</v>
      </c>
      <c r="H94" s="30">
        <v>13</v>
      </c>
      <c r="I94" s="30">
        <v>11</v>
      </c>
      <c r="J94" s="30">
        <v>5</v>
      </c>
      <c r="K94" s="30">
        <v>5</v>
      </c>
      <c r="L94" s="30">
        <v>1</v>
      </c>
      <c r="M94" s="30">
        <v>5</v>
      </c>
      <c r="N94" s="30">
        <v>2</v>
      </c>
      <c r="O94" s="30">
        <v>9</v>
      </c>
    </row>
    <row r="95" spans="1:15" ht="15" customHeight="1">
      <c r="A95" s="49"/>
      <c r="B95" s="24"/>
      <c r="C95" s="52"/>
      <c r="D95" s="31">
        <v>1</v>
      </c>
      <c r="E95" s="26">
        <v>0.20930232558139536</v>
      </c>
      <c r="F95" s="27">
        <v>0</v>
      </c>
      <c r="G95" s="27">
        <v>9.3023255813953487E-2</v>
      </c>
      <c r="H95" s="27">
        <v>0.30232558139534882</v>
      </c>
      <c r="I95" s="27">
        <v>0.2558139534883721</v>
      </c>
      <c r="J95" s="27">
        <v>0.11627906976744186</v>
      </c>
      <c r="K95" s="27">
        <v>0.11627906976744186</v>
      </c>
      <c r="L95" s="27">
        <v>2.3255813953488372E-2</v>
      </c>
      <c r="M95" s="27">
        <v>0.11627906976744186</v>
      </c>
      <c r="N95" s="27">
        <v>4.6511627906976744E-2</v>
      </c>
      <c r="O95" s="27">
        <v>0.20930232558139536</v>
      </c>
    </row>
    <row r="96" spans="1:15" ht="15" customHeight="1">
      <c r="A96" s="49"/>
      <c r="B96" s="24"/>
      <c r="C96" s="51" t="s">
        <v>325</v>
      </c>
      <c r="D96" s="28">
        <v>41</v>
      </c>
      <c r="E96" s="29">
        <v>6</v>
      </c>
      <c r="F96" s="30">
        <v>0</v>
      </c>
      <c r="G96" s="30">
        <v>6</v>
      </c>
      <c r="H96" s="30">
        <v>6</v>
      </c>
      <c r="I96" s="30">
        <v>9</v>
      </c>
      <c r="J96" s="30">
        <v>6</v>
      </c>
      <c r="K96" s="30">
        <v>3</v>
      </c>
      <c r="L96" s="30">
        <v>1</v>
      </c>
      <c r="M96" s="30">
        <v>1</v>
      </c>
      <c r="N96" s="30">
        <v>5</v>
      </c>
      <c r="O96" s="30">
        <v>15</v>
      </c>
    </row>
    <row r="97" spans="1:15" ht="15" customHeight="1">
      <c r="A97" s="49"/>
      <c r="B97" s="24"/>
      <c r="C97" s="52"/>
      <c r="D97" s="31">
        <v>1</v>
      </c>
      <c r="E97" s="26">
        <v>0.14634146341463414</v>
      </c>
      <c r="F97" s="27">
        <v>0</v>
      </c>
      <c r="G97" s="27">
        <v>0.14634146341463414</v>
      </c>
      <c r="H97" s="27">
        <v>0.14634146341463414</v>
      </c>
      <c r="I97" s="27">
        <v>0.21951219512195122</v>
      </c>
      <c r="J97" s="27">
        <v>0.14634146341463414</v>
      </c>
      <c r="K97" s="27">
        <v>7.3170731707317069E-2</v>
      </c>
      <c r="L97" s="27">
        <v>2.4390243902439025E-2</v>
      </c>
      <c r="M97" s="27">
        <v>2.4390243902439025E-2</v>
      </c>
      <c r="N97" s="27">
        <v>0.12195121951219512</v>
      </c>
      <c r="O97" s="27">
        <v>0.36585365853658536</v>
      </c>
    </row>
    <row r="98" spans="1:15" ht="15" customHeight="1">
      <c r="A98" s="49"/>
      <c r="B98" s="24"/>
      <c r="C98" s="51" t="s">
        <v>326</v>
      </c>
      <c r="D98" s="28">
        <v>3</v>
      </c>
      <c r="E98" s="29">
        <v>1</v>
      </c>
      <c r="F98" s="30">
        <v>0</v>
      </c>
      <c r="G98" s="30">
        <v>0</v>
      </c>
      <c r="H98" s="30">
        <v>1</v>
      </c>
      <c r="I98" s="30">
        <v>1</v>
      </c>
      <c r="J98" s="30">
        <v>1</v>
      </c>
      <c r="K98" s="30">
        <v>0</v>
      </c>
      <c r="L98" s="30">
        <v>0</v>
      </c>
      <c r="M98" s="30">
        <v>0</v>
      </c>
      <c r="N98" s="30">
        <v>0</v>
      </c>
      <c r="O98" s="30">
        <v>2</v>
      </c>
    </row>
    <row r="99" spans="1:15" ht="15" customHeight="1">
      <c r="A99" s="49"/>
      <c r="B99" s="24"/>
      <c r="C99" s="52"/>
      <c r="D99" s="31">
        <v>1</v>
      </c>
      <c r="E99" s="26">
        <v>0.33333333333333331</v>
      </c>
      <c r="F99" s="27">
        <v>0</v>
      </c>
      <c r="G99" s="27">
        <v>0</v>
      </c>
      <c r="H99" s="27">
        <v>0.33333333333333331</v>
      </c>
      <c r="I99" s="27">
        <v>0.33333333333333331</v>
      </c>
      <c r="J99" s="27">
        <v>0.33333333333333331</v>
      </c>
      <c r="K99" s="27">
        <v>0</v>
      </c>
      <c r="L99" s="27">
        <v>0</v>
      </c>
      <c r="M99" s="27">
        <v>0</v>
      </c>
      <c r="N99" s="27">
        <v>0</v>
      </c>
      <c r="O99" s="27">
        <v>0.66666666666666663</v>
      </c>
    </row>
    <row r="100" spans="1:15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</row>
    <row r="101" spans="1:15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</row>
    <row r="102" spans="1:15" ht="15" customHeight="1">
      <c r="C102"/>
    </row>
    <row r="103" spans="1:15" ht="12" hidden="1" customHeight="1">
      <c r="C103"/>
    </row>
    <row r="104" spans="1:15" ht="12" hidden="1" customHeight="1">
      <c r="C104"/>
    </row>
    <row r="105" spans="1:15" ht="12" hidden="1" customHeight="1">
      <c r="C105"/>
    </row>
    <row r="106" spans="1:15" ht="12" hidden="1" customHeight="1">
      <c r="C106"/>
    </row>
    <row r="107" spans="1:15" ht="12" hidden="1" customHeight="1">
      <c r="C107"/>
    </row>
    <row r="108" spans="1:15" ht="12" hidden="1" customHeight="1">
      <c r="C108"/>
    </row>
    <row r="109" spans="1:15" ht="12" hidden="1" customHeight="1">
      <c r="C109"/>
    </row>
    <row r="110" spans="1:15" ht="12" hidden="1" customHeight="1">
      <c r="C110"/>
    </row>
    <row r="111" spans="1:15" ht="12" hidden="1" customHeight="1">
      <c r="C111"/>
    </row>
    <row r="112" spans="1:15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O9">
    <cfRule type="top10" dxfId="367" priority="56" rank="1"/>
  </conditionalFormatting>
  <conditionalFormatting sqref="E67:O67">
    <cfRule type="top10" dxfId="366" priority="49" rank="1"/>
  </conditionalFormatting>
  <conditionalFormatting sqref="E65:O65">
    <cfRule type="top10" dxfId="365" priority="48" rank="1"/>
  </conditionalFormatting>
  <conditionalFormatting sqref="E63:O63">
    <cfRule type="top10" dxfId="364" priority="47" rank="1"/>
  </conditionalFormatting>
  <conditionalFormatting sqref="E61:O61">
    <cfRule type="top10" dxfId="363" priority="46" rank="1"/>
  </conditionalFormatting>
  <conditionalFormatting sqref="E59:O59">
    <cfRule type="top10" dxfId="362" priority="45" rank="1"/>
  </conditionalFormatting>
  <conditionalFormatting sqref="E57:O57">
    <cfRule type="top10" dxfId="361" priority="44" rank="1"/>
  </conditionalFormatting>
  <conditionalFormatting sqref="E55:O55">
    <cfRule type="top10" dxfId="360" priority="43" rank="1"/>
  </conditionalFormatting>
  <conditionalFormatting sqref="E53:O53">
    <cfRule type="top10" dxfId="359" priority="42" rank="1"/>
  </conditionalFormatting>
  <conditionalFormatting sqref="E51:O51">
    <cfRule type="top10" dxfId="358" priority="41" rank="1"/>
  </conditionalFormatting>
  <conditionalFormatting sqref="E49:O49">
    <cfRule type="top10" dxfId="357" priority="40" rank="1"/>
  </conditionalFormatting>
  <conditionalFormatting sqref="E47:O47">
    <cfRule type="top10" dxfId="356" priority="39" rank="1"/>
  </conditionalFormatting>
  <conditionalFormatting sqref="E45:O45">
    <cfRule type="top10" dxfId="355" priority="38" rank="1"/>
  </conditionalFormatting>
  <conditionalFormatting sqref="E43:O43">
    <cfRule type="top10" dxfId="354" priority="37" rank="1"/>
  </conditionalFormatting>
  <conditionalFormatting sqref="E41:O41">
    <cfRule type="top10" dxfId="353" priority="36" rank="1"/>
  </conditionalFormatting>
  <conditionalFormatting sqref="E39:O39">
    <cfRule type="top10" dxfId="352" priority="35" rank="1"/>
  </conditionalFormatting>
  <conditionalFormatting sqref="E37:O37">
    <cfRule type="top10" dxfId="351" priority="34" rank="1"/>
  </conditionalFormatting>
  <conditionalFormatting sqref="E35:O35">
    <cfRule type="top10" dxfId="350" priority="32" rank="1"/>
  </conditionalFormatting>
  <conditionalFormatting sqref="E33:O33">
    <cfRule type="top10" dxfId="349" priority="31" rank="1"/>
  </conditionalFormatting>
  <conditionalFormatting sqref="E31:O31">
    <cfRule type="top10" dxfId="348" priority="30" rank="1"/>
  </conditionalFormatting>
  <conditionalFormatting sqref="E29:O29">
    <cfRule type="top10" dxfId="347" priority="29" rank="1"/>
  </conditionalFormatting>
  <conditionalFormatting sqref="E27:O27">
    <cfRule type="top10" dxfId="346" priority="28" rank="1"/>
  </conditionalFormatting>
  <conditionalFormatting sqref="E21:O21">
    <cfRule type="top10" dxfId="345" priority="27" rank="1"/>
  </conditionalFormatting>
  <conditionalFormatting sqref="E19:O19">
    <cfRule type="top10" dxfId="344" priority="26" rank="1"/>
  </conditionalFormatting>
  <conditionalFormatting sqref="E17:O17">
    <cfRule type="top10" dxfId="343" priority="25" rank="1"/>
  </conditionalFormatting>
  <conditionalFormatting sqref="E15:O15">
    <cfRule type="top10" dxfId="342" priority="24" rank="1"/>
  </conditionalFormatting>
  <conditionalFormatting sqref="E13:O13">
    <cfRule type="top10" dxfId="341" priority="23" rank="1"/>
  </conditionalFormatting>
  <conditionalFormatting sqref="E11:O11">
    <cfRule type="top10" dxfId="340" priority="22" rank="1"/>
  </conditionalFormatting>
  <conditionalFormatting sqref="E23:O23">
    <cfRule type="top10" dxfId="339" priority="21" rank="1"/>
  </conditionalFormatting>
  <conditionalFormatting sqref="E25:O25">
    <cfRule type="top10" dxfId="338" priority="20" rank="1"/>
  </conditionalFormatting>
  <conditionalFormatting sqref="E81:O81">
    <cfRule type="top10" dxfId="337" priority="17" rank="1"/>
  </conditionalFormatting>
  <conditionalFormatting sqref="E79:O79">
    <cfRule type="top10" dxfId="336" priority="16" rank="1"/>
  </conditionalFormatting>
  <conditionalFormatting sqref="E77:O77">
    <cfRule type="top10" dxfId="335" priority="15" rank="1"/>
  </conditionalFormatting>
  <conditionalFormatting sqref="E75:O75">
    <cfRule type="top10" dxfId="334" priority="14" rank="1"/>
  </conditionalFormatting>
  <conditionalFormatting sqref="E73:O73">
    <cfRule type="top10" dxfId="333" priority="13" rank="1"/>
  </conditionalFormatting>
  <conditionalFormatting sqref="E71:O71">
    <cfRule type="top10" dxfId="332" priority="12" rank="1"/>
  </conditionalFormatting>
  <conditionalFormatting sqref="E69:O69">
    <cfRule type="top10" dxfId="331" priority="11" rank="1"/>
  </conditionalFormatting>
  <conditionalFormatting sqref="E101:O101">
    <cfRule type="top10" dxfId="330" priority="9" rank="1"/>
  </conditionalFormatting>
  <conditionalFormatting sqref="E99:O99">
    <cfRule type="top10" dxfId="329" priority="8" rank="1"/>
  </conditionalFormatting>
  <conditionalFormatting sqref="E97:O97">
    <cfRule type="top10" dxfId="328" priority="7" rank="1"/>
  </conditionalFormatting>
  <conditionalFormatting sqref="E95:O95">
    <cfRule type="top10" dxfId="327" priority="6" rank="1"/>
  </conditionalFormatting>
  <conditionalFormatting sqref="E93:O93">
    <cfRule type="top10" dxfId="326" priority="5" rank="1"/>
  </conditionalFormatting>
  <conditionalFormatting sqref="E91:O91">
    <cfRule type="top10" dxfId="325" priority="4" rank="1"/>
  </conditionalFormatting>
  <conditionalFormatting sqref="E89:O89">
    <cfRule type="top10" dxfId="324" priority="3" rank="1"/>
  </conditionalFormatting>
  <conditionalFormatting sqref="E87:O87">
    <cfRule type="top10" dxfId="323" priority="2" rank="1"/>
  </conditionalFormatting>
  <conditionalFormatting sqref="E85:O85">
    <cfRule type="top10" dxfId="32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374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235</v>
      </c>
      <c r="F7" s="13" t="s">
        <v>236</v>
      </c>
      <c r="G7" s="13" t="s">
        <v>237</v>
      </c>
      <c r="H7" s="13" t="s">
        <v>238</v>
      </c>
      <c r="I7" s="13" t="s">
        <v>239</v>
      </c>
      <c r="J7" s="13" t="s">
        <v>240</v>
      </c>
      <c r="K7" s="13" t="s">
        <v>241</v>
      </c>
      <c r="L7" s="13" t="s">
        <v>242</v>
      </c>
      <c r="M7" s="13" t="s">
        <v>243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1632</v>
      </c>
      <c r="F8" s="16">
        <v>4355</v>
      </c>
      <c r="G8" s="16">
        <v>3220</v>
      </c>
      <c r="H8" s="16">
        <v>1740</v>
      </c>
      <c r="I8" s="16">
        <v>4321</v>
      </c>
      <c r="J8" s="16">
        <v>1173</v>
      </c>
      <c r="K8" s="16">
        <v>3660</v>
      </c>
      <c r="L8" s="16">
        <v>1107</v>
      </c>
      <c r="M8" s="16">
        <v>2317</v>
      </c>
      <c r="N8" s="16">
        <v>5177</v>
      </c>
    </row>
    <row r="9" spans="1:16384" ht="15" customHeight="1">
      <c r="A9" s="49"/>
      <c r="B9" s="57"/>
      <c r="C9" s="58"/>
      <c r="D9" s="17">
        <v>1</v>
      </c>
      <c r="E9" s="18">
        <v>0.10100259933160044</v>
      </c>
      <c r="F9" s="19">
        <v>0.26952593142715681</v>
      </c>
      <c r="G9" s="19">
        <v>0.19928208936749597</v>
      </c>
      <c r="H9" s="19">
        <v>0.10768659487560342</v>
      </c>
      <c r="I9" s="19">
        <v>0.2674217106077485</v>
      </c>
      <c r="J9" s="19">
        <v>7.2595618269587825E-2</v>
      </c>
      <c r="K9" s="19">
        <v>0.22651318232454512</v>
      </c>
      <c r="L9" s="19">
        <v>6.8510954326030452E-2</v>
      </c>
      <c r="M9" s="19">
        <v>0.14339645995791558</v>
      </c>
      <c r="N9" s="19">
        <v>0.32039856417873497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563</v>
      </c>
      <c r="F10" s="23">
        <v>1382</v>
      </c>
      <c r="G10" s="23">
        <v>1160</v>
      </c>
      <c r="H10" s="23">
        <v>557</v>
      </c>
      <c r="I10" s="23">
        <v>1557</v>
      </c>
      <c r="J10" s="23">
        <v>370</v>
      </c>
      <c r="K10" s="23">
        <v>1298</v>
      </c>
      <c r="L10" s="23">
        <v>425</v>
      </c>
      <c r="M10" s="23">
        <v>635</v>
      </c>
      <c r="N10" s="23">
        <v>1453</v>
      </c>
    </row>
    <row r="11" spans="1:16384" ht="15" customHeight="1">
      <c r="A11" s="49"/>
      <c r="B11" s="24"/>
      <c r="C11" s="52"/>
      <c r="D11" s="25">
        <v>1</v>
      </c>
      <c r="E11" s="26">
        <v>0.11278044871794872</v>
      </c>
      <c r="F11" s="27">
        <v>0.27684294871794873</v>
      </c>
      <c r="G11" s="27">
        <v>0.23237179487179488</v>
      </c>
      <c r="H11" s="27">
        <v>0.11157852564102565</v>
      </c>
      <c r="I11" s="27">
        <v>0.31189903846153844</v>
      </c>
      <c r="J11" s="27">
        <v>7.4118589743589744E-2</v>
      </c>
      <c r="K11" s="27">
        <v>0.26001602564102566</v>
      </c>
      <c r="L11" s="27">
        <v>8.5136217948717952E-2</v>
      </c>
      <c r="M11" s="27">
        <v>0.12720352564102563</v>
      </c>
      <c r="N11" s="27">
        <v>0.29106570512820512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1051</v>
      </c>
      <c r="F12" s="30">
        <v>2945</v>
      </c>
      <c r="G12" s="30">
        <v>2035</v>
      </c>
      <c r="H12" s="30">
        <v>1167</v>
      </c>
      <c r="I12" s="30">
        <v>2702</v>
      </c>
      <c r="J12" s="30">
        <v>793</v>
      </c>
      <c r="K12" s="30">
        <v>2314</v>
      </c>
      <c r="L12" s="30">
        <v>675</v>
      </c>
      <c r="M12" s="30">
        <v>1645</v>
      </c>
      <c r="N12" s="30">
        <v>3607</v>
      </c>
    </row>
    <row r="13" spans="1:16384" ht="15" customHeight="1">
      <c r="A13" s="49"/>
      <c r="B13" s="43"/>
      <c r="C13" s="60"/>
      <c r="D13" s="44">
        <v>1</v>
      </c>
      <c r="E13" s="45">
        <v>9.6342469520579344E-2</v>
      </c>
      <c r="F13" s="46">
        <v>0.26996058300485837</v>
      </c>
      <c r="G13" s="46">
        <v>0.18654322119350994</v>
      </c>
      <c r="H13" s="46">
        <v>0.10697589146576221</v>
      </c>
      <c r="I13" s="46">
        <v>0.24768539737831149</v>
      </c>
      <c r="J13" s="46">
        <v>7.2692272435603625E-2</v>
      </c>
      <c r="K13" s="46">
        <v>0.21211843432028601</v>
      </c>
      <c r="L13" s="46">
        <v>6.1875515629296912E-2</v>
      </c>
      <c r="M13" s="46">
        <v>0.15079292327436061</v>
      </c>
      <c r="N13" s="46">
        <v>0.33064442203685029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41</v>
      </c>
      <c r="F14" s="23">
        <v>86</v>
      </c>
      <c r="G14" s="23">
        <v>75</v>
      </c>
      <c r="H14" s="23">
        <v>24</v>
      </c>
      <c r="I14" s="23">
        <v>124</v>
      </c>
      <c r="J14" s="23">
        <v>32</v>
      </c>
      <c r="K14" s="23">
        <v>90</v>
      </c>
      <c r="L14" s="23">
        <v>36</v>
      </c>
      <c r="M14" s="23">
        <v>57</v>
      </c>
      <c r="N14" s="23">
        <v>96</v>
      </c>
    </row>
    <row r="15" spans="1:16384" ht="15" customHeight="1">
      <c r="A15" s="49"/>
      <c r="B15" s="24"/>
      <c r="C15" s="52"/>
      <c r="D15" s="31">
        <v>1</v>
      </c>
      <c r="E15" s="26">
        <v>0.11357340720221606</v>
      </c>
      <c r="F15" s="27">
        <v>0.23822714681440443</v>
      </c>
      <c r="G15" s="27">
        <v>0.2077562326869806</v>
      </c>
      <c r="H15" s="27">
        <v>6.6481994459833799E-2</v>
      </c>
      <c r="I15" s="27">
        <v>0.34349030470914127</v>
      </c>
      <c r="J15" s="27">
        <v>8.8642659279778394E-2</v>
      </c>
      <c r="K15" s="27">
        <v>0.24930747922437674</v>
      </c>
      <c r="L15" s="27">
        <v>9.9722991689750698E-2</v>
      </c>
      <c r="M15" s="27">
        <v>0.15789473684210525</v>
      </c>
      <c r="N15" s="27">
        <v>0.26592797783933519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85</v>
      </c>
      <c r="F16" s="30">
        <v>168</v>
      </c>
      <c r="G16" s="30">
        <v>144</v>
      </c>
      <c r="H16" s="30">
        <v>68</v>
      </c>
      <c r="I16" s="30">
        <v>188</v>
      </c>
      <c r="J16" s="30">
        <v>57</v>
      </c>
      <c r="K16" s="30">
        <v>164</v>
      </c>
      <c r="L16" s="30">
        <v>56</v>
      </c>
      <c r="M16" s="30">
        <v>96</v>
      </c>
      <c r="N16" s="30">
        <v>236</v>
      </c>
    </row>
    <row r="17" spans="1:14" ht="15" customHeight="1">
      <c r="A17" s="49"/>
      <c r="B17" s="24"/>
      <c r="C17" s="52"/>
      <c r="D17" s="31">
        <v>1</v>
      </c>
      <c r="E17" s="26">
        <v>0.1223021582733813</v>
      </c>
      <c r="F17" s="27">
        <v>0.24172661870503598</v>
      </c>
      <c r="G17" s="27">
        <v>0.20719424460431654</v>
      </c>
      <c r="H17" s="27">
        <v>9.7841726618705036E-2</v>
      </c>
      <c r="I17" s="27">
        <v>0.27050359712230215</v>
      </c>
      <c r="J17" s="27">
        <v>8.2014388489208639E-2</v>
      </c>
      <c r="K17" s="27">
        <v>0.23597122302158274</v>
      </c>
      <c r="L17" s="27">
        <v>8.0575539568345317E-2</v>
      </c>
      <c r="M17" s="27">
        <v>0.13812949640287769</v>
      </c>
      <c r="N17" s="27">
        <v>0.33956834532374103</v>
      </c>
    </row>
    <row r="18" spans="1:14" ht="15" customHeight="1">
      <c r="A18" s="49"/>
      <c r="B18" s="24"/>
      <c r="C18" s="51" t="s">
        <v>290</v>
      </c>
      <c r="D18" s="28">
        <v>867</v>
      </c>
      <c r="E18" s="29">
        <v>84</v>
      </c>
      <c r="F18" s="30">
        <v>215</v>
      </c>
      <c r="G18" s="30">
        <v>190</v>
      </c>
      <c r="H18" s="30">
        <v>70</v>
      </c>
      <c r="I18" s="30">
        <v>222</v>
      </c>
      <c r="J18" s="30">
        <v>62</v>
      </c>
      <c r="K18" s="30">
        <v>199</v>
      </c>
      <c r="L18" s="30">
        <v>60</v>
      </c>
      <c r="M18" s="30">
        <v>126</v>
      </c>
      <c r="N18" s="30">
        <v>309</v>
      </c>
    </row>
    <row r="19" spans="1:14" ht="15" customHeight="1">
      <c r="A19" s="49"/>
      <c r="B19" s="24"/>
      <c r="C19" s="52"/>
      <c r="D19" s="31">
        <v>1</v>
      </c>
      <c r="E19" s="26">
        <v>9.6885813148788927E-2</v>
      </c>
      <c r="F19" s="27">
        <v>0.24798154555940022</v>
      </c>
      <c r="G19" s="27">
        <v>0.21914648212226068</v>
      </c>
      <c r="H19" s="27">
        <v>8.073817762399077E-2</v>
      </c>
      <c r="I19" s="27">
        <v>0.25605536332179929</v>
      </c>
      <c r="J19" s="27">
        <v>7.1510957324106117E-2</v>
      </c>
      <c r="K19" s="27">
        <v>0.22952710495963091</v>
      </c>
      <c r="L19" s="27">
        <v>6.9204152249134954E-2</v>
      </c>
      <c r="M19" s="27">
        <v>0.1453287197231834</v>
      </c>
      <c r="N19" s="27">
        <v>0.356401384083045</v>
      </c>
    </row>
    <row r="20" spans="1:14" ht="15" customHeight="1">
      <c r="A20" s="49"/>
      <c r="B20" s="24"/>
      <c r="C20" s="51" t="s">
        <v>291</v>
      </c>
      <c r="D20" s="28">
        <v>1749</v>
      </c>
      <c r="E20" s="29">
        <v>190</v>
      </c>
      <c r="F20" s="30">
        <v>403</v>
      </c>
      <c r="G20" s="30">
        <v>374</v>
      </c>
      <c r="H20" s="30">
        <v>198</v>
      </c>
      <c r="I20" s="30">
        <v>461</v>
      </c>
      <c r="J20" s="30">
        <v>109</v>
      </c>
      <c r="K20" s="30">
        <v>383</v>
      </c>
      <c r="L20" s="30">
        <v>135</v>
      </c>
      <c r="M20" s="30">
        <v>232</v>
      </c>
      <c r="N20" s="30">
        <v>591</v>
      </c>
    </row>
    <row r="21" spans="1:14" ht="15" customHeight="1">
      <c r="A21" s="49"/>
      <c r="B21" s="24"/>
      <c r="C21" s="52"/>
      <c r="D21" s="31">
        <v>1</v>
      </c>
      <c r="E21" s="26">
        <v>0.10863350485991996</v>
      </c>
      <c r="F21" s="27">
        <v>0.23041738136077758</v>
      </c>
      <c r="G21" s="27">
        <v>0.21383647798742139</v>
      </c>
      <c r="H21" s="27">
        <v>0.11320754716981132</v>
      </c>
      <c r="I21" s="27">
        <v>0.26357918810748998</v>
      </c>
      <c r="J21" s="27">
        <v>6.2321326472269865E-2</v>
      </c>
      <c r="K21" s="27">
        <v>0.21898227558604916</v>
      </c>
      <c r="L21" s="27">
        <v>7.7186963979416809E-2</v>
      </c>
      <c r="M21" s="27">
        <v>0.13264722698684964</v>
      </c>
      <c r="N21" s="27">
        <v>0.33790737564322471</v>
      </c>
    </row>
    <row r="22" spans="1:14" ht="15" customHeight="1">
      <c r="A22" s="49"/>
      <c r="B22" s="24"/>
      <c r="C22" s="51" t="s">
        <v>292</v>
      </c>
      <c r="D22" s="28">
        <v>3564</v>
      </c>
      <c r="E22" s="29">
        <v>380</v>
      </c>
      <c r="F22" s="30">
        <v>903</v>
      </c>
      <c r="G22" s="30">
        <v>677</v>
      </c>
      <c r="H22" s="30">
        <v>392</v>
      </c>
      <c r="I22" s="30">
        <v>891</v>
      </c>
      <c r="J22" s="30">
        <v>236</v>
      </c>
      <c r="K22" s="30">
        <v>706</v>
      </c>
      <c r="L22" s="30">
        <v>260</v>
      </c>
      <c r="M22" s="30">
        <v>518</v>
      </c>
      <c r="N22" s="30">
        <v>1200</v>
      </c>
    </row>
    <row r="23" spans="1:14" ht="15" customHeight="1">
      <c r="A23" s="49"/>
      <c r="B23" s="24"/>
      <c r="C23" s="52"/>
      <c r="D23" s="25">
        <v>1</v>
      </c>
      <c r="E23" s="26">
        <v>0.10662177328843996</v>
      </c>
      <c r="F23" s="27">
        <v>0.25336700336700335</v>
      </c>
      <c r="G23" s="27">
        <v>0.18995510662177328</v>
      </c>
      <c r="H23" s="27">
        <v>0.10998877665544332</v>
      </c>
      <c r="I23" s="27">
        <v>0.25</v>
      </c>
      <c r="J23" s="27">
        <v>6.6217732884399555E-2</v>
      </c>
      <c r="K23" s="27">
        <v>0.19809203142536475</v>
      </c>
      <c r="L23" s="27">
        <v>7.2951739618406286E-2</v>
      </c>
      <c r="M23" s="27">
        <v>0.14534231200897868</v>
      </c>
      <c r="N23" s="27">
        <v>0.33670033670033672</v>
      </c>
    </row>
    <row r="24" spans="1:14" ht="15" customHeight="1">
      <c r="A24" s="49"/>
      <c r="B24" s="24"/>
      <c r="C24" s="51" t="s">
        <v>293</v>
      </c>
      <c r="D24" s="28">
        <v>4716</v>
      </c>
      <c r="E24" s="29">
        <v>450</v>
      </c>
      <c r="F24" s="30">
        <v>1314</v>
      </c>
      <c r="G24" s="30">
        <v>923</v>
      </c>
      <c r="H24" s="30">
        <v>521</v>
      </c>
      <c r="I24" s="30">
        <v>1213</v>
      </c>
      <c r="J24" s="30">
        <v>349</v>
      </c>
      <c r="K24" s="30">
        <v>1011</v>
      </c>
      <c r="L24" s="30">
        <v>281</v>
      </c>
      <c r="M24" s="30">
        <v>667</v>
      </c>
      <c r="N24" s="30">
        <v>1532</v>
      </c>
    </row>
    <row r="25" spans="1:14" ht="15" customHeight="1">
      <c r="A25" s="49"/>
      <c r="B25" s="24"/>
      <c r="C25" s="52"/>
      <c r="D25" s="25">
        <v>1</v>
      </c>
      <c r="E25" s="26">
        <v>9.5419847328244281E-2</v>
      </c>
      <c r="F25" s="27">
        <v>0.2786259541984733</v>
      </c>
      <c r="G25" s="27">
        <v>0.19571670907548769</v>
      </c>
      <c r="H25" s="27">
        <v>0.11047497879558948</v>
      </c>
      <c r="I25" s="27">
        <v>0.25720949957591177</v>
      </c>
      <c r="J25" s="27">
        <v>7.4003392705682777E-2</v>
      </c>
      <c r="K25" s="27">
        <v>0.21437659033078879</v>
      </c>
      <c r="L25" s="27">
        <v>5.9584393553859201E-2</v>
      </c>
      <c r="M25" s="27">
        <v>0.1414334181509754</v>
      </c>
      <c r="N25" s="27">
        <v>0.3248515691263783</v>
      </c>
    </row>
    <row r="26" spans="1:14" ht="15" customHeight="1">
      <c r="A26" s="49"/>
      <c r="B26" s="24"/>
      <c r="C26" s="51" t="s">
        <v>294</v>
      </c>
      <c r="D26" s="28">
        <v>3882</v>
      </c>
      <c r="E26" s="29">
        <v>384</v>
      </c>
      <c r="F26" s="30">
        <v>1222</v>
      </c>
      <c r="G26" s="30">
        <v>806</v>
      </c>
      <c r="H26" s="30">
        <v>447</v>
      </c>
      <c r="I26" s="30">
        <v>1145</v>
      </c>
      <c r="J26" s="30">
        <v>312</v>
      </c>
      <c r="K26" s="30">
        <v>1046</v>
      </c>
      <c r="L26" s="30">
        <v>269</v>
      </c>
      <c r="M26" s="30">
        <v>578</v>
      </c>
      <c r="N26" s="30">
        <v>1063</v>
      </c>
    </row>
    <row r="27" spans="1:14" ht="15" customHeight="1">
      <c r="A27" s="49"/>
      <c r="B27" s="43"/>
      <c r="C27" s="60"/>
      <c r="D27" s="44">
        <v>1</v>
      </c>
      <c r="E27" s="45">
        <v>9.8918083462132919E-2</v>
      </c>
      <c r="F27" s="46">
        <v>0.3147861926841834</v>
      </c>
      <c r="G27" s="46">
        <v>0.20762493560020609</v>
      </c>
      <c r="H27" s="46">
        <v>0.1151468315301391</v>
      </c>
      <c r="I27" s="46">
        <v>0.29495105615662032</v>
      </c>
      <c r="J27" s="46">
        <v>8.0370942812983001E-2</v>
      </c>
      <c r="K27" s="46">
        <v>0.26944873776403916</v>
      </c>
      <c r="L27" s="46">
        <v>6.9294178258629574E-2</v>
      </c>
      <c r="M27" s="46">
        <v>0.14889232354456466</v>
      </c>
      <c r="N27" s="46">
        <v>0.27382792375064402</v>
      </c>
    </row>
    <row r="28" spans="1:14" ht="15" customHeight="1">
      <c r="A28" s="49"/>
      <c r="B28" s="24" t="s">
        <v>281</v>
      </c>
      <c r="C28" s="53" t="s">
        <v>295</v>
      </c>
      <c r="D28" s="21">
        <v>5554</v>
      </c>
      <c r="E28" s="22">
        <v>379</v>
      </c>
      <c r="F28" s="23">
        <v>1224</v>
      </c>
      <c r="G28" s="23">
        <v>783</v>
      </c>
      <c r="H28" s="23">
        <v>538</v>
      </c>
      <c r="I28" s="23">
        <v>1000</v>
      </c>
      <c r="J28" s="23">
        <v>262</v>
      </c>
      <c r="K28" s="23">
        <v>653</v>
      </c>
      <c r="L28" s="23">
        <v>214</v>
      </c>
      <c r="M28" s="23">
        <v>792</v>
      </c>
      <c r="N28" s="23">
        <v>2544</v>
      </c>
    </row>
    <row r="29" spans="1:14" ht="15" customHeight="1">
      <c r="A29" s="49"/>
      <c r="B29" s="24"/>
      <c r="C29" s="52"/>
      <c r="D29" s="31">
        <v>1</v>
      </c>
      <c r="E29" s="26">
        <v>6.8239106949945991E-2</v>
      </c>
      <c r="F29" s="27">
        <v>0.22038170687792583</v>
      </c>
      <c r="G29" s="27">
        <v>0.14097947425279078</v>
      </c>
      <c r="H29" s="27">
        <v>9.6867122794382421E-2</v>
      </c>
      <c r="I29" s="27">
        <v>0.18005041411595246</v>
      </c>
      <c r="J29" s="27">
        <v>4.7173208498379547E-2</v>
      </c>
      <c r="K29" s="27">
        <v>0.11757292041771696</v>
      </c>
      <c r="L29" s="27">
        <v>3.8530788620813827E-2</v>
      </c>
      <c r="M29" s="27">
        <v>0.14259992797983434</v>
      </c>
      <c r="N29" s="27">
        <v>0.45804825351098305</v>
      </c>
    </row>
    <row r="30" spans="1:14" ht="15" customHeight="1">
      <c r="A30" s="49"/>
      <c r="B30" s="24"/>
      <c r="C30" s="51" t="s">
        <v>296</v>
      </c>
      <c r="D30" s="28">
        <v>4048</v>
      </c>
      <c r="E30" s="29">
        <v>515</v>
      </c>
      <c r="F30" s="30">
        <v>1081</v>
      </c>
      <c r="G30" s="30">
        <v>1033</v>
      </c>
      <c r="H30" s="30">
        <v>438</v>
      </c>
      <c r="I30" s="30">
        <v>1199</v>
      </c>
      <c r="J30" s="30">
        <v>217</v>
      </c>
      <c r="K30" s="30">
        <v>986</v>
      </c>
      <c r="L30" s="30">
        <v>316</v>
      </c>
      <c r="M30" s="30">
        <v>580</v>
      </c>
      <c r="N30" s="30">
        <v>1110</v>
      </c>
    </row>
    <row r="31" spans="1:14" ht="15" customHeight="1">
      <c r="A31" s="49"/>
      <c r="B31" s="24"/>
      <c r="C31" s="52"/>
      <c r="D31" s="31">
        <v>1</v>
      </c>
      <c r="E31" s="26">
        <v>0.12722332015810275</v>
      </c>
      <c r="F31" s="27">
        <v>0.26704545454545453</v>
      </c>
      <c r="G31" s="27">
        <v>0.25518774703557312</v>
      </c>
      <c r="H31" s="27">
        <v>0.10820158102766798</v>
      </c>
      <c r="I31" s="27">
        <v>0.29619565217391303</v>
      </c>
      <c r="J31" s="27">
        <v>5.3606719367588936E-2</v>
      </c>
      <c r="K31" s="27">
        <v>0.24357707509881424</v>
      </c>
      <c r="L31" s="27">
        <v>7.8063241106719361E-2</v>
      </c>
      <c r="M31" s="27">
        <v>0.1432806324110672</v>
      </c>
      <c r="N31" s="27">
        <v>0.27420948616600793</v>
      </c>
    </row>
    <row r="32" spans="1:14" ht="15" customHeight="1">
      <c r="A32" s="49"/>
      <c r="B32" s="24"/>
      <c r="C32" s="51" t="s">
        <v>297</v>
      </c>
      <c r="D32" s="28">
        <v>378</v>
      </c>
      <c r="E32" s="29">
        <v>54</v>
      </c>
      <c r="F32" s="30">
        <v>109</v>
      </c>
      <c r="G32" s="30">
        <v>98</v>
      </c>
      <c r="H32" s="30">
        <v>43</v>
      </c>
      <c r="I32" s="30">
        <v>111</v>
      </c>
      <c r="J32" s="30">
        <v>30</v>
      </c>
      <c r="K32" s="30">
        <v>99</v>
      </c>
      <c r="L32" s="30">
        <v>37</v>
      </c>
      <c r="M32" s="30">
        <v>50</v>
      </c>
      <c r="N32" s="30">
        <v>97</v>
      </c>
    </row>
    <row r="33" spans="1:14" ht="15" customHeight="1">
      <c r="A33" s="49"/>
      <c r="B33" s="24"/>
      <c r="C33" s="52"/>
      <c r="D33" s="31">
        <v>1</v>
      </c>
      <c r="E33" s="26">
        <v>0.14285714285714285</v>
      </c>
      <c r="F33" s="27">
        <v>0.28835978835978837</v>
      </c>
      <c r="G33" s="27">
        <v>0.25925925925925924</v>
      </c>
      <c r="H33" s="27">
        <v>0.11375661375661375</v>
      </c>
      <c r="I33" s="27">
        <v>0.29365079365079366</v>
      </c>
      <c r="J33" s="27">
        <v>7.9365079365079361E-2</v>
      </c>
      <c r="K33" s="27">
        <v>0.26190476190476192</v>
      </c>
      <c r="L33" s="27">
        <v>9.7883597883597878E-2</v>
      </c>
      <c r="M33" s="27">
        <v>0.13227513227513227</v>
      </c>
      <c r="N33" s="27">
        <v>0.25661375661375663</v>
      </c>
    </row>
    <row r="34" spans="1:14" ht="15" customHeight="1">
      <c r="A34" s="49"/>
      <c r="B34" s="24"/>
      <c r="C34" s="51" t="s">
        <v>298</v>
      </c>
      <c r="D34" s="28">
        <v>3119</v>
      </c>
      <c r="E34" s="29">
        <v>366</v>
      </c>
      <c r="F34" s="30">
        <v>1087</v>
      </c>
      <c r="G34" s="30">
        <v>718</v>
      </c>
      <c r="H34" s="30">
        <v>406</v>
      </c>
      <c r="I34" s="30">
        <v>1153</v>
      </c>
      <c r="J34" s="30">
        <v>364</v>
      </c>
      <c r="K34" s="30">
        <v>1111</v>
      </c>
      <c r="L34" s="30">
        <v>295</v>
      </c>
      <c r="M34" s="30">
        <v>477</v>
      </c>
      <c r="N34" s="30">
        <v>523</v>
      </c>
    </row>
    <row r="35" spans="1:14" ht="15" customHeight="1">
      <c r="A35" s="49"/>
      <c r="B35" s="43"/>
      <c r="C35" s="60"/>
      <c r="D35" s="44">
        <v>1</v>
      </c>
      <c r="E35" s="45">
        <v>0.11734530298172491</v>
      </c>
      <c r="F35" s="46">
        <v>0.34850913754408464</v>
      </c>
      <c r="G35" s="46">
        <v>0.23020198781660789</v>
      </c>
      <c r="H35" s="46">
        <v>0.13016992625841617</v>
      </c>
      <c r="I35" s="46">
        <v>0.36966976595062517</v>
      </c>
      <c r="J35" s="46">
        <v>0.11670407181789035</v>
      </c>
      <c r="K35" s="46">
        <v>0.35620391151009939</v>
      </c>
      <c r="L35" s="46">
        <v>9.4581596665597942E-2</v>
      </c>
      <c r="M35" s="46">
        <v>0.15293363257454312</v>
      </c>
      <c r="N35" s="46">
        <v>0.16768194934273806</v>
      </c>
    </row>
    <row r="36" spans="1:14" ht="15" customHeight="1">
      <c r="A36" s="49"/>
      <c r="B36" s="24" t="s">
        <v>17</v>
      </c>
      <c r="C36" s="53" t="s">
        <v>299</v>
      </c>
      <c r="D36" s="21">
        <v>1205</v>
      </c>
      <c r="E36" s="22">
        <v>71</v>
      </c>
      <c r="F36" s="23">
        <v>152</v>
      </c>
      <c r="G36" s="23">
        <v>155</v>
      </c>
      <c r="H36" s="23">
        <v>67</v>
      </c>
      <c r="I36" s="23">
        <v>79</v>
      </c>
      <c r="J36" s="23">
        <v>16</v>
      </c>
      <c r="K36" s="23">
        <v>77</v>
      </c>
      <c r="L36" s="23">
        <v>23</v>
      </c>
      <c r="M36" s="23">
        <v>181</v>
      </c>
      <c r="N36" s="23">
        <v>735</v>
      </c>
    </row>
    <row r="37" spans="1:14" ht="15" customHeight="1">
      <c r="A37" s="49"/>
      <c r="B37" s="24"/>
      <c r="C37" s="52"/>
      <c r="D37" s="31">
        <v>1</v>
      </c>
      <c r="E37" s="26">
        <v>5.892116182572614E-2</v>
      </c>
      <c r="F37" s="27">
        <v>0.12614107883817427</v>
      </c>
      <c r="G37" s="27">
        <v>0.12863070539419086</v>
      </c>
      <c r="H37" s="27">
        <v>5.5601659751037341E-2</v>
      </c>
      <c r="I37" s="27">
        <v>6.5560165975103737E-2</v>
      </c>
      <c r="J37" s="27">
        <v>1.3278008298755186E-2</v>
      </c>
      <c r="K37" s="27">
        <v>6.3900414937759331E-2</v>
      </c>
      <c r="L37" s="27">
        <v>1.9087136929460582E-2</v>
      </c>
      <c r="M37" s="27">
        <v>0.15020746887966804</v>
      </c>
      <c r="N37" s="27">
        <v>0.60995850622406644</v>
      </c>
    </row>
    <row r="38" spans="1:14" ht="15" customHeight="1">
      <c r="A38" s="49"/>
      <c r="B38" s="24"/>
      <c r="C38" s="54" t="s">
        <v>300</v>
      </c>
      <c r="D38" s="28">
        <v>1546</v>
      </c>
      <c r="E38" s="29">
        <v>127</v>
      </c>
      <c r="F38" s="30">
        <v>304</v>
      </c>
      <c r="G38" s="30">
        <v>265</v>
      </c>
      <c r="H38" s="30">
        <v>108</v>
      </c>
      <c r="I38" s="30">
        <v>239</v>
      </c>
      <c r="J38" s="30">
        <v>68</v>
      </c>
      <c r="K38" s="30">
        <v>194</v>
      </c>
      <c r="L38" s="30">
        <v>86</v>
      </c>
      <c r="M38" s="30">
        <v>209</v>
      </c>
      <c r="N38" s="30">
        <v>729</v>
      </c>
    </row>
    <row r="39" spans="1:14" ht="15" customHeight="1">
      <c r="A39" s="49"/>
      <c r="B39" s="24"/>
      <c r="C39" s="52"/>
      <c r="D39" s="31">
        <v>1</v>
      </c>
      <c r="E39" s="26">
        <v>8.2147477360931434E-2</v>
      </c>
      <c r="F39" s="27">
        <v>0.19663648124191463</v>
      </c>
      <c r="G39" s="27">
        <v>0.17141009055627426</v>
      </c>
      <c r="H39" s="27">
        <v>6.9857697283311773E-2</v>
      </c>
      <c r="I39" s="27">
        <v>0.15459249676584735</v>
      </c>
      <c r="J39" s="27">
        <v>4.3984476067270378E-2</v>
      </c>
      <c r="K39" s="27">
        <v>0.12548512289780078</v>
      </c>
      <c r="L39" s="27">
        <v>5.5627425614489003E-2</v>
      </c>
      <c r="M39" s="27">
        <v>0.1351875808538163</v>
      </c>
      <c r="N39" s="27">
        <v>0.47153945666235447</v>
      </c>
    </row>
    <row r="40" spans="1:14" ht="15" customHeight="1">
      <c r="A40" s="49"/>
      <c r="B40" s="24"/>
      <c r="C40" s="51" t="s">
        <v>301</v>
      </c>
      <c r="D40" s="28">
        <v>12779</v>
      </c>
      <c r="E40" s="29">
        <v>1391</v>
      </c>
      <c r="F40" s="30">
        <v>3810</v>
      </c>
      <c r="G40" s="30">
        <v>2716</v>
      </c>
      <c r="H40" s="30">
        <v>1513</v>
      </c>
      <c r="I40" s="30">
        <v>3917</v>
      </c>
      <c r="J40" s="30">
        <v>1066</v>
      </c>
      <c r="K40" s="30">
        <v>3314</v>
      </c>
      <c r="L40" s="30">
        <v>969</v>
      </c>
      <c r="M40" s="30">
        <v>1862</v>
      </c>
      <c r="N40" s="30">
        <v>3346</v>
      </c>
    </row>
    <row r="41" spans="1:14" ht="15" customHeight="1">
      <c r="A41" s="49"/>
      <c r="B41" s="43"/>
      <c r="C41" s="60"/>
      <c r="D41" s="44">
        <v>1</v>
      </c>
      <c r="E41" s="45">
        <v>0.10885045778229908</v>
      </c>
      <c r="F41" s="46">
        <v>0.29814539478832458</v>
      </c>
      <c r="G41" s="46">
        <v>0.21253619219031222</v>
      </c>
      <c r="H41" s="46">
        <v>0.11839737068628219</v>
      </c>
      <c r="I41" s="46">
        <v>0.30651850692542454</v>
      </c>
      <c r="J41" s="46">
        <v>8.3418107833163779E-2</v>
      </c>
      <c r="K41" s="46">
        <v>0.25933171609672118</v>
      </c>
      <c r="L41" s="46">
        <v>7.5827529540652638E-2</v>
      </c>
      <c r="M41" s="46">
        <v>0.14570780186243054</v>
      </c>
      <c r="N41" s="46">
        <v>0.26183582439940528</v>
      </c>
    </row>
    <row r="42" spans="1:14" ht="15" customHeight="1">
      <c r="A42" s="49"/>
      <c r="B42" s="24" t="s">
        <v>15</v>
      </c>
      <c r="C42" s="53" t="s">
        <v>302</v>
      </c>
      <c r="D42" s="21">
        <v>497</v>
      </c>
      <c r="E42" s="35">
        <v>63</v>
      </c>
      <c r="F42" s="36">
        <v>111</v>
      </c>
      <c r="G42" s="36">
        <v>103</v>
      </c>
      <c r="H42" s="36">
        <v>68</v>
      </c>
      <c r="I42" s="36">
        <v>91</v>
      </c>
      <c r="J42" s="36">
        <v>30</v>
      </c>
      <c r="K42" s="36">
        <v>80</v>
      </c>
      <c r="L42" s="36">
        <v>23</v>
      </c>
      <c r="M42" s="36">
        <v>76</v>
      </c>
      <c r="N42" s="36">
        <v>188</v>
      </c>
    </row>
    <row r="43" spans="1:14" ht="15" customHeight="1">
      <c r="A43" s="49"/>
      <c r="B43" s="24"/>
      <c r="C43" s="52"/>
      <c r="D43" s="31">
        <v>1</v>
      </c>
      <c r="E43" s="26">
        <v>0.12676056338028169</v>
      </c>
      <c r="F43" s="27">
        <v>0.22334004024144868</v>
      </c>
      <c r="G43" s="27">
        <v>0.20724346076458752</v>
      </c>
      <c r="H43" s="27">
        <v>0.13682092555331993</v>
      </c>
      <c r="I43" s="27">
        <v>0.18309859154929578</v>
      </c>
      <c r="J43" s="27">
        <v>6.0362173038229376E-2</v>
      </c>
      <c r="K43" s="27">
        <v>0.16096579476861167</v>
      </c>
      <c r="L43" s="27">
        <v>4.6277665995975853E-2</v>
      </c>
      <c r="M43" s="27">
        <v>0.15291750503018109</v>
      </c>
      <c r="N43" s="27">
        <v>0.3782696177062374</v>
      </c>
    </row>
    <row r="44" spans="1:14" ht="15" customHeight="1">
      <c r="A44" s="49"/>
      <c r="B44" s="24"/>
      <c r="C44" s="51" t="s">
        <v>303</v>
      </c>
      <c r="D44" s="28">
        <v>8147</v>
      </c>
      <c r="E44" s="37">
        <v>870</v>
      </c>
      <c r="F44" s="38">
        <v>2291</v>
      </c>
      <c r="G44" s="38">
        <v>1660</v>
      </c>
      <c r="H44" s="38">
        <v>949</v>
      </c>
      <c r="I44" s="38">
        <v>2092</v>
      </c>
      <c r="J44" s="38">
        <v>534</v>
      </c>
      <c r="K44" s="38">
        <v>1721</v>
      </c>
      <c r="L44" s="38">
        <v>472</v>
      </c>
      <c r="M44" s="38">
        <v>1316</v>
      </c>
      <c r="N44" s="38">
        <v>2442</v>
      </c>
    </row>
    <row r="45" spans="1:14" ht="15" customHeight="1">
      <c r="A45" s="49"/>
      <c r="B45" s="24"/>
      <c r="C45" s="52"/>
      <c r="D45" s="31">
        <v>1</v>
      </c>
      <c r="E45" s="26">
        <v>0.10678777464097214</v>
      </c>
      <c r="F45" s="27">
        <v>0.28120780655455996</v>
      </c>
      <c r="G45" s="27">
        <v>0.20375598379771695</v>
      </c>
      <c r="H45" s="27">
        <v>0.11648459555664661</v>
      </c>
      <c r="I45" s="27">
        <v>0.25678163741254451</v>
      </c>
      <c r="J45" s="27">
        <v>6.5545599607217384E-2</v>
      </c>
      <c r="K45" s="27">
        <v>0.21124340247944029</v>
      </c>
      <c r="L45" s="27">
        <v>5.7935436356941206E-2</v>
      </c>
      <c r="M45" s="27">
        <v>0.16153185221553945</v>
      </c>
      <c r="N45" s="27">
        <v>0.29974223640603903</v>
      </c>
    </row>
    <row r="46" spans="1:14" ht="15" customHeight="1">
      <c r="A46" s="49"/>
      <c r="B46" s="24"/>
      <c r="C46" s="51" t="s">
        <v>304</v>
      </c>
      <c r="D46" s="28">
        <v>5197</v>
      </c>
      <c r="E46" s="37">
        <v>484</v>
      </c>
      <c r="F46" s="38">
        <v>1365</v>
      </c>
      <c r="G46" s="38">
        <v>1030</v>
      </c>
      <c r="H46" s="38">
        <v>507</v>
      </c>
      <c r="I46" s="38">
        <v>1423</v>
      </c>
      <c r="J46" s="38">
        <v>388</v>
      </c>
      <c r="K46" s="38">
        <v>1234</v>
      </c>
      <c r="L46" s="38">
        <v>380</v>
      </c>
      <c r="M46" s="38">
        <v>685</v>
      </c>
      <c r="N46" s="38">
        <v>1698</v>
      </c>
    </row>
    <row r="47" spans="1:14" ht="15" customHeight="1">
      <c r="A47" s="49"/>
      <c r="B47" s="24"/>
      <c r="C47" s="52"/>
      <c r="D47" s="31">
        <v>1</v>
      </c>
      <c r="E47" s="26">
        <v>9.3130652299403496E-2</v>
      </c>
      <c r="F47" s="27">
        <v>0.2626515297286896</v>
      </c>
      <c r="G47" s="27">
        <v>0.19819126419087935</v>
      </c>
      <c r="H47" s="27">
        <v>9.7556282470656147E-2</v>
      </c>
      <c r="I47" s="27">
        <v>0.27381181450837022</v>
      </c>
      <c r="J47" s="27">
        <v>7.4658456802001158E-2</v>
      </c>
      <c r="K47" s="27">
        <v>0.23744467962285934</v>
      </c>
      <c r="L47" s="27">
        <v>7.3119107177217632E-2</v>
      </c>
      <c r="M47" s="27">
        <v>0.13180681162208965</v>
      </c>
      <c r="N47" s="27">
        <v>0.32672695786030403</v>
      </c>
    </row>
    <row r="48" spans="1:14" ht="15" customHeight="1">
      <c r="A48" s="49"/>
      <c r="B48" s="24"/>
      <c r="C48" s="51" t="s">
        <v>305</v>
      </c>
      <c r="D48" s="28">
        <v>1858</v>
      </c>
      <c r="E48" s="37">
        <v>180</v>
      </c>
      <c r="F48" s="38">
        <v>510</v>
      </c>
      <c r="G48" s="38">
        <v>367</v>
      </c>
      <c r="H48" s="38">
        <v>173</v>
      </c>
      <c r="I48" s="38">
        <v>631</v>
      </c>
      <c r="J48" s="38">
        <v>193</v>
      </c>
      <c r="K48" s="38">
        <v>560</v>
      </c>
      <c r="L48" s="38">
        <v>206</v>
      </c>
      <c r="M48" s="38">
        <v>207</v>
      </c>
      <c r="N48" s="38">
        <v>585</v>
      </c>
    </row>
    <row r="49" spans="1:14" ht="15" customHeight="1">
      <c r="A49" s="49"/>
      <c r="B49" s="43"/>
      <c r="C49" s="60"/>
      <c r="D49" s="44">
        <v>1</v>
      </c>
      <c r="E49" s="45">
        <v>9.6878363832077499E-2</v>
      </c>
      <c r="F49" s="46">
        <v>0.27448869752421962</v>
      </c>
      <c r="G49" s="46">
        <v>0.19752421959095801</v>
      </c>
      <c r="H49" s="46">
        <v>9.3110871905274492E-2</v>
      </c>
      <c r="I49" s="46">
        <v>0.33961248654467169</v>
      </c>
      <c r="J49" s="46">
        <v>0.10387513455328309</v>
      </c>
      <c r="K49" s="46">
        <v>0.30139935414424113</v>
      </c>
      <c r="L49" s="46">
        <v>0.1108719052744887</v>
      </c>
      <c r="M49" s="46">
        <v>0.11141011840688912</v>
      </c>
      <c r="N49" s="46">
        <v>0.31485468245425191</v>
      </c>
    </row>
    <row r="50" spans="1:14" ht="15" customHeight="1">
      <c r="A50" s="49"/>
      <c r="B50" s="24" t="s">
        <v>282</v>
      </c>
      <c r="C50" s="53" t="s">
        <v>1</v>
      </c>
      <c r="D50" s="21">
        <v>2851</v>
      </c>
      <c r="E50" s="22">
        <v>282</v>
      </c>
      <c r="F50" s="23">
        <v>781</v>
      </c>
      <c r="G50" s="23">
        <v>581</v>
      </c>
      <c r="H50" s="23">
        <v>244</v>
      </c>
      <c r="I50" s="23">
        <v>673</v>
      </c>
      <c r="J50" s="23">
        <v>185</v>
      </c>
      <c r="K50" s="23">
        <v>611</v>
      </c>
      <c r="L50" s="23">
        <v>186</v>
      </c>
      <c r="M50" s="23">
        <v>343</v>
      </c>
      <c r="N50" s="23">
        <v>1054</v>
      </c>
    </row>
    <row r="51" spans="1:14" ht="15" customHeight="1">
      <c r="A51" s="49"/>
      <c r="B51" s="24"/>
      <c r="C51" s="52"/>
      <c r="D51" s="31">
        <v>1</v>
      </c>
      <c r="E51" s="26">
        <v>9.8912662223781131E-2</v>
      </c>
      <c r="F51" s="27">
        <v>0.27393896878288321</v>
      </c>
      <c r="G51" s="27">
        <v>0.20378814451069799</v>
      </c>
      <c r="H51" s="27">
        <v>8.5584005612065944E-2</v>
      </c>
      <c r="I51" s="27">
        <v>0.23605752367590319</v>
      </c>
      <c r="J51" s="27">
        <v>6.4889512451771311E-2</v>
      </c>
      <c r="K51" s="27">
        <v>0.21431076815152578</v>
      </c>
      <c r="L51" s="27">
        <v>6.5240266573132241E-2</v>
      </c>
      <c r="M51" s="27">
        <v>0.12030866362679761</v>
      </c>
      <c r="N51" s="27">
        <v>0.36969484391441598</v>
      </c>
    </row>
    <row r="52" spans="1:14" ht="15" customHeight="1">
      <c r="A52" s="49"/>
      <c r="B52" s="24"/>
      <c r="C52" s="51" t="s">
        <v>306</v>
      </c>
      <c r="D52" s="28">
        <v>1975</v>
      </c>
      <c r="E52" s="29">
        <v>206</v>
      </c>
      <c r="F52" s="30">
        <v>511</v>
      </c>
      <c r="G52" s="30">
        <v>405</v>
      </c>
      <c r="H52" s="30">
        <v>227</v>
      </c>
      <c r="I52" s="30">
        <v>507</v>
      </c>
      <c r="J52" s="30">
        <v>137</v>
      </c>
      <c r="K52" s="30">
        <v>436</v>
      </c>
      <c r="L52" s="30">
        <v>111</v>
      </c>
      <c r="M52" s="30">
        <v>309</v>
      </c>
      <c r="N52" s="30">
        <v>656</v>
      </c>
    </row>
    <row r="53" spans="1:14" ht="15" customHeight="1">
      <c r="A53" s="49"/>
      <c r="B53" s="24"/>
      <c r="C53" s="52"/>
      <c r="D53" s="31">
        <v>1</v>
      </c>
      <c r="E53" s="26">
        <v>0.10430379746835443</v>
      </c>
      <c r="F53" s="27">
        <v>0.25873417721518988</v>
      </c>
      <c r="G53" s="27">
        <v>0.20506329113924052</v>
      </c>
      <c r="H53" s="27">
        <v>0.11493670886075949</v>
      </c>
      <c r="I53" s="27">
        <v>0.25670886075949367</v>
      </c>
      <c r="J53" s="27">
        <v>6.936708860759494E-2</v>
      </c>
      <c r="K53" s="27">
        <v>0.22075949367088607</v>
      </c>
      <c r="L53" s="27">
        <v>5.6202531645569619E-2</v>
      </c>
      <c r="M53" s="27">
        <v>0.15645569620253164</v>
      </c>
      <c r="N53" s="27">
        <v>0.33215189873417722</v>
      </c>
    </row>
    <row r="54" spans="1:14" ht="15" customHeight="1">
      <c r="A54" s="49"/>
      <c r="B54" s="24"/>
      <c r="C54" s="51" t="s">
        <v>307</v>
      </c>
      <c r="D54" s="28">
        <v>923</v>
      </c>
      <c r="E54" s="29">
        <v>107</v>
      </c>
      <c r="F54" s="30">
        <v>346</v>
      </c>
      <c r="G54" s="30">
        <v>233</v>
      </c>
      <c r="H54" s="30">
        <v>120</v>
      </c>
      <c r="I54" s="30">
        <v>281</v>
      </c>
      <c r="J54" s="30">
        <v>78</v>
      </c>
      <c r="K54" s="30">
        <v>237</v>
      </c>
      <c r="L54" s="30">
        <v>83</v>
      </c>
      <c r="M54" s="30">
        <v>115</v>
      </c>
      <c r="N54" s="30">
        <v>218</v>
      </c>
    </row>
    <row r="55" spans="1:14" ht="15" customHeight="1">
      <c r="A55" s="49"/>
      <c r="B55" s="24"/>
      <c r="C55" s="52"/>
      <c r="D55" s="31">
        <v>1</v>
      </c>
      <c r="E55" s="26">
        <v>0.11592632719393282</v>
      </c>
      <c r="F55" s="27">
        <v>0.37486457204767065</v>
      </c>
      <c r="G55" s="27">
        <v>0.25243770314192848</v>
      </c>
      <c r="H55" s="27">
        <v>0.13001083423618634</v>
      </c>
      <c r="I55" s="27">
        <v>0.30444203683640303</v>
      </c>
      <c r="J55" s="27">
        <v>8.4507042253521125E-2</v>
      </c>
      <c r="K55" s="27">
        <v>0.25677139761646806</v>
      </c>
      <c r="L55" s="27">
        <v>8.9924160346695564E-2</v>
      </c>
      <c r="M55" s="27">
        <v>0.12459371614301191</v>
      </c>
      <c r="N55" s="27">
        <v>0.23618634886240519</v>
      </c>
    </row>
    <row r="56" spans="1:14" ht="15" customHeight="1">
      <c r="A56" s="49"/>
      <c r="B56" s="24"/>
      <c r="C56" s="51" t="s">
        <v>12</v>
      </c>
      <c r="D56" s="28">
        <v>1215</v>
      </c>
      <c r="E56" s="29">
        <v>129</v>
      </c>
      <c r="F56" s="30">
        <v>327</v>
      </c>
      <c r="G56" s="30">
        <v>248</v>
      </c>
      <c r="H56" s="30">
        <v>136</v>
      </c>
      <c r="I56" s="30">
        <v>315</v>
      </c>
      <c r="J56" s="30">
        <v>96</v>
      </c>
      <c r="K56" s="30">
        <v>269</v>
      </c>
      <c r="L56" s="30">
        <v>81</v>
      </c>
      <c r="M56" s="30">
        <v>164</v>
      </c>
      <c r="N56" s="30">
        <v>412</v>
      </c>
    </row>
    <row r="57" spans="1:14" ht="15" customHeight="1">
      <c r="A57" s="49"/>
      <c r="B57" s="24"/>
      <c r="C57" s="52"/>
      <c r="D57" s="31">
        <v>1</v>
      </c>
      <c r="E57" s="26">
        <v>0.10617283950617284</v>
      </c>
      <c r="F57" s="27">
        <v>0.26913580246913582</v>
      </c>
      <c r="G57" s="27">
        <v>0.20411522633744855</v>
      </c>
      <c r="H57" s="27">
        <v>0.11193415637860082</v>
      </c>
      <c r="I57" s="27">
        <v>0.25925925925925924</v>
      </c>
      <c r="J57" s="27">
        <v>7.9012345679012344E-2</v>
      </c>
      <c r="K57" s="27">
        <v>0.22139917695473252</v>
      </c>
      <c r="L57" s="27">
        <v>6.6666666666666666E-2</v>
      </c>
      <c r="M57" s="27">
        <v>0.13497942386831277</v>
      </c>
      <c r="N57" s="27">
        <v>0.33909465020576129</v>
      </c>
    </row>
    <row r="58" spans="1:14" ht="15" customHeight="1">
      <c r="A58" s="49"/>
      <c r="B58" s="24"/>
      <c r="C58" s="51" t="s">
        <v>308</v>
      </c>
      <c r="D58" s="28">
        <v>2062</v>
      </c>
      <c r="E58" s="29">
        <v>189</v>
      </c>
      <c r="F58" s="30">
        <v>530</v>
      </c>
      <c r="G58" s="30">
        <v>396</v>
      </c>
      <c r="H58" s="30">
        <v>172</v>
      </c>
      <c r="I58" s="30">
        <v>514</v>
      </c>
      <c r="J58" s="30">
        <v>146</v>
      </c>
      <c r="K58" s="30">
        <v>444</v>
      </c>
      <c r="L58" s="30">
        <v>150</v>
      </c>
      <c r="M58" s="30">
        <v>206</v>
      </c>
      <c r="N58" s="30">
        <v>805</v>
      </c>
    </row>
    <row r="59" spans="1:14" ht="15" customHeight="1">
      <c r="A59" s="49"/>
      <c r="B59" s="24"/>
      <c r="C59" s="52"/>
      <c r="D59" s="31">
        <v>1</v>
      </c>
      <c r="E59" s="26">
        <v>9.1658583899127066E-2</v>
      </c>
      <c r="F59" s="27">
        <v>0.25703200775945684</v>
      </c>
      <c r="G59" s="27">
        <v>0.19204655674102813</v>
      </c>
      <c r="H59" s="27">
        <v>8.3414161008729393E-2</v>
      </c>
      <c r="I59" s="27">
        <v>0.24927255092143549</v>
      </c>
      <c r="J59" s="27">
        <v>7.0805043646944718E-2</v>
      </c>
      <c r="K59" s="27">
        <v>0.21532492725509214</v>
      </c>
      <c r="L59" s="27">
        <v>7.2744907856450047E-2</v>
      </c>
      <c r="M59" s="27">
        <v>9.990300678952474E-2</v>
      </c>
      <c r="N59" s="27">
        <v>0.39039767216294857</v>
      </c>
    </row>
    <row r="60" spans="1:14" ht="15" customHeight="1">
      <c r="A60" s="49"/>
      <c r="B60" s="24"/>
      <c r="C60" s="51" t="s">
        <v>16</v>
      </c>
      <c r="D60" s="28">
        <v>1141</v>
      </c>
      <c r="E60" s="29">
        <v>135</v>
      </c>
      <c r="F60" s="30">
        <v>312</v>
      </c>
      <c r="G60" s="30">
        <v>253</v>
      </c>
      <c r="H60" s="30">
        <v>109</v>
      </c>
      <c r="I60" s="30">
        <v>340</v>
      </c>
      <c r="J60" s="30">
        <v>80</v>
      </c>
      <c r="K60" s="30">
        <v>278</v>
      </c>
      <c r="L60" s="30">
        <v>75</v>
      </c>
      <c r="M60" s="30">
        <v>202</v>
      </c>
      <c r="N60" s="30">
        <v>271</v>
      </c>
    </row>
    <row r="61" spans="1:14" ht="15" customHeight="1">
      <c r="A61" s="49"/>
      <c r="B61" s="24"/>
      <c r="C61" s="52"/>
      <c r="D61" s="31">
        <v>1</v>
      </c>
      <c r="E61" s="26">
        <v>0.11831726555652936</v>
      </c>
      <c r="F61" s="27">
        <v>0.27344434706397897</v>
      </c>
      <c r="G61" s="27">
        <v>0.22173531989482909</v>
      </c>
      <c r="H61" s="27">
        <v>9.5530236634531113E-2</v>
      </c>
      <c r="I61" s="27">
        <v>0.29798422436459249</v>
      </c>
      <c r="J61" s="27">
        <v>7.0113935144609993E-2</v>
      </c>
      <c r="K61" s="27">
        <v>0.24364592462751972</v>
      </c>
      <c r="L61" s="27">
        <v>6.5731814198071864E-2</v>
      </c>
      <c r="M61" s="27">
        <v>0.17703768624014024</v>
      </c>
      <c r="N61" s="27">
        <v>0.23751095530236635</v>
      </c>
    </row>
    <row r="62" spans="1:14" ht="15" customHeight="1">
      <c r="A62" s="49"/>
      <c r="B62" s="24"/>
      <c r="C62" s="51" t="s">
        <v>5</v>
      </c>
      <c r="D62" s="28">
        <v>2265</v>
      </c>
      <c r="E62" s="29">
        <v>213</v>
      </c>
      <c r="F62" s="30">
        <v>586</v>
      </c>
      <c r="G62" s="30">
        <v>411</v>
      </c>
      <c r="H62" s="30">
        <v>247</v>
      </c>
      <c r="I62" s="30">
        <v>638</v>
      </c>
      <c r="J62" s="30">
        <v>155</v>
      </c>
      <c r="K62" s="30">
        <v>498</v>
      </c>
      <c r="L62" s="30">
        <v>156</v>
      </c>
      <c r="M62" s="30">
        <v>396</v>
      </c>
      <c r="N62" s="30">
        <v>602</v>
      </c>
    </row>
    <row r="63" spans="1:14" ht="15" customHeight="1">
      <c r="A63" s="49"/>
      <c r="B63" s="24"/>
      <c r="C63" s="52"/>
      <c r="D63" s="31">
        <v>1</v>
      </c>
      <c r="E63" s="26">
        <v>9.4039735099337746E-2</v>
      </c>
      <c r="F63" s="27">
        <v>0.25871964679911702</v>
      </c>
      <c r="G63" s="27">
        <v>0.18145695364238409</v>
      </c>
      <c r="H63" s="27">
        <v>0.10905077262693157</v>
      </c>
      <c r="I63" s="27">
        <v>0.28167770419426047</v>
      </c>
      <c r="J63" s="27">
        <v>6.8432671081677707E-2</v>
      </c>
      <c r="K63" s="27">
        <v>0.21986754966887417</v>
      </c>
      <c r="L63" s="27">
        <v>6.887417218543046E-2</v>
      </c>
      <c r="M63" s="27">
        <v>0.17483443708609273</v>
      </c>
      <c r="N63" s="27">
        <v>0.26578366445916113</v>
      </c>
    </row>
    <row r="64" spans="1:14" ht="15" customHeight="1">
      <c r="A64" s="49"/>
      <c r="B64" s="24"/>
      <c r="C64" s="51" t="s">
        <v>14</v>
      </c>
      <c r="D64" s="28">
        <v>1187</v>
      </c>
      <c r="E64" s="29">
        <v>119</v>
      </c>
      <c r="F64" s="30">
        <v>291</v>
      </c>
      <c r="G64" s="30">
        <v>185</v>
      </c>
      <c r="H64" s="30">
        <v>135</v>
      </c>
      <c r="I64" s="30">
        <v>335</v>
      </c>
      <c r="J64" s="30">
        <v>104</v>
      </c>
      <c r="K64" s="30">
        <v>303</v>
      </c>
      <c r="L64" s="30">
        <v>78</v>
      </c>
      <c r="M64" s="30">
        <v>194</v>
      </c>
      <c r="N64" s="30">
        <v>361</v>
      </c>
    </row>
    <row r="65" spans="1:14" ht="15" customHeight="1">
      <c r="A65" s="49"/>
      <c r="B65" s="24"/>
      <c r="C65" s="52"/>
      <c r="D65" s="31">
        <v>1</v>
      </c>
      <c r="E65" s="26">
        <v>0.10025273799494525</v>
      </c>
      <c r="F65" s="27">
        <v>0.2451558550968829</v>
      </c>
      <c r="G65" s="27">
        <v>0.15585509688289806</v>
      </c>
      <c r="H65" s="27">
        <v>0.11373209772535804</v>
      </c>
      <c r="I65" s="27">
        <v>0.2822240943555181</v>
      </c>
      <c r="J65" s="27">
        <v>8.7615838247683236E-2</v>
      </c>
      <c r="K65" s="27">
        <v>0.25526537489469248</v>
      </c>
      <c r="L65" s="27">
        <v>6.571187868576242E-2</v>
      </c>
      <c r="M65" s="27">
        <v>0.16343723673125526</v>
      </c>
      <c r="N65" s="27">
        <v>0.30412805391743891</v>
      </c>
    </row>
    <row r="66" spans="1:14" ht="15" customHeight="1">
      <c r="A66" s="49"/>
      <c r="B66" s="24"/>
      <c r="C66" s="51" t="s">
        <v>19</v>
      </c>
      <c r="D66" s="28">
        <v>2539</v>
      </c>
      <c r="E66" s="29">
        <v>252</v>
      </c>
      <c r="F66" s="30">
        <v>671</v>
      </c>
      <c r="G66" s="30">
        <v>508</v>
      </c>
      <c r="H66" s="30">
        <v>350</v>
      </c>
      <c r="I66" s="30">
        <v>718</v>
      </c>
      <c r="J66" s="30">
        <v>192</v>
      </c>
      <c r="K66" s="30">
        <v>584</v>
      </c>
      <c r="L66" s="30">
        <v>187</v>
      </c>
      <c r="M66" s="30">
        <v>388</v>
      </c>
      <c r="N66" s="30">
        <v>798</v>
      </c>
    </row>
    <row r="67" spans="1:14" ht="15" customHeight="1">
      <c r="A67" s="49"/>
      <c r="B67" s="43"/>
      <c r="C67" s="60"/>
      <c r="D67" s="44">
        <v>1</v>
      </c>
      <c r="E67" s="45">
        <v>9.9251673887357228E-2</v>
      </c>
      <c r="F67" s="46">
        <v>0.26427727451752658</v>
      </c>
      <c r="G67" s="46">
        <v>0.20007877116975187</v>
      </c>
      <c r="H67" s="46">
        <v>0.13784954706577393</v>
      </c>
      <c r="I67" s="46">
        <v>0.28278849940921624</v>
      </c>
      <c r="J67" s="46">
        <v>7.562032296179598E-2</v>
      </c>
      <c r="K67" s="46">
        <v>0.23001181567546278</v>
      </c>
      <c r="L67" s="46">
        <v>7.3651043717999215E-2</v>
      </c>
      <c r="M67" s="46">
        <v>0.15281606931862937</v>
      </c>
      <c r="N67" s="46">
        <v>0.31429696730996454</v>
      </c>
    </row>
    <row r="68" spans="1:14" ht="15" customHeight="1">
      <c r="A68" s="49"/>
      <c r="B68" s="24" t="s">
        <v>283</v>
      </c>
      <c r="C68" s="53" t="s">
        <v>309</v>
      </c>
      <c r="D68" s="21">
        <v>2952</v>
      </c>
      <c r="E68" s="22">
        <v>231</v>
      </c>
      <c r="F68" s="23">
        <v>505</v>
      </c>
      <c r="G68" s="23">
        <v>441</v>
      </c>
      <c r="H68" s="23">
        <v>205</v>
      </c>
      <c r="I68" s="23">
        <v>341</v>
      </c>
      <c r="J68" s="23">
        <v>89</v>
      </c>
      <c r="K68" s="23">
        <v>270</v>
      </c>
      <c r="L68" s="23">
        <v>115</v>
      </c>
      <c r="M68" s="23">
        <v>484</v>
      </c>
      <c r="N68" s="23">
        <v>1451</v>
      </c>
    </row>
    <row r="69" spans="1:14" ht="15" customHeight="1">
      <c r="A69" s="49"/>
      <c r="B69" s="24"/>
      <c r="C69" s="52"/>
      <c r="D69" s="31">
        <v>1</v>
      </c>
      <c r="E69" s="26">
        <v>7.8252032520325199E-2</v>
      </c>
      <c r="F69" s="27">
        <v>0.17107046070460705</v>
      </c>
      <c r="G69" s="27">
        <v>0.14939024390243902</v>
      </c>
      <c r="H69" s="27">
        <v>6.9444444444444448E-2</v>
      </c>
      <c r="I69" s="27">
        <v>0.11551490514905149</v>
      </c>
      <c r="J69" s="27">
        <v>3.0149051490514906E-2</v>
      </c>
      <c r="K69" s="27">
        <v>9.1463414634146339E-2</v>
      </c>
      <c r="L69" s="27">
        <v>3.8956639566395661E-2</v>
      </c>
      <c r="M69" s="27">
        <v>0.16395663956639567</v>
      </c>
      <c r="N69" s="27">
        <v>0.49153116531165314</v>
      </c>
    </row>
    <row r="70" spans="1:14" ht="15" customHeight="1">
      <c r="A70" s="49"/>
      <c r="B70" s="24"/>
      <c r="C70" s="51" t="s">
        <v>310</v>
      </c>
      <c r="D70" s="28">
        <v>2912</v>
      </c>
      <c r="E70" s="29">
        <v>245</v>
      </c>
      <c r="F70" s="30">
        <v>613</v>
      </c>
      <c r="G70" s="30">
        <v>516</v>
      </c>
      <c r="H70" s="30">
        <v>264</v>
      </c>
      <c r="I70" s="30">
        <v>392</v>
      </c>
      <c r="J70" s="30">
        <v>113</v>
      </c>
      <c r="K70" s="30">
        <v>333</v>
      </c>
      <c r="L70" s="30">
        <v>101</v>
      </c>
      <c r="M70" s="30">
        <v>478</v>
      </c>
      <c r="N70" s="30">
        <v>1260</v>
      </c>
    </row>
    <row r="71" spans="1:14" ht="15" customHeight="1">
      <c r="A71" s="49"/>
      <c r="B71" s="24"/>
      <c r="C71" s="52"/>
      <c r="D71" s="31">
        <v>1</v>
      </c>
      <c r="E71" s="26">
        <v>8.4134615384615391E-2</v>
      </c>
      <c r="F71" s="27">
        <v>0.21050824175824176</v>
      </c>
      <c r="G71" s="27">
        <v>0.17719780219780221</v>
      </c>
      <c r="H71" s="27">
        <v>9.0659340659340656E-2</v>
      </c>
      <c r="I71" s="27">
        <v>0.13461538461538461</v>
      </c>
      <c r="J71" s="27">
        <v>3.8804945054945056E-2</v>
      </c>
      <c r="K71" s="27">
        <v>0.1143543956043956</v>
      </c>
      <c r="L71" s="27">
        <v>3.4684065934065936E-2</v>
      </c>
      <c r="M71" s="27">
        <v>0.16414835164835165</v>
      </c>
      <c r="N71" s="27">
        <v>0.43269230769230771</v>
      </c>
    </row>
    <row r="72" spans="1:14" ht="15" customHeight="1">
      <c r="A72" s="49"/>
      <c r="B72" s="24"/>
      <c r="C72" s="51" t="s">
        <v>311</v>
      </c>
      <c r="D72" s="28">
        <v>3812</v>
      </c>
      <c r="E72" s="29">
        <v>379</v>
      </c>
      <c r="F72" s="30">
        <v>1126</v>
      </c>
      <c r="G72" s="30">
        <v>799</v>
      </c>
      <c r="H72" s="30">
        <v>447</v>
      </c>
      <c r="I72" s="30">
        <v>1125</v>
      </c>
      <c r="J72" s="30">
        <v>286</v>
      </c>
      <c r="K72" s="30">
        <v>919</v>
      </c>
      <c r="L72" s="30">
        <v>272</v>
      </c>
      <c r="M72" s="30">
        <v>607</v>
      </c>
      <c r="N72" s="30">
        <v>984</v>
      </c>
    </row>
    <row r="73" spans="1:14" ht="15" customHeight="1">
      <c r="A73" s="49"/>
      <c r="B73" s="24"/>
      <c r="C73" s="52"/>
      <c r="D73" s="31">
        <v>1</v>
      </c>
      <c r="E73" s="26">
        <v>9.942287513116474E-2</v>
      </c>
      <c r="F73" s="27">
        <v>0.29538300104931792</v>
      </c>
      <c r="G73" s="27">
        <v>0.209601259181532</v>
      </c>
      <c r="H73" s="27">
        <v>0.11726128016789088</v>
      </c>
      <c r="I73" s="27">
        <v>0.29512067156348376</v>
      </c>
      <c r="J73" s="27">
        <v>7.5026232948583418E-2</v>
      </c>
      <c r="K73" s="27">
        <v>0.24108079748163694</v>
      </c>
      <c r="L73" s="27">
        <v>7.1353620146904509E-2</v>
      </c>
      <c r="M73" s="27">
        <v>0.15923399790136411</v>
      </c>
      <c r="N73" s="27">
        <v>0.25813221406086045</v>
      </c>
    </row>
    <row r="74" spans="1:14" ht="15" customHeight="1">
      <c r="A74" s="49"/>
      <c r="B74" s="24"/>
      <c r="C74" s="51" t="s">
        <v>312</v>
      </c>
      <c r="D74" s="28">
        <v>2750</v>
      </c>
      <c r="E74" s="29">
        <v>265</v>
      </c>
      <c r="F74" s="30">
        <v>882</v>
      </c>
      <c r="G74" s="30">
        <v>607</v>
      </c>
      <c r="H74" s="30">
        <v>338</v>
      </c>
      <c r="I74" s="30">
        <v>1013</v>
      </c>
      <c r="J74" s="30">
        <v>243</v>
      </c>
      <c r="K74" s="30">
        <v>832</v>
      </c>
      <c r="L74" s="30">
        <v>261</v>
      </c>
      <c r="M74" s="30">
        <v>344</v>
      </c>
      <c r="N74" s="30">
        <v>619</v>
      </c>
    </row>
    <row r="75" spans="1:14" ht="15" customHeight="1">
      <c r="A75" s="49"/>
      <c r="B75" s="24"/>
      <c r="C75" s="52"/>
      <c r="D75" s="31">
        <v>1</v>
      </c>
      <c r="E75" s="26">
        <v>9.636363636363636E-2</v>
      </c>
      <c r="F75" s="27">
        <v>0.32072727272727275</v>
      </c>
      <c r="G75" s="27">
        <v>0.22072727272727272</v>
      </c>
      <c r="H75" s="27">
        <v>0.12290909090909091</v>
      </c>
      <c r="I75" s="27">
        <v>0.36836363636363634</v>
      </c>
      <c r="J75" s="27">
        <v>8.8363636363636366E-2</v>
      </c>
      <c r="K75" s="27">
        <v>0.30254545454545456</v>
      </c>
      <c r="L75" s="27">
        <v>9.4909090909090915E-2</v>
      </c>
      <c r="M75" s="27">
        <v>0.12509090909090909</v>
      </c>
      <c r="N75" s="27">
        <v>0.22509090909090909</v>
      </c>
    </row>
    <row r="76" spans="1:14" ht="15" customHeight="1">
      <c r="A76" s="49"/>
      <c r="B76" s="24"/>
      <c r="C76" s="51" t="s">
        <v>313</v>
      </c>
      <c r="D76" s="28">
        <v>1585</v>
      </c>
      <c r="E76" s="29">
        <v>213</v>
      </c>
      <c r="F76" s="30">
        <v>538</v>
      </c>
      <c r="G76" s="30">
        <v>381</v>
      </c>
      <c r="H76" s="30">
        <v>224</v>
      </c>
      <c r="I76" s="30">
        <v>648</v>
      </c>
      <c r="J76" s="30">
        <v>186</v>
      </c>
      <c r="K76" s="30">
        <v>597</v>
      </c>
      <c r="L76" s="30">
        <v>165</v>
      </c>
      <c r="M76" s="30">
        <v>170</v>
      </c>
      <c r="N76" s="30">
        <v>328</v>
      </c>
    </row>
    <row r="77" spans="1:14" ht="15" customHeight="1">
      <c r="A77" s="49"/>
      <c r="B77" s="24"/>
      <c r="C77" s="52"/>
      <c r="D77" s="31">
        <v>1</v>
      </c>
      <c r="E77" s="26">
        <v>0.13438485804416403</v>
      </c>
      <c r="F77" s="27">
        <v>0.33943217665615144</v>
      </c>
      <c r="G77" s="27">
        <v>0.24037854889589905</v>
      </c>
      <c r="H77" s="27">
        <v>0.14132492113564668</v>
      </c>
      <c r="I77" s="27">
        <v>0.4088328075709779</v>
      </c>
      <c r="J77" s="27">
        <v>0.11735015772870662</v>
      </c>
      <c r="K77" s="27">
        <v>0.37665615141955838</v>
      </c>
      <c r="L77" s="27">
        <v>0.10410094637223975</v>
      </c>
      <c r="M77" s="27">
        <v>0.10725552050473186</v>
      </c>
      <c r="N77" s="27">
        <v>0.20694006309148266</v>
      </c>
    </row>
    <row r="78" spans="1:14" ht="15" customHeight="1">
      <c r="A78" s="49"/>
      <c r="B78" s="24"/>
      <c r="C78" s="51" t="s">
        <v>314</v>
      </c>
      <c r="D78" s="28">
        <v>1329</v>
      </c>
      <c r="E78" s="29">
        <v>171</v>
      </c>
      <c r="F78" s="30">
        <v>423</v>
      </c>
      <c r="G78" s="30">
        <v>280</v>
      </c>
      <c r="H78" s="30">
        <v>165</v>
      </c>
      <c r="I78" s="30">
        <v>507</v>
      </c>
      <c r="J78" s="30">
        <v>141</v>
      </c>
      <c r="K78" s="30">
        <v>433</v>
      </c>
      <c r="L78" s="30">
        <v>116</v>
      </c>
      <c r="M78" s="30">
        <v>146</v>
      </c>
      <c r="N78" s="30">
        <v>329</v>
      </c>
    </row>
    <row r="79" spans="1:14" ht="15" customHeight="1">
      <c r="A79" s="49"/>
      <c r="B79" s="24"/>
      <c r="C79" s="52"/>
      <c r="D79" s="31">
        <v>1</v>
      </c>
      <c r="E79" s="26">
        <v>0.12866817155756208</v>
      </c>
      <c r="F79" s="27">
        <v>0.31828442437923249</v>
      </c>
      <c r="G79" s="27">
        <v>0.21068472535741159</v>
      </c>
      <c r="H79" s="27">
        <v>0.12415349887133183</v>
      </c>
      <c r="I79" s="27">
        <v>0.38148984198645597</v>
      </c>
      <c r="J79" s="27">
        <v>0.10609480812641084</v>
      </c>
      <c r="K79" s="27">
        <v>0.3258088788562829</v>
      </c>
      <c r="L79" s="27">
        <v>8.7283671933784807E-2</v>
      </c>
      <c r="M79" s="27">
        <v>0.10985703536493605</v>
      </c>
      <c r="N79" s="27">
        <v>0.24755455229495862</v>
      </c>
    </row>
    <row r="80" spans="1:14" ht="15" customHeight="1">
      <c r="A80" s="49"/>
      <c r="B80" s="24"/>
      <c r="C80" s="51" t="s">
        <v>315</v>
      </c>
      <c r="D80" s="28">
        <v>686</v>
      </c>
      <c r="E80" s="29">
        <v>116</v>
      </c>
      <c r="F80" s="30">
        <v>236</v>
      </c>
      <c r="G80" s="30">
        <v>176</v>
      </c>
      <c r="H80" s="30">
        <v>78</v>
      </c>
      <c r="I80" s="30">
        <v>267</v>
      </c>
      <c r="J80" s="30">
        <v>110</v>
      </c>
      <c r="K80" s="30">
        <v>252</v>
      </c>
      <c r="L80" s="30">
        <v>71</v>
      </c>
      <c r="M80" s="30">
        <v>76</v>
      </c>
      <c r="N80" s="30">
        <v>154</v>
      </c>
    </row>
    <row r="81" spans="1:14" ht="15" customHeight="1">
      <c r="A81" s="49"/>
      <c r="B81" s="24"/>
      <c r="C81" s="52"/>
      <c r="D81" s="31">
        <v>1</v>
      </c>
      <c r="E81" s="26">
        <v>0.16909620991253643</v>
      </c>
      <c r="F81" s="27">
        <v>0.34402332361516036</v>
      </c>
      <c r="G81" s="27">
        <v>0.2565597667638484</v>
      </c>
      <c r="H81" s="27">
        <v>0.11370262390670553</v>
      </c>
      <c r="I81" s="27">
        <v>0.38921282798833817</v>
      </c>
      <c r="J81" s="27">
        <v>0.16034985422740525</v>
      </c>
      <c r="K81" s="27">
        <v>0.36734693877551022</v>
      </c>
      <c r="L81" s="27">
        <v>0.10349854227405247</v>
      </c>
      <c r="M81" s="27">
        <v>0.11078717201166181</v>
      </c>
      <c r="N81" s="27">
        <v>0.22448979591836735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4187</v>
      </c>
      <c r="E84" s="22">
        <v>393</v>
      </c>
      <c r="F84" s="23">
        <v>831</v>
      </c>
      <c r="G84" s="23">
        <v>673</v>
      </c>
      <c r="H84" s="23">
        <v>346</v>
      </c>
      <c r="I84" s="23">
        <v>613</v>
      </c>
      <c r="J84" s="23">
        <v>172</v>
      </c>
      <c r="K84" s="23">
        <v>545</v>
      </c>
      <c r="L84" s="23">
        <v>157</v>
      </c>
      <c r="M84" s="23">
        <v>661</v>
      </c>
      <c r="N84" s="23">
        <v>1866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9.3861953666109388E-2</v>
      </c>
      <c r="F85" s="27">
        <v>0.19847145927871984</v>
      </c>
      <c r="G85" s="27">
        <v>0.16073561022211608</v>
      </c>
      <c r="H85" s="27">
        <v>8.2636732744208269E-2</v>
      </c>
      <c r="I85" s="27">
        <v>0.14640554096011463</v>
      </c>
      <c r="J85" s="27">
        <v>4.1079531884404108E-2</v>
      </c>
      <c r="K85" s="27">
        <v>0.13016479579651302</v>
      </c>
      <c r="L85" s="27">
        <v>3.7497014568903753E-2</v>
      </c>
      <c r="M85" s="27">
        <v>0.15786959636971579</v>
      </c>
      <c r="N85" s="27">
        <v>0.44566515404824458</v>
      </c>
    </row>
    <row r="86" spans="1:14" ht="15" customHeight="1">
      <c r="A86" s="49"/>
      <c r="B86" s="24" t="s">
        <v>319</v>
      </c>
      <c r="C86" s="51" t="s">
        <v>320</v>
      </c>
      <c r="D86" s="28">
        <v>3737</v>
      </c>
      <c r="E86" s="29">
        <v>342</v>
      </c>
      <c r="F86" s="30">
        <v>926</v>
      </c>
      <c r="G86" s="30">
        <v>761</v>
      </c>
      <c r="H86" s="30">
        <v>355</v>
      </c>
      <c r="I86" s="30">
        <v>818</v>
      </c>
      <c r="J86" s="30">
        <v>239</v>
      </c>
      <c r="K86" s="30">
        <v>703</v>
      </c>
      <c r="L86" s="30">
        <v>212</v>
      </c>
      <c r="M86" s="30">
        <v>579</v>
      </c>
      <c r="N86" s="30">
        <v>1298</v>
      </c>
    </row>
    <row r="87" spans="1:14" ht="15" customHeight="1">
      <c r="A87" s="49"/>
      <c r="B87" s="24"/>
      <c r="C87" s="52"/>
      <c r="D87" s="31">
        <v>1</v>
      </c>
      <c r="E87" s="26">
        <v>9.1517259834091522E-2</v>
      </c>
      <c r="F87" s="27">
        <v>0.24779234680224779</v>
      </c>
      <c r="G87" s="27">
        <v>0.20363928284720365</v>
      </c>
      <c r="H87" s="27">
        <v>9.4995986085094991E-2</v>
      </c>
      <c r="I87" s="27">
        <v>0.2188921594862189</v>
      </c>
      <c r="J87" s="27">
        <v>6.3955044153063953E-2</v>
      </c>
      <c r="K87" s="27">
        <v>0.18811881188118812</v>
      </c>
      <c r="L87" s="27">
        <v>5.672999732405673E-2</v>
      </c>
      <c r="M87" s="27">
        <v>0.15493711533315493</v>
      </c>
      <c r="N87" s="27">
        <v>0.34733743644634735</v>
      </c>
    </row>
    <row r="88" spans="1:14" ht="15" customHeight="1">
      <c r="A88" s="49"/>
      <c r="B88" s="24"/>
      <c r="C88" s="51" t="s">
        <v>321</v>
      </c>
      <c r="D88" s="28">
        <v>2220</v>
      </c>
      <c r="E88" s="29">
        <v>234</v>
      </c>
      <c r="F88" s="30">
        <v>658</v>
      </c>
      <c r="G88" s="30">
        <v>456</v>
      </c>
      <c r="H88" s="30">
        <v>244</v>
      </c>
      <c r="I88" s="30">
        <v>679</v>
      </c>
      <c r="J88" s="30">
        <v>167</v>
      </c>
      <c r="K88" s="30">
        <v>524</v>
      </c>
      <c r="L88" s="30">
        <v>177</v>
      </c>
      <c r="M88" s="30">
        <v>343</v>
      </c>
      <c r="N88" s="30">
        <v>587</v>
      </c>
    </row>
    <row r="89" spans="1:14" ht="15" customHeight="1">
      <c r="A89" s="49"/>
      <c r="B89" s="24"/>
      <c r="C89" s="52"/>
      <c r="D89" s="31">
        <v>1</v>
      </c>
      <c r="E89" s="26">
        <v>0.10540540540540541</v>
      </c>
      <c r="F89" s="27">
        <v>0.29639639639639642</v>
      </c>
      <c r="G89" s="27">
        <v>0.20540540540540542</v>
      </c>
      <c r="H89" s="27">
        <v>0.10990990990990991</v>
      </c>
      <c r="I89" s="27">
        <v>0.30585585585585584</v>
      </c>
      <c r="J89" s="27">
        <v>7.522522522522522E-2</v>
      </c>
      <c r="K89" s="27">
        <v>0.23603603603603604</v>
      </c>
      <c r="L89" s="27">
        <v>7.9729729729729734E-2</v>
      </c>
      <c r="M89" s="27">
        <v>0.15450450450450451</v>
      </c>
      <c r="N89" s="27">
        <v>0.26441441441441443</v>
      </c>
    </row>
    <row r="90" spans="1:14" ht="15" customHeight="1">
      <c r="A90" s="49"/>
      <c r="B90" s="24"/>
      <c r="C90" s="51" t="s">
        <v>322</v>
      </c>
      <c r="D90" s="28">
        <v>3166</v>
      </c>
      <c r="E90" s="29">
        <v>343</v>
      </c>
      <c r="F90" s="30">
        <v>991</v>
      </c>
      <c r="G90" s="30">
        <v>702</v>
      </c>
      <c r="H90" s="30">
        <v>409</v>
      </c>
      <c r="I90" s="30">
        <v>1155</v>
      </c>
      <c r="J90" s="30">
        <v>273</v>
      </c>
      <c r="K90" s="30">
        <v>958</v>
      </c>
      <c r="L90" s="30">
        <v>285</v>
      </c>
      <c r="M90" s="30">
        <v>400</v>
      </c>
      <c r="N90" s="30">
        <v>748</v>
      </c>
    </row>
    <row r="91" spans="1:14" ht="15" customHeight="1">
      <c r="A91" s="49"/>
      <c r="B91" s="24"/>
      <c r="C91" s="52"/>
      <c r="D91" s="31">
        <v>1</v>
      </c>
      <c r="E91" s="26">
        <v>0.10833859759949463</v>
      </c>
      <c r="F91" s="27">
        <v>0.31301326595072648</v>
      </c>
      <c r="G91" s="27">
        <v>0.22173089071383451</v>
      </c>
      <c r="H91" s="27">
        <v>0.12918509159823122</v>
      </c>
      <c r="I91" s="27">
        <v>0.36481364497789009</v>
      </c>
      <c r="J91" s="27">
        <v>8.6228679722046744E-2</v>
      </c>
      <c r="K91" s="27">
        <v>0.30259001895135818</v>
      </c>
      <c r="L91" s="27">
        <v>9.0018951358180666E-2</v>
      </c>
      <c r="M91" s="27">
        <v>0.12634238787113075</v>
      </c>
      <c r="N91" s="27">
        <v>0.23626026531901453</v>
      </c>
    </row>
    <row r="92" spans="1:14" ht="15" customHeight="1">
      <c r="A92" s="49"/>
      <c r="B92" s="24"/>
      <c r="C92" s="51" t="s">
        <v>323</v>
      </c>
      <c r="D92" s="28">
        <v>1639</v>
      </c>
      <c r="E92" s="29">
        <v>164</v>
      </c>
      <c r="F92" s="30">
        <v>568</v>
      </c>
      <c r="G92" s="30">
        <v>372</v>
      </c>
      <c r="H92" s="30">
        <v>220</v>
      </c>
      <c r="I92" s="30">
        <v>620</v>
      </c>
      <c r="J92" s="30">
        <v>174</v>
      </c>
      <c r="K92" s="30">
        <v>535</v>
      </c>
      <c r="L92" s="30">
        <v>151</v>
      </c>
      <c r="M92" s="30">
        <v>197</v>
      </c>
      <c r="N92" s="30">
        <v>364</v>
      </c>
    </row>
    <row r="93" spans="1:14" ht="15" customHeight="1">
      <c r="A93" s="49"/>
      <c r="B93" s="24"/>
      <c r="C93" s="52"/>
      <c r="D93" s="31">
        <v>1</v>
      </c>
      <c r="E93" s="26">
        <v>0.10006101281269067</v>
      </c>
      <c r="F93" s="27">
        <v>0.34655277608297741</v>
      </c>
      <c r="G93" s="27">
        <v>0.22696766320927395</v>
      </c>
      <c r="H93" s="27">
        <v>0.13422818791946309</v>
      </c>
      <c r="I93" s="27">
        <v>0.37827943868212327</v>
      </c>
      <c r="J93" s="27">
        <v>0.10616229408175717</v>
      </c>
      <c r="K93" s="27">
        <v>0.32641854789505798</v>
      </c>
      <c r="L93" s="27">
        <v>9.2129347162904204E-2</v>
      </c>
      <c r="M93" s="27">
        <v>0.12019524100061013</v>
      </c>
      <c r="N93" s="27">
        <v>0.22208663819402075</v>
      </c>
    </row>
    <row r="94" spans="1:14" ht="15" customHeight="1">
      <c r="A94" s="49"/>
      <c r="B94" s="24"/>
      <c r="C94" s="51" t="s">
        <v>324</v>
      </c>
      <c r="D94" s="28">
        <v>403</v>
      </c>
      <c r="E94" s="29">
        <v>46</v>
      </c>
      <c r="F94" s="30">
        <v>140</v>
      </c>
      <c r="G94" s="30">
        <v>87</v>
      </c>
      <c r="H94" s="30">
        <v>55</v>
      </c>
      <c r="I94" s="30">
        <v>161</v>
      </c>
      <c r="J94" s="30">
        <v>52</v>
      </c>
      <c r="K94" s="30">
        <v>147</v>
      </c>
      <c r="L94" s="30">
        <v>39</v>
      </c>
      <c r="M94" s="30">
        <v>53</v>
      </c>
      <c r="N94" s="30">
        <v>81</v>
      </c>
    </row>
    <row r="95" spans="1:14" ht="15" customHeight="1">
      <c r="A95" s="49"/>
      <c r="B95" s="24"/>
      <c r="C95" s="52"/>
      <c r="D95" s="31">
        <v>1</v>
      </c>
      <c r="E95" s="26">
        <v>0.11414392059553349</v>
      </c>
      <c r="F95" s="27">
        <v>0.34739454094292804</v>
      </c>
      <c r="G95" s="27">
        <v>0.21588089330024815</v>
      </c>
      <c r="H95" s="27">
        <v>0.13647642679900746</v>
      </c>
      <c r="I95" s="27">
        <v>0.39950372208436724</v>
      </c>
      <c r="J95" s="27">
        <v>0.12903225806451613</v>
      </c>
      <c r="K95" s="27">
        <v>0.36476426799007444</v>
      </c>
      <c r="L95" s="27">
        <v>9.6774193548387094E-2</v>
      </c>
      <c r="M95" s="27">
        <v>0.13151364764267989</v>
      </c>
      <c r="N95" s="27">
        <v>0.20099255583126552</v>
      </c>
    </row>
    <row r="96" spans="1:14" ht="15" customHeight="1">
      <c r="A96" s="49"/>
      <c r="B96" s="24"/>
      <c r="C96" s="51" t="s">
        <v>325</v>
      </c>
      <c r="D96" s="28">
        <v>373</v>
      </c>
      <c r="E96" s="29">
        <v>71</v>
      </c>
      <c r="F96" s="30">
        <v>132</v>
      </c>
      <c r="G96" s="30">
        <v>95</v>
      </c>
      <c r="H96" s="30">
        <v>56</v>
      </c>
      <c r="I96" s="30">
        <v>150</v>
      </c>
      <c r="J96" s="30">
        <v>56</v>
      </c>
      <c r="K96" s="30">
        <v>136</v>
      </c>
      <c r="L96" s="30">
        <v>34</v>
      </c>
      <c r="M96" s="30">
        <v>37</v>
      </c>
      <c r="N96" s="30">
        <v>86</v>
      </c>
    </row>
    <row r="97" spans="1:14" ht="15" customHeight="1">
      <c r="A97" s="49"/>
      <c r="B97" s="24"/>
      <c r="C97" s="52"/>
      <c r="D97" s="31">
        <v>1</v>
      </c>
      <c r="E97" s="26">
        <v>0.19034852546916889</v>
      </c>
      <c r="F97" s="27">
        <v>0.35388739946380698</v>
      </c>
      <c r="G97" s="27">
        <v>0.2546916890080429</v>
      </c>
      <c r="H97" s="27">
        <v>0.15013404825737264</v>
      </c>
      <c r="I97" s="27">
        <v>0.40214477211796246</v>
      </c>
      <c r="J97" s="27">
        <v>0.15013404825737264</v>
      </c>
      <c r="K97" s="27">
        <v>0.36461126005361932</v>
      </c>
      <c r="L97" s="27">
        <v>9.1152815013404831E-2</v>
      </c>
      <c r="M97" s="27">
        <v>9.9195710455764072E-2</v>
      </c>
      <c r="N97" s="27">
        <v>0.23056300268096513</v>
      </c>
    </row>
    <row r="98" spans="1:14" ht="15" customHeight="1">
      <c r="A98" s="49"/>
      <c r="B98" s="24"/>
      <c r="C98" s="51" t="s">
        <v>326</v>
      </c>
      <c r="D98" s="28">
        <v>28</v>
      </c>
      <c r="E98" s="29">
        <v>2</v>
      </c>
      <c r="F98" s="30">
        <v>9</v>
      </c>
      <c r="G98" s="30">
        <v>7</v>
      </c>
      <c r="H98" s="30">
        <v>3</v>
      </c>
      <c r="I98" s="30">
        <v>17</v>
      </c>
      <c r="J98" s="30">
        <v>7</v>
      </c>
      <c r="K98" s="30">
        <v>16</v>
      </c>
      <c r="L98" s="30">
        <v>10</v>
      </c>
      <c r="M98" s="30">
        <v>3</v>
      </c>
      <c r="N98" s="30">
        <v>6</v>
      </c>
    </row>
    <row r="99" spans="1:14" ht="15" customHeight="1">
      <c r="A99" s="49"/>
      <c r="B99" s="24"/>
      <c r="C99" s="52"/>
      <c r="D99" s="31">
        <v>1</v>
      </c>
      <c r="E99" s="26">
        <v>7.1428571428571425E-2</v>
      </c>
      <c r="F99" s="27">
        <v>0.32142857142857145</v>
      </c>
      <c r="G99" s="27">
        <v>0.25</v>
      </c>
      <c r="H99" s="27">
        <v>0.10714285714285714</v>
      </c>
      <c r="I99" s="27">
        <v>0.6071428571428571</v>
      </c>
      <c r="J99" s="27">
        <v>0.25</v>
      </c>
      <c r="K99" s="27">
        <v>0.5714285714285714</v>
      </c>
      <c r="L99" s="27">
        <v>0.35714285714285715</v>
      </c>
      <c r="M99" s="27">
        <v>0.10714285714285714</v>
      </c>
      <c r="N99" s="27">
        <v>0.21428571428571427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1</v>
      </c>
    </row>
    <row r="101" spans="1:14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1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321" priority="56" rank="1"/>
  </conditionalFormatting>
  <conditionalFormatting sqref="E67:N67">
    <cfRule type="top10" dxfId="320" priority="49" rank="1"/>
  </conditionalFormatting>
  <conditionalFormatting sqref="E65:N65">
    <cfRule type="top10" dxfId="319" priority="48" rank="1"/>
  </conditionalFormatting>
  <conditionalFormatting sqref="E63:N63">
    <cfRule type="top10" dxfId="318" priority="47" rank="1"/>
  </conditionalFormatting>
  <conditionalFormatting sqref="E61:N61">
    <cfRule type="top10" dxfId="317" priority="46" rank="1"/>
  </conditionalFormatting>
  <conditionalFormatting sqref="E59:N59">
    <cfRule type="top10" dxfId="316" priority="45" rank="1"/>
  </conditionalFormatting>
  <conditionalFormatting sqref="E57:N57">
    <cfRule type="top10" dxfId="315" priority="44" rank="1"/>
  </conditionalFormatting>
  <conditionalFormatting sqref="E55:N55">
    <cfRule type="top10" dxfId="314" priority="43" rank="1"/>
  </conditionalFormatting>
  <conditionalFormatting sqref="E53:N53">
    <cfRule type="top10" dxfId="313" priority="42" rank="1"/>
  </conditionalFormatting>
  <conditionalFormatting sqref="E51:N51">
    <cfRule type="top10" dxfId="312" priority="41" rank="1"/>
  </conditionalFormatting>
  <conditionalFormatting sqref="E49:N49">
    <cfRule type="top10" dxfId="311" priority="40" rank="1"/>
  </conditionalFormatting>
  <conditionalFormatting sqref="E47:N47">
    <cfRule type="top10" dxfId="310" priority="39" rank="1"/>
  </conditionalFormatting>
  <conditionalFormatting sqref="E45:N45">
    <cfRule type="top10" dxfId="309" priority="38" rank="1"/>
  </conditionalFormatting>
  <conditionalFormatting sqref="E43:N43">
    <cfRule type="top10" dxfId="308" priority="37" rank="1"/>
  </conditionalFormatting>
  <conditionalFormatting sqref="E41:N41">
    <cfRule type="top10" dxfId="307" priority="36" rank="1"/>
  </conditionalFormatting>
  <conditionalFormatting sqref="E39:N39">
    <cfRule type="top10" dxfId="306" priority="35" rank="1"/>
  </conditionalFormatting>
  <conditionalFormatting sqref="E37:N37">
    <cfRule type="top10" dxfId="305" priority="34" rank="1"/>
  </conditionalFormatting>
  <conditionalFormatting sqref="E35:N35">
    <cfRule type="top10" dxfId="304" priority="32" rank="1"/>
  </conditionalFormatting>
  <conditionalFormatting sqref="E33:N33">
    <cfRule type="top10" dxfId="303" priority="31" rank="1"/>
  </conditionalFormatting>
  <conditionalFormatting sqref="E31:N31">
    <cfRule type="top10" dxfId="302" priority="30" rank="1"/>
  </conditionalFormatting>
  <conditionalFormatting sqref="E29:N29">
    <cfRule type="top10" dxfId="301" priority="29" rank="1"/>
  </conditionalFormatting>
  <conditionalFormatting sqref="E27:N27">
    <cfRule type="top10" dxfId="300" priority="28" rank="1"/>
  </conditionalFormatting>
  <conditionalFormatting sqref="E21:N21">
    <cfRule type="top10" dxfId="299" priority="27" rank="1"/>
  </conditionalFormatting>
  <conditionalFormatting sqref="E19:N19">
    <cfRule type="top10" dxfId="298" priority="26" rank="1"/>
  </conditionalFormatting>
  <conditionalFormatting sqref="E17:N17">
    <cfRule type="top10" dxfId="297" priority="25" rank="1"/>
  </conditionalFormatting>
  <conditionalFormatting sqref="E15:N15">
    <cfRule type="top10" dxfId="296" priority="24" rank="1"/>
  </conditionalFormatting>
  <conditionalFormatting sqref="E13:N13">
    <cfRule type="top10" dxfId="295" priority="23" rank="1"/>
  </conditionalFormatting>
  <conditionalFormatting sqref="E11:N11">
    <cfRule type="top10" dxfId="294" priority="22" rank="1"/>
  </conditionalFormatting>
  <conditionalFormatting sqref="E23:N23">
    <cfRule type="top10" dxfId="293" priority="21" rank="1"/>
  </conditionalFormatting>
  <conditionalFormatting sqref="E25:N25">
    <cfRule type="top10" dxfId="292" priority="20" rank="1"/>
  </conditionalFormatting>
  <conditionalFormatting sqref="E81:N81">
    <cfRule type="top10" dxfId="291" priority="17" rank="1"/>
  </conditionalFormatting>
  <conditionalFormatting sqref="E79:N79">
    <cfRule type="top10" dxfId="290" priority="16" rank="1"/>
  </conditionalFormatting>
  <conditionalFormatting sqref="E77:N77">
    <cfRule type="top10" dxfId="289" priority="15" rank="1"/>
  </conditionalFormatting>
  <conditionalFormatting sqref="E75:N75">
    <cfRule type="top10" dxfId="288" priority="14" rank="1"/>
  </conditionalFormatting>
  <conditionalFormatting sqref="E73:N73">
    <cfRule type="top10" dxfId="287" priority="13" rank="1"/>
  </conditionalFormatting>
  <conditionalFormatting sqref="E71:N71">
    <cfRule type="top10" dxfId="286" priority="12" rank="1"/>
  </conditionalFormatting>
  <conditionalFormatting sqref="E69:N69">
    <cfRule type="top10" dxfId="285" priority="11" rank="1"/>
  </conditionalFormatting>
  <conditionalFormatting sqref="E101:N101">
    <cfRule type="top10" dxfId="284" priority="9" rank="1"/>
  </conditionalFormatting>
  <conditionalFormatting sqref="E99:N99">
    <cfRule type="top10" dxfId="283" priority="8" rank="1"/>
  </conditionalFormatting>
  <conditionalFormatting sqref="E97:N97">
    <cfRule type="top10" dxfId="282" priority="7" rank="1"/>
  </conditionalFormatting>
  <conditionalFormatting sqref="E95:N95">
    <cfRule type="top10" dxfId="281" priority="6" rank="1"/>
  </conditionalFormatting>
  <conditionalFormatting sqref="E93:N93">
    <cfRule type="top10" dxfId="280" priority="5" rank="1"/>
  </conditionalFormatting>
  <conditionalFormatting sqref="E91:N91">
    <cfRule type="top10" dxfId="279" priority="4" rank="1"/>
  </conditionalFormatting>
  <conditionalFormatting sqref="E89:N89">
    <cfRule type="top10" dxfId="278" priority="3" rank="1"/>
  </conditionalFormatting>
  <conditionalFormatting sqref="E87:N87">
    <cfRule type="top10" dxfId="277" priority="2" rank="1"/>
  </conditionalFormatting>
  <conditionalFormatting sqref="E85:N85">
    <cfRule type="top10" dxfId="27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6384" ht="15" customHeight="1">
      <c r="B2" s="3" t="s">
        <v>29</v>
      </c>
    </row>
    <row r="3" spans="1:16384" ht="15" customHeight="1">
      <c r="B3" s="3" t="s">
        <v>375</v>
      </c>
    </row>
    <row r="4" spans="1:16384" ht="15" customHeight="1">
      <c r="B4" s="3" t="s">
        <v>338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216</v>
      </c>
      <c r="F7" s="13" t="s">
        <v>244</v>
      </c>
      <c r="G7" s="13" t="s">
        <v>9</v>
      </c>
      <c r="H7" s="13" t="s">
        <v>245</v>
      </c>
      <c r="I7" s="13" t="s">
        <v>246</v>
      </c>
      <c r="J7" s="13" t="s">
        <v>247</v>
      </c>
      <c r="K7" s="13" t="s">
        <v>27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7366</v>
      </c>
      <c r="F8" s="16">
        <v>361</v>
      </c>
      <c r="G8" s="16">
        <v>3342</v>
      </c>
      <c r="H8" s="16">
        <v>1975</v>
      </c>
      <c r="I8" s="16">
        <v>784</v>
      </c>
      <c r="J8" s="16">
        <v>1930</v>
      </c>
      <c r="K8" s="16">
        <v>4557</v>
      </c>
    </row>
    <row r="9" spans="1:16384" ht="15" customHeight="1">
      <c r="A9" s="49"/>
      <c r="B9" s="57"/>
      <c r="C9" s="58"/>
      <c r="D9" s="17">
        <v>1</v>
      </c>
      <c r="E9" s="18">
        <v>0.45587325164005449</v>
      </c>
      <c r="F9" s="19">
        <v>2.2341873994306226E-2</v>
      </c>
      <c r="G9" s="19">
        <v>0.20683252877831415</v>
      </c>
      <c r="H9" s="19">
        <v>0.12223047406857285</v>
      </c>
      <c r="I9" s="19">
        <v>4.8520856541651197E-2</v>
      </c>
      <c r="J9" s="19">
        <v>0.11944547592523827</v>
      </c>
      <c r="K9" s="19">
        <v>0.28202747864834754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2323</v>
      </c>
      <c r="F10" s="23">
        <v>101</v>
      </c>
      <c r="G10" s="23">
        <v>1156</v>
      </c>
      <c r="H10" s="23">
        <v>671</v>
      </c>
      <c r="I10" s="23">
        <v>276</v>
      </c>
      <c r="J10" s="23">
        <v>648</v>
      </c>
      <c r="K10" s="23">
        <v>1238</v>
      </c>
    </row>
    <row r="11" spans="1:16384" ht="15" customHeight="1">
      <c r="A11" s="49"/>
      <c r="B11" s="24"/>
      <c r="C11" s="52"/>
      <c r="D11" s="25">
        <v>1</v>
      </c>
      <c r="E11" s="26">
        <v>0.46534455128205127</v>
      </c>
      <c r="F11" s="27">
        <v>2.0232371794871796E-2</v>
      </c>
      <c r="G11" s="27">
        <v>0.23157051282051283</v>
      </c>
      <c r="H11" s="27">
        <v>0.1344150641025641</v>
      </c>
      <c r="I11" s="27">
        <v>5.5288461538461536E-2</v>
      </c>
      <c r="J11" s="27">
        <v>0.12980769230769232</v>
      </c>
      <c r="K11" s="27">
        <v>0.24799679487179488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4954</v>
      </c>
      <c r="F12" s="30">
        <v>254</v>
      </c>
      <c r="G12" s="30">
        <v>2154</v>
      </c>
      <c r="H12" s="30">
        <v>1296</v>
      </c>
      <c r="I12" s="30">
        <v>504</v>
      </c>
      <c r="J12" s="30">
        <v>1251</v>
      </c>
      <c r="K12" s="30">
        <v>3202</v>
      </c>
    </row>
    <row r="13" spans="1:16384" ht="15" customHeight="1">
      <c r="A13" s="49"/>
      <c r="B13" s="43"/>
      <c r="C13" s="60"/>
      <c r="D13" s="44">
        <v>1</v>
      </c>
      <c r="E13" s="45">
        <v>0.45412045100375836</v>
      </c>
      <c r="F13" s="46">
        <v>2.3283527362728023E-2</v>
      </c>
      <c r="G13" s="46">
        <v>0.19745164543037858</v>
      </c>
      <c r="H13" s="46">
        <v>0.11880099000825006</v>
      </c>
      <c r="I13" s="46">
        <v>4.6200385003208361E-2</v>
      </c>
      <c r="J13" s="46">
        <v>0.11467595563296361</v>
      </c>
      <c r="K13" s="46">
        <v>0.29351911265927216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167</v>
      </c>
      <c r="F14" s="23">
        <v>2</v>
      </c>
      <c r="G14" s="23">
        <v>73</v>
      </c>
      <c r="H14" s="23">
        <v>35</v>
      </c>
      <c r="I14" s="23">
        <v>19</v>
      </c>
      <c r="J14" s="23">
        <v>51</v>
      </c>
      <c r="K14" s="23">
        <v>81</v>
      </c>
    </row>
    <row r="15" spans="1:16384" ht="15" customHeight="1">
      <c r="A15" s="49"/>
      <c r="B15" s="24"/>
      <c r="C15" s="52"/>
      <c r="D15" s="31">
        <v>1</v>
      </c>
      <c r="E15" s="26">
        <v>0.46260387811634351</v>
      </c>
      <c r="F15" s="27">
        <v>5.5401662049861496E-3</v>
      </c>
      <c r="G15" s="27">
        <v>0.20221606648199447</v>
      </c>
      <c r="H15" s="27">
        <v>9.6952908587257622E-2</v>
      </c>
      <c r="I15" s="27">
        <v>5.2631578947368418E-2</v>
      </c>
      <c r="J15" s="27">
        <v>0.14127423822714683</v>
      </c>
      <c r="K15" s="27">
        <v>0.22437673130193905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264</v>
      </c>
      <c r="F16" s="30">
        <v>15</v>
      </c>
      <c r="G16" s="30">
        <v>130</v>
      </c>
      <c r="H16" s="30">
        <v>84</v>
      </c>
      <c r="I16" s="30">
        <v>41</v>
      </c>
      <c r="J16" s="30">
        <v>119</v>
      </c>
      <c r="K16" s="30">
        <v>209</v>
      </c>
    </row>
    <row r="17" spans="1:11" ht="15" customHeight="1">
      <c r="A17" s="49"/>
      <c r="B17" s="24"/>
      <c r="C17" s="52"/>
      <c r="D17" s="31">
        <v>1</v>
      </c>
      <c r="E17" s="26">
        <v>0.37985611510791367</v>
      </c>
      <c r="F17" s="27">
        <v>2.1582733812949641E-2</v>
      </c>
      <c r="G17" s="27">
        <v>0.18705035971223022</v>
      </c>
      <c r="H17" s="27">
        <v>0.12086330935251799</v>
      </c>
      <c r="I17" s="27">
        <v>5.8992805755395686E-2</v>
      </c>
      <c r="J17" s="27">
        <v>0.17122302158273381</v>
      </c>
      <c r="K17" s="27">
        <v>0.30071942446043165</v>
      </c>
    </row>
    <row r="18" spans="1:11" ht="15" customHeight="1">
      <c r="A18" s="49"/>
      <c r="B18" s="24"/>
      <c r="C18" s="51" t="s">
        <v>290</v>
      </c>
      <c r="D18" s="28">
        <v>867</v>
      </c>
      <c r="E18" s="29">
        <v>349</v>
      </c>
      <c r="F18" s="30">
        <v>12</v>
      </c>
      <c r="G18" s="30">
        <v>176</v>
      </c>
      <c r="H18" s="30">
        <v>91</v>
      </c>
      <c r="I18" s="30">
        <v>37</v>
      </c>
      <c r="J18" s="30">
        <v>127</v>
      </c>
      <c r="K18" s="30">
        <v>264</v>
      </c>
    </row>
    <row r="19" spans="1:11" ht="15" customHeight="1">
      <c r="A19" s="49"/>
      <c r="B19" s="24"/>
      <c r="C19" s="52"/>
      <c r="D19" s="31">
        <v>1</v>
      </c>
      <c r="E19" s="26">
        <v>0.40253748558246827</v>
      </c>
      <c r="F19" s="27">
        <v>1.384083044982699E-2</v>
      </c>
      <c r="G19" s="27">
        <v>0.20299884659746251</v>
      </c>
      <c r="H19" s="27">
        <v>0.104959630911188</v>
      </c>
      <c r="I19" s="27">
        <v>4.2675893886966548E-2</v>
      </c>
      <c r="J19" s="27">
        <v>0.14648212226066898</v>
      </c>
      <c r="K19" s="27">
        <v>0.30449826989619377</v>
      </c>
    </row>
    <row r="20" spans="1:11" ht="15" customHeight="1">
      <c r="A20" s="49"/>
      <c r="B20" s="24"/>
      <c r="C20" s="51" t="s">
        <v>291</v>
      </c>
      <c r="D20" s="28">
        <v>1749</v>
      </c>
      <c r="E20" s="29">
        <v>746</v>
      </c>
      <c r="F20" s="30">
        <v>44</v>
      </c>
      <c r="G20" s="30">
        <v>318</v>
      </c>
      <c r="H20" s="30">
        <v>212</v>
      </c>
      <c r="I20" s="30">
        <v>83</v>
      </c>
      <c r="J20" s="30">
        <v>225</v>
      </c>
      <c r="K20" s="30">
        <v>528</v>
      </c>
    </row>
    <row r="21" spans="1:11" ht="15" customHeight="1">
      <c r="A21" s="49"/>
      <c r="B21" s="24"/>
      <c r="C21" s="52"/>
      <c r="D21" s="31">
        <v>1</v>
      </c>
      <c r="E21" s="26">
        <v>0.42652944539736992</v>
      </c>
      <c r="F21" s="27">
        <v>2.5157232704402517E-2</v>
      </c>
      <c r="G21" s="27">
        <v>0.18181818181818182</v>
      </c>
      <c r="H21" s="27">
        <v>0.12121212121212122</v>
      </c>
      <c r="I21" s="27">
        <v>4.7455688965122929E-2</v>
      </c>
      <c r="J21" s="27">
        <v>0.12864493996569468</v>
      </c>
      <c r="K21" s="27">
        <v>0.30188679245283018</v>
      </c>
    </row>
    <row r="22" spans="1:11" ht="15" customHeight="1">
      <c r="A22" s="49"/>
      <c r="B22" s="24"/>
      <c r="C22" s="51" t="s">
        <v>292</v>
      </c>
      <c r="D22" s="28">
        <v>3564</v>
      </c>
      <c r="E22" s="29">
        <v>1626</v>
      </c>
      <c r="F22" s="30">
        <v>75</v>
      </c>
      <c r="G22" s="30">
        <v>622</v>
      </c>
      <c r="H22" s="30">
        <v>423</v>
      </c>
      <c r="I22" s="30">
        <v>169</v>
      </c>
      <c r="J22" s="30">
        <v>434</v>
      </c>
      <c r="K22" s="30">
        <v>1061</v>
      </c>
    </row>
    <row r="23" spans="1:11" ht="15" customHeight="1">
      <c r="A23" s="49"/>
      <c r="B23" s="24"/>
      <c r="C23" s="52"/>
      <c r="D23" s="25">
        <v>1</v>
      </c>
      <c r="E23" s="26">
        <v>0.45622895622895621</v>
      </c>
      <c r="F23" s="27">
        <v>2.1043771043771045E-2</v>
      </c>
      <c r="G23" s="27">
        <v>0.1745230078563412</v>
      </c>
      <c r="H23" s="27">
        <v>0.11868686868686869</v>
      </c>
      <c r="I23" s="27">
        <v>4.7418630751964085E-2</v>
      </c>
      <c r="J23" s="27">
        <v>0.12177328843995511</v>
      </c>
      <c r="K23" s="27">
        <v>0.29769921436588104</v>
      </c>
    </row>
    <row r="24" spans="1:11" ht="15" customHeight="1">
      <c r="A24" s="49"/>
      <c r="B24" s="24"/>
      <c r="C24" s="51" t="s">
        <v>293</v>
      </c>
      <c r="D24" s="28">
        <v>4716</v>
      </c>
      <c r="E24" s="29">
        <v>2239</v>
      </c>
      <c r="F24" s="30">
        <v>126</v>
      </c>
      <c r="G24" s="30">
        <v>938</v>
      </c>
      <c r="H24" s="30">
        <v>580</v>
      </c>
      <c r="I24" s="30">
        <v>202</v>
      </c>
      <c r="J24" s="30">
        <v>508</v>
      </c>
      <c r="K24" s="30">
        <v>1350</v>
      </c>
    </row>
    <row r="25" spans="1:11" ht="15" customHeight="1">
      <c r="A25" s="49"/>
      <c r="B25" s="24"/>
      <c r="C25" s="52"/>
      <c r="D25" s="25">
        <v>1</v>
      </c>
      <c r="E25" s="26">
        <v>0.47476675148430875</v>
      </c>
      <c r="F25" s="27">
        <v>2.6717557251908396E-2</v>
      </c>
      <c r="G25" s="27">
        <v>0.19889737065309585</v>
      </c>
      <c r="H25" s="27">
        <v>0.12298558100084818</v>
      </c>
      <c r="I25" s="27">
        <v>4.2832909245122987E-2</v>
      </c>
      <c r="J25" s="27">
        <v>0.1077184054283291</v>
      </c>
      <c r="K25" s="27">
        <v>0.2862595419847328</v>
      </c>
    </row>
    <row r="26" spans="1:11" ht="15" customHeight="1">
      <c r="A26" s="49"/>
      <c r="B26" s="24"/>
      <c r="C26" s="51" t="s">
        <v>294</v>
      </c>
      <c r="D26" s="28">
        <v>3882</v>
      </c>
      <c r="E26" s="29">
        <v>1866</v>
      </c>
      <c r="F26" s="30">
        <v>81</v>
      </c>
      <c r="G26" s="30">
        <v>1046</v>
      </c>
      <c r="H26" s="30">
        <v>539</v>
      </c>
      <c r="I26" s="30">
        <v>223</v>
      </c>
      <c r="J26" s="30">
        <v>427</v>
      </c>
      <c r="K26" s="30">
        <v>915</v>
      </c>
    </row>
    <row r="27" spans="1:11" ht="15" customHeight="1">
      <c r="A27" s="49"/>
      <c r="B27" s="43"/>
      <c r="C27" s="60"/>
      <c r="D27" s="44">
        <v>1</v>
      </c>
      <c r="E27" s="45">
        <v>0.48068006182380218</v>
      </c>
      <c r="F27" s="46">
        <v>2.0865533230293665E-2</v>
      </c>
      <c r="G27" s="46">
        <v>0.26944873776403916</v>
      </c>
      <c r="H27" s="46">
        <v>0.13884595569294178</v>
      </c>
      <c r="I27" s="46">
        <v>5.7444616177228236E-2</v>
      </c>
      <c r="J27" s="46">
        <v>0.10999484801648635</v>
      </c>
      <c r="K27" s="46">
        <v>0.2357032457496136</v>
      </c>
    </row>
    <row r="28" spans="1:11" ht="15" customHeight="1">
      <c r="A28" s="49"/>
      <c r="B28" s="24" t="s">
        <v>281</v>
      </c>
      <c r="C28" s="53" t="s">
        <v>295</v>
      </c>
      <c r="D28" s="21">
        <v>5554</v>
      </c>
      <c r="E28" s="22">
        <v>2029</v>
      </c>
      <c r="F28" s="23">
        <v>139</v>
      </c>
      <c r="G28" s="23">
        <v>771</v>
      </c>
      <c r="H28" s="23">
        <v>509</v>
      </c>
      <c r="I28" s="23">
        <v>271</v>
      </c>
      <c r="J28" s="23">
        <v>501</v>
      </c>
      <c r="K28" s="23">
        <v>2398</v>
      </c>
    </row>
    <row r="29" spans="1:11" ht="15" customHeight="1">
      <c r="A29" s="49"/>
      <c r="B29" s="24"/>
      <c r="C29" s="52"/>
      <c r="D29" s="31">
        <v>1</v>
      </c>
      <c r="E29" s="26">
        <v>0.36532229024126756</v>
      </c>
      <c r="F29" s="27">
        <v>2.5027007562117391E-2</v>
      </c>
      <c r="G29" s="27">
        <v>0.13881886928339934</v>
      </c>
      <c r="H29" s="27">
        <v>9.1645660785019803E-2</v>
      </c>
      <c r="I29" s="27">
        <v>4.8793662225423119E-2</v>
      </c>
      <c r="J29" s="27">
        <v>9.0205257472092182E-2</v>
      </c>
      <c r="K29" s="27">
        <v>0.431760893050054</v>
      </c>
    </row>
    <row r="30" spans="1:11" ht="15" customHeight="1">
      <c r="A30" s="49"/>
      <c r="B30" s="24"/>
      <c r="C30" s="51" t="s">
        <v>296</v>
      </c>
      <c r="D30" s="28">
        <v>4048</v>
      </c>
      <c r="E30" s="29">
        <v>2047</v>
      </c>
      <c r="F30" s="30">
        <v>109</v>
      </c>
      <c r="G30" s="30">
        <v>883</v>
      </c>
      <c r="H30" s="30">
        <v>507</v>
      </c>
      <c r="I30" s="30">
        <v>215</v>
      </c>
      <c r="J30" s="30">
        <v>543</v>
      </c>
      <c r="K30" s="30">
        <v>853</v>
      </c>
    </row>
    <row r="31" spans="1:11" ht="15" customHeight="1">
      <c r="A31" s="49"/>
      <c r="B31" s="24"/>
      <c r="C31" s="52"/>
      <c r="D31" s="31">
        <v>1</v>
      </c>
      <c r="E31" s="26">
        <v>0.50568181818181823</v>
      </c>
      <c r="F31" s="27">
        <v>2.6926877470355732E-2</v>
      </c>
      <c r="G31" s="27">
        <v>0.21813241106719367</v>
      </c>
      <c r="H31" s="27">
        <v>0.12524703557312253</v>
      </c>
      <c r="I31" s="27">
        <v>5.3112648221343872E-2</v>
      </c>
      <c r="J31" s="27">
        <v>0.1341403162055336</v>
      </c>
      <c r="K31" s="27">
        <v>0.21072134387351779</v>
      </c>
    </row>
    <row r="32" spans="1:11" ht="15" customHeight="1">
      <c r="A32" s="49"/>
      <c r="B32" s="24"/>
      <c r="C32" s="51" t="s">
        <v>297</v>
      </c>
      <c r="D32" s="28">
        <v>378</v>
      </c>
      <c r="E32" s="29">
        <v>183</v>
      </c>
      <c r="F32" s="30">
        <v>10</v>
      </c>
      <c r="G32" s="30">
        <v>77</v>
      </c>
      <c r="H32" s="30">
        <v>62</v>
      </c>
      <c r="I32" s="30">
        <v>23</v>
      </c>
      <c r="J32" s="30">
        <v>66</v>
      </c>
      <c r="K32" s="30">
        <v>72</v>
      </c>
    </row>
    <row r="33" spans="1:11" ht="15" customHeight="1">
      <c r="A33" s="49"/>
      <c r="B33" s="24"/>
      <c r="C33" s="52"/>
      <c r="D33" s="31">
        <v>1</v>
      </c>
      <c r="E33" s="26">
        <v>0.48412698412698413</v>
      </c>
      <c r="F33" s="27">
        <v>2.6455026455026454E-2</v>
      </c>
      <c r="G33" s="27">
        <v>0.20370370370370369</v>
      </c>
      <c r="H33" s="27">
        <v>0.16402116402116401</v>
      </c>
      <c r="I33" s="27">
        <v>6.0846560846560843E-2</v>
      </c>
      <c r="J33" s="27">
        <v>0.17460317460317459</v>
      </c>
      <c r="K33" s="27">
        <v>0.19047619047619047</v>
      </c>
    </row>
    <row r="34" spans="1:11" ht="15" customHeight="1">
      <c r="A34" s="49"/>
      <c r="B34" s="24"/>
      <c r="C34" s="51" t="s">
        <v>298</v>
      </c>
      <c r="D34" s="28">
        <v>3119</v>
      </c>
      <c r="E34" s="29">
        <v>1768</v>
      </c>
      <c r="F34" s="30">
        <v>57</v>
      </c>
      <c r="G34" s="30">
        <v>946</v>
      </c>
      <c r="H34" s="30">
        <v>489</v>
      </c>
      <c r="I34" s="30">
        <v>126</v>
      </c>
      <c r="J34" s="30">
        <v>406</v>
      </c>
      <c r="K34" s="30">
        <v>409</v>
      </c>
    </row>
    <row r="35" spans="1:11" ht="15" customHeight="1">
      <c r="A35" s="49"/>
      <c r="B35" s="43"/>
      <c r="C35" s="60"/>
      <c r="D35" s="44">
        <v>1</v>
      </c>
      <c r="E35" s="45">
        <v>0.5668483488297531</v>
      </c>
      <c r="F35" s="46">
        <v>1.8275088169285029E-2</v>
      </c>
      <c r="G35" s="46">
        <v>0.30330234049374799</v>
      </c>
      <c r="H35" s="46">
        <v>0.1567810195575505</v>
      </c>
      <c r="I35" s="46">
        <v>4.0397563321577429E-2</v>
      </c>
      <c r="J35" s="46">
        <v>0.13016992625841617</v>
      </c>
      <c r="K35" s="46">
        <v>0.13113177300416801</v>
      </c>
    </row>
    <row r="36" spans="1:11" ht="15" customHeight="1">
      <c r="A36" s="49"/>
      <c r="B36" s="24" t="s">
        <v>17</v>
      </c>
      <c r="C36" s="53" t="s">
        <v>299</v>
      </c>
      <c r="D36" s="21">
        <v>1205</v>
      </c>
      <c r="E36" s="22">
        <v>381</v>
      </c>
      <c r="F36" s="23">
        <v>19</v>
      </c>
      <c r="G36" s="23">
        <v>55</v>
      </c>
      <c r="H36" s="23">
        <v>45</v>
      </c>
      <c r="I36" s="23">
        <v>23</v>
      </c>
      <c r="J36" s="23">
        <v>93</v>
      </c>
      <c r="K36" s="23">
        <v>679</v>
      </c>
    </row>
    <row r="37" spans="1:11" ht="15" customHeight="1">
      <c r="A37" s="49"/>
      <c r="B37" s="24"/>
      <c r="C37" s="52"/>
      <c r="D37" s="31">
        <v>1</v>
      </c>
      <c r="E37" s="26">
        <v>0.31618257261410787</v>
      </c>
      <c r="F37" s="27">
        <v>1.5767634854771784E-2</v>
      </c>
      <c r="G37" s="27">
        <v>4.5643153526970952E-2</v>
      </c>
      <c r="H37" s="27">
        <v>3.7344398340248962E-2</v>
      </c>
      <c r="I37" s="27">
        <v>1.9087136929460582E-2</v>
      </c>
      <c r="J37" s="27">
        <v>7.7178423236514526E-2</v>
      </c>
      <c r="K37" s="27">
        <v>0.56348547717842323</v>
      </c>
    </row>
    <row r="38" spans="1:11" ht="15" customHeight="1">
      <c r="A38" s="49"/>
      <c r="B38" s="24"/>
      <c r="C38" s="54" t="s">
        <v>300</v>
      </c>
      <c r="D38" s="28">
        <v>1546</v>
      </c>
      <c r="E38" s="29">
        <v>629</v>
      </c>
      <c r="F38" s="30">
        <v>42</v>
      </c>
      <c r="G38" s="30">
        <v>106</v>
      </c>
      <c r="H38" s="30">
        <v>91</v>
      </c>
      <c r="I38" s="30">
        <v>37</v>
      </c>
      <c r="J38" s="30">
        <v>196</v>
      </c>
      <c r="K38" s="30">
        <v>636</v>
      </c>
    </row>
    <row r="39" spans="1:11" ht="15" customHeight="1">
      <c r="A39" s="49"/>
      <c r="B39" s="24"/>
      <c r="C39" s="52"/>
      <c r="D39" s="31">
        <v>1</v>
      </c>
      <c r="E39" s="26">
        <v>0.40685640362225095</v>
      </c>
      <c r="F39" s="27">
        <v>2.7166882276843468E-2</v>
      </c>
      <c r="G39" s="27">
        <v>6.85640362225097E-2</v>
      </c>
      <c r="H39" s="27">
        <v>5.8861578266494179E-2</v>
      </c>
      <c r="I39" s="27">
        <v>2.3932729624838292E-2</v>
      </c>
      <c r="J39" s="27">
        <v>0.12677878395860284</v>
      </c>
      <c r="K39" s="27">
        <v>0.4113842173350582</v>
      </c>
    </row>
    <row r="40" spans="1:11" ht="15" customHeight="1">
      <c r="A40" s="49"/>
      <c r="B40" s="24"/>
      <c r="C40" s="51" t="s">
        <v>301</v>
      </c>
      <c r="D40" s="28">
        <v>12779</v>
      </c>
      <c r="E40" s="29">
        <v>6175</v>
      </c>
      <c r="F40" s="30">
        <v>279</v>
      </c>
      <c r="G40" s="30">
        <v>3123</v>
      </c>
      <c r="H40" s="30">
        <v>1798</v>
      </c>
      <c r="I40" s="30">
        <v>706</v>
      </c>
      <c r="J40" s="30">
        <v>1579</v>
      </c>
      <c r="K40" s="30">
        <v>2912</v>
      </c>
    </row>
    <row r="41" spans="1:11" ht="15" customHeight="1">
      <c r="A41" s="49"/>
      <c r="B41" s="43"/>
      <c r="C41" s="60"/>
      <c r="D41" s="44">
        <v>1</v>
      </c>
      <c r="E41" s="45">
        <v>0.4832146490335707</v>
      </c>
      <c r="F41" s="46">
        <v>2.1832694264026918E-2</v>
      </c>
      <c r="G41" s="46">
        <v>0.24438531966507551</v>
      </c>
      <c r="H41" s="46">
        <v>0.14069958525706236</v>
      </c>
      <c r="I41" s="46">
        <v>5.5246889427967759E-2</v>
      </c>
      <c r="J41" s="46">
        <v>0.12356209406056812</v>
      </c>
      <c r="K41" s="46">
        <v>0.2278738555442523</v>
      </c>
    </row>
    <row r="42" spans="1:11" ht="15" customHeight="1">
      <c r="A42" s="49"/>
      <c r="B42" s="24" t="s">
        <v>15</v>
      </c>
      <c r="C42" s="53" t="s">
        <v>302</v>
      </c>
      <c r="D42" s="21">
        <v>497</v>
      </c>
      <c r="E42" s="35">
        <v>230</v>
      </c>
      <c r="F42" s="36">
        <v>18</v>
      </c>
      <c r="G42" s="36">
        <v>94</v>
      </c>
      <c r="H42" s="36">
        <v>64</v>
      </c>
      <c r="I42" s="36">
        <v>14</v>
      </c>
      <c r="J42" s="36">
        <v>35</v>
      </c>
      <c r="K42" s="36">
        <v>173</v>
      </c>
    </row>
    <row r="43" spans="1:11" ht="15" customHeight="1">
      <c r="A43" s="49"/>
      <c r="B43" s="24"/>
      <c r="C43" s="52"/>
      <c r="D43" s="31">
        <v>1</v>
      </c>
      <c r="E43" s="26">
        <v>0.46277665995975853</v>
      </c>
      <c r="F43" s="27">
        <v>3.6217303822937627E-2</v>
      </c>
      <c r="G43" s="27">
        <v>0.1891348088531187</v>
      </c>
      <c r="H43" s="27">
        <v>0.12877263581488935</v>
      </c>
      <c r="I43" s="27">
        <v>2.8169014084507043E-2</v>
      </c>
      <c r="J43" s="27">
        <v>7.0422535211267609E-2</v>
      </c>
      <c r="K43" s="27">
        <v>0.34808853118712274</v>
      </c>
    </row>
    <row r="44" spans="1:11" ht="15" customHeight="1">
      <c r="A44" s="49"/>
      <c r="B44" s="24"/>
      <c r="C44" s="51" t="s">
        <v>303</v>
      </c>
      <c r="D44" s="28">
        <v>8147</v>
      </c>
      <c r="E44" s="37">
        <v>3945</v>
      </c>
      <c r="F44" s="38">
        <v>195</v>
      </c>
      <c r="G44" s="38">
        <v>1792</v>
      </c>
      <c r="H44" s="38">
        <v>1066</v>
      </c>
      <c r="I44" s="38">
        <v>368</v>
      </c>
      <c r="J44" s="38">
        <v>864</v>
      </c>
      <c r="K44" s="38">
        <v>2133</v>
      </c>
    </row>
    <row r="45" spans="1:11" ht="15" customHeight="1">
      <c r="A45" s="49"/>
      <c r="B45" s="24"/>
      <c r="C45" s="52"/>
      <c r="D45" s="31">
        <v>1</v>
      </c>
      <c r="E45" s="26">
        <v>0.48422732294095988</v>
      </c>
      <c r="F45" s="27">
        <v>2.3935190867804098E-2</v>
      </c>
      <c r="G45" s="27">
        <v>0.21995826684669204</v>
      </c>
      <c r="H45" s="27">
        <v>0.13084571007732909</v>
      </c>
      <c r="I45" s="27">
        <v>4.5170001227445689E-2</v>
      </c>
      <c r="J45" s="27">
        <v>0.10605130722965508</v>
      </c>
      <c r="K45" s="27">
        <v>0.26181416472321101</v>
      </c>
    </row>
    <row r="46" spans="1:11" ht="15" customHeight="1">
      <c r="A46" s="49"/>
      <c r="B46" s="24"/>
      <c r="C46" s="51" t="s">
        <v>304</v>
      </c>
      <c r="D46" s="28">
        <v>5197</v>
      </c>
      <c r="E46" s="37">
        <v>2294</v>
      </c>
      <c r="F46" s="38">
        <v>109</v>
      </c>
      <c r="G46" s="38">
        <v>999</v>
      </c>
      <c r="H46" s="38">
        <v>601</v>
      </c>
      <c r="I46" s="38">
        <v>273</v>
      </c>
      <c r="J46" s="38">
        <v>671</v>
      </c>
      <c r="K46" s="38">
        <v>1500</v>
      </c>
    </row>
    <row r="47" spans="1:11" ht="15" customHeight="1">
      <c r="A47" s="49"/>
      <c r="B47" s="24"/>
      <c r="C47" s="52"/>
      <c r="D47" s="31">
        <v>1</v>
      </c>
      <c r="E47" s="26">
        <v>0.44140850490667694</v>
      </c>
      <c r="F47" s="27">
        <v>2.0973638637675582E-2</v>
      </c>
      <c r="G47" s="27">
        <v>0.19222628439484318</v>
      </c>
      <c r="H47" s="27">
        <v>0.11564364056186262</v>
      </c>
      <c r="I47" s="27">
        <v>5.2530305945737925E-2</v>
      </c>
      <c r="J47" s="27">
        <v>0.12911294977871848</v>
      </c>
      <c r="K47" s="27">
        <v>0.28862805464691166</v>
      </c>
    </row>
    <row r="48" spans="1:11" ht="15" customHeight="1">
      <c r="A48" s="49"/>
      <c r="B48" s="24"/>
      <c r="C48" s="51" t="s">
        <v>305</v>
      </c>
      <c r="D48" s="28">
        <v>1858</v>
      </c>
      <c r="E48" s="37">
        <v>789</v>
      </c>
      <c r="F48" s="38">
        <v>31</v>
      </c>
      <c r="G48" s="38">
        <v>393</v>
      </c>
      <c r="H48" s="38">
        <v>208</v>
      </c>
      <c r="I48" s="38">
        <v>117</v>
      </c>
      <c r="J48" s="38">
        <v>311</v>
      </c>
      <c r="K48" s="38">
        <v>496</v>
      </c>
    </row>
    <row r="49" spans="1:11" ht="15" customHeight="1">
      <c r="A49" s="49"/>
      <c r="B49" s="43"/>
      <c r="C49" s="60"/>
      <c r="D49" s="44">
        <v>1</v>
      </c>
      <c r="E49" s="45">
        <v>0.42465016146393975</v>
      </c>
      <c r="F49" s="46">
        <v>1.6684607104413347E-2</v>
      </c>
      <c r="G49" s="46">
        <v>0.21151776103336922</v>
      </c>
      <c r="H49" s="46">
        <v>0.11194833153928956</v>
      </c>
      <c r="I49" s="46">
        <v>6.2970936490850379E-2</v>
      </c>
      <c r="J49" s="46">
        <v>0.16738428417653392</v>
      </c>
      <c r="K49" s="46">
        <v>0.26695371367061355</v>
      </c>
    </row>
    <row r="50" spans="1:11" ht="15" customHeight="1">
      <c r="A50" s="49"/>
      <c r="B50" s="24" t="s">
        <v>282</v>
      </c>
      <c r="C50" s="53" t="s">
        <v>1</v>
      </c>
      <c r="D50" s="21">
        <v>2851</v>
      </c>
      <c r="E50" s="22">
        <v>1230</v>
      </c>
      <c r="F50" s="23">
        <v>56</v>
      </c>
      <c r="G50" s="23">
        <v>489</v>
      </c>
      <c r="H50" s="23">
        <v>257</v>
      </c>
      <c r="I50" s="23">
        <v>106</v>
      </c>
      <c r="J50" s="23">
        <v>374</v>
      </c>
      <c r="K50" s="23">
        <v>906</v>
      </c>
    </row>
    <row r="51" spans="1:11" ht="15" customHeight="1">
      <c r="A51" s="49"/>
      <c r="B51" s="24"/>
      <c r="C51" s="52"/>
      <c r="D51" s="31">
        <v>1</v>
      </c>
      <c r="E51" s="26">
        <v>0.43142756927393899</v>
      </c>
      <c r="F51" s="27">
        <v>1.9642230796211857E-2</v>
      </c>
      <c r="G51" s="27">
        <v>0.17151876534549282</v>
      </c>
      <c r="H51" s="27">
        <v>9.0143809189757979E-2</v>
      </c>
      <c r="I51" s="27">
        <v>3.7179936864258155E-2</v>
      </c>
      <c r="J51" s="27">
        <v>0.13118204138898631</v>
      </c>
      <c r="K51" s="27">
        <v>0.31778323395299896</v>
      </c>
    </row>
    <row r="52" spans="1:11" ht="15" customHeight="1">
      <c r="A52" s="49"/>
      <c r="B52" s="24"/>
      <c r="C52" s="51" t="s">
        <v>306</v>
      </c>
      <c r="D52" s="28">
        <v>1975</v>
      </c>
      <c r="E52" s="29">
        <v>928</v>
      </c>
      <c r="F52" s="30">
        <v>48</v>
      </c>
      <c r="G52" s="30">
        <v>432</v>
      </c>
      <c r="H52" s="30">
        <v>287</v>
      </c>
      <c r="I52" s="30">
        <v>72</v>
      </c>
      <c r="J52" s="30">
        <v>173</v>
      </c>
      <c r="K52" s="30">
        <v>592</v>
      </c>
    </row>
    <row r="53" spans="1:11" ht="15" customHeight="1">
      <c r="A53" s="49"/>
      <c r="B53" s="24"/>
      <c r="C53" s="52"/>
      <c r="D53" s="31">
        <v>1</v>
      </c>
      <c r="E53" s="26">
        <v>0.46987341772151897</v>
      </c>
      <c r="F53" s="27">
        <v>2.430379746835443E-2</v>
      </c>
      <c r="G53" s="27">
        <v>0.21873417721518987</v>
      </c>
      <c r="H53" s="27">
        <v>0.14531645569620252</v>
      </c>
      <c r="I53" s="27">
        <v>3.6455696202531647E-2</v>
      </c>
      <c r="J53" s="27">
        <v>8.759493670886076E-2</v>
      </c>
      <c r="K53" s="27">
        <v>0.29974683544303798</v>
      </c>
    </row>
    <row r="54" spans="1:11" ht="15" customHeight="1">
      <c r="A54" s="49"/>
      <c r="B54" s="24"/>
      <c r="C54" s="51" t="s">
        <v>307</v>
      </c>
      <c r="D54" s="28">
        <v>923</v>
      </c>
      <c r="E54" s="29">
        <v>443</v>
      </c>
      <c r="F54" s="30">
        <v>20</v>
      </c>
      <c r="G54" s="30">
        <v>234</v>
      </c>
      <c r="H54" s="30">
        <v>163</v>
      </c>
      <c r="I54" s="30">
        <v>55</v>
      </c>
      <c r="J54" s="30">
        <v>140</v>
      </c>
      <c r="K54" s="30">
        <v>202</v>
      </c>
    </row>
    <row r="55" spans="1:11" ht="15" customHeight="1">
      <c r="A55" s="49"/>
      <c r="B55" s="24"/>
      <c r="C55" s="52"/>
      <c r="D55" s="31">
        <v>1</v>
      </c>
      <c r="E55" s="26">
        <v>0.47995666305525458</v>
      </c>
      <c r="F55" s="27">
        <v>2.1668472372697724E-2</v>
      </c>
      <c r="G55" s="27">
        <v>0.25352112676056338</v>
      </c>
      <c r="H55" s="27">
        <v>0.17659804983748645</v>
      </c>
      <c r="I55" s="27">
        <v>5.9588299024918745E-2</v>
      </c>
      <c r="J55" s="27">
        <v>0.15167930660888407</v>
      </c>
      <c r="K55" s="27">
        <v>0.21885157096424701</v>
      </c>
    </row>
    <row r="56" spans="1:11" ht="15" customHeight="1">
      <c r="A56" s="49"/>
      <c r="B56" s="24"/>
      <c r="C56" s="51" t="s">
        <v>12</v>
      </c>
      <c r="D56" s="28">
        <v>1215</v>
      </c>
      <c r="E56" s="29">
        <v>592</v>
      </c>
      <c r="F56" s="30">
        <v>24</v>
      </c>
      <c r="G56" s="30">
        <v>230</v>
      </c>
      <c r="H56" s="30">
        <v>168</v>
      </c>
      <c r="I56" s="30">
        <v>62</v>
      </c>
      <c r="J56" s="30">
        <v>137</v>
      </c>
      <c r="K56" s="30">
        <v>340</v>
      </c>
    </row>
    <row r="57" spans="1:11" ht="15" customHeight="1">
      <c r="A57" s="49"/>
      <c r="B57" s="24"/>
      <c r="C57" s="52"/>
      <c r="D57" s="31">
        <v>1</v>
      </c>
      <c r="E57" s="26">
        <v>0.48724279835390949</v>
      </c>
      <c r="F57" s="27">
        <v>1.9753086419753086E-2</v>
      </c>
      <c r="G57" s="27">
        <v>0.18930041152263374</v>
      </c>
      <c r="H57" s="27">
        <v>0.13827160493827159</v>
      </c>
      <c r="I57" s="27">
        <v>5.1028806584362138E-2</v>
      </c>
      <c r="J57" s="27">
        <v>0.11275720164609053</v>
      </c>
      <c r="K57" s="27">
        <v>0.27983539094650206</v>
      </c>
    </row>
    <row r="58" spans="1:11" ht="15" customHeight="1">
      <c r="A58" s="49"/>
      <c r="B58" s="24"/>
      <c r="C58" s="51" t="s">
        <v>308</v>
      </c>
      <c r="D58" s="28">
        <v>2062</v>
      </c>
      <c r="E58" s="29">
        <v>849</v>
      </c>
      <c r="F58" s="30">
        <v>38</v>
      </c>
      <c r="G58" s="30">
        <v>268</v>
      </c>
      <c r="H58" s="30">
        <v>234</v>
      </c>
      <c r="I58" s="30">
        <v>90</v>
      </c>
      <c r="J58" s="30">
        <v>228</v>
      </c>
      <c r="K58" s="30">
        <v>724</v>
      </c>
    </row>
    <row r="59" spans="1:11" ht="15" customHeight="1">
      <c r="A59" s="49"/>
      <c r="B59" s="24"/>
      <c r="C59" s="52"/>
      <c r="D59" s="31">
        <v>1</v>
      </c>
      <c r="E59" s="26">
        <v>0.41173617846750726</v>
      </c>
      <c r="F59" s="27">
        <v>1.842870999030068E-2</v>
      </c>
      <c r="G59" s="27">
        <v>0.12997090203685743</v>
      </c>
      <c r="H59" s="27">
        <v>0.11348205625606207</v>
      </c>
      <c r="I59" s="27">
        <v>4.3646944713870033E-2</v>
      </c>
      <c r="J59" s="27">
        <v>0.11057225994180407</v>
      </c>
      <c r="K59" s="27">
        <v>0.35111542192046558</v>
      </c>
    </row>
    <row r="60" spans="1:11" ht="15" customHeight="1">
      <c r="A60" s="49"/>
      <c r="B60" s="24"/>
      <c r="C60" s="51" t="s">
        <v>16</v>
      </c>
      <c r="D60" s="28">
        <v>1141</v>
      </c>
      <c r="E60" s="29">
        <v>617</v>
      </c>
      <c r="F60" s="30">
        <v>12</v>
      </c>
      <c r="G60" s="30">
        <v>300</v>
      </c>
      <c r="H60" s="30">
        <v>156</v>
      </c>
      <c r="I60" s="30">
        <v>54</v>
      </c>
      <c r="J60" s="30">
        <v>115</v>
      </c>
      <c r="K60" s="30">
        <v>224</v>
      </c>
    </row>
    <row r="61" spans="1:11" ht="15" customHeight="1">
      <c r="A61" s="49"/>
      <c r="B61" s="24"/>
      <c r="C61" s="52"/>
      <c r="D61" s="31">
        <v>1</v>
      </c>
      <c r="E61" s="26">
        <v>0.54075372480280459</v>
      </c>
      <c r="F61" s="27">
        <v>1.0517090271691499E-2</v>
      </c>
      <c r="G61" s="27">
        <v>0.26292725679228746</v>
      </c>
      <c r="H61" s="27">
        <v>0.13672217353198948</v>
      </c>
      <c r="I61" s="27">
        <v>4.7326906222611743E-2</v>
      </c>
      <c r="J61" s="27">
        <v>0.10078878177037687</v>
      </c>
      <c r="K61" s="27">
        <v>0.19631901840490798</v>
      </c>
    </row>
    <row r="62" spans="1:11" ht="15" customHeight="1">
      <c r="A62" s="49"/>
      <c r="B62" s="24"/>
      <c r="C62" s="51" t="s">
        <v>5</v>
      </c>
      <c r="D62" s="28">
        <v>2265</v>
      </c>
      <c r="E62" s="29">
        <v>1041</v>
      </c>
      <c r="F62" s="30">
        <v>64</v>
      </c>
      <c r="G62" s="30">
        <v>511</v>
      </c>
      <c r="H62" s="30">
        <v>273</v>
      </c>
      <c r="I62" s="30">
        <v>138</v>
      </c>
      <c r="J62" s="30">
        <v>317</v>
      </c>
      <c r="K62" s="30">
        <v>553</v>
      </c>
    </row>
    <row r="63" spans="1:11" ht="15" customHeight="1">
      <c r="A63" s="49"/>
      <c r="B63" s="24"/>
      <c r="C63" s="52"/>
      <c r="D63" s="31">
        <v>1</v>
      </c>
      <c r="E63" s="26">
        <v>0.45960264900662251</v>
      </c>
      <c r="F63" s="27">
        <v>2.82560706401766E-2</v>
      </c>
      <c r="G63" s="27">
        <v>0.22560706401766004</v>
      </c>
      <c r="H63" s="27">
        <v>0.12052980132450331</v>
      </c>
      <c r="I63" s="27">
        <v>6.0927152317880796E-2</v>
      </c>
      <c r="J63" s="27">
        <v>0.13995584988962473</v>
      </c>
      <c r="K63" s="27">
        <v>0.24415011037527592</v>
      </c>
    </row>
    <row r="64" spans="1:11" ht="15" customHeight="1">
      <c r="A64" s="49"/>
      <c r="B64" s="24"/>
      <c r="C64" s="51" t="s">
        <v>14</v>
      </c>
      <c r="D64" s="28">
        <v>1187</v>
      </c>
      <c r="E64" s="29">
        <v>528</v>
      </c>
      <c r="F64" s="30">
        <v>27</v>
      </c>
      <c r="G64" s="30">
        <v>302</v>
      </c>
      <c r="H64" s="30">
        <v>130</v>
      </c>
      <c r="I64" s="30">
        <v>72</v>
      </c>
      <c r="J64" s="30">
        <v>127</v>
      </c>
      <c r="K64" s="30">
        <v>299</v>
      </c>
    </row>
    <row r="65" spans="1:11" ht="15" customHeight="1">
      <c r="A65" s="49"/>
      <c r="B65" s="24"/>
      <c r="C65" s="52"/>
      <c r="D65" s="31">
        <v>1</v>
      </c>
      <c r="E65" s="26">
        <v>0.44481887110362256</v>
      </c>
      <c r="F65" s="27">
        <v>2.274641954507161E-2</v>
      </c>
      <c r="G65" s="27">
        <v>0.25442291491154168</v>
      </c>
      <c r="H65" s="27">
        <v>0.10951979780960404</v>
      </c>
      <c r="I65" s="27">
        <v>6.0657118786857624E-2</v>
      </c>
      <c r="J65" s="27">
        <v>0.10699241786015164</v>
      </c>
      <c r="K65" s="27">
        <v>0.25189553496208927</v>
      </c>
    </row>
    <row r="66" spans="1:11" ht="15" customHeight="1">
      <c r="A66" s="49"/>
      <c r="B66" s="24"/>
      <c r="C66" s="51" t="s">
        <v>19</v>
      </c>
      <c r="D66" s="28">
        <v>2539</v>
      </c>
      <c r="E66" s="29">
        <v>1138</v>
      </c>
      <c r="F66" s="30">
        <v>72</v>
      </c>
      <c r="G66" s="30">
        <v>576</v>
      </c>
      <c r="H66" s="30">
        <v>307</v>
      </c>
      <c r="I66" s="30">
        <v>135</v>
      </c>
      <c r="J66" s="30">
        <v>319</v>
      </c>
      <c r="K66" s="30">
        <v>717</v>
      </c>
    </row>
    <row r="67" spans="1:11" ht="15" customHeight="1">
      <c r="A67" s="49"/>
      <c r="B67" s="43"/>
      <c r="C67" s="60"/>
      <c r="D67" s="44">
        <v>1</v>
      </c>
      <c r="E67" s="45">
        <v>0.44820795588814494</v>
      </c>
      <c r="F67" s="46">
        <v>2.8357621110673494E-2</v>
      </c>
      <c r="G67" s="46">
        <v>0.22686096888538795</v>
      </c>
      <c r="H67" s="46">
        <v>0.1209137455691217</v>
      </c>
      <c r="I67" s="46">
        <v>5.3170539582512798E-2</v>
      </c>
      <c r="J67" s="46">
        <v>0.12564001575423395</v>
      </c>
      <c r="K67" s="46">
        <v>0.28239464356045685</v>
      </c>
    </row>
    <row r="68" spans="1:11" ht="15" customHeight="1">
      <c r="A68" s="49"/>
      <c r="B68" s="24" t="s">
        <v>283</v>
      </c>
      <c r="C68" s="53" t="s">
        <v>309</v>
      </c>
      <c r="D68" s="21">
        <v>2952</v>
      </c>
      <c r="E68" s="22">
        <v>1156</v>
      </c>
      <c r="F68" s="23">
        <v>69</v>
      </c>
      <c r="G68" s="23">
        <v>163</v>
      </c>
      <c r="H68" s="23">
        <v>152</v>
      </c>
      <c r="I68" s="23">
        <v>84</v>
      </c>
      <c r="J68" s="23">
        <v>317</v>
      </c>
      <c r="K68" s="23">
        <v>1324</v>
      </c>
    </row>
    <row r="69" spans="1:11" ht="15" customHeight="1">
      <c r="A69" s="49"/>
      <c r="B69" s="24"/>
      <c r="C69" s="52"/>
      <c r="D69" s="31">
        <v>1</v>
      </c>
      <c r="E69" s="26">
        <v>0.39159891598915991</v>
      </c>
      <c r="F69" s="27">
        <v>2.3373983739837397E-2</v>
      </c>
      <c r="G69" s="27">
        <v>5.5216802168021682E-2</v>
      </c>
      <c r="H69" s="27">
        <v>5.1490514905149054E-2</v>
      </c>
      <c r="I69" s="27">
        <v>2.8455284552845527E-2</v>
      </c>
      <c r="J69" s="27">
        <v>0.10738482384823848</v>
      </c>
      <c r="K69" s="27">
        <v>0.44850948509485095</v>
      </c>
    </row>
    <row r="70" spans="1:11" ht="15" customHeight="1">
      <c r="A70" s="49"/>
      <c r="B70" s="24"/>
      <c r="C70" s="51" t="s">
        <v>310</v>
      </c>
      <c r="D70" s="28">
        <v>2912</v>
      </c>
      <c r="E70" s="29">
        <v>1245</v>
      </c>
      <c r="F70" s="30">
        <v>93</v>
      </c>
      <c r="G70" s="30">
        <v>275</v>
      </c>
      <c r="H70" s="30">
        <v>185</v>
      </c>
      <c r="I70" s="30">
        <v>89</v>
      </c>
      <c r="J70" s="30">
        <v>321</v>
      </c>
      <c r="K70" s="30">
        <v>1127</v>
      </c>
    </row>
    <row r="71" spans="1:11" ht="15" customHeight="1">
      <c r="A71" s="49"/>
      <c r="B71" s="24"/>
      <c r="C71" s="52"/>
      <c r="D71" s="31">
        <v>1</v>
      </c>
      <c r="E71" s="26">
        <v>0.42754120879120877</v>
      </c>
      <c r="F71" s="27">
        <v>3.1936813186813184E-2</v>
      </c>
      <c r="G71" s="27">
        <v>9.4436813186813184E-2</v>
      </c>
      <c r="H71" s="27">
        <v>6.3530219780219777E-2</v>
      </c>
      <c r="I71" s="27">
        <v>3.0563186813186812E-2</v>
      </c>
      <c r="J71" s="27">
        <v>0.11023351648351648</v>
      </c>
      <c r="K71" s="27">
        <v>0.38701923076923078</v>
      </c>
    </row>
    <row r="72" spans="1:11" ht="15" customHeight="1">
      <c r="A72" s="49"/>
      <c r="B72" s="24"/>
      <c r="C72" s="51" t="s">
        <v>311</v>
      </c>
      <c r="D72" s="28">
        <v>3812</v>
      </c>
      <c r="E72" s="29">
        <v>1992</v>
      </c>
      <c r="F72" s="30">
        <v>100</v>
      </c>
      <c r="G72" s="30">
        <v>769</v>
      </c>
      <c r="H72" s="30">
        <v>586</v>
      </c>
      <c r="I72" s="30">
        <v>188</v>
      </c>
      <c r="J72" s="30">
        <v>462</v>
      </c>
      <c r="K72" s="30">
        <v>826</v>
      </c>
    </row>
    <row r="73" spans="1:11" ht="15" customHeight="1">
      <c r="A73" s="49"/>
      <c r="B73" s="24"/>
      <c r="C73" s="52"/>
      <c r="D73" s="31">
        <v>1</v>
      </c>
      <c r="E73" s="26">
        <v>0.52256033578174188</v>
      </c>
      <c r="F73" s="27">
        <v>2.6232948583420776E-2</v>
      </c>
      <c r="G73" s="27">
        <v>0.20173137460650578</v>
      </c>
      <c r="H73" s="27">
        <v>0.15372507869884575</v>
      </c>
      <c r="I73" s="27">
        <v>4.9317943336831059E-2</v>
      </c>
      <c r="J73" s="27">
        <v>0.12119622245540398</v>
      </c>
      <c r="K73" s="27">
        <v>0.2166841552990556</v>
      </c>
    </row>
    <row r="74" spans="1:11" ht="15" customHeight="1">
      <c r="A74" s="49"/>
      <c r="B74" s="24"/>
      <c r="C74" s="51" t="s">
        <v>312</v>
      </c>
      <c r="D74" s="28">
        <v>2750</v>
      </c>
      <c r="E74" s="29">
        <v>1395</v>
      </c>
      <c r="F74" s="30">
        <v>47</v>
      </c>
      <c r="G74" s="30">
        <v>806</v>
      </c>
      <c r="H74" s="30">
        <v>459</v>
      </c>
      <c r="I74" s="30">
        <v>149</v>
      </c>
      <c r="J74" s="30">
        <v>313</v>
      </c>
      <c r="K74" s="30">
        <v>516</v>
      </c>
    </row>
    <row r="75" spans="1:11" ht="15" customHeight="1">
      <c r="A75" s="49"/>
      <c r="B75" s="24"/>
      <c r="C75" s="52"/>
      <c r="D75" s="31">
        <v>1</v>
      </c>
      <c r="E75" s="26">
        <v>0.50727272727272732</v>
      </c>
      <c r="F75" s="27">
        <v>1.7090909090909091E-2</v>
      </c>
      <c r="G75" s="27">
        <v>0.29309090909090907</v>
      </c>
      <c r="H75" s="27">
        <v>0.1669090909090909</v>
      </c>
      <c r="I75" s="27">
        <v>5.4181818181818185E-2</v>
      </c>
      <c r="J75" s="27">
        <v>0.11381818181818182</v>
      </c>
      <c r="K75" s="27">
        <v>0.18763636363636363</v>
      </c>
    </row>
    <row r="76" spans="1:11" ht="15" customHeight="1">
      <c r="A76" s="49"/>
      <c r="B76" s="24"/>
      <c r="C76" s="51" t="s">
        <v>313</v>
      </c>
      <c r="D76" s="28">
        <v>1585</v>
      </c>
      <c r="E76" s="29">
        <v>693</v>
      </c>
      <c r="F76" s="30">
        <v>23</v>
      </c>
      <c r="G76" s="30">
        <v>578</v>
      </c>
      <c r="H76" s="30">
        <v>282</v>
      </c>
      <c r="I76" s="30">
        <v>115</v>
      </c>
      <c r="J76" s="30">
        <v>227</v>
      </c>
      <c r="K76" s="30">
        <v>282</v>
      </c>
    </row>
    <row r="77" spans="1:11" ht="15" customHeight="1">
      <c r="A77" s="49"/>
      <c r="B77" s="24"/>
      <c r="C77" s="52"/>
      <c r="D77" s="31">
        <v>1</v>
      </c>
      <c r="E77" s="26">
        <v>0.43722397476340696</v>
      </c>
      <c r="F77" s="27">
        <v>1.4511041009463722E-2</v>
      </c>
      <c r="G77" s="27">
        <v>0.3646687697160883</v>
      </c>
      <c r="H77" s="27">
        <v>0.17791798107255521</v>
      </c>
      <c r="I77" s="27">
        <v>7.2555205047318619E-2</v>
      </c>
      <c r="J77" s="27">
        <v>0.14321766561514196</v>
      </c>
      <c r="K77" s="27">
        <v>0.17791798107255521</v>
      </c>
    </row>
    <row r="78" spans="1:11" ht="15" customHeight="1">
      <c r="A78" s="49"/>
      <c r="B78" s="24"/>
      <c r="C78" s="51" t="s">
        <v>314</v>
      </c>
      <c r="D78" s="28">
        <v>1329</v>
      </c>
      <c r="E78" s="29">
        <v>559</v>
      </c>
      <c r="F78" s="30">
        <v>23</v>
      </c>
      <c r="G78" s="30">
        <v>474</v>
      </c>
      <c r="H78" s="30">
        <v>207</v>
      </c>
      <c r="I78" s="30">
        <v>92</v>
      </c>
      <c r="J78" s="30">
        <v>174</v>
      </c>
      <c r="K78" s="30">
        <v>282</v>
      </c>
    </row>
    <row r="79" spans="1:11" ht="15" customHeight="1">
      <c r="A79" s="49"/>
      <c r="B79" s="24"/>
      <c r="C79" s="52"/>
      <c r="D79" s="31">
        <v>1</v>
      </c>
      <c r="E79" s="26">
        <v>0.42061700526711815</v>
      </c>
      <c r="F79" s="27">
        <v>1.7306245297215951E-2</v>
      </c>
      <c r="G79" s="27">
        <v>0.35665914221218964</v>
      </c>
      <c r="H79" s="27">
        <v>0.15575620767494355</v>
      </c>
      <c r="I79" s="27">
        <v>6.9224981188863804E-2</v>
      </c>
      <c r="J79" s="27">
        <v>0.1309255079006772</v>
      </c>
      <c r="K79" s="27">
        <v>0.21218961625282168</v>
      </c>
    </row>
    <row r="80" spans="1:11" ht="15" customHeight="1">
      <c r="A80" s="49"/>
      <c r="B80" s="24"/>
      <c r="C80" s="51" t="s">
        <v>315</v>
      </c>
      <c r="D80" s="28">
        <v>686</v>
      </c>
      <c r="E80" s="29">
        <v>270</v>
      </c>
      <c r="F80" s="30">
        <v>2</v>
      </c>
      <c r="G80" s="30">
        <v>254</v>
      </c>
      <c r="H80" s="30">
        <v>90</v>
      </c>
      <c r="I80" s="30">
        <v>62</v>
      </c>
      <c r="J80" s="30">
        <v>99</v>
      </c>
      <c r="K80" s="30">
        <v>153</v>
      </c>
    </row>
    <row r="81" spans="1:11" ht="15" customHeight="1">
      <c r="A81" s="49"/>
      <c r="B81" s="24"/>
      <c r="C81" s="52"/>
      <c r="D81" s="31">
        <v>1</v>
      </c>
      <c r="E81" s="26">
        <v>0.39358600583090381</v>
      </c>
      <c r="F81" s="27">
        <v>2.9154518950437317E-3</v>
      </c>
      <c r="G81" s="27">
        <v>0.37026239067055394</v>
      </c>
      <c r="H81" s="27">
        <v>0.13119533527696792</v>
      </c>
      <c r="I81" s="27">
        <v>9.0379008746355682E-2</v>
      </c>
      <c r="J81" s="27">
        <v>0.14431486880466474</v>
      </c>
      <c r="K81" s="27">
        <v>0.22303206997084549</v>
      </c>
    </row>
    <row r="82" spans="1:1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</row>
    <row r="83" spans="1:1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49"/>
      <c r="B84" s="24" t="s">
        <v>316</v>
      </c>
      <c r="C84" s="53" t="s">
        <v>317</v>
      </c>
      <c r="D84" s="21">
        <v>4187</v>
      </c>
      <c r="E84" s="22">
        <v>1743</v>
      </c>
      <c r="F84" s="23">
        <v>101</v>
      </c>
      <c r="G84" s="23">
        <v>422</v>
      </c>
      <c r="H84" s="23">
        <v>244</v>
      </c>
      <c r="I84" s="23">
        <v>144</v>
      </c>
      <c r="J84" s="23">
        <v>448</v>
      </c>
      <c r="K84" s="23">
        <v>1670</v>
      </c>
    </row>
    <row r="85" spans="1:11" ht="15" customHeight="1">
      <c r="A85" s="49"/>
      <c r="B85" s="24" t="s">
        <v>318</v>
      </c>
      <c r="C85" s="52"/>
      <c r="D85" s="31">
        <v>1</v>
      </c>
      <c r="E85" s="26">
        <v>0.41628851206114165</v>
      </c>
      <c r="F85" s="27">
        <v>2.4122283257702413E-2</v>
      </c>
      <c r="G85" s="27">
        <v>0.10078815380941007</v>
      </c>
      <c r="H85" s="27">
        <v>5.8275614998805826E-2</v>
      </c>
      <c r="I85" s="27">
        <v>3.4392166228803436E-2</v>
      </c>
      <c r="J85" s="27">
        <v>0.1069978504896107</v>
      </c>
      <c r="K85" s="27">
        <v>0.3988535944590399</v>
      </c>
    </row>
    <row r="86" spans="1:11" ht="15" customHeight="1">
      <c r="A86" s="49"/>
      <c r="B86" s="24" t="s">
        <v>319</v>
      </c>
      <c r="C86" s="51" t="s">
        <v>320</v>
      </c>
      <c r="D86" s="28">
        <v>3737</v>
      </c>
      <c r="E86" s="29">
        <v>1692</v>
      </c>
      <c r="F86" s="30">
        <v>90</v>
      </c>
      <c r="G86" s="30">
        <v>592</v>
      </c>
      <c r="H86" s="30">
        <v>365</v>
      </c>
      <c r="I86" s="30">
        <v>158</v>
      </c>
      <c r="J86" s="30">
        <v>469</v>
      </c>
      <c r="K86" s="30">
        <v>1149</v>
      </c>
    </row>
    <row r="87" spans="1:11" ht="15" customHeight="1">
      <c r="A87" s="49"/>
      <c r="B87" s="24"/>
      <c r="C87" s="52"/>
      <c r="D87" s="31">
        <v>1</v>
      </c>
      <c r="E87" s="26">
        <v>0.45276960128445276</v>
      </c>
      <c r="F87" s="27">
        <v>2.4083489430024082E-2</v>
      </c>
      <c r="G87" s="27">
        <v>0.15841584158415842</v>
      </c>
      <c r="H87" s="27">
        <v>9.7671929355097678E-2</v>
      </c>
      <c r="I87" s="27">
        <v>4.2279903666042278E-2</v>
      </c>
      <c r="J87" s="27">
        <v>0.1255017393631255</v>
      </c>
      <c r="K87" s="27">
        <v>0.30746588172330747</v>
      </c>
    </row>
    <row r="88" spans="1:11" ht="15" customHeight="1">
      <c r="A88" s="49"/>
      <c r="B88" s="24"/>
      <c r="C88" s="51" t="s">
        <v>321</v>
      </c>
      <c r="D88" s="28">
        <v>2220</v>
      </c>
      <c r="E88" s="29">
        <v>1090</v>
      </c>
      <c r="F88" s="30">
        <v>46</v>
      </c>
      <c r="G88" s="30">
        <v>478</v>
      </c>
      <c r="H88" s="30">
        <v>298</v>
      </c>
      <c r="I88" s="30">
        <v>117</v>
      </c>
      <c r="J88" s="30">
        <v>267</v>
      </c>
      <c r="K88" s="30">
        <v>513</v>
      </c>
    </row>
    <row r="89" spans="1:11" ht="15" customHeight="1">
      <c r="A89" s="49"/>
      <c r="B89" s="24"/>
      <c r="C89" s="52"/>
      <c r="D89" s="31">
        <v>1</v>
      </c>
      <c r="E89" s="26">
        <v>0.49099099099099097</v>
      </c>
      <c r="F89" s="27">
        <v>2.0720720720720721E-2</v>
      </c>
      <c r="G89" s="27">
        <v>0.21531531531531531</v>
      </c>
      <c r="H89" s="27">
        <v>0.13423423423423422</v>
      </c>
      <c r="I89" s="27">
        <v>5.2702702702702706E-2</v>
      </c>
      <c r="J89" s="27">
        <v>0.12027027027027028</v>
      </c>
      <c r="K89" s="27">
        <v>0.23108108108108108</v>
      </c>
    </row>
    <row r="90" spans="1:11" ht="15" customHeight="1">
      <c r="A90" s="49"/>
      <c r="B90" s="24"/>
      <c r="C90" s="51" t="s">
        <v>322</v>
      </c>
      <c r="D90" s="28">
        <v>3166</v>
      </c>
      <c r="E90" s="29">
        <v>1578</v>
      </c>
      <c r="F90" s="30">
        <v>78</v>
      </c>
      <c r="G90" s="30">
        <v>905</v>
      </c>
      <c r="H90" s="30">
        <v>556</v>
      </c>
      <c r="I90" s="30">
        <v>176</v>
      </c>
      <c r="J90" s="30">
        <v>398</v>
      </c>
      <c r="K90" s="30">
        <v>607</v>
      </c>
    </row>
    <row r="91" spans="1:11" ht="15" customHeight="1">
      <c r="A91" s="49"/>
      <c r="B91" s="24"/>
      <c r="C91" s="52"/>
      <c r="D91" s="31">
        <v>1</v>
      </c>
      <c r="E91" s="26">
        <v>0.49842072015161087</v>
      </c>
      <c r="F91" s="27">
        <v>2.4636765634870498E-2</v>
      </c>
      <c r="G91" s="27">
        <v>0.28584965255843336</v>
      </c>
      <c r="H91" s="27">
        <v>0.17561591914087177</v>
      </c>
      <c r="I91" s="27">
        <v>5.5590650663297533E-2</v>
      </c>
      <c r="J91" s="27">
        <v>0.12571067593177512</v>
      </c>
      <c r="K91" s="27">
        <v>0.19172457359444092</v>
      </c>
    </row>
    <row r="92" spans="1:11" ht="15" customHeight="1">
      <c r="A92" s="49"/>
      <c r="B92" s="24"/>
      <c r="C92" s="51" t="s">
        <v>323</v>
      </c>
      <c r="D92" s="28">
        <v>1639</v>
      </c>
      <c r="E92" s="29">
        <v>720</v>
      </c>
      <c r="F92" s="30">
        <v>22</v>
      </c>
      <c r="G92" s="30">
        <v>558</v>
      </c>
      <c r="H92" s="30">
        <v>320</v>
      </c>
      <c r="I92" s="30">
        <v>105</v>
      </c>
      <c r="J92" s="30">
        <v>204</v>
      </c>
      <c r="K92" s="30">
        <v>334</v>
      </c>
    </row>
    <row r="93" spans="1:11" ht="15" customHeight="1">
      <c r="A93" s="49"/>
      <c r="B93" s="24"/>
      <c r="C93" s="52"/>
      <c r="D93" s="31">
        <v>1</v>
      </c>
      <c r="E93" s="26">
        <v>0.43929225137278827</v>
      </c>
      <c r="F93" s="27">
        <v>1.3422818791946308E-2</v>
      </c>
      <c r="G93" s="27">
        <v>0.3404514948139109</v>
      </c>
      <c r="H93" s="27">
        <v>0.19524100061012814</v>
      </c>
      <c r="I93" s="27">
        <v>6.4063453325198291E-2</v>
      </c>
      <c r="J93" s="27">
        <v>0.12446613788895668</v>
      </c>
      <c r="K93" s="27">
        <v>0.20378279438682123</v>
      </c>
    </row>
    <row r="94" spans="1:11" ht="15" customHeight="1">
      <c r="A94" s="49"/>
      <c r="B94" s="24"/>
      <c r="C94" s="51" t="s">
        <v>324</v>
      </c>
      <c r="D94" s="28">
        <v>403</v>
      </c>
      <c r="E94" s="29">
        <v>188</v>
      </c>
      <c r="F94" s="30">
        <v>7</v>
      </c>
      <c r="G94" s="30">
        <v>146</v>
      </c>
      <c r="H94" s="30">
        <v>75</v>
      </c>
      <c r="I94" s="30">
        <v>35</v>
      </c>
      <c r="J94" s="30">
        <v>55</v>
      </c>
      <c r="K94" s="30">
        <v>68</v>
      </c>
    </row>
    <row r="95" spans="1:11" ht="15" customHeight="1">
      <c r="A95" s="49"/>
      <c r="B95" s="24"/>
      <c r="C95" s="52"/>
      <c r="D95" s="31">
        <v>1</v>
      </c>
      <c r="E95" s="26">
        <v>0.4665012406947891</v>
      </c>
      <c r="F95" s="27">
        <v>1.7369727047146403E-2</v>
      </c>
      <c r="G95" s="27">
        <v>0.36228287841191065</v>
      </c>
      <c r="H95" s="27">
        <v>0.18610421836228289</v>
      </c>
      <c r="I95" s="27">
        <v>8.6848635235732011E-2</v>
      </c>
      <c r="J95" s="27">
        <v>0.13647642679900746</v>
      </c>
      <c r="K95" s="27">
        <v>0.16873449131513649</v>
      </c>
    </row>
    <row r="96" spans="1:11" ht="15" customHeight="1">
      <c r="A96" s="49"/>
      <c r="B96" s="24"/>
      <c r="C96" s="51" t="s">
        <v>325</v>
      </c>
      <c r="D96" s="28">
        <v>373</v>
      </c>
      <c r="E96" s="29">
        <v>168</v>
      </c>
      <c r="F96" s="30">
        <v>5</v>
      </c>
      <c r="G96" s="30">
        <v>150</v>
      </c>
      <c r="H96" s="30">
        <v>66</v>
      </c>
      <c r="I96" s="30">
        <v>28</v>
      </c>
      <c r="J96" s="30">
        <v>41</v>
      </c>
      <c r="K96" s="30">
        <v>79</v>
      </c>
    </row>
    <row r="97" spans="1:11" ht="15" customHeight="1">
      <c r="A97" s="49"/>
      <c r="B97" s="24"/>
      <c r="C97" s="52"/>
      <c r="D97" s="31">
        <v>1</v>
      </c>
      <c r="E97" s="26">
        <v>0.45040214477211798</v>
      </c>
      <c r="F97" s="27">
        <v>1.3404825737265416E-2</v>
      </c>
      <c r="G97" s="27">
        <v>0.40214477211796246</v>
      </c>
      <c r="H97" s="27">
        <v>0.17694369973190349</v>
      </c>
      <c r="I97" s="27">
        <v>7.5067024128686322E-2</v>
      </c>
      <c r="J97" s="27">
        <v>0.10991957104557641</v>
      </c>
      <c r="K97" s="27">
        <v>0.21179624664879357</v>
      </c>
    </row>
    <row r="98" spans="1:11" ht="15" customHeight="1">
      <c r="A98" s="49"/>
      <c r="B98" s="24"/>
      <c r="C98" s="51" t="s">
        <v>326</v>
      </c>
      <c r="D98" s="28">
        <v>28</v>
      </c>
      <c r="E98" s="29">
        <v>13</v>
      </c>
      <c r="F98" s="30">
        <v>0</v>
      </c>
      <c r="G98" s="30">
        <v>11</v>
      </c>
      <c r="H98" s="30">
        <v>7</v>
      </c>
      <c r="I98" s="30">
        <v>4</v>
      </c>
      <c r="J98" s="30">
        <v>1</v>
      </c>
      <c r="K98" s="30">
        <v>8</v>
      </c>
    </row>
    <row r="99" spans="1:11" ht="15" customHeight="1">
      <c r="A99" s="49"/>
      <c r="B99" s="24"/>
      <c r="C99" s="52"/>
      <c r="D99" s="31">
        <v>1</v>
      </c>
      <c r="E99" s="26">
        <v>0.4642857142857143</v>
      </c>
      <c r="F99" s="27">
        <v>0</v>
      </c>
      <c r="G99" s="27">
        <v>0.39285714285714285</v>
      </c>
      <c r="H99" s="27">
        <v>0.25</v>
      </c>
      <c r="I99" s="27">
        <v>0.14285714285714285</v>
      </c>
      <c r="J99" s="27">
        <v>3.5714285714285712E-2</v>
      </c>
      <c r="K99" s="27">
        <v>0.2857142857142857</v>
      </c>
    </row>
    <row r="100" spans="1:11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1</v>
      </c>
    </row>
    <row r="101" spans="1:11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1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K9">
    <cfRule type="top10" dxfId="275" priority="56" rank="1"/>
  </conditionalFormatting>
  <conditionalFormatting sqref="E67:K67">
    <cfRule type="top10" dxfId="274" priority="49" rank="1"/>
  </conditionalFormatting>
  <conditionalFormatting sqref="E65:K65">
    <cfRule type="top10" dxfId="273" priority="48" rank="1"/>
  </conditionalFormatting>
  <conditionalFormatting sqref="E63:K63">
    <cfRule type="top10" dxfId="272" priority="47" rank="1"/>
  </conditionalFormatting>
  <conditionalFormatting sqref="E61:K61">
    <cfRule type="top10" dxfId="271" priority="46" rank="1"/>
  </conditionalFormatting>
  <conditionalFormatting sqref="E59:K59">
    <cfRule type="top10" dxfId="270" priority="45" rank="1"/>
  </conditionalFormatting>
  <conditionalFormatting sqref="E57:K57">
    <cfRule type="top10" dxfId="269" priority="44" rank="1"/>
  </conditionalFormatting>
  <conditionalFormatting sqref="E55:K55">
    <cfRule type="top10" dxfId="268" priority="43" rank="1"/>
  </conditionalFormatting>
  <conditionalFormatting sqref="E53:K53">
    <cfRule type="top10" dxfId="267" priority="42" rank="1"/>
  </conditionalFormatting>
  <conditionalFormatting sqref="E51:K51">
    <cfRule type="top10" dxfId="266" priority="41" rank="1"/>
  </conditionalFormatting>
  <conditionalFormatting sqref="E49:K49">
    <cfRule type="top10" dxfId="265" priority="40" rank="1"/>
  </conditionalFormatting>
  <conditionalFormatting sqref="E47:K47">
    <cfRule type="top10" dxfId="264" priority="39" rank="1"/>
  </conditionalFormatting>
  <conditionalFormatting sqref="E45:K45">
    <cfRule type="top10" dxfId="263" priority="38" rank="1"/>
  </conditionalFormatting>
  <conditionalFormatting sqref="E43:K43">
    <cfRule type="top10" dxfId="262" priority="37" rank="1"/>
  </conditionalFormatting>
  <conditionalFormatting sqref="E41:K41">
    <cfRule type="top10" dxfId="261" priority="36" rank="1"/>
  </conditionalFormatting>
  <conditionalFormatting sqref="E39:K39">
    <cfRule type="top10" dxfId="260" priority="35" rank="1"/>
  </conditionalFormatting>
  <conditionalFormatting sqref="E37:K37">
    <cfRule type="top10" dxfId="259" priority="34" rank="1"/>
  </conditionalFormatting>
  <conditionalFormatting sqref="E35:K35">
    <cfRule type="top10" dxfId="258" priority="32" rank="1"/>
  </conditionalFormatting>
  <conditionalFormatting sqref="E33:K33">
    <cfRule type="top10" dxfId="257" priority="31" rank="1"/>
  </conditionalFormatting>
  <conditionalFormatting sqref="E31:K31">
    <cfRule type="top10" dxfId="256" priority="30" rank="1"/>
  </conditionalFormatting>
  <conditionalFormatting sqref="E29:K29">
    <cfRule type="top10" dxfId="255" priority="29" rank="1"/>
  </conditionalFormatting>
  <conditionalFormatting sqref="E27:K27">
    <cfRule type="top10" dxfId="254" priority="28" rank="1"/>
  </conditionalFormatting>
  <conditionalFormatting sqref="E21:K21">
    <cfRule type="top10" dxfId="253" priority="27" rank="1"/>
  </conditionalFormatting>
  <conditionalFormatting sqref="E19:K19">
    <cfRule type="top10" dxfId="252" priority="26" rank="1"/>
  </conditionalFormatting>
  <conditionalFormatting sqref="E17:K17">
    <cfRule type="top10" dxfId="251" priority="25" rank="1"/>
  </conditionalFormatting>
  <conditionalFormatting sqref="E15:K15">
    <cfRule type="top10" dxfId="250" priority="24" rank="1"/>
  </conditionalFormatting>
  <conditionalFormatting sqref="E13:K13">
    <cfRule type="top10" dxfId="249" priority="23" rank="1"/>
  </conditionalFormatting>
  <conditionalFormatting sqref="E11:K11">
    <cfRule type="top10" dxfId="248" priority="22" rank="1"/>
  </conditionalFormatting>
  <conditionalFormatting sqref="E23:K23">
    <cfRule type="top10" dxfId="247" priority="21" rank="1"/>
  </conditionalFormatting>
  <conditionalFormatting sqref="E25:K25">
    <cfRule type="top10" dxfId="246" priority="20" rank="1"/>
  </conditionalFormatting>
  <conditionalFormatting sqref="E81:K81">
    <cfRule type="top10" dxfId="245" priority="17" rank="1"/>
  </conditionalFormatting>
  <conditionalFormatting sqref="E79:K79">
    <cfRule type="top10" dxfId="244" priority="16" rank="1"/>
  </conditionalFormatting>
  <conditionalFormatting sqref="E77:K77">
    <cfRule type="top10" dxfId="243" priority="15" rank="1"/>
  </conditionalFormatting>
  <conditionalFormatting sqref="E75:K75">
    <cfRule type="top10" dxfId="242" priority="14" rank="1"/>
  </conditionalFormatting>
  <conditionalFormatting sqref="E73:K73">
    <cfRule type="top10" dxfId="241" priority="13" rank="1"/>
  </conditionalFormatting>
  <conditionalFormatting sqref="E71:K71">
    <cfRule type="top10" dxfId="240" priority="12" rank="1"/>
  </conditionalFormatting>
  <conditionalFormatting sqref="E69:K69">
    <cfRule type="top10" dxfId="239" priority="11" rank="1"/>
  </conditionalFormatting>
  <conditionalFormatting sqref="E101:K101">
    <cfRule type="top10" dxfId="238" priority="9" rank="1"/>
  </conditionalFormatting>
  <conditionalFormatting sqref="E99:K99">
    <cfRule type="top10" dxfId="237" priority="8" rank="1"/>
  </conditionalFormatting>
  <conditionalFormatting sqref="E97:K97">
    <cfRule type="top10" dxfId="236" priority="7" rank="1"/>
  </conditionalFormatting>
  <conditionalFormatting sqref="E95:K95">
    <cfRule type="top10" dxfId="235" priority="6" rank="1"/>
  </conditionalFormatting>
  <conditionalFormatting sqref="E93:K93">
    <cfRule type="top10" dxfId="234" priority="5" rank="1"/>
  </conditionalFormatting>
  <conditionalFormatting sqref="E91:K91">
    <cfRule type="top10" dxfId="233" priority="4" rank="1"/>
  </conditionalFormatting>
  <conditionalFormatting sqref="E89:K89">
    <cfRule type="top10" dxfId="232" priority="3" rank="1"/>
  </conditionalFormatting>
  <conditionalFormatting sqref="E87:K87">
    <cfRule type="top10" dxfId="231" priority="2" rank="1"/>
  </conditionalFormatting>
  <conditionalFormatting sqref="E85:K85">
    <cfRule type="top10" dxfId="23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0" width="8.625" style="3"/>
    <col min="11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</row>
    <row r="2" spans="1:16384" ht="15" customHeight="1">
      <c r="B2" s="3" t="s">
        <v>29</v>
      </c>
    </row>
    <row r="3" spans="1:16384" ht="15" customHeight="1">
      <c r="B3" s="3" t="s">
        <v>376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248</v>
      </c>
      <c r="F7" s="13" t="s">
        <v>249</v>
      </c>
      <c r="G7" s="13" t="s">
        <v>250</v>
      </c>
      <c r="H7" s="13" t="s">
        <v>251</v>
      </c>
      <c r="I7" s="13" t="s">
        <v>23</v>
      </c>
      <c r="J7" s="13" t="s">
        <v>27</v>
      </c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1817</v>
      </c>
      <c r="F8" s="16">
        <v>6099</v>
      </c>
      <c r="G8" s="16">
        <v>1060</v>
      </c>
      <c r="H8" s="16">
        <v>1995</v>
      </c>
      <c r="I8" s="16">
        <v>572</v>
      </c>
      <c r="J8" s="16">
        <v>4615</v>
      </c>
    </row>
    <row r="9" spans="1:16384" ht="15" customHeight="1">
      <c r="A9" s="49"/>
      <c r="B9" s="57"/>
      <c r="C9" s="58"/>
      <c r="D9" s="17">
        <v>1</v>
      </c>
      <c r="E9" s="18">
        <v>0.11245203614308702</v>
      </c>
      <c r="F9" s="19">
        <v>0.37746008169327888</v>
      </c>
      <c r="G9" s="19">
        <v>6.560217848743656E-2</v>
      </c>
      <c r="H9" s="19">
        <v>0.12346825102116599</v>
      </c>
      <c r="I9" s="19">
        <v>3.540042084416388E-2</v>
      </c>
      <c r="J9" s="19">
        <v>0.28561703181086767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605</v>
      </c>
      <c r="F10" s="23">
        <v>1981</v>
      </c>
      <c r="G10" s="23">
        <v>305</v>
      </c>
      <c r="H10" s="23">
        <v>656</v>
      </c>
      <c r="I10" s="23">
        <v>160</v>
      </c>
      <c r="J10" s="23">
        <v>1285</v>
      </c>
    </row>
    <row r="11" spans="1:16384" ht="15" customHeight="1">
      <c r="A11" s="49"/>
      <c r="B11" s="24"/>
      <c r="C11" s="52"/>
      <c r="D11" s="25">
        <v>1</v>
      </c>
      <c r="E11" s="26">
        <v>0.12119391025641026</v>
      </c>
      <c r="F11" s="27">
        <v>0.3968349358974359</v>
      </c>
      <c r="G11" s="27">
        <v>6.1097756410256408E-2</v>
      </c>
      <c r="H11" s="27">
        <v>0.13141025641025642</v>
      </c>
      <c r="I11" s="27">
        <v>3.2051282051282048E-2</v>
      </c>
      <c r="J11" s="27">
        <v>0.25741185897435898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1165</v>
      </c>
      <c r="F12" s="30">
        <v>4074</v>
      </c>
      <c r="G12" s="30">
        <v>734</v>
      </c>
      <c r="H12" s="30">
        <v>1322</v>
      </c>
      <c r="I12" s="30">
        <v>404</v>
      </c>
      <c r="J12" s="30">
        <v>3210</v>
      </c>
    </row>
    <row r="13" spans="1:16384" ht="15" customHeight="1">
      <c r="A13" s="49"/>
      <c r="B13" s="43"/>
      <c r="C13" s="60"/>
      <c r="D13" s="44">
        <v>1</v>
      </c>
      <c r="E13" s="45">
        <v>0.10679255660463838</v>
      </c>
      <c r="F13" s="46">
        <v>0.37345311210926757</v>
      </c>
      <c r="G13" s="46">
        <v>6.7283894032450275E-2</v>
      </c>
      <c r="H13" s="46">
        <v>0.12118434320286002</v>
      </c>
      <c r="I13" s="46">
        <v>3.7033641947016228E-2</v>
      </c>
      <c r="J13" s="46">
        <v>0.29425245210376755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49</v>
      </c>
      <c r="F14" s="23">
        <v>155</v>
      </c>
      <c r="G14" s="23">
        <v>21</v>
      </c>
      <c r="H14" s="23">
        <v>31</v>
      </c>
      <c r="I14" s="23">
        <v>22</v>
      </c>
      <c r="J14" s="23">
        <v>83</v>
      </c>
    </row>
    <row r="15" spans="1:16384" ht="15" customHeight="1">
      <c r="A15" s="49"/>
      <c r="B15" s="24"/>
      <c r="C15" s="52"/>
      <c r="D15" s="31">
        <v>1</v>
      </c>
      <c r="E15" s="26">
        <v>0.13573407202216067</v>
      </c>
      <c r="F15" s="27">
        <v>0.4293628808864266</v>
      </c>
      <c r="G15" s="27">
        <v>5.817174515235457E-2</v>
      </c>
      <c r="H15" s="27">
        <v>8.5872576177285317E-2</v>
      </c>
      <c r="I15" s="27">
        <v>6.0941828254847646E-2</v>
      </c>
      <c r="J15" s="27">
        <v>0.22991689750692521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86</v>
      </c>
      <c r="F16" s="30">
        <v>277</v>
      </c>
      <c r="G16" s="30">
        <v>34</v>
      </c>
      <c r="H16" s="30">
        <v>52</v>
      </c>
      <c r="I16" s="30">
        <v>27</v>
      </c>
      <c r="J16" s="30">
        <v>219</v>
      </c>
    </row>
    <row r="17" spans="1:10" ht="15" customHeight="1">
      <c r="A17" s="49"/>
      <c r="B17" s="24"/>
      <c r="C17" s="52"/>
      <c r="D17" s="31">
        <v>1</v>
      </c>
      <c r="E17" s="26">
        <v>0.12374100719424461</v>
      </c>
      <c r="F17" s="27">
        <v>0.3985611510791367</v>
      </c>
      <c r="G17" s="27">
        <v>4.8920863309352518E-2</v>
      </c>
      <c r="H17" s="27">
        <v>7.4820143884892082E-2</v>
      </c>
      <c r="I17" s="27">
        <v>3.884892086330935E-2</v>
      </c>
      <c r="J17" s="27">
        <v>0.31510791366906477</v>
      </c>
    </row>
    <row r="18" spans="1:10" ht="15" customHeight="1">
      <c r="A18" s="49"/>
      <c r="B18" s="24"/>
      <c r="C18" s="51" t="s">
        <v>290</v>
      </c>
      <c r="D18" s="28">
        <v>867</v>
      </c>
      <c r="E18" s="29">
        <v>118</v>
      </c>
      <c r="F18" s="30">
        <v>323</v>
      </c>
      <c r="G18" s="30">
        <v>60</v>
      </c>
      <c r="H18" s="30">
        <v>64</v>
      </c>
      <c r="I18" s="30">
        <v>30</v>
      </c>
      <c r="J18" s="30">
        <v>272</v>
      </c>
    </row>
    <row r="19" spans="1:10" ht="15" customHeight="1">
      <c r="A19" s="49"/>
      <c r="B19" s="24"/>
      <c r="C19" s="52"/>
      <c r="D19" s="31">
        <v>1</v>
      </c>
      <c r="E19" s="26">
        <v>0.13610149942329874</v>
      </c>
      <c r="F19" s="27">
        <v>0.37254901960784315</v>
      </c>
      <c r="G19" s="27">
        <v>6.9204152249134954E-2</v>
      </c>
      <c r="H19" s="27">
        <v>7.381776239907728E-2</v>
      </c>
      <c r="I19" s="27">
        <v>3.4602076124567477E-2</v>
      </c>
      <c r="J19" s="27">
        <v>0.31372549019607843</v>
      </c>
    </row>
    <row r="20" spans="1:10" ht="15" customHeight="1">
      <c r="A20" s="49"/>
      <c r="B20" s="24"/>
      <c r="C20" s="51" t="s">
        <v>291</v>
      </c>
      <c r="D20" s="28">
        <v>1749</v>
      </c>
      <c r="E20" s="29">
        <v>226</v>
      </c>
      <c r="F20" s="30">
        <v>625</v>
      </c>
      <c r="G20" s="30">
        <v>109</v>
      </c>
      <c r="H20" s="30">
        <v>197</v>
      </c>
      <c r="I20" s="30">
        <v>65</v>
      </c>
      <c r="J20" s="30">
        <v>527</v>
      </c>
    </row>
    <row r="21" spans="1:10" ht="15" customHeight="1">
      <c r="A21" s="49"/>
      <c r="B21" s="24"/>
      <c r="C21" s="52"/>
      <c r="D21" s="31">
        <v>1</v>
      </c>
      <c r="E21" s="26">
        <v>0.12921669525443111</v>
      </c>
      <c r="F21" s="27">
        <v>0.35734705546026302</v>
      </c>
      <c r="G21" s="27">
        <v>6.2321326472269865E-2</v>
      </c>
      <c r="H21" s="27">
        <v>0.11263579188107491</v>
      </c>
      <c r="I21" s="27">
        <v>3.7164093767867355E-2</v>
      </c>
      <c r="J21" s="27">
        <v>0.30131503716409375</v>
      </c>
    </row>
    <row r="22" spans="1:10" ht="15" customHeight="1">
      <c r="A22" s="49"/>
      <c r="B22" s="24"/>
      <c r="C22" s="51" t="s">
        <v>292</v>
      </c>
      <c r="D22" s="28">
        <v>3564</v>
      </c>
      <c r="E22" s="29">
        <v>382</v>
      </c>
      <c r="F22" s="30">
        <v>1367</v>
      </c>
      <c r="G22" s="30">
        <v>239</v>
      </c>
      <c r="H22" s="30">
        <v>409</v>
      </c>
      <c r="I22" s="30">
        <v>101</v>
      </c>
      <c r="J22" s="30">
        <v>1066</v>
      </c>
    </row>
    <row r="23" spans="1:10" ht="15" customHeight="1">
      <c r="A23" s="49"/>
      <c r="B23" s="24"/>
      <c r="C23" s="52"/>
      <c r="D23" s="25">
        <v>1</v>
      </c>
      <c r="E23" s="26">
        <v>0.10718294051627385</v>
      </c>
      <c r="F23" s="27">
        <v>0.38355780022446689</v>
      </c>
      <c r="G23" s="27">
        <v>6.7059483726150393E-2</v>
      </c>
      <c r="H23" s="27">
        <v>0.11475869809203143</v>
      </c>
      <c r="I23" s="27">
        <v>2.8338945005611672E-2</v>
      </c>
      <c r="J23" s="27">
        <v>0.2991021324354658</v>
      </c>
    </row>
    <row r="24" spans="1:10" ht="15" customHeight="1">
      <c r="A24" s="49"/>
      <c r="B24" s="24"/>
      <c r="C24" s="51" t="s">
        <v>293</v>
      </c>
      <c r="D24" s="28">
        <v>4716</v>
      </c>
      <c r="E24" s="29">
        <v>489</v>
      </c>
      <c r="F24" s="30">
        <v>1752</v>
      </c>
      <c r="G24" s="30">
        <v>343</v>
      </c>
      <c r="H24" s="30">
        <v>597</v>
      </c>
      <c r="I24" s="30">
        <v>157</v>
      </c>
      <c r="J24" s="30">
        <v>1378</v>
      </c>
    </row>
    <row r="25" spans="1:10" ht="15" customHeight="1">
      <c r="A25" s="49"/>
      <c r="B25" s="24"/>
      <c r="C25" s="52"/>
      <c r="D25" s="25">
        <v>1</v>
      </c>
      <c r="E25" s="26">
        <v>0.10368956743002544</v>
      </c>
      <c r="F25" s="27">
        <v>0.37150127226463103</v>
      </c>
      <c r="G25" s="27">
        <v>7.2731128074639523E-2</v>
      </c>
      <c r="H25" s="27">
        <v>0.12659033078880408</v>
      </c>
      <c r="I25" s="27">
        <v>3.3290924512298557E-2</v>
      </c>
      <c r="J25" s="27">
        <v>0.29219677692960133</v>
      </c>
    </row>
    <row r="26" spans="1:10" ht="15" customHeight="1">
      <c r="A26" s="49"/>
      <c r="B26" s="24"/>
      <c r="C26" s="51" t="s">
        <v>294</v>
      </c>
      <c r="D26" s="28">
        <v>3882</v>
      </c>
      <c r="E26" s="29">
        <v>414</v>
      </c>
      <c r="F26" s="30">
        <v>1532</v>
      </c>
      <c r="G26" s="30">
        <v>232</v>
      </c>
      <c r="H26" s="30">
        <v>623</v>
      </c>
      <c r="I26" s="30">
        <v>162</v>
      </c>
      <c r="J26" s="30">
        <v>919</v>
      </c>
    </row>
    <row r="27" spans="1:10" ht="15" customHeight="1">
      <c r="A27" s="49"/>
      <c r="B27" s="43"/>
      <c r="C27" s="60"/>
      <c r="D27" s="44">
        <v>1</v>
      </c>
      <c r="E27" s="45">
        <v>0.10664605873261206</v>
      </c>
      <c r="F27" s="46">
        <v>0.39464193714580115</v>
      </c>
      <c r="G27" s="46">
        <v>5.9763008758371976E-2</v>
      </c>
      <c r="H27" s="46">
        <v>0.16048428645028337</v>
      </c>
      <c r="I27" s="46">
        <v>4.1731066460587329E-2</v>
      </c>
      <c r="J27" s="46">
        <v>0.23673364245234416</v>
      </c>
    </row>
    <row r="28" spans="1:10" ht="15" customHeight="1">
      <c r="A28" s="49"/>
      <c r="B28" s="24" t="s">
        <v>281</v>
      </c>
      <c r="C28" s="53" t="s">
        <v>295</v>
      </c>
      <c r="D28" s="21">
        <v>5554</v>
      </c>
      <c r="E28" s="22">
        <v>362</v>
      </c>
      <c r="F28" s="23">
        <v>1501</v>
      </c>
      <c r="G28" s="23">
        <v>381</v>
      </c>
      <c r="H28" s="23">
        <v>712</v>
      </c>
      <c r="I28" s="23">
        <v>183</v>
      </c>
      <c r="J28" s="23">
        <v>2415</v>
      </c>
    </row>
    <row r="29" spans="1:10" ht="15" customHeight="1">
      <c r="A29" s="49"/>
      <c r="B29" s="24"/>
      <c r="C29" s="52"/>
      <c r="D29" s="31">
        <v>1</v>
      </c>
      <c r="E29" s="26">
        <v>6.5178249909974798E-2</v>
      </c>
      <c r="F29" s="27">
        <v>0.27025567158804464</v>
      </c>
      <c r="G29" s="27">
        <v>6.8599207778177893E-2</v>
      </c>
      <c r="H29" s="27">
        <v>0.12819589485055816</v>
      </c>
      <c r="I29" s="27">
        <v>3.2949225783219301E-2</v>
      </c>
      <c r="J29" s="27">
        <v>0.43482175009002522</v>
      </c>
    </row>
    <row r="30" spans="1:10" ht="15" customHeight="1">
      <c r="A30" s="49"/>
      <c r="B30" s="24"/>
      <c r="C30" s="51" t="s">
        <v>296</v>
      </c>
      <c r="D30" s="28">
        <v>4048</v>
      </c>
      <c r="E30" s="29">
        <v>620</v>
      </c>
      <c r="F30" s="30">
        <v>1706</v>
      </c>
      <c r="G30" s="30">
        <v>278</v>
      </c>
      <c r="H30" s="30">
        <v>464</v>
      </c>
      <c r="I30" s="30">
        <v>90</v>
      </c>
      <c r="J30" s="30">
        <v>890</v>
      </c>
    </row>
    <row r="31" spans="1:10" ht="15" customHeight="1">
      <c r="A31" s="49"/>
      <c r="B31" s="24"/>
      <c r="C31" s="52"/>
      <c r="D31" s="31">
        <v>1</v>
      </c>
      <c r="E31" s="26">
        <v>0.15316205533596838</v>
      </c>
      <c r="F31" s="27">
        <v>0.42144268774703558</v>
      </c>
      <c r="G31" s="27">
        <v>6.8675889328063247E-2</v>
      </c>
      <c r="H31" s="27">
        <v>0.11462450592885376</v>
      </c>
      <c r="I31" s="27">
        <v>2.2233201581027668E-2</v>
      </c>
      <c r="J31" s="27">
        <v>0.21986166007905139</v>
      </c>
    </row>
    <row r="32" spans="1:10" ht="15" customHeight="1">
      <c r="A32" s="49"/>
      <c r="B32" s="24"/>
      <c r="C32" s="51" t="s">
        <v>297</v>
      </c>
      <c r="D32" s="28">
        <v>378</v>
      </c>
      <c r="E32" s="29">
        <v>74</v>
      </c>
      <c r="F32" s="30">
        <v>159</v>
      </c>
      <c r="G32" s="30">
        <v>22</v>
      </c>
      <c r="H32" s="30">
        <v>31</v>
      </c>
      <c r="I32" s="30">
        <v>12</v>
      </c>
      <c r="J32" s="30">
        <v>80</v>
      </c>
    </row>
    <row r="33" spans="1:10" ht="15" customHeight="1">
      <c r="A33" s="49"/>
      <c r="B33" s="24"/>
      <c r="C33" s="52"/>
      <c r="D33" s="31">
        <v>1</v>
      </c>
      <c r="E33" s="26">
        <v>0.19576719576719576</v>
      </c>
      <c r="F33" s="27">
        <v>0.42063492063492064</v>
      </c>
      <c r="G33" s="27">
        <v>5.8201058201058198E-2</v>
      </c>
      <c r="H33" s="27">
        <v>8.2010582010582006E-2</v>
      </c>
      <c r="I33" s="27">
        <v>3.1746031746031744E-2</v>
      </c>
      <c r="J33" s="27">
        <v>0.21164021164021163</v>
      </c>
    </row>
    <row r="34" spans="1:10" ht="15" customHeight="1">
      <c r="A34" s="49"/>
      <c r="B34" s="24"/>
      <c r="C34" s="51" t="s">
        <v>298</v>
      </c>
      <c r="D34" s="28">
        <v>3119</v>
      </c>
      <c r="E34" s="29">
        <v>409</v>
      </c>
      <c r="F34" s="30">
        <v>1573</v>
      </c>
      <c r="G34" s="30">
        <v>225</v>
      </c>
      <c r="H34" s="30">
        <v>398</v>
      </c>
      <c r="I34" s="30">
        <v>87</v>
      </c>
      <c r="J34" s="30">
        <v>427</v>
      </c>
    </row>
    <row r="35" spans="1:10" ht="15" customHeight="1">
      <c r="A35" s="49"/>
      <c r="B35" s="43"/>
      <c r="C35" s="60"/>
      <c r="D35" s="44">
        <v>1</v>
      </c>
      <c r="E35" s="45">
        <v>0.13113177300416801</v>
      </c>
      <c r="F35" s="46">
        <v>0.50432831035588332</v>
      </c>
      <c r="G35" s="46">
        <v>7.2138505931388264E-2</v>
      </c>
      <c r="H35" s="46">
        <v>0.12760500160307792</v>
      </c>
      <c r="I35" s="46">
        <v>2.7893555626803464E-2</v>
      </c>
      <c r="J35" s="46">
        <v>0.13690285347867906</v>
      </c>
    </row>
    <row r="36" spans="1:10" ht="15" customHeight="1">
      <c r="A36" s="49"/>
      <c r="B36" s="24" t="s">
        <v>17</v>
      </c>
      <c r="C36" s="53" t="s">
        <v>299</v>
      </c>
      <c r="D36" s="21">
        <v>1205</v>
      </c>
      <c r="E36" s="22">
        <v>157</v>
      </c>
      <c r="F36" s="23">
        <v>220</v>
      </c>
      <c r="G36" s="23">
        <v>49</v>
      </c>
      <c r="H36" s="23">
        <v>59</v>
      </c>
      <c r="I36" s="23">
        <v>33</v>
      </c>
      <c r="J36" s="23">
        <v>687</v>
      </c>
    </row>
    <row r="37" spans="1:10" ht="15" customHeight="1">
      <c r="A37" s="49"/>
      <c r="B37" s="24"/>
      <c r="C37" s="52"/>
      <c r="D37" s="31">
        <v>1</v>
      </c>
      <c r="E37" s="26">
        <v>0.13029045643153528</v>
      </c>
      <c r="F37" s="27">
        <v>0.18257261410788381</v>
      </c>
      <c r="G37" s="27">
        <v>4.0663900414937761E-2</v>
      </c>
      <c r="H37" s="27">
        <v>4.8962655601659751E-2</v>
      </c>
      <c r="I37" s="27">
        <v>2.7385892116182572E-2</v>
      </c>
      <c r="J37" s="27">
        <v>0.5701244813278008</v>
      </c>
    </row>
    <row r="38" spans="1:10" ht="15" customHeight="1">
      <c r="A38" s="49"/>
      <c r="B38" s="24"/>
      <c r="C38" s="54" t="s">
        <v>300</v>
      </c>
      <c r="D38" s="28">
        <v>1546</v>
      </c>
      <c r="E38" s="29">
        <v>219</v>
      </c>
      <c r="F38" s="30">
        <v>385</v>
      </c>
      <c r="G38" s="30">
        <v>78</v>
      </c>
      <c r="H38" s="30">
        <v>152</v>
      </c>
      <c r="I38" s="30">
        <v>59</v>
      </c>
      <c r="J38" s="30">
        <v>653</v>
      </c>
    </row>
    <row r="39" spans="1:10" ht="15" customHeight="1">
      <c r="A39" s="49"/>
      <c r="B39" s="24"/>
      <c r="C39" s="52"/>
      <c r="D39" s="31">
        <v>1</v>
      </c>
      <c r="E39" s="26">
        <v>0.14165588615782665</v>
      </c>
      <c r="F39" s="27">
        <v>0.24902975420439843</v>
      </c>
      <c r="G39" s="27">
        <v>5.0452781371280724E-2</v>
      </c>
      <c r="H39" s="27">
        <v>9.8318240620957315E-2</v>
      </c>
      <c r="I39" s="27">
        <v>3.8163001293661063E-2</v>
      </c>
      <c r="J39" s="27">
        <v>0.42238033635187583</v>
      </c>
    </row>
    <row r="40" spans="1:10" ht="15" customHeight="1">
      <c r="A40" s="49"/>
      <c r="B40" s="24"/>
      <c r="C40" s="51" t="s">
        <v>301</v>
      </c>
      <c r="D40" s="28">
        <v>12779</v>
      </c>
      <c r="E40" s="29">
        <v>1385</v>
      </c>
      <c r="F40" s="30">
        <v>5361</v>
      </c>
      <c r="G40" s="30">
        <v>896</v>
      </c>
      <c r="H40" s="30">
        <v>1738</v>
      </c>
      <c r="I40" s="30">
        <v>461</v>
      </c>
      <c r="J40" s="30">
        <v>2938</v>
      </c>
    </row>
    <row r="41" spans="1:10" ht="15" customHeight="1">
      <c r="A41" s="49"/>
      <c r="B41" s="43"/>
      <c r="C41" s="60"/>
      <c r="D41" s="44">
        <v>1</v>
      </c>
      <c r="E41" s="45">
        <v>0.10838093747554582</v>
      </c>
      <c r="F41" s="46">
        <v>0.41951639408404412</v>
      </c>
      <c r="G41" s="46">
        <v>7.0115032475154548E-2</v>
      </c>
      <c r="H41" s="46">
        <v>0.1360043821895297</v>
      </c>
      <c r="I41" s="46">
        <v>3.6074810235542688E-2</v>
      </c>
      <c r="J41" s="46">
        <v>0.22990844354018311</v>
      </c>
    </row>
    <row r="42" spans="1:10" ht="15" customHeight="1">
      <c r="A42" s="49"/>
      <c r="B42" s="24" t="s">
        <v>15</v>
      </c>
      <c r="C42" s="53" t="s">
        <v>302</v>
      </c>
      <c r="D42" s="21">
        <v>497</v>
      </c>
      <c r="E42" s="35">
        <v>70</v>
      </c>
      <c r="F42" s="36">
        <v>177</v>
      </c>
      <c r="G42" s="36">
        <v>28</v>
      </c>
      <c r="H42" s="36">
        <v>36</v>
      </c>
      <c r="I42" s="36">
        <v>15</v>
      </c>
      <c r="J42" s="36">
        <v>171</v>
      </c>
    </row>
    <row r="43" spans="1:10" ht="15" customHeight="1">
      <c r="A43" s="49"/>
      <c r="B43" s="24"/>
      <c r="C43" s="52"/>
      <c r="D43" s="31">
        <v>1</v>
      </c>
      <c r="E43" s="26">
        <v>0.14084507042253522</v>
      </c>
      <c r="F43" s="27">
        <v>0.35613682092555332</v>
      </c>
      <c r="G43" s="27">
        <v>5.6338028169014086E-2</v>
      </c>
      <c r="H43" s="27">
        <v>7.2434607645875254E-2</v>
      </c>
      <c r="I43" s="27">
        <v>3.0181086519114688E-2</v>
      </c>
      <c r="J43" s="27">
        <v>0.34406438631790742</v>
      </c>
    </row>
    <row r="44" spans="1:10" ht="15" customHeight="1">
      <c r="A44" s="49"/>
      <c r="B44" s="24"/>
      <c r="C44" s="51" t="s">
        <v>303</v>
      </c>
      <c r="D44" s="28">
        <v>8147</v>
      </c>
      <c r="E44" s="37">
        <v>957</v>
      </c>
      <c r="F44" s="38">
        <v>3284</v>
      </c>
      <c r="G44" s="38">
        <v>563</v>
      </c>
      <c r="H44" s="38">
        <v>910</v>
      </c>
      <c r="I44" s="38">
        <v>274</v>
      </c>
      <c r="J44" s="38">
        <v>2159</v>
      </c>
    </row>
    <row r="45" spans="1:10" ht="15" customHeight="1">
      <c r="A45" s="49"/>
      <c r="B45" s="24"/>
      <c r="C45" s="52"/>
      <c r="D45" s="31">
        <v>1</v>
      </c>
      <c r="E45" s="26">
        <v>0.11746655210506934</v>
      </c>
      <c r="F45" s="27">
        <v>0.40309316312753163</v>
      </c>
      <c r="G45" s="27">
        <v>6.910519209524979E-2</v>
      </c>
      <c r="H45" s="27">
        <v>0.1116975573830858</v>
      </c>
      <c r="I45" s="27">
        <v>3.3632011783478584E-2</v>
      </c>
      <c r="J45" s="27">
        <v>0.26500552350558487</v>
      </c>
    </row>
    <row r="46" spans="1:10" ht="15" customHeight="1">
      <c r="A46" s="49"/>
      <c r="B46" s="24"/>
      <c r="C46" s="51" t="s">
        <v>304</v>
      </c>
      <c r="D46" s="28">
        <v>5197</v>
      </c>
      <c r="E46" s="37">
        <v>552</v>
      </c>
      <c r="F46" s="38">
        <v>1910</v>
      </c>
      <c r="G46" s="38">
        <v>359</v>
      </c>
      <c r="H46" s="38">
        <v>683</v>
      </c>
      <c r="I46" s="38">
        <v>181</v>
      </c>
      <c r="J46" s="38">
        <v>1512</v>
      </c>
    </row>
    <row r="47" spans="1:10" ht="15" customHeight="1">
      <c r="A47" s="49"/>
      <c r="B47" s="24"/>
      <c r="C47" s="52"/>
      <c r="D47" s="31">
        <v>1</v>
      </c>
      <c r="E47" s="26">
        <v>0.10621512411006349</v>
      </c>
      <c r="F47" s="27">
        <v>0.36751972291706753</v>
      </c>
      <c r="G47" s="27">
        <v>6.9078314412160863E-2</v>
      </c>
      <c r="H47" s="27">
        <v>0.13142197421589377</v>
      </c>
      <c r="I47" s="27">
        <v>3.4827785260727342E-2</v>
      </c>
      <c r="J47" s="27">
        <v>0.29093707908408695</v>
      </c>
    </row>
    <row r="48" spans="1:10" ht="15" customHeight="1">
      <c r="A48" s="49"/>
      <c r="B48" s="24"/>
      <c r="C48" s="51" t="s">
        <v>305</v>
      </c>
      <c r="D48" s="28">
        <v>1858</v>
      </c>
      <c r="E48" s="37">
        <v>204</v>
      </c>
      <c r="F48" s="38">
        <v>629</v>
      </c>
      <c r="G48" s="38">
        <v>93</v>
      </c>
      <c r="H48" s="38">
        <v>330</v>
      </c>
      <c r="I48" s="38">
        <v>90</v>
      </c>
      <c r="J48" s="38">
        <v>512</v>
      </c>
    </row>
    <row r="49" spans="1:10" ht="15" customHeight="1">
      <c r="A49" s="49"/>
      <c r="B49" s="43"/>
      <c r="C49" s="60"/>
      <c r="D49" s="44">
        <v>1</v>
      </c>
      <c r="E49" s="45">
        <v>0.10979547900968784</v>
      </c>
      <c r="F49" s="46">
        <v>0.33853606027987082</v>
      </c>
      <c r="G49" s="46">
        <v>5.0053821313240043E-2</v>
      </c>
      <c r="H49" s="46">
        <v>0.17761033369214208</v>
      </c>
      <c r="I49" s="46">
        <v>4.843918191603875E-2</v>
      </c>
      <c r="J49" s="46">
        <v>0.27556512378902043</v>
      </c>
    </row>
    <row r="50" spans="1:10" ht="15" customHeight="1">
      <c r="A50" s="49"/>
      <c r="B50" s="24" t="s">
        <v>282</v>
      </c>
      <c r="C50" s="53" t="s">
        <v>1</v>
      </c>
      <c r="D50" s="21">
        <v>2851</v>
      </c>
      <c r="E50" s="22">
        <v>318</v>
      </c>
      <c r="F50" s="23">
        <v>1006</v>
      </c>
      <c r="G50" s="23">
        <v>159</v>
      </c>
      <c r="H50" s="23">
        <v>314</v>
      </c>
      <c r="I50" s="23">
        <v>136</v>
      </c>
      <c r="J50" s="23">
        <v>918</v>
      </c>
    </row>
    <row r="51" spans="1:10" ht="15" customHeight="1">
      <c r="A51" s="49"/>
      <c r="B51" s="24"/>
      <c r="C51" s="52"/>
      <c r="D51" s="31">
        <v>1</v>
      </c>
      <c r="E51" s="26">
        <v>0.11153981059277447</v>
      </c>
      <c r="F51" s="27">
        <v>0.35285864608909157</v>
      </c>
      <c r="G51" s="27">
        <v>5.5769905296387236E-2</v>
      </c>
      <c r="H51" s="27">
        <v>0.11013679410733077</v>
      </c>
      <c r="I51" s="27">
        <v>4.7702560505085936E-2</v>
      </c>
      <c r="J51" s="27">
        <v>0.32199228340933006</v>
      </c>
    </row>
    <row r="52" spans="1:10" ht="15" customHeight="1">
      <c r="A52" s="49"/>
      <c r="B52" s="24"/>
      <c r="C52" s="51" t="s">
        <v>306</v>
      </c>
      <c r="D52" s="28">
        <v>1975</v>
      </c>
      <c r="E52" s="29">
        <v>202</v>
      </c>
      <c r="F52" s="30">
        <v>808</v>
      </c>
      <c r="G52" s="30">
        <v>141</v>
      </c>
      <c r="H52" s="30">
        <v>180</v>
      </c>
      <c r="I52" s="30">
        <v>60</v>
      </c>
      <c r="J52" s="30">
        <v>584</v>
      </c>
    </row>
    <row r="53" spans="1:10" ht="15" customHeight="1">
      <c r="A53" s="49"/>
      <c r="B53" s="24"/>
      <c r="C53" s="52"/>
      <c r="D53" s="31">
        <v>1</v>
      </c>
      <c r="E53" s="26">
        <v>0.10227848101265823</v>
      </c>
      <c r="F53" s="27">
        <v>0.4091139240506329</v>
      </c>
      <c r="G53" s="27">
        <v>7.1392405063291142E-2</v>
      </c>
      <c r="H53" s="27">
        <v>9.1139240506329114E-2</v>
      </c>
      <c r="I53" s="27">
        <v>3.0379746835443037E-2</v>
      </c>
      <c r="J53" s="27">
        <v>0.29569620253164558</v>
      </c>
    </row>
    <row r="54" spans="1:10" ht="15" customHeight="1">
      <c r="A54" s="49"/>
      <c r="B54" s="24"/>
      <c r="C54" s="51" t="s">
        <v>307</v>
      </c>
      <c r="D54" s="28">
        <v>923</v>
      </c>
      <c r="E54" s="29">
        <v>110</v>
      </c>
      <c r="F54" s="30">
        <v>368</v>
      </c>
      <c r="G54" s="30">
        <v>61</v>
      </c>
      <c r="H54" s="30">
        <v>161</v>
      </c>
      <c r="I54" s="30">
        <v>26</v>
      </c>
      <c r="J54" s="30">
        <v>197</v>
      </c>
    </row>
    <row r="55" spans="1:10" ht="15" customHeight="1">
      <c r="A55" s="49"/>
      <c r="B55" s="24"/>
      <c r="C55" s="52"/>
      <c r="D55" s="31">
        <v>1</v>
      </c>
      <c r="E55" s="26">
        <v>0.11917659804983749</v>
      </c>
      <c r="F55" s="27">
        <v>0.39869989165763814</v>
      </c>
      <c r="G55" s="27">
        <v>6.6088840736728063E-2</v>
      </c>
      <c r="H55" s="27">
        <v>0.17443120260021669</v>
      </c>
      <c r="I55" s="27">
        <v>2.8169014084507043E-2</v>
      </c>
      <c r="J55" s="27">
        <v>0.2134344528710726</v>
      </c>
    </row>
    <row r="56" spans="1:10" ht="15" customHeight="1">
      <c r="A56" s="49"/>
      <c r="B56" s="24"/>
      <c r="C56" s="51" t="s">
        <v>12</v>
      </c>
      <c r="D56" s="28">
        <v>1215</v>
      </c>
      <c r="E56" s="29">
        <v>146</v>
      </c>
      <c r="F56" s="30">
        <v>489</v>
      </c>
      <c r="G56" s="30">
        <v>90</v>
      </c>
      <c r="H56" s="30">
        <v>123</v>
      </c>
      <c r="I56" s="30">
        <v>31</v>
      </c>
      <c r="J56" s="30">
        <v>336</v>
      </c>
    </row>
    <row r="57" spans="1:10" ht="15" customHeight="1">
      <c r="A57" s="49"/>
      <c r="B57" s="24"/>
      <c r="C57" s="52"/>
      <c r="D57" s="31">
        <v>1</v>
      </c>
      <c r="E57" s="26">
        <v>0.12016460905349795</v>
      </c>
      <c r="F57" s="27">
        <v>0.40246913580246912</v>
      </c>
      <c r="G57" s="27">
        <v>7.407407407407407E-2</v>
      </c>
      <c r="H57" s="27">
        <v>0.10123456790123457</v>
      </c>
      <c r="I57" s="27">
        <v>2.5514403292181069E-2</v>
      </c>
      <c r="J57" s="27">
        <v>0.27654320987654318</v>
      </c>
    </row>
    <row r="58" spans="1:10" ht="15" customHeight="1">
      <c r="A58" s="49"/>
      <c r="B58" s="24"/>
      <c r="C58" s="51" t="s">
        <v>308</v>
      </c>
      <c r="D58" s="28">
        <v>2062</v>
      </c>
      <c r="E58" s="29">
        <v>223</v>
      </c>
      <c r="F58" s="30">
        <v>660</v>
      </c>
      <c r="G58" s="30">
        <v>103</v>
      </c>
      <c r="H58" s="30">
        <v>259</v>
      </c>
      <c r="I58" s="30">
        <v>92</v>
      </c>
      <c r="J58" s="30">
        <v>725</v>
      </c>
    </row>
    <row r="59" spans="1:10" ht="15" customHeight="1">
      <c r="A59" s="49"/>
      <c r="B59" s="24"/>
      <c r="C59" s="52"/>
      <c r="D59" s="31">
        <v>1</v>
      </c>
      <c r="E59" s="26">
        <v>0.1081474296799224</v>
      </c>
      <c r="F59" s="27">
        <v>0.3200775945683802</v>
      </c>
      <c r="G59" s="27">
        <v>4.995150339476237E-2</v>
      </c>
      <c r="H59" s="27">
        <v>0.12560620756547042</v>
      </c>
      <c r="I59" s="27">
        <v>4.4616876818622697E-2</v>
      </c>
      <c r="J59" s="27">
        <v>0.35160038797284188</v>
      </c>
    </row>
    <row r="60" spans="1:10" ht="15" customHeight="1">
      <c r="A60" s="49"/>
      <c r="B60" s="24"/>
      <c r="C60" s="51" t="s">
        <v>16</v>
      </c>
      <c r="D60" s="28">
        <v>1141</v>
      </c>
      <c r="E60" s="29">
        <v>138</v>
      </c>
      <c r="F60" s="30">
        <v>558</v>
      </c>
      <c r="G60" s="30">
        <v>68</v>
      </c>
      <c r="H60" s="30">
        <v>126</v>
      </c>
      <c r="I60" s="30">
        <v>26</v>
      </c>
      <c r="J60" s="30">
        <v>225</v>
      </c>
    </row>
    <row r="61" spans="1:10" ht="15" customHeight="1">
      <c r="A61" s="49"/>
      <c r="B61" s="24"/>
      <c r="C61" s="52"/>
      <c r="D61" s="31">
        <v>1</v>
      </c>
      <c r="E61" s="26">
        <v>0.12094653812445223</v>
      </c>
      <c r="F61" s="27">
        <v>0.48904469763365471</v>
      </c>
      <c r="G61" s="27">
        <v>5.959684487291849E-2</v>
      </c>
      <c r="H61" s="27">
        <v>0.11042944785276074</v>
      </c>
      <c r="I61" s="27">
        <v>2.2787028921998246E-2</v>
      </c>
      <c r="J61" s="27">
        <v>0.19719544259421559</v>
      </c>
    </row>
    <row r="62" spans="1:10" ht="15" customHeight="1">
      <c r="A62" s="49"/>
      <c r="B62" s="24"/>
      <c r="C62" s="51" t="s">
        <v>5</v>
      </c>
      <c r="D62" s="28">
        <v>2265</v>
      </c>
      <c r="E62" s="29">
        <v>237</v>
      </c>
      <c r="F62" s="30">
        <v>871</v>
      </c>
      <c r="G62" s="30">
        <v>179</v>
      </c>
      <c r="H62" s="30">
        <v>336</v>
      </c>
      <c r="I62" s="30">
        <v>82</v>
      </c>
      <c r="J62" s="30">
        <v>560</v>
      </c>
    </row>
    <row r="63" spans="1:10" ht="15" customHeight="1">
      <c r="A63" s="49"/>
      <c r="B63" s="24"/>
      <c r="C63" s="52"/>
      <c r="D63" s="31">
        <v>1</v>
      </c>
      <c r="E63" s="26">
        <v>0.10463576158940398</v>
      </c>
      <c r="F63" s="27">
        <v>0.38454746136865342</v>
      </c>
      <c r="G63" s="27">
        <v>7.9028697571743925E-2</v>
      </c>
      <c r="H63" s="27">
        <v>0.14834437086092717</v>
      </c>
      <c r="I63" s="27">
        <v>3.6203090507726271E-2</v>
      </c>
      <c r="J63" s="27">
        <v>0.24724061810154527</v>
      </c>
    </row>
    <row r="64" spans="1:10" ht="15" customHeight="1">
      <c r="A64" s="49"/>
      <c r="B64" s="24"/>
      <c r="C64" s="51" t="s">
        <v>14</v>
      </c>
      <c r="D64" s="28">
        <v>1187</v>
      </c>
      <c r="E64" s="29">
        <v>154</v>
      </c>
      <c r="F64" s="30">
        <v>431</v>
      </c>
      <c r="G64" s="30">
        <v>61</v>
      </c>
      <c r="H64" s="30">
        <v>189</v>
      </c>
      <c r="I64" s="30">
        <v>30</v>
      </c>
      <c r="J64" s="30">
        <v>322</v>
      </c>
    </row>
    <row r="65" spans="1:10" ht="15" customHeight="1">
      <c r="A65" s="49"/>
      <c r="B65" s="24"/>
      <c r="C65" s="52"/>
      <c r="D65" s="31">
        <v>1</v>
      </c>
      <c r="E65" s="26">
        <v>0.12973883740522324</v>
      </c>
      <c r="F65" s="27">
        <v>0.36310025273799496</v>
      </c>
      <c r="G65" s="27">
        <v>5.1390058972198824E-2</v>
      </c>
      <c r="H65" s="27">
        <v>0.15922493681550126</v>
      </c>
      <c r="I65" s="27">
        <v>2.5273799494524012E-2</v>
      </c>
      <c r="J65" s="27">
        <v>0.27127211457455769</v>
      </c>
    </row>
    <row r="66" spans="1:10" ht="15" customHeight="1">
      <c r="A66" s="49"/>
      <c r="B66" s="24"/>
      <c r="C66" s="51" t="s">
        <v>19</v>
      </c>
      <c r="D66" s="28">
        <v>2539</v>
      </c>
      <c r="E66" s="29">
        <v>289</v>
      </c>
      <c r="F66" s="30">
        <v>908</v>
      </c>
      <c r="G66" s="30">
        <v>198</v>
      </c>
      <c r="H66" s="30">
        <v>307</v>
      </c>
      <c r="I66" s="30">
        <v>89</v>
      </c>
      <c r="J66" s="30">
        <v>748</v>
      </c>
    </row>
    <row r="67" spans="1:10" ht="15" customHeight="1">
      <c r="A67" s="49"/>
      <c r="B67" s="43"/>
      <c r="C67" s="60"/>
      <c r="D67" s="44">
        <v>1</v>
      </c>
      <c r="E67" s="45">
        <v>0.11382434029145333</v>
      </c>
      <c r="F67" s="46">
        <v>0.3576211106734935</v>
      </c>
      <c r="G67" s="46">
        <v>7.7983458054352112E-2</v>
      </c>
      <c r="H67" s="46">
        <v>0.1209137455691217</v>
      </c>
      <c r="I67" s="46">
        <v>3.5053170539582512E-2</v>
      </c>
      <c r="J67" s="46">
        <v>0.29460417487199686</v>
      </c>
    </row>
    <row r="68" spans="1:10" ht="15" customHeight="1">
      <c r="A68" s="49"/>
      <c r="B68" s="24" t="s">
        <v>283</v>
      </c>
      <c r="C68" s="53" t="s">
        <v>309</v>
      </c>
      <c r="D68" s="21">
        <v>2952</v>
      </c>
      <c r="E68" s="22">
        <v>352</v>
      </c>
      <c r="F68" s="23">
        <v>759</v>
      </c>
      <c r="G68" s="23">
        <v>204</v>
      </c>
      <c r="H68" s="23">
        <v>209</v>
      </c>
      <c r="I68" s="23">
        <v>74</v>
      </c>
      <c r="J68" s="23">
        <v>1354</v>
      </c>
    </row>
    <row r="69" spans="1:10" ht="15" customHeight="1">
      <c r="A69" s="49"/>
      <c r="B69" s="24"/>
      <c r="C69" s="52"/>
      <c r="D69" s="31">
        <v>1</v>
      </c>
      <c r="E69" s="26">
        <v>0.11924119241192412</v>
      </c>
      <c r="F69" s="27">
        <v>0.25711382113821141</v>
      </c>
      <c r="G69" s="27">
        <v>6.910569105691057E-2</v>
      </c>
      <c r="H69" s="27">
        <v>7.0799457994579942E-2</v>
      </c>
      <c r="I69" s="27">
        <v>2.5067750677506776E-2</v>
      </c>
      <c r="J69" s="27">
        <v>0.45867208672086723</v>
      </c>
    </row>
    <row r="70" spans="1:10" ht="15" customHeight="1">
      <c r="A70" s="49"/>
      <c r="B70" s="24"/>
      <c r="C70" s="51" t="s">
        <v>310</v>
      </c>
      <c r="D70" s="28">
        <v>2912</v>
      </c>
      <c r="E70" s="29">
        <v>322</v>
      </c>
      <c r="F70" s="30">
        <v>926</v>
      </c>
      <c r="G70" s="30">
        <v>219</v>
      </c>
      <c r="H70" s="30">
        <v>235</v>
      </c>
      <c r="I70" s="30">
        <v>76</v>
      </c>
      <c r="J70" s="30">
        <v>1134</v>
      </c>
    </row>
    <row r="71" spans="1:10" ht="15" customHeight="1">
      <c r="A71" s="49"/>
      <c r="B71" s="24"/>
      <c r="C71" s="52"/>
      <c r="D71" s="31">
        <v>1</v>
      </c>
      <c r="E71" s="26">
        <v>0.11057692307692307</v>
      </c>
      <c r="F71" s="27">
        <v>0.31799450549450547</v>
      </c>
      <c r="G71" s="27">
        <v>7.5206043956043953E-2</v>
      </c>
      <c r="H71" s="27">
        <v>8.0700549450549455E-2</v>
      </c>
      <c r="I71" s="27">
        <v>2.60989010989011E-2</v>
      </c>
      <c r="J71" s="27">
        <v>0.38942307692307693</v>
      </c>
    </row>
    <row r="72" spans="1:10" ht="15" customHeight="1">
      <c r="A72" s="49"/>
      <c r="B72" s="24"/>
      <c r="C72" s="51" t="s">
        <v>311</v>
      </c>
      <c r="D72" s="28">
        <v>3812</v>
      </c>
      <c r="E72" s="29">
        <v>437</v>
      </c>
      <c r="F72" s="30">
        <v>1636</v>
      </c>
      <c r="G72" s="30">
        <v>266</v>
      </c>
      <c r="H72" s="30">
        <v>508</v>
      </c>
      <c r="I72" s="30">
        <v>134</v>
      </c>
      <c r="J72" s="30">
        <v>831</v>
      </c>
    </row>
    <row r="73" spans="1:10" ht="15" customHeight="1">
      <c r="A73" s="49"/>
      <c r="B73" s="24"/>
      <c r="C73" s="52"/>
      <c r="D73" s="31">
        <v>1</v>
      </c>
      <c r="E73" s="26">
        <v>0.11463798530954879</v>
      </c>
      <c r="F73" s="27">
        <v>0.42917103882476393</v>
      </c>
      <c r="G73" s="27">
        <v>6.9779643231899266E-2</v>
      </c>
      <c r="H73" s="27">
        <v>0.13326337880377753</v>
      </c>
      <c r="I73" s="27">
        <v>3.5152151101783838E-2</v>
      </c>
      <c r="J73" s="27">
        <v>0.21799580272822666</v>
      </c>
    </row>
    <row r="74" spans="1:10" ht="15" customHeight="1">
      <c r="A74" s="49"/>
      <c r="B74" s="24"/>
      <c r="C74" s="51" t="s">
        <v>312</v>
      </c>
      <c r="D74" s="28">
        <v>2750</v>
      </c>
      <c r="E74" s="29">
        <v>302</v>
      </c>
      <c r="F74" s="30">
        <v>1209</v>
      </c>
      <c r="G74" s="30">
        <v>166</v>
      </c>
      <c r="H74" s="30">
        <v>445</v>
      </c>
      <c r="I74" s="30">
        <v>107</v>
      </c>
      <c r="J74" s="30">
        <v>521</v>
      </c>
    </row>
    <row r="75" spans="1:10" ht="15" customHeight="1">
      <c r="A75" s="49"/>
      <c r="B75" s="24"/>
      <c r="C75" s="52"/>
      <c r="D75" s="31">
        <v>1</v>
      </c>
      <c r="E75" s="26">
        <v>0.10981818181818181</v>
      </c>
      <c r="F75" s="27">
        <v>0.43963636363636366</v>
      </c>
      <c r="G75" s="27">
        <v>6.0363636363636362E-2</v>
      </c>
      <c r="H75" s="27">
        <v>0.16181818181818181</v>
      </c>
      <c r="I75" s="27">
        <v>3.8909090909090907E-2</v>
      </c>
      <c r="J75" s="27">
        <v>0.18945454545454546</v>
      </c>
    </row>
    <row r="76" spans="1:10" ht="15" customHeight="1">
      <c r="A76" s="49"/>
      <c r="B76" s="24"/>
      <c r="C76" s="51" t="s">
        <v>313</v>
      </c>
      <c r="D76" s="28">
        <v>1585</v>
      </c>
      <c r="E76" s="29">
        <v>180</v>
      </c>
      <c r="F76" s="30">
        <v>667</v>
      </c>
      <c r="G76" s="30">
        <v>88</v>
      </c>
      <c r="H76" s="30">
        <v>295</v>
      </c>
      <c r="I76" s="30">
        <v>78</v>
      </c>
      <c r="J76" s="30">
        <v>277</v>
      </c>
    </row>
    <row r="77" spans="1:10" ht="15" customHeight="1">
      <c r="A77" s="49"/>
      <c r="B77" s="24"/>
      <c r="C77" s="52"/>
      <c r="D77" s="31">
        <v>1</v>
      </c>
      <c r="E77" s="26">
        <v>0.11356466876971609</v>
      </c>
      <c r="F77" s="27">
        <v>0.42082018927444798</v>
      </c>
      <c r="G77" s="27">
        <v>5.5520504731861202E-2</v>
      </c>
      <c r="H77" s="27">
        <v>0.18611987381703471</v>
      </c>
      <c r="I77" s="27">
        <v>4.9211356466876972E-2</v>
      </c>
      <c r="J77" s="27">
        <v>0.17476340694006309</v>
      </c>
    </row>
    <row r="78" spans="1:10" ht="15" customHeight="1">
      <c r="A78" s="49"/>
      <c r="B78" s="24"/>
      <c r="C78" s="51" t="s">
        <v>314</v>
      </c>
      <c r="D78" s="28">
        <v>1329</v>
      </c>
      <c r="E78" s="29">
        <v>126</v>
      </c>
      <c r="F78" s="30">
        <v>568</v>
      </c>
      <c r="G78" s="30">
        <v>65</v>
      </c>
      <c r="H78" s="30">
        <v>221</v>
      </c>
      <c r="I78" s="30">
        <v>50</v>
      </c>
      <c r="J78" s="30">
        <v>299</v>
      </c>
    </row>
    <row r="79" spans="1:10" ht="15" customHeight="1">
      <c r="A79" s="49"/>
      <c r="B79" s="24"/>
      <c r="C79" s="52"/>
      <c r="D79" s="31">
        <v>1</v>
      </c>
      <c r="E79" s="26">
        <v>9.480812641083522E-2</v>
      </c>
      <c r="F79" s="27">
        <v>0.42738901429646353</v>
      </c>
      <c r="G79" s="27">
        <v>4.8908954100827691E-2</v>
      </c>
      <c r="H79" s="27">
        <v>0.16629044394281414</v>
      </c>
      <c r="I79" s="27">
        <v>3.7622272385252072E-2</v>
      </c>
      <c r="J79" s="27">
        <v>0.22498118886380739</v>
      </c>
    </row>
    <row r="80" spans="1:10" ht="15" customHeight="1">
      <c r="A80" s="49"/>
      <c r="B80" s="24"/>
      <c r="C80" s="51" t="s">
        <v>315</v>
      </c>
      <c r="D80" s="28">
        <v>686</v>
      </c>
      <c r="E80" s="29">
        <v>80</v>
      </c>
      <c r="F80" s="30">
        <v>303</v>
      </c>
      <c r="G80" s="30">
        <v>41</v>
      </c>
      <c r="H80" s="30">
        <v>72</v>
      </c>
      <c r="I80" s="30">
        <v>42</v>
      </c>
      <c r="J80" s="30">
        <v>148</v>
      </c>
    </row>
    <row r="81" spans="1:10" ht="15" customHeight="1">
      <c r="A81" s="49"/>
      <c r="B81" s="24"/>
      <c r="C81" s="52"/>
      <c r="D81" s="31">
        <v>1</v>
      </c>
      <c r="E81" s="26">
        <v>0.11661807580174927</v>
      </c>
      <c r="F81" s="27">
        <v>0.44169096209912534</v>
      </c>
      <c r="G81" s="27">
        <v>5.9766763848396499E-2</v>
      </c>
      <c r="H81" s="27">
        <v>0.10495626822157435</v>
      </c>
      <c r="I81" s="27">
        <v>6.1224489795918366E-2</v>
      </c>
      <c r="J81" s="27">
        <v>0.21574344023323616</v>
      </c>
    </row>
    <row r="82" spans="1:10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</row>
    <row r="83" spans="1:10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</row>
    <row r="84" spans="1:10" ht="15" customHeight="1">
      <c r="A84" s="49"/>
      <c r="B84" s="24" t="s">
        <v>316</v>
      </c>
      <c r="C84" s="53" t="s">
        <v>317</v>
      </c>
      <c r="D84" s="21">
        <v>4187</v>
      </c>
      <c r="E84" s="22">
        <v>512</v>
      </c>
      <c r="F84" s="23">
        <v>1352</v>
      </c>
      <c r="G84" s="23">
        <v>263</v>
      </c>
      <c r="H84" s="23">
        <v>266</v>
      </c>
      <c r="I84" s="23">
        <v>108</v>
      </c>
      <c r="J84" s="23">
        <v>1686</v>
      </c>
    </row>
    <row r="85" spans="1:10" ht="15" customHeight="1">
      <c r="A85" s="49"/>
      <c r="B85" s="24" t="s">
        <v>318</v>
      </c>
      <c r="C85" s="52"/>
      <c r="D85" s="31">
        <v>1</v>
      </c>
      <c r="E85" s="26">
        <v>0.12228325770241223</v>
      </c>
      <c r="F85" s="27">
        <v>0.32290422737043228</v>
      </c>
      <c r="G85" s="27">
        <v>6.281347026510628E-2</v>
      </c>
      <c r="H85" s="27">
        <v>6.352997372820636E-2</v>
      </c>
      <c r="I85" s="27">
        <v>2.5794124671602581E-2</v>
      </c>
      <c r="J85" s="27">
        <v>0.40267494626224026</v>
      </c>
    </row>
    <row r="86" spans="1:10" ht="15" customHeight="1">
      <c r="A86" s="49"/>
      <c r="B86" s="24" t="s">
        <v>319</v>
      </c>
      <c r="C86" s="51" t="s">
        <v>320</v>
      </c>
      <c r="D86" s="28">
        <v>3737</v>
      </c>
      <c r="E86" s="29">
        <v>428</v>
      </c>
      <c r="F86" s="30">
        <v>1352</v>
      </c>
      <c r="G86" s="30">
        <v>270</v>
      </c>
      <c r="H86" s="30">
        <v>399</v>
      </c>
      <c r="I86" s="30">
        <v>99</v>
      </c>
      <c r="J86" s="30">
        <v>1189</v>
      </c>
    </row>
    <row r="87" spans="1:10" ht="15" customHeight="1">
      <c r="A87" s="49"/>
      <c r="B87" s="24"/>
      <c r="C87" s="52"/>
      <c r="D87" s="31">
        <v>1</v>
      </c>
      <c r="E87" s="26">
        <v>0.11453037195611453</v>
      </c>
      <c r="F87" s="27">
        <v>0.36178753010436177</v>
      </c>
      <c r="G87" s="27">
        <v>7.2250468290072256E-2</v>
      </c>
      <c r="H87" s="27">
        <v>0.10677013647310676</v>
      </c>
      <c r="I87" s="27">
        <v>2.6491838373026492E-2</v>
      </c>
      <c r="J87" s="27">
        <v>0.31816965480331816</v>
      </c>
    </row>
    <row r="88" spans="1:10" ht="15" customHeight="1">
      <c r="A88" s="49"/>
      <c r="B88" s="24"/>
      <c r="C88" s="51" t="s">
        <v>321</v>
      </c>
      <c r="D88" s="28">
        <v>2220</v>
      </c>
      <c r="E88" s="29">
        <v>267</v>
      </c>
      <c r="F88" s="30">
        <v>908</v>
      </c>
      <c r="G88" s="30">
        <v>144</v>
      </c>
      <c r="H88" s="30">
        <v>304</v>
      </c>
      <c r="I88" s="30">
        <v>89</v>
      </c>
      <c r="J88" s="30">
        <v>508</v>
      </c>
    </row>
    <row r="89" spans="1:10" ht="15" customHeight="1">
      <c r="A89" s="49"/>
      <c r="B89" s="24"/>
      <c r="C89" s="52"/>
      <c r="D89" s="31">
        <v>1</v>
      </c>
      <c r="E89" s="26">
        <v>0.12027027027027028</v>
      </c>
      <c r="F89" s="27">
        <v>0.40900900900900899</v>
      </c>
      <c r="G89" s="27">
        <v>6.4864864864864868E-2</v>
      </c>
      <c r="H89" s="27">
        <v>0.13693693693693693</v>
      </c>
      <c r="I89" s="27">
        <v>4.009009009009009E-2</v>
      </c>
      <c r="J89" s="27">
        <v>0.22882882882882882</v>
      </c>
    </row>
    <row r="90" spans="1:10" ht="15" customHeight="1">
      <c r="A90" s="49"/>
      <c r="B90" s="24"/>
      <c r="C90" s="51" t="s">
        <v>322</v>
      </c>
      <c r="D90" s="28">
        <v>3166</v>
      </c>
      <c r="E90" s="29">
        <v>339</v>
      </c>
      <c r="F90" s="30">
        <v>1399</v>
      </c>
      <c r="G90" s="30">
        <v>207</v>
      </c>
      <c r="H90" s="30">
        <v>491</v>
      </c>
      <c r="I90" s="30">
        <v>125</v>
      </c>
      <c r="J90" s="30">
        <v>605</v>
      </c>
    </row>
    <row r="91" spans="1:10" ht="15" customHeight="1">
      <c r="A91" s="49"/>
      <c r="B91" s="24"/>
      <c r="C91" s="52"/>
      <c r="D91" s="31">
        <v>1</v>
      </c>
      <c r="E91" s="26">
        <v>0.10707517372078332</v>
      </c>
      <c r="F91" s="27">
        <v>0.44188250157927983</v>
      </c>
      <c r="G91" s="27">
        <v>6.5382185723310171E-2</v>
      </c>
      <c r="H91" s="27">
        <v>0.15508528111181302</v>
      </c>
      <c r="I91" s="27">
        <v>3.9481996209728365E-2</v>
      </c>
      <c r="J91" s="27">
        <v>0.19109286165508529</v>
      </c>
    </row>
    <row r="92" spans="1:10" ht="15" customHeight="1">
      <c r="A92" s="49"/>
      <c r="B92" s="24"/>
      <c r="C92" s="51" t="s">
        <v>323</v>
      </c>
      <c r="D92" s="28">
        <v>1639</v>
      </c>
      <c r="E92" s="29">
        <v>148</v>
      </c>
      <c r="F92" s="30">
        <v>643</v>
      </c>
      <c r="G92" s="30">
        <v>106</v>
      </c>
      <c r="H92" s="30">
        <v>326</v>
      </c>
      <c r="I92" s="30">
        <v>89</v>
      </c>
      <c r="J92" s="30">
        <v>327</v>
      </c>
    </row>
    <row r="93" spans="1:10" ht="15" customHeight="1">
      <c r="A93" s="49"/>
      <c r="B93" s="24"/>
      <c r="C93" s="52"/>
      <c r="D93" s="31">
        <v>1</v>
      </c>
      <c r="E93" s="26">
        <v>9.0298962782184258E-2</v>
      </c>
      <c r="F93" s="27">
        <v>0.3923123856009762</v>
      </c>
      <c r="G93" s="27">
        <v>6.4673581452104945E-2</v>
      </c>
      <c r="H93" s="27">
        <v>0.19890176937156803</v>
      </c>
      <c r="I93" s="27">
        <v>5.4301403294691887E-2</v>
      </c>
      <c r="J93" s="27">
        <v>0.19951189749847467</v>
      </c>
    </row>
    <row r="94" spans="1:10" ht="15" customHeight="1">
      <c r="A94" s="49"/>
      <c r="B94" s="24"/>
      <c r="C94" s="51" t="s">
        <v>324</v>
      </c>
      <c r="D94" s="28">
        <v>403</v>
      </c>
      <c r="E94" s="29">
        <v>37</v>
      </c>
      <c r="F94" s="30">
        <v>162</v>
      </c>
      <c r="G94" s="30">
        <v>24</v>
      </c>
      <c r="H94" s="30">
        <v>85</v>
      </c>
      <c r="I94" s="30">
        <v>16</v>
      </c>
      <c r="J94" s="30">
        <v>79</v>
      </c>
    </row>
    <row r="95" spans="1:10" ht="15" customHeight="1">
      <c r="A95" s="49"/>
      <c r="B95" s="24"/>
      <c r="C95" s="52"/>
      <c r="D95" s="31">
        <v>1</v>
      </c>
      <c r="E95" s="26">
        <v>9.1811414392059559E-2</v>
      </c>
      <c r="F95" s="27">
        <v>0.40198511166253104</v>
      </c>
      <c r="G95" s="27">
        <v>5.9553349875930521E-2</v>
      </c>
      <c r="H95" s="27">
        <v>0.21091811414392059</v>
      </c>
      <c r="I95" s="27">
        <v>3.9702233250620347E-2</v>
      </c>
      <c r="J95" s="27">
        <v>0.19602977667493796</v>
      </c>
    </row>
    <row r="96" spans="1:10" ht="15" customHeight="1">
      <c r="A96" s="49"/>
      <c r="B96" s="24"/>
      <c r="C96" s="51" t="s">
        <v>325</v>
      </c>
      <c r="D96" s="28">
        <v>373</v>
      </c>
      <c r="E96" s="29">
        <v>40</v>
      </c>
      <c r="F96" s="30">
        <v>151</v>
      </c>
      <c r="G96" s="30">
        <v>18</v>
      </c>
      <c r="H96" s="30">
        <v>65</v>
      </c>
      <c r="I96" s="30">
        <v>22</v>
      </c>
      <c r="J96" s="30">
        <v>77</v>
      </c>
    </row>
    <row r="97" spans="1:10" ht="15" customHeight="1">
      <c r="A97" s="49"/>
      <c r="B97" s="24"/>
      <c r="C97" s="52"/>
      <c r="D97" s="31">
        <v>1</v>
      </c>
      <c r="E97" s="26">
        <v>0.10723860589812333</v>
      </c>
      <c r="F97" s="27">
        <v>0.40482573726541554</v>
      </c>
      <c r="G97" s="27">
        <v>4.8257372654155493E-2</v>
      </c>
      <c r="H97" s="27">
        <v>0.17426273458445041</v>
      </c>
      <c r="I97" s="27">
        <v>5.8981233243967826E-2</v>
      </c>
      <c r="J97" s="27">
        <v>0.2064343163538874</v>
      </c>
    </row>
    <row r="98" spans="1:10" ht="15" customHeight="1">
      <c r="A98" s="49"/>
      <c r="B98" s="24"/>
      <c r="C98" s="51" t="s">
        <v>326</v>
      </c>
      <c r="D98" s="28">
        <v>28</v>
      </c>
      <c r="E98" s="29">
        <v>3</v>
      </c>
      <c r="F98" s="30">
        <v>10</v>
      </c>
      <c r="G98" s="30">
        <v>0</v>
      </c>
      <c r="H98" s="30">
        <v>9</v>
      </c>
      <c r="I98" s="30">
        <v>0</v>
      </c>
      <c r="J98" s="30">
        <v>6</v>
      </c>
    </row>
    <row r="99" spans="1:10" ht="15" customHeight="1">
      <c r="A99" s="49"/>
      <c r="B99" s="24"/>
      <c r="C99" s="52"/>
      <c r="D99" s="31">
        <v>1</v>
      </c>
      <c r="E99" s="26">
        <v>0.10714285714285714</v>
      </c>
      <c r="F99" s="27">
        <v>0.35714285714285715</v>
      </c>
      <c r="G99" s="27">
        <v>0</v>
      </c>
      <c r="H99" s="27">
        <v>0.32142857142857145</v>
      </c>
      <c r="I99" s="27">
        <v>0</v>
      </c>
      <c r="J99" s="27">
        <v>0.21428571428571427</v>
      </c>
    </row>
    <row r="100" spans="1:10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1</v>
      </c>
    </row>
    <row r="101" spans="1:10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1</v>
      </c>
    </row>
    <row r="102" spans="1:10" ht="15" customHeight="1">
      <c r="C102"/>
    </row>
    <row r="103" spans="1:10" ht="12" hidden="1" customHeight="1">
      <c r="C103"/>
    </row>
    <row r="104" spans="1:10" ht="12" hidden="1" customHeight="1">
      <c r="C104"/>
    </row>
    <row r="105" spans="1:10" ht="12" hidden="1" customHeight="1">
      <c r="C105"/>
    </row>
    <row r="106" spans="1:10" ht="12" hidden="1" customHeight="1">
      <c r="C106"/>
    </row>
    <row r="107" spans="1:10" ht="12" hidden="1" customHeight="1">
      <c r="C107"/>
    </row>
    <row r="108" spans="1:10" ht="12" hidden="1" customHeight="1">
      <c r="C108"/>
    </row>
    <row r="109" spans="1:10" ht="12" hidden="1" customHeight="1">
      <c r="C109"/>
    </row>
    <row r="110" spans="1:10" ht="12" hidden="1" customHeight="1">
      <c r="C110"/>
    </row>
    <row r="111" spans="1:10" ht="12" hidden="1" customHeight="1">
      <c r="C111"/>
    </row>
    <row r="112" spans="1:1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J9">
    <cfRule type="top10" dxfId="229" priority="56" rank="1"/>
  </conditionalFormatting>
  <conditionalFormatting sqref="E67:J67">
    <cfRule type="top10" dxfId="228" priority="49" rank="1"/>
  </conditionalFormatting>
  <conditionalFormatting sqref="E65:J65">
    <cfRule type="top10" dxfId="227" priority="48" rank="1"/>
  </conditionalFormatting>
  <conditionalFormatting sqref="E63:J63">
    <cfRule type="top10" dxfId="226" priority="47" rank="1"/>
  </conditionalFormatting>
  <conditionalFormatting sqref="E61:J61">
    <cfRule type="top10" dxfId="225" priority="46" rank="1"/>
  </conditionalFormatting>
  <conditionalFormatting sqref="E59:J59">
    <cfRule type="top10" dxfId="224" priority="45" rank="1"/>
  </conditionalFormatting>
  <conditionalFormatting sqref="E57:J57">
    <cfRule type="top10" dxfId="223" priority="44" rank="1"/>
  </conditionalFormatting>
  <conditionalFormatting sqref="E55:J55">
    <cfRule type="top10" dxfId="222" priority="43" rank="1"/>
  </conditionalFormatting>
  <conditionalFormatting sqref="E53:J53">
    <cfRule type="top10" dxfId="221" priority="42" rank="1"/>
  </conditionalFormatting>
  <conditionalFormatting sqref="E51:J51">
    <cfRule type="top10" dxfId="220" priority="41" rank="1"/>
  </conditionalFormatting>
  <conditionalFormatting sqref="E49:J49">
    <cfRule type="top10" dxfId="219" priority="40" rank="1"/>
  </conditionalFormatting>
  <conditionalFormatting sqref="E47:J47">
    <cfRule type="top10" dxfId="218" priority="39" rank="1"/>
  </conditionalFormatting>
  <conditionalFormatting sqref="E45:J45">
    <cfRule type="top10" dxfId="217" priority="38" rank="1"/>
  </conditionalFormatting>
  <conditionalFormatting sqref="E43:J43">
    <cfRule type="top10" dxfId="216" priority="37" rank="1"/>
  </conditionalFormatting>
  <conditionalFormatting sqref="E41:J41">
    <cfRule type="top10" dxfId="215" priority="36" rank="1"/>
  </conditionalFormatting>
  <conditionalFormatting sqref="E39:J39">
    <cfRule type="top10" dxfId="214" priority="35" rank="1"/>
  </conditionalFormatting>
  <conditionalFormatting sqref="E37:J37">
    <cfRule type="top10" dxfId="213" priority="34" rank="1"/>
  </conditionalFormatting>
  <conditionalFormatting sqref="E35:J35">
    <cfRule type="top10" dxfId="212" priority="32" rank="1"/>
  </conditionalFormatting>
  <conditionalFormatting sqref="E33:J33">
    <cfRule type="top10" dxfId="211" priority="31" rank="1"/>
  </conditionalFormatting>
  <conditionalFormatting sqref="E31:J31">
    <cfRule type="top10" dxfId="210" priority="30" rank="1"/>
  </conditionalFormatting>
  <conditionalFormatting sqref="E29:J29">
    <cfRule type="top10" dxfId="209" priority="29" rank="1"/>
  </conditionalFormatting>
  <conditionalFormatting sqref="E27:J27">
    <cfRule type="top10" dxfId="208" priority="28" rank="1"/>
  </conditionalFormatting>
  <conditionalFormatting sqref="E21:J21">
    <cfRule type="top10" dxfId="207" priority="27" rank="1"/>
  </conditionalFormatting>
  <conditionalFormatting sqref="E19:J19">
    <cfRule type="top10" dxfId="206" priority="26" rank="1"/>
  </conditionalFormatting>
  <conditionalFormatting sqref="E17:J17">
    <cfRule type="top10" dxfId="205" priority="25" rank="1"/>
  </conditionalFormatting>
  <conditionalFormatting sqref="E15:J15">
    <cfRule type="top10" dxfId="204" priority="24" rank="1"/>
  </conditionalFormatting>
  <conditionalFormatting sqref="E13:J13">
    <cfRule type="top10" dxfId="203" priority="23" rank="1"/>
  </conditionalFormatting>
  <conditionalFormatting sqref="E11:J11">
    <cfRule type="top10" dxfId="202" priority="22" rank="1"/>
  </conditionalFormatting>
  <conditionalFormatting sqref="E23:J23">
    <cfRule type="top10" dxfId="201" priority="21" rank="1"/>
  </conditionalFormatting>
  <conditionalFormatting sqref="E25:J25">
    <cfRule type="top10" dxfId="200" priority="20" rank="1"/>
  </conditionalFormatting>
  <conditionalFormatting sqref="E81:J81">
    <cfRule type="top10" dxfId="199" priority="17" rank="1"/>
  </conditionalFormatting>
  <conditionalFormatting sqref="E79:J79">
    <cfRule type="top10" dxfId="198" priority="16" rank="1"/>
  </conditionalFormatting>
  <conditionalFormatting sqref="E77:J77">
    <cfRule type="top10" dxfId="197" priority="15" rank="1"/>
  </conditionalFormatting>
  <conditionalFormatting sqref="E75:J75">
    <cfRule type="top10" dxfId="196" priority="14" rank="1"/>
  </conditionalFormatting>
  <conditionalFormatting sqref="E73:J73">
    <cfRule type="top10" dxfId="195" priority="13" rank="1"/>
  </conditionalFormatting>
  <conditionalFormatting sqref="E71:J71">
    <cfRule type="top10" dxfId="194" priority="12" rank="1"/>
  </conditionalFormatting>
  <conditionalFormatting sqref="E69:J69">
    <cfRule type="top10" dxfId="193" priority="11" rank="1"/>
  </conditionalFormatting>
  <conditionalFormatting sqref="E101:J101">
    <cfRule type="top10" dxfId="192" priority="9" rank="1"/>
  </conditionalFormatting>
  <conditionalFormatting sqref="E99:J99">
    <cfRule type="top10" dxfId="191" priority="8" rank="1"/>
  </conditionalFormatting>
  <conditionalFormatting sqref="E97:J97">
    <cfRule type="top10" dxfId="190" priority="7" rank="1"/>
  </conditionalFormatting>
  <conditionalFormatting sqref="E95:J95">
    <cfRule type="top10" dxfId="189" priority="6" rank="1"/>
  </conditionalFormatting>
  <conditionalFormatting sqref="E93:J93">
    <cfRule type="top10" dxfId="188" priority="5" rank="1"/>
  </conditionalFormatting>
  <conditionalFormatting sqref="E91:J91">
    <cfRule type="top10" dxfId="187" priority="4" rank="1"/>
  </conditionalFormatting>
  <conditionalFormatting sqref="E89:J89">
    <cfRule type="top10" dxfId="186" priority="3" rank="1"/>
  </conditionalFormatting>
  <conditionalFormatting sqref="E87:J87">
    <cfRule type="top10" dxfId="185" priority="2" rank="1"/>
  </conditionalFormatting>
  <conditionalFormatting sqref="E85:J85">
    <cfRule type="top10" dxfId="18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3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2" width="8.625" style="3"/>
    <col min="13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</row>
    <row r="2" spans="1:16384" ht="15" customHeight="1">
      <c r="B2" s="3" t="s">
        <v>29</v>
      </c>
    </row>
    <row r="3" spans="1:16384" ht="15" customHeight="1">
      <c r="B3" s="3" t="s">
        <v>377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252</v>
      </c>
      <c r="F7" s="13" t="s">
        <v>253</v>
      </c>
      <c r="G7" s="13" t="s">
        <v>254</v>
      </c>
      <c r="H7" s="13" t="s">
        <v>255</v>
      </c>
      <c r="I7" s="13" t="s">
        <v>256</v>
      </c>
      <c r="J7" s="13" t="s">
        <v>257</v>
      </c>
      <c r="K7" s="13" t="s">
        <v>258</v>
      </c>
      <c r="L7" s="13" t="s">
        <v>27</v>
      </c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2952</v>
      </c>
      <c r="F8" s="16">
        <v>2912</v>
      </c>
      <c r="G8" s="16">
        <v>3812</v>
      </c>
      <c r="H8" s="16">
        <v>2750</v>
      </c>
      <c r="I8" s="16">
        <v>1585</v>
      </c>
      <c r="J8" s="16">
        <v>1329</v>
      </c>
      <c r="K8" s="16">
        <v>686</v>
      </c>
      <c r="L8" s="16">
        <v>132</v>
      </c>
    </row>
    <row r="9" spans="1:16384" ht="15" customHeight="1">
      <c r="A9" s="49"/>
      <c r="B9" s="57"/>
      <c r="C9" s="58"/>
      <c r="D9" s="17">
        <v>1</v>
      </c>
      <c r="E9" s="18">
        <v>0.18269587820274785</v>
      </c>
      <c r="F9" s="19">
        <v>0.18022032429756157</v>
      </c>
      <c r="G9" s="19">
        <v>0.23592028716425301</v>
      </c>
      <c r="H9" s="19">
        <v>0.17019433098155712</v>
      </c>
      <c r="I9" s="19">
        <v>9.8093823493006563E-2</v>
      </c>
      <c r="J9" s="19">
        <v>8.2250278499814339E-2</v>
      </c>
      <c r="K9" s="19">
        <v>4.2455749473944794E-2</v>
      </c>
      <c r="L9" s="19">
        <v>8.1693278871147416E-3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831</v>
      </c>
      <c r="F10" s="23">
        <v>709</v>
      </c>
      <c r="G10" s="23">
        <v>1196</v>
      </c>
      <c r="H10" s="23">
        <v>915</v>
      </c>
      <c r="I10" s="23">
        <v>598</v>
      </c>
      <c r="J10" s="23">
        <v>455</v>
      </c>
      <c r="K10" s="23">
        <v>242</v>
      </c>
      <c r="L10" s="23">
        <v>46</v>
      </c>
    </row>
    <row r="11" spans="1:16384" ht="15" customHeight="1">
      <c r="A11" s="49"/>
      <c r="B11" s="24"/>
      <c r="C11" s="52"/>
      <c r="D11" s="25">
        <v>1</v>
      </c>
      <c r="E11" s="26">
        <v>0.16646634615384615</v>
      </c>
      <c r="F11" s="27">
        <v>0.14202724358974358</v>
      </c>
      <c r="G11" s="27">
        <v>0.23958333333333334</v>
      </c>
      <c r="H11" s="27">
        <v>0.18329326923076922</v>
      </c>
      <c r="I11" s="27">
        <v>0.11979166666666667</v>
      </c>
      <c r="J11" s="27">
        <v>9.1145833333333329E-2</v>
      </c>
      <c r="K11" s="27">
        <v>4.8477564102564104E-2</v>
      </c>
      <c r="L11" s="27">
        <v>9.21474358974359E-3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2100</v>
      </c>
      <c r="F12" s="30">
        <v>2152</v>
      </c>
      <c r="G12" s="30">
        <v>2549</v>
      </c>
      <c r="H12" s="30">
        <v>1783</v>
      </c>
      <c r="I12" s="30">
        <v>960</v>
      </c>
      <c r="J12" s="30">
        <v>858</v>
      </c>
      <c r="K12" s="30">
        <v>429</v>
      </c>
      <c r="L12" s="30">
        <v>78</v>
      </c>
    </row>
    <row r="13" spans="1:16384" ht="15" customHeight="1">
      <c r="A13" s="49"/>
      <c r="B13" s="43"/>
      <c r="C13" s="60"/>
      <c r="D13" s="44">
        <v>1</v>
      </c>
      <c r="E13" s="45">
        <v>0.19250160418003484</v>
      </c>
      <c r="F13" s="46">
        <v>0.19726831056925476</v>
      </c>
      <c r="G13" s="46">
        <v>0.23366028050233753</v>
      </c>
      <c r="H13" s="46">
        <v>0.16344302869190577</v>
      </c>
      <c r="I13" s="46">
        <v>8.8000733339444498E-2</v>
      </c>
      <c r="J13" s="46">
        <v>7.8650655422128513E-2</v>
      </c>
      <c r="K13" s="46">
        <v>3.9325327711064256E-2</v>
      </c>
      <c r="L13" s="46">
        <v>7.1500595838298649E-3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37</v>
      </c>
      <c r="F14" s="23">
        <v>56</v>
      </c>
      <c r="G14" s="23">
        <v>101</v>
      </c>
      <c r="H14" s="23">
        <v>64</v>
      </c>
      <c r="I14" s="23">
        <v>39</v>
      </c>
      <c r="J14" s="23">
        <v>35</v>
      </c>
      <c r="K14" s="23">
        <v>24</v>
      </c>
      <c r="L14" s="23">
        <v>5</v>
      </c>
    </row>
    <row r="15" spans="1:16384" ht="15" customHeight="1">
      <c r="A15" s="49"/>
      <c r="B15" s="24"/>
      <c r="C15" s="52"/>
      <c r="D15" s="31">
        <v>1</v>
      </c>
      <c r="E15" s="26">
        <v>0.10249307479224377</v>
      </c>
      <c r="F15" s="27">
        <v>0.15512465373961218</v>
      </c>
      <c r="G15" s="27">
        <v>0.27977839335180055</v>
      </c>
      <c r="H15" s="27">
        <v>0.17728531855955679</v>
      </c>
      <c r="I15" s="27">
        <v>0.10803324099722991</v>
      </c>
      <c r="J15" s="27">
        <v>9.6952908587257622E-2</v>
      </c>
      <c r="K15" s="27">
        <v>6.6481994459833799E-2</v>
      </c>
      <c r="L15" s="27">
        <v>1.3850415512465374E-2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99</v>
      </c>
      <c r="F16" s="30">
        <v>129</v>
      </c>
      <c r="G16" s="30">
        <v>122</v>
      </c>
      <c r="H16" s="30">
        <v>133</v>
      </c>
      <c r="I16" s="30">
        <v>87</v>
      </c>
      <c r="J16" s="30">
        <v>73</v>
      </c>
      <c r="K16" s="30">
        <v>44</v>
      </c>
      <c r="L16" s="30">
        <v>8</v>
      </c>
    </row>
    <row r="17" spans="1:12" ht="15" customHeight="1">
      <c r="A17" s="49"/>
      <c r="B17" s="24"/>
      <c r="C17" s="52"/>
      <c r="D17" s="31">
        <v>1</v>
      </c>
      <c r="E17" s="26">
        <v>0.14244604316546763</v>
      </c>
      <c r="F17" s="27">
        <v>0.1856115107913669</v>
      </c>
      <c r="G17" s="27">
        <v>0.17553956834532375</v>
      </c>
      <c r="H17" s="27">
        <v>0.19136690647482013</v>
      </c>
      <c r="I17" s="27">
        <v>0.1251798561151079</v>
      </c>
      <c r="J17" s="27">
        <v>0.10503597122302158</v>
      </c>
      <c r="K17" s="27">
        <v>6.3309352517985612E-2</v>
      </c>
      <c r="L17" s="27">
        <v>1.1510791366906475E-2</v>
      </c>
    </row>
    <row r="18" spans="1:12" ht="15" customHeight="1">
      <c r="A18" s="49"/>
      <c r="B18" s="24"/>
      <c r="C18" s="51" t="s">
        <v>290</v>
      </c>
      <c r="D18" s="28">
        <v>867</v>
      </c>
      <c r="E18" s="29">
        <v>187</v>
      </c>
      <c r="F18" s="30">
        <v>135</v>
      </c>
      <c r="G18" s="30">
        <v>182</v>
      </c>
      <c r="H18" s="30">
        <v>140</v>
      </c>
      <c r="I18" s="30">
        <v>96</v>
      </c>
      <c r="J18" s="30">
        <v>77</v>
      </c>
      <c r="K18" s="30">
        <v>44</v>
      </c>
      <c r="L18" s="30">
        <v>6</v>
      </c>
    </row>
    <row r="19" spans="1:12" ht="15" customHeight="1">
      <c r="A19" s="49"/>
      <c r="B19" s="24"/>
      <c r="C19" s="52"/>
      <c r="D19" s="31">
        <v>1</v>
      </c>
      <c r="E19" s="26">
        <v>0.21568627450980393</v>
      </c>
      <c r="F19" s="27">
        <v>0.15570934256055363</v>
      </c>
      <c r="G19" s="27">
        <v>0.209919261822376</v>
      </c>
      <c r="H19" s="27">
        <v>0.16147635524798154</v>
      </c>
      <c r="I19" s="27">
        <v>0.11072664359861592</v>
      </c>
      <c r="J19" s="27">
        <v>8.8811995386389855E-2</v>
      </c>
      <c r="K19" s="27">
        <v>5.0749711649365627E-2</v>
      </c>
      <c r="L19" s="27">
        <v>6.920415224913495E-3</v>
      </c>
    </row>
    <row r="20" spans="1:12" ht="15" customHeight="1">
      <c r="A20" s="49"/>
      <c r="B20" s="24"/>
      <c r="C20" s="51" t="s">
        <v>291</v>
      </c>
      <c r="D20" s="28">
        <v>1749</v>
      </c>
      <c r="E20" s="29">
        <v>342</v>
      </c>
      <c r="F20" s="30">
        <v>328</v>
      </c>
      <c r="G20" s="30">
        <v>364</v>
      </c>
      <c r="H20" s="30">
        <v>293</v>
      </c>
      <c r="I20" s="30">
        <v>169</v>
      </c>
      <c r="J20" s="30">
        <v>152</v>
      </c>
      <c r="K20" s="30">
        <v>83</v>
      </c>
      <c r="L20" s="30">
        <v>18</v>
      </c>
    </row>
    <row r="21" spans="1:12" ht="15" customHeight="1">
      <c r="A21" s="49"/>
      <c r="B21" s="24"/>
      <c r="C21" s="52"/>
      <c r="D21" s="31">
        <v>1</v>
      </c>
      <c r="E21" s="26">
        <v>0.19554030874785591</v>
      </c>
      <c r="F21" s="27">
        <v>0.18753573470554602</v>
      </c>
      <c r="G21" s="27">
        <v>0.20811892510005717</v>
      </c>
      <c r="H21" s="27">
        <v>0.1675242995997713</v>
      </c>
      <c r="I21" s="27">
        <v>9.6626643796455122E-2</v>
      </c>
      <c r="J21" s="27">
        <v>8.6906803887935966E-2</v>
      </c>
      <c r="K21" s="27">
        <v>4.7455688965122929E-2</v>
      </c>
      <c r="L21" s="27">
        <v>1.0291595197255575E-2</v>
      </c>
    </row>
    <row r="22" spans="1:12" ht="15" customHeight="1">
      <c r="A22" s="49"/>
      <c r="B22" s="24"/>
      <c r="C22" s="51" t="s">
        <v>292</v>
      </c>
      <c r="D22" s="28">
        <v>3564</v>
      </c>
      <c r="E22" s="29">
        <v>776</v>
      </c>
      <c r="F22" s="30">
        <v>693</v>
      </c>
      <c r="G22" s="30">
        <v>877</v>
      </c>
      <c r="H22" s="30">
        <v>559</v>
      </c>
      <c r="I22" s="30">
        <v>285</v>
      </c>
      <c r="J22" s="30">
        <v>235</v>
      </c>
      <c r="K22" s="30">
        <v>123</v>
      </c>
      <c r="L22" s="30">
        <v>16</v>
      </c>
    </row>
    <row r="23" spans="1:12" ht="15" customHeight="1">
      <c r="A23" s="49"/>
      <c r="B23" s="24"/>
      <c r="C23" s="52"/>
      <c r="D23" s="25">
        <v>1</v>
      </c>
      <c r="E23" s="26">
        <v>0.21773288439955107</v>
      </c>
      <c r="F23" s="27">
        <v>0.19444444444444445</v>
      </c>
      <c r="G23" s="27">
        <v>0.24607182940516273</v>
      </c>
      <c r="H23" s="27">
        <v>0.15684624017957352</v>
      </c>
      <c r="I23" s="27">
        <v>7.9966329966329963E-2</v>
      </c>
      <c r="J23" s="27">
        <v>6.5937149270482609E-2</v>
      </c>
      <c r="K23" s="27">
        <v>3.4511784511784514E-2</v>
      </c>
      <c r="L23" s="27">
        <v>4.4893378226711564E-3</v>
      </c>
    </row>
    <row r="24" spans="1:12" ht="15" customHeight="1">
      <c r="A24" s="49"/>
      <c r="B24" s="24"/>
      <c r="C24" s="51" t="s">
        <v>293</v>
      </c>
      <c r="D24" s="28">
        <v>4716</v>
      </c>
      <c r="E24" s="29">
        <v>951</v>
      </c>
      <c r="F24" s="30">
        <v>925</v>
      </c>
      <c r="G24" s="30">
        <v>1165</v>
      </c>
      <c r="H24" s="30">
        <v>736</v>
      </c>
      <c r="I24" s="30">
        <v>396</v>
      </c>
      <c r="J24" s="30">
        <v>346</v>
      </c>
      <c r="K24" s="30">
        <v>159</v>
      </c>
      <c r="L24" s="30">
        <v>38</v>
      </c>
    </row>
    <row r="25" spans="1:12" ht="15" customHeight="1">
      <c r="A25" s="49"/>
      <c r="B25" s="24"/>
      <c r="C25" s="52"/>
      <c r="D25" s="25">
        <v>1</v>
      </c>
      <c r="E25" s="26">
        <v>0.20165394402035625</v>
      </c>
      <c r="F25" s="27">
        <v>0.19614079728583544</v>
      </c>
      <c r="G25" s="27">
        <v>0.24703138252756573</v>
      </c>
      <c r="H25" s="27">
        <v>0.15606446140797287</v>
      </c>
      <c r="I25" s="27">
        <v>8.3969465648854963E-2</v>
      </c>
      <c r="J25" s="27">
        <v>7.3367260390161157E-2</v>
      </c>
      <c r="K25" s="27">
        <v>3.3715012722646313E-2</v>
      </c>
      <c r="L25" s="27">
        <v>8.0576759966072935E-3</v>
      </c>
    </row>
    <row r="26" spans="1:12" ht="15" customHeight="1">
      <c r="A26" s="49"/>
      <c r="B26" s="24"/>
      <c r="C26" s="51" t="s">
        <v>294</v>
      </c>
      <c r="D26" s="28">
        <v>3882</v>
      </c>
      <c r="E26" s="29">
        <v>527</v>
      </c>
      <c r="F26" s="30">
        <v>581</v>
      </c>
      <c r="G26" s="30">
        <v>920</v>
      </c>
      <c r="H26" s="30">
        <v>763</v>
      </c>
      <c r="I26" s="30">
        <v>482</v>
      </c>
      <c r="J26" s="30">
        <v>388</v>
      </c>
      <c r="K26" s="30">
        <v>190</v>
      </c>
      <c r="L26" s="30">
        <v>31</v>
      </c>
    </row>
    <row r="27" spans="1:12" ht="15" customHeight="1">
      <c r="A27" s="49"/>
      <c r="B27" s="43"/>
      <c r="C27" s="60"/>
      <c r="D27" s="44">
        <v>1</v>
      </c>
      <c r="E27" s="45">
        <v>0.13575476558475014</v>
      </c>
      <c r="F27" s="46">
        <v>0.14966512107161256</v>
      </c>
      <c r="G27" s="46">
        <v>0.23699124162802679</v>
      </c>
      <c r="H27" s="46">
        <v>0.19654817104585265</v>
      </c>
      <c r="I27" s="46">
        <v>0.12416280267903143</v>
      </c>
      <c r="J27" s="46">
        <v>9.9948480164863476E-2</v>
      </c>
      <c r="K27" s="46">
        <v>4.8943843379701188E-2</v>
      </c>
      <c r="L27" s="46">
        <v>7.9855744461617729E-3</v>
      </c>
    </row>
    <row r="28" spans="1:12" ht="15" customHeight="1">
      <c r="A28" s="49"/>
      <c r="B28" s="24" t="s">
        <v>281</v>
      </c>
      <c r="C28" s="53" t="s">
        <v>295</v>
      </c>
      <c r="D28" s="21">
        <v>5554</v>
      </c>
      <c r="E28" s="22">
        <v>1430</v>
      </c>
      <c r="F28" s="23">
        <v>1317</v>
      </c>
      <c r="G28" s="23">
        <v>1315</v>
      </c>
      <c r="H28" s="23">
        <v>749</v>
      </c>
      <c r="I28" s="23">
        <v>323</v>
      </c>
      <c r="J28" s="23">
        <v>282</v>
      </c>
      <c r="K28" s="23">
        <v>93</v>
      </c>
      <c r="L28" s="23">
        <v>45</v>
      </c>
    </row>
    <row r="29" spans="1:12" ht="15" customHeight="1">
      <c r="A29" s="49"/>
      <c r="B29" s="24"/>
      <c r="C29" s="52"/>
      <c r="D29" s="31">
        <v>1</v>
      </c>
      <c r="E29" s="26">
        <v>0.25747209218581202</v>
      </c>
      <c r="F29" s="27">
        <v>0.2371263953907094</v>
      </c>
      <c r="G29" s="27">
        <v>0.2367662945624775</v>
      </c>
      <c r="H29" s="27">
        <v>0.1348577601728484</v>
      </c>
      <c r="I29" s="27">
        <v>5.815628375945265E-2</v>
      </c>
      <c r="J29" s="27">
        <v>5.0774216780698593E-2</v>
      </c>
      <c r="K29" s="27">
        <v>1.674468851278358E-2</v>
      </c>
      <c r="L29" s="27">
        <v>8.1022686352178602E-3</v>
      </c>
    </row>
    <row r="30" spans="1:12" ht="15" customHeight="1">
      <c r="A30" s="49"/>
      <c r="B30" s="24"/>
      <c r="C30" s="51" t="s">
        <v>296</v>
      </c>
      <c r="D30" s="28">
        <v>4048</v>
      </c>
      <c r="E30" s="29">
        <v>685</v>
      </c>
      <c r="F30" s="30">
        <v>669</v>
      </c>
      <c r="G30" s="30">
        <v>993</v>
      </c>
      <c r="H30" s="30">
        <v>717</v>
      </c>
      <c r="I30" s="30">
        <v>411</v>
      </c>
      <c r="J30" s="30">
        <v>362</v>
      </c>
      <c r="K30" s="30">
        <v>182</v>
      </c>
      <c r="L30" s="30">
        <v>29</v>
      </c>
    </row>
    <row r="31" spans="1:12" ht="15" customHeight="1">
      <c r="A31" s="49"/>
      <c r="B31" s="24"/>
      <c r="C31" s="52"/>
      <c r="D31" s="31">
        <v>1</v>
      </c>
      <c r="E31" s="26">
        <v>0.1692193675889328</v>
      </c>
      <c r="F31" s="27">
        <v>0.16526679841897232</v>
      </c>
      <c r="G31" s="27">
        <v>0.24530632411067194</v>
      </c>
      <c r="H31" s="27">
        <v>0.17712450592885376</v>
      </c>
      <c r="I31" s="27">
        <v>0.10153162055335968</v>
      </c>
      <c r="J31" s="27">
        <v>8.9426877470355728E-2</v>
      </c>
      <c r="K31" s="27">
        <v>4.4960474308300392E-2</v>
      </c>
      <c r="L31" s="27">
        <v>7.16403162055336E-3</v>
      </c>
    </row>
    <row r="32" spans="1:12" ht="15" customHeight="1">
      <c r="A32" s="49"/>
      <c r="B32" s="24"/>
      <c r="C32" s="51" t="s">
        <v>297</v>
      </c>
      <c r="D32" s="28">
        <v>378</v>
      </c>
      <c r="E32" s="29">
        <v>59</v>
      </c>
      <c r="F32" s="30">
        <v>48</v>
      </c>
      <c r="G32" s="30">
        <v>88</v>
      </c>
      <c r="H32" s="30">
        <v>69</v>
      </c>
      <c r="I32" s="30">
        <v>53</v>
      </c>
      <c r="J32" s="30">
        <v>35</v>
      </c>
      <c r="K32" s="30">
        <v>24</v>
      </c>
      <c r="L32" s="30">
        <v>2</v>
      </c>
    </row>
    <row r="33" spans="1:12" ht="15" customHeight="1">
      <c r="A33" s="49"/>
      <c r="B33" s="24"/>
      <c r="C33" s="52"/>
      <c r="D33" s="31">
        <v>1</v>
      </c>
      <c r="E33" s="26">
        <v>0.15608465608465608</v>
      </c>
      <c r="F33" s="27">
        <v>0.12698412698412698</v>
      </c>
      <c r="G33" s="27">
        <v>0.23280423280423279</v>
      </c>
      <c r="H33" s="27">
        <v>0.18253968253968253</v>
      </c>
      <c r="I33" s="27">
        <v>0.1402116402116402</v>
      </c>
      <c r="J33" s="27">
        <v>9.2592592592592587E-2</v>
      </c>
      <c r="K33" s="27">
        <v>6.3492063492063489E-2</v>
      </c>
      <c r="L33" s="27">
        <v>5.2910052910052907E-3</v>
      </c>
    </row>
    <row r="34" spans="1:12" ht="15" customHeight="1">
      <c r="A34" s="49"/>
      <c r="B34" s="24"/>
      <c r="C34" s="51" t="s">
        <v>298</v>
      </c>
      <c r="D34" s="28">
        <v>3119</v>
      </c>
      <c r="E34" s="29">
        <v>391</v>
      </c>
      <c r="F34" s="30">
        <v>452</v>
      </c>
      <c r="G34" s="30">
        <v>739</v>
      </c>
      <c r="H34" s="30">
        <v>623</v>
      </c>
      <c r="I34" s="30">
        <v>390</v>
      </c>
      <c r="J34" s="30">
        <v>321</v>
      </c>
      <c r="K34" s="30">
        <v>183</v>
      </c>
      <c r="L34" s="30">
        <v>20</v>
      </c>
    </row>
    <row r="35" spans="1:12" ht="15" customHeight="1">
      <c r="A35" s="49"/>
      <c r="B35" s="43"/>
      <c r="C35" s="60"/>
      <c r="D35" s="44">
        <v>1</v>
      </c>
      <c r="E35" s="45">
        <v>0.12536069252965695</v>
      </c>
      <c r="F35" s="46">
        <v>0.1449182430266111</v>
      </c>
      <c r="G35" s="46">
        <v>0.23693491503687078</v>
      </c>
      <c r="H35" s="46">
        <v>0.19974350753446618</v>
      </c>
      <c r="I35" s="46">
        <v>0.12504007694773966</v>
      </c>
      <c r="J35" s="46">
        <v>0.10291760179544726</v>
      </c>
      <c r="K35" s="46">
        <v>5.8672651490862454E-2</v>
      </c>
      <c r="L35" s="46">
        <v>6.4123116383456233E-3</v>
      </c>
    </row>
    <row r="36" spans="1:12" ht="15" customHeight="1">
      <c r="A36" s="49"/>
      <c r="B36" s="24" t="s">
        <v>17</v>
      </c>
      <c r="C36" s="53" t="s">
        <v>299</v>
      </c>
      <c r="D36" s="21">
        <v>1205</v>
      </c>
      <c r="E36" s="22">
        <v>559</v>
      </c>
      <c r="F36" s="23">
        <v>293</v>
      </c>
      <c r="G36" s="23">
        <v>214</v>
      </c>
      <c r="H36" s="23">
        <v>62</v>
      </c>
      <c r="I36" s="23">
        <v>23</v>
      </c>
      <c r="J36" s="23">
        <v>27</v>
      </c>
      <c r="K36" s="23">
        <v>11</v>
      </c>
      <c r="L36" s="23">
        <v>16</v>
      </c>
    </row>
    <row r="37" spans="1:12" ht="15" customHeight="1">
      <c r="A37" s="49"/>
      <c r="B37" s="24"/>
      <c r="C37" s="52"/>
      <c r="D37" s="31">
        <v>1</v>
      </c>
      <c r="E37" s="26">
        <v>0.46390041493775935</v>
      </c>
      <c r="F37" s="27">
        <v>0.24315352697095435</v>
      </c>
      <c r="G37" s="27">
        <v>0.17759336099585063</v>
      </c>
      <c r="H37" s="27">
        <v>5.1452282157676346E-2</v>
      </c>
      <c r="I37" s="27">
        <v>1.9087136929460582E-2</v>
      </c>
      <c r="J37" s="27">
        <v>2.2406639004149378E-2</v>
      </c>
      <c r="K37" s="27">
        <v>9.1286307053941914E-3</v>
      </c>
      <c r="L37" s="27">
        <v>1.3278008298755186E-2</v>
      </c>
    </row>
    <row r="38" spans="1:12" ht="15" customHeight="1">
      <c r="A38" s="49"/>
      <c r="B38" s="24"/>
      <c r="C38" s="54" t="s">
        <v>300</v>
      </c>
      <c r="D38" s="28">
        <v>1546</v>
      </c>
      <c r="E38" s="29">
        <v>517</v>
      </c>
      <c r="F38" s="30">
        <v>452</v>
      </c>
      <c r="G38" s="30">
        <v>315</v>
      </c>
      <c r="H38" s="30">
        <v>148</v>
      </c>
      <c r="I38" s="30">
        <v>48</v>
      </c>
      <c r="J38" s="30">
        <v>40</v>
      </c>
      <c r="K38" s="30">
        <v>14</v>
      </c>
      <c r="L38" s="30">
        <v>12</v>
      </c>
    </row>
    <row r="39" spans="1:12" ht="15" customHeight="1">
      <c r="A39" s="49"/>
      <c r="B39" s="24"/>
      <c r="C39" s="52"/>
      <c r="D39" s="31">
        <v>1</v>
      </c>
      <c r="E39" s="26">
        <v>0.33441138421733507</v>
      </c>
      <c r="F39" s="27">
        <v>0.2923673997412678</v>
      </c>
      <c r="G39" s="27">
        <v>0.203751617076326</v>
      </c>
      <c r="H39" s="27">
        <v>9.5730918499353168E-2</v>
      </c>
      <c r="I39" s="27">
        <v>3.1047865459249677E-2</v>
      </c>
      <c r="J39" s="27">
        <v>2.5873221216041398E-2</v>
      </c>
      <c r="K39" s="27">
        <v>9.0556274256144882E-3</v>
      </c>
      <c r="L39" s="27">
        <v>7.7619663648124193E-3</v>
      </c>
    </row>
    <row r="40" spans="1:12" ht="15" customHeight="1">
      <c r="A40" s="49"/>
      <c r="B40" s="24"/>
      <c r="C40" s="51" t="s">
        <v>301</v>
      </c>
      <c r="D40" s="28">
        <v>12779</v>
      </c>
      <c r="E40" s="29">
        <v>1705</v>
      </c>
      <c r="F40" s="30">
        <v>2017</v>
      </c>
      <c r="G40" s="30">
        <v>3176</v>
      </c>
      <c r="H40" s="30">
        <v>2455</v>
      </c>
      <c r="I40" s="30">
        <v>1483</v>
      </c>
      <c r="J40" s="30">
        <v>1210</v>
      </c>
      <c r="K40" s="30">
        <v>634</v>
      </c>
      <c r="L40" s="30">
        <v>99</v>
      </c>
    </row>
    <row r="41" spans="1:12" ht="15" customHeight="1">
      <c r="A41" s="49"/>
      <c r="B41" s="43"/>
      <c r="C41" s="60"/>
      <c r="D41" s="44">
        <v>1</v>
      </c>
      <c r="E41" s="45">
        <v>0.13342202050238672</v>
      </c>
      <c r="F41" s="46">
        <v>0.15783707645355663</v>
      </c>
      <c r="G41" s="46">
        <v>0.24853274904139605</v>
      </c>
      <c r="H41" s="46">
        <v>0.19211205884654511</v>
      </c>
      <c r="I41" s="46">
        <v>0.11604976915251584</v>
      </c>
      <c r="J41" s="46">
        <v>9.4686595195242196E-2</v>
      </c>
      <c r="K41" s="46">
        <v>4.9612645746928558E-2</v>
      </c>
      <c r="L41" s="46">
        <v>7.747085061428907E-3</v>
      </c>
    </row>
    <row r="42" spans="1:12" ht="15" customHeight="1">
      <c r="A42" s="49"/>
      <c r="B42" s="24" t="s">
        <v>15</v>
      </c>
      <c r="C42" s="53" t="s">
        <v>302</v>
      </c>
      <c r="D42" s="21">
        <v>497</v>
      </c>
      <c r="E42" s="35">
        <v>91</v>
      </c>
      <c r="F42" s="36">
        <v>75</v>
      </c>
      <c r="G42" s="36">
        <v>162</v>
      </c>
      <c r="H42" s="36">
        <v>77</v>
      </c>
      <c r="I42" s="36">
        <v>42</v>
      </c>
      <c r="J42" s="36">
        <v>36</v>
      </c>
      <c r="K42" s="36">
        <v>8</v>
      </c>
      <c r="L42" s="36">
        <v>6</v>
      </c>
    </row>
    <row r="43" spans="1:12" ht="15" customHeight="1">
      <c r="A43" s="49"/>
      <c r="B43" s="24"/>
      <c r="C43" s="52"/>
      <c r="D43" s="31">
        <v>1</v>
      </c>
      <c r="E43" s="26">
        <v>0.18309859154929578</v>
      </c>
      <c r="F43" s="27">
        <v>0.15090543259557343</v>
      </c>
      <c r="G43" s="27">
        <v>0.32595573440643866</v>
      </c>
      <c r="H43" s="27">
        <v>0.15492957746478872</v>
      </c>
      <c r="I43" s="27">
        <v>8.4507042253521125E-2</v>
      </c>
      <c r="J43" s="27">
        <v>7.2434607645875254E-2</v>
      </c>
      <c r="K43" s="27">
        <v>1.6096579476861168E-2</v>
      </c>
      <c r="L43" s="27">
        <v>1.2072434607645875E-2</v>
      </c>
    </row>
    <row r="44" spans="1:12" ht="15" customHeight="1">
      <c r="A44" s="49"/>
      <c r="B44" s="24"/>
      <c r="C44" s="51" t="s">
        <v>303</v>
      </c>
      <c r="D44" s="28">
        <v>8147</v>
      </c>
      <c r="E44" s="37">
        <v>1535</v>
      </c>
      <c r="F44" s="38">
        <v>1347</v>
      </c>
      <c r="G44" s="38">
        <v>2132</v>
      </c>
      <c r="H44" s="38">
        <v>1389</v>
      </c>
      <c r="I44" s="38">
        <v>786</v>
      </c>
      <c r="J44" s="38">
        <v>642</v>
      </c>
      <c r="K44" s="38">
        <v>248</v>
      </c>
      <c r="L44" s="38">
        <v>68</v>
      </c>
    </row>
    <row r="45" spans="1:12" ht="15" customHeight="1">
      <c r="A45" s="49"/>
      <c r="B45" s="24"/>
      <c r="C45" s="52"/>
      <c r="D45" s="31">
        <v>1</v>
      </c>
      <c r="E45" s="26">
        <v>0.18841291272861177</v>
      </c>
      <c r="F45" s="27">
        <v>0.16533693384067755</v>
      </c>
      <c r="G45" s="27">
        <v>0.26169142015465818</v>
      </c>
      <c r="H45" s="27">
        <v>0.1704922057198969</v>
      </c>
      <c r="I45" s="27">
        <v>9.6477230882533446E-2</v>
      </c>
      <c r="J45" s="27">
        <v>7.8802013010924266E-2</v>
      </c>
      <c r="K45" s="27">
        <v>3.0440653001104701E-2</v>
      </c>
      <c r="L45" s="27">
        <v>8.3466306615932254E-3</v>
      </c>
    </row>
    <row r="46" spans="1:12" ht="15" customHeight="1">
      <c r="A46" s="49"/>
      <c r="B46" s="24"/>
      <c r="C46" s="51" t="s">
        <v>304</v>
      </c>
      <c r="D46" s="28">
        <v>5197</v>
      </c>
      <c r="E46" s="37">
        <v>1018</v>
      </c>
      <c r="F46" s="38">
        <v>1116</v>
      </c>
      <c r="G46" s="38">
        <v>1104</v>
      </c>
      <c r="H46" s="38">
        <v>853</v>
      </c>
      <c r="I46" s="38">
        <v>488</v>
      </c>
      <c r="J46" s="38">
        <v>380</v>
      </c>
      <c r="K46" s="38">
        <v>203</v>
      </c>
      <c r="L46" s="38">
        <v>35</v>
      </c>
    </row>
    <row r="47" spans="1:12" ht="15" customHeight="1">
      <c r="A47" s="49"/>
      <c r="B47" s="24"/>
      <c r="C47" s="52"/>
      <c r="D47" s="31">
        <v>1</v>
      </c>
      <c r="E47" s="26">
        <v>0.19588223975370406</v>
      </c>
      <c r="F47" s="27">
        <v>0.21473927265730228</v>
      </c>
      <c r="G47" s="27">
        <v>0.21243024822012699</v>
      </c>
      <c r="H47" s="27">
        <v>0.16413315374254378</v>
      </c>
      <c r="I47" s="27">
        <v>9.3900327111795273E-2</v>
      </c>
      <c r="J47" s="27">
        <v>7.3119107177217632E-2</v>
      </c>
      <c r="K47" s="27">
        <v>3.9060996728882046E-2</v>
      </c>
      <c r="L47" s="27">
        <v>6.7346546084279396E-3</v>
      </c>
    </row>
    <row r="48" spans="1:12" ht="15" customHeight="1">
      <c r="A48" s="49"/>
      <c r="B48" s="24"/>
      <c r="C48" s="51" t="s">
        <v>305</v>
      </c>
      <c r="D48" s="28">
        <v>1858</v>
      </c>
      <c r="E48" s="37">
        <v>235</v>
      </c>
      <c r="F48" s="38">
        <v>315</v>
      </c>
      <c r="G48" s="38">
        <v>333</v>
      </c>
      <c r="H48" s="38">
        <v>351</v>
      </c>
      <c r="I48" s="38">
        <v>229</v>
      </c>
      <c r="J48" s="38">
        <v>197</v>
      </c>
      <c r="K48" s="38">
        <v>180</v>
      </c>
      <c r="L48" s="38">
        <v>18</v>
      </c>
    </row>
    <row r="49" spans="1:12" ht="15" customHeight="1">
      <c r="A49" s="49"/>
      <c r="B49" s="43"/>
      <c r="C49" s="60"/>
      <c r="D49" s="44">
        <v>1</v>
      </c>
      <c r="E49" s="45">
        <v>0.12648008611410119</v>
      </c>
      <c r="F49" s="46">
        <v>0.16953713670613563</v>
      </c>
      <c r="G49" s="46">
        <v>0.17922497308934338</v>
      </c>
      <c r="H49" s="46">
        <v>0.18891280947255112</v>
      </c>
      <c r="I49" s="46">
        <v>0.1232508073196986</v>
      </c>
      <c r="J49" s="46">
        <v>0.10602798708288483</v>
      </c>
      <c r="K49" s="46">
        <v>9.6878363832077499E-2</v>
      </c>
      <c r="L49" s="46">
        <v>9.6878363832077503E-3</v>
      </c>
    </row>
    <row r="50" spans="1:12" ht="15" customHeight="1">
      <c r="A50" s="49"/>
      <c r="B50" s="24" t="s">
        <v>282</v>
      </c>
      <c r="C50" s="53" t="s">
        <v>1</v>
      </c>
      <c r="D50" s="21">
        <v>2851</v>
      </c>
      <c r="E50" s="22">
        <v>495</v>
      </c>
      <c r="F50" s="23">
        <v>580</v>
      </c>
      <c r="G50" s="23">
        <v>741</v>
      </c>
      <c r="H50" s="23">
        <v>471</v>
      </c>
      <c r="I50" s="23">
        <v>258</v>
      </c>
      <c r="J50" s="23">
        <v>174</v>
      </c>
      <c r="K50" s="23">
        <v>124</v>
      </c>
      <c r="L50" s="23">
        <v>8</v>
      </c>
    </row>
    <row r="51" spans="1:12" ht="15" customHeight="1">
      <c r="A51" s="49"/>
      <c r="B51" s="24"/>
      <c r="C51" s="52"/>
      <c r="D51" s="31">
        <v>1</v>
      </c>
      <c r="E51" s="26">
        <v>0.17362329007365837</v>
      </c>
      <c r="F51" s="27">
        <v>0.20343739038933709</v>
      </c>
      <c r="G51" s="27">
        <v>0.25990880392844617</v>
      </c>
      <c r="H51" s="27">
        <v>0.16520519116099613</v>
      </c>
      <c r="I51" s="27">
        <v>9.0494563311118908E-2</v>
      </c>
      <c r="J51" s="27">
        <v>6.1031217116801123E-2</v>
      </c>
      <c r="K51" s="27">
        <v>4.3493511048754825E-2</v>
      </c>
      <c r="L51" s="27">
        <v>2.8060329708874078E-3</v>
      </c>
    </row>
    <row r="52" spans="1:12" ht="15" customHeight="1">
      <c r="A52" s="49"/>
      <c r="B52" s="24"/>
      <c r="C52" s="51" t="s">
        <v>306</v>
      </c>
      <c r="D52" s="28">
        <v>1975</v>
      </c>
      <c r="E52" s="29">
        <v>411</v>
      </c>
      <c r="F52" s="30">
        <v>358</v>
      </c>
      <c r="G52" s="30">
        <v>535</v>
      </c>
      <c r="H52" s="30">
        <v>402</v>
      </c>
      <c r="I52" s="30">
        <v>162</v>
      </c>
      <c r="J52" s="30">
        <v>65</v>
      </c>
      <c r="K52" s="30">
        <v>39</v>
      </c>
      <c r="L52" s="30">
        <v>3</v>
      </c>
    </row>
    <row r="53" spans="1:12" ht="15" customHeight="1">
      <c r="A53" s="49"/>
      <c r="B53" s="24"/>
      <c r="C53" s="52"/>
      <c r="D53" s="31">
        <v>1</v>
      </c>
      <c r="E53" s="26">
        <v>0.20810126582278482</v>
      </c>
      <c r="F53" s="27">
        <v>0.18126582278481013</v>
      </c>
      <c r="G53" s="27">
        <v>0.27088607594936709</v>
      </c>
      <c r="H53" s="27">
        <v>0.20354430379746835</v>
      </c>
      <c r="I53" s="27">
        <v>8.2025316455696204E-2</v>
      </c>
      <c r="J53" s="27">
        <v>3.2911392405063293E-2</v>
      </c>
      <c r="K53" s="27">
        <v>1.9746835443037975E-2</v>
      </c>
      <c r="L53" s="27">
        <v>1.5189873417721519E-3</v>
      </c>
    </row>
    <row r="54" spans="1:12" ht="15" customHeight="1">
      <c r="A54" s="49"/>
      <c r="B54" s="24"/>
      <c r="C54" s="51" t="s">
        <v>307</v>
      </c>
      <c r="D54" s="28">
        <v>923</v>
      </c>
      <c r="E54" s="29">
        <v>166</v>
      </c>
      <c r="F54" s="30">
        <v>136</v>
      </c>
      <c r="G54" s="30">
        <v>257</v>
      </c>
      <c r="H54" s="30">
        <v>187</v>
      </c>
      <c r="I54" s="30">
        <v>87</v>
      </c>
      <c r="J54" s="30">
        <v>59</v>
      </c>
      <c r="K54" s="30">
        <v>31</v>
      </c>
      <c r="L54" s="30">
        <v>0</v>
      </c>
    </row>
    <row r="55" spans="1:12" ht="15" customHeight="1">
      <c r="A55" s="49"/>
      <c r="B55" s="24"/>
      <c r="C55" s="52"/>
      <c r="D55" s="31">
        <v>1</v>
      </c>
      <c r="E55" s="26">
        <v>0.17984832069339113</v>
      </c>
      <c r="F55" s="27">
        <v>0.14734561213434452</v>
      </c>
      <c r="G55" s="27">
        <v>0.27843986998916576</v>
      </c>
      <c r="H55" s="27">
        <v>0.20260021668472372</v>
      </c>
      <c r="I55" s="27">
        <v>9.425785482123511E-2</v>
      </c>
      <c r="J55" s="27">
        <v>6.3921993499458291E-2</v>
      </c>
      <c r="K55" s="27">
        <v>3.3586132177681471E-2</v>
      </c>
      <c r="L55" s="27">
        <v>0</v>
      </c>
    </row>
    <row r="56" spans="1:12" ht="15" customHeight="1">
      <c r="A56" s="49"/>
      <c r="B56" s="24"/>
      <c r="C56" s="51" t="s">
        <v>12</v>
      </c>
      <c r="D56" s="28">
        <v>1215</v>
      </c>
      <c r="E56" s="29">
        <v>203</v>
      </c>
      <c r="F56" s="30">
        <v>196</v>
      </c>
      <c r="G56" s="30">
        <v>343</v>
      </c>
      <c r="H56" s="30">
        <v>209</v>
      </c>
      <c r="I56" s="30">
        <v>144</v>
      </c>
      <c r="J56" s="30">
        <v>82</v>
      </c>
      <c r="K56" s="30">
        <v>34</v>
      </c>
      <c r="L56" s="30">
        <v>4</v>
      </c>
    </row>
    <row r="57" spans="1:12" ht="15" customHeight="1">
      <c r="A57" s="49"/>
      <c r="B57" s="24"/>
      <c r="C57" s="52"/>
      <c r="D57" s="31">
        <v>1</v>
      </c>
      <c r="E57" s="26">
        <v>0.16707818930041152</v>
      </c>
      <c r="F57" s="27">
        <v>0.16131687242798354</v>
      </c>
      <c r="G57" s="27">
        <v>0.28230452674897122</v>
      </c>
      <c r="H57" s="27">
        <v>0.17201646090534981</v>
      </c>
      <c r="I57" s="27">
        <v>0.11851851851851852</v>
      </c>
      <c r="J57" s="27">
        <v>6.7489711934156385E-2</v>
      </c>
      <c r="K57" s="27">
        <v>2.7983539094650206E-2</v>
      </c>
      <c r="L57" s="27">
        <v>3.2921810699588477E-3</v>
      </c>
    </row>
    <row r="58" spans="1:12" ht="15" customHeight="1">
      <c r="A58" s="49"/>
      <c r="B58" s="24"/>
      <c r="C58" s="51" t="s">
        <v>308</v>
      </c>
      <c r="D58" s="28">
        <v>2062</v>
      </c>
      <c r="E58" s="29">
        <v>541</v>
      </c>
      <c r="F58" s="30">
        <v>353</v>
      </c>
      <c r="G58" s="30">
        <v>495</v>
      </c>
      <c r="H58" s="30">
        <v>287</v>
      </c>
      <c r="I58" s="30">
        <v>172</v>
      </c>
      <c r="J58" s="30">
        <v>128</v>
      </c>
      <c r="K58" s="30">
        <v>83</v>
      </c>
      <c r="L58" s="30">
        <v>3</v>
      </c>
    </row>
    <row r="59" spans="1:12" ht="15" customHeight="1">
      <c r="A59" s="49"/>
      <c r="B59" s="24"/>
      <c r="C59" s="52"/>
      <c r="D59" s="31">
        <v>1</v>
      </c>
      <c r="E59" s="26">
        <v>0.26236663433559648</v>
      </c>
      <c r="F59" s="27">
        <v>0.17119301648884577</v>
      </c>
      <c r="G59" s="27">
        <v>0.24005819592628516</v>
      </c>
      <c r="H59" s="27">
        <v>0.13918525703200776</v>
      </c>
      <c r="I59" s="27">
        <v>8.3414161008729393E-2</v>
      </c>
      <c r="J59" s="27">
        <v>6.2075654704170709E-2</v>
      </c>
      <c r="K59" s="27">
        <v>4.0252182347235696E-2</v>
      </c>
      <c r="L59" s="27">
        <v>1.454898157129001E-3</v>
      </c>
    </row>
    <row r="60" spans="1:12" ht="15" customHeight="1">
      <c r="A60" s="49"/>
      <c r="B60" s="24"/>
      <c r="C60" s="51" t="s">
        <v>16</v>
      </c>
      <c r="D60" s="28">
        <v>1141</v>
      </c>
      <c r="E60" s="29">
        <v>191</v>
      </c>
      <c r="F60" s="30">
        <v>205</v>
      </c>
      <c r="G60" s="30">
        <v>259</v>
      </c>
      <c r="H60" s="30">
        <v>208</v>
      </c>
      <c r="I60" s="30">
        <v>120</v>
      </c>
      <c r="J60" s="30">
        <v>88</v>
      </c>
      <c r="K60" s="30">
        <v>59</v>
      </c>
      <c r="L60" s="30">
        <v>11</v>
      </c>
    </row>
    <row r="61" spans="1:12" ht="15" customHeight="1">
      <c r="A61" s="49"/>
      <c r="B61" s="24"/>
      <c r="C61" s="52"/>
      <c r="D61" s="31">
        <v>1</v>
      </c>
      <c r="E61" s="26">
        <v>0.16739702015775634</v>
      </c>
      <c r="F61" s="27">
        <v>0.1796669588080631</v>
      </c>
      <c r="G61" s="27">
        <v>0.22699386503067484</v>
      </c>
      <c r="H61" s="27">
        <v>0.18229623137598597</v>
      </c>
      <c r="I61" s="27">
        <v>0.10517090271691498</v>
      </c>
      <c r="J61" s="27">
        <v>7.7125328659070985E-2</v>
      </c>
      <c r="K61" s="27">
        <v>5.1709027169149865E-2</v>
      </c>
      <c r="L61" s="27">
        <v>9.6406660823838732E-3</v>
      </c>
    </row>
    <row r="62" spans="1:12" ht="15" customHeight="1">
      <c r="A62" s="49"/>
      <c r="B62" s="24"/>
      <c r="C62" s="51" t="s">
        <v>5</v>
      </c>
      <c r="D62" s="28">
        <v>2265</v>
      </c>
      <c r="E62" s="29">
        <v>413</v>
      </c>
      <c r="F62" s="30">
        <v>417</v>
      </c>
      <c r="G62" s="30">
        <v>433</v>
      </c>
      <c r="H62" s="30">
        <v>300</v>
      </c>
      <c r="I62" s="30">
        <v>196</v>
      </c>
      <c r="J62" s="30">
        <v>395</v>
      </c>
      <c r="K62" s="30">
        <v>103</v>
      </c>
      <c r="L62" s="30">
        <v>8</v>
      </c>
    </row>
    <row r="63" spans="1:12" ht="15" customHeight="1">
      <c r="A63" s="49"/>
      <c r="B63" s="24"/>
      <c r="C63" s="52"/>
      <c r="D63" s="31">
        <v>1</v>
      </c>
      <c r="E63" s="26">
        <v>0.18233995584988963</v>
      </c>
      <c r="F63" s="27">
        <v>0.18410596026490067</v>
      </c>
      <c r="G63" s="27">
        <v>0.19116997792494481</v>
      </c>
      <c r="H63" s="27">
        <v>0.13245033112582782</v>
      </c>
      <c r="I63" s="27">
        <v>8.6534216335540842E-2</v>
      </c>
      <c r="J63" s="27">
        <v>0.17439293598233996</v>
      </c>
      <c r="K63" s="27">
        <v>4.5474613686534215E-2</v>
      </c>
      <c r="L63" s="27">
        <v>3.5320088300220751E-3</v>
      </c>
    </row>
    <row r="64" spans="1:12" ht="15" customHeight="1">
      <c r="A64" s="49"/>
      <c r="B64" s="24"/>
      <c r="C64" s="51" t="s">
        <v>14</v>
      </c>
      <c r="D64" s="28">
        <v>1187</v>
      </c>
      <c r="E64" s="29">
        <v>195</v>
      </c>
      <c r="F64" s="30">
        <v>176</v>
      </c>
      <c r="G64" s="30">
        <v>213</v>
      </c>
      <c r="H64" s="30">
        <v>188</v>
      </c>
      <c r="I64" s="30">
        <v>160</v>
      </c>
      <c r="J64" s="30">
        <v>142</v>
      </c>
      <c r="K64" s="30">
        <v>89</v>
      </c>
      <c r="L64" s="30">
        <v>24</v>
      </c>
    </row>
    <row r="65" spans="1:12" ht="15" customHeight="1">
      <c r="A65" s="49"/>
      <c r="B65" s="24"/>
      <c r="C65" s="52"/>
      <c r="D65" s="31">
        <v>1</v>
      </c>
      <c r="E65" s="26">
        <v>0.16427969671440606</v>
      </c>
      <c r="F65" s="27">
        <v>0.14827295703454085</v>
      </c>
      <c r="G65" s="27">
        <v>0.17944397641112048</v>
      </c>
      <c r="H65" s="27">
        <v>0.15838247683235046</v>
      </c>
      <c r="I65" s="27">
        <v>0.13479359730412804</v>
      </c>
      <c r="J65" s="27">
        <v>0.11962931760741365</v>
      </c>
      <c r="K65" s="27">
        <v>7.4978938500421227E-2</v>
      </c>
      <c r="L65" s="27">
        <v>2.0219039595619208E-2</v>
      </c>
    </row>
    <row r="66" spans="1:12" ht="15" customHeight="1">
      <c r="A66" s="49"/>
      <c r="B66" s="24"/>
      <c r="C66" s="51" t="s">
        <v>19</v>
      </c>
      <c r="D66" s="28">
        <v>2539</v>
      </c>
      <c r="E66" s="29">
        <v>337</v>
      </c>
      <c r="F66" s="30">
        <v>491</v>
      </c>
      <c r="G66" s="30">
        <v>536</v>
      </c>
      <c r="H66" s="30">
        <v>498</v>
      </c>
      <c r="I66" s="30">
        <v>286</v>
      </c>
      <c r="J66" s="30">
        <v>196</v>
      </c>
      <c r="K66" s="30">
        <v>124</v>
      </c>
      <c r="L66" s="30">
        <v>71</v>
      </c>
    </row>
    <row r="67" spans="1:12" ht="15" customHeight="1">
      <c r="A67" s="49"/>
      <c r="B67" s="43"/>
      <c r="C67" s="60"/>
      <c r="D67" s="44">
        <v>1</v>
      </c>
      <c r="E67" s="45">
        <v>0.13272942103190233</v>
      </c>
      <c r="F67" s="46">
        <v>0.19338322174084285</v>
      </c>
      <c r="G67" s="46">
        <v>0.21110673493501378</v>
      </c>
      <c r="H67" s="46">
        <v>0.19614021268215834</v>
      </c>
      <c r="I67" s="46">
        <v>0.11264277274517527</v>
      </c>
      <c r="J67" s="46">
        <v>7.7195746356833406E-2</v>
      </c>
      <c r="K67" s="46">
        <v>4.8838125246159908E-2</v>
      </c>
      <c r="L67" s="46">
        <v>2.7963765261914138E-2</v>
      </c>
    </row>
    <row r="68" spans="1:12" ht="15" customHeight="1">
      <c r="A68" s="49"/>
      <c r="B68" s="24" t="s">
        <v>283</v>
      </c>
      <c r="C68" s="53" t="s">
        <v>309</v>
      </c>
      <c r="D68" s="21">
        <v>2952</v>
      </c>
      <c r="E68" s="22">
        <v>2952</v>
      </c>
      <c r="F68" s="23">
        <v>0</v>
      </c>
      <c r="G68" s="23">
        <v>0</v>
      </c>
      <c r="H68" s="23">
        <v>0</v>
      </c>
      <c r="I68" s="23">
        <v>0</v>
      </c>
      <c r="J68" s="23">
        <v>0</v>
      </c>
      <c r="K68" s="23">
        <v>0</v>
      </c>
      <c r="L68" s="23">
        <v>0</v>
      </c>
    </row>
    <row r="69" spans="1:12" ht="15" customHeight="1">
      <c r="A69" s="49"/>
      <c r="B69" s="24"/>
      <c r="C69" s="52"/>
      <c r="D69" s="31">
        <v>1</v>
      </c>
      <c r="E69" s="26">
        <v>1</v>
      </c>
      <c r="F69" s="27">
        <v>0</v>
      </c>
      <c r="G69" s="27">
        <v>0</v>
      </c>
      <c r="H69" s="27">
        <v>0</v>
      </c>
      <c r="I69" s="27">
        <v>0</v>
      </c>
      <c r="J69" s="27">
        <v>0</v>
      </c>
      <c r="K69" s="27">
        <v>0</v>
      </c>
      <c r="L69" s="27">
        <v>0</v>
      </c>
    </row>
    <row r="70" spans="1:12" ht="15" customHeight="1">
      <c r="A70" s="49"/>
      <c r="B70" s="24"/>
      <c r="C70" s="51" t="s">
        <v>310</v>
      </c>
      <c r="D70" s="28">
        <v>2912</v>
      </c>
      <c r="E70" s="29">
        <v>0</v>
      </c>
      <c r="F70" s="30">
        <v>2912</v>
      </c>
      <c r="G70" s="30">
        <v>0</v>
      </c>
      <c r="H70" s="30">
        <v>0</v>
      </c>
      <c r="I70" s="30">
        <v>0</v>
      </c>
      <c r="J70" s="30">
        <v>0</v>
      </c>
      <c r="K70" s="30">
        <v>0</v>
      </c>
      <c r="L70" s="30">
        <v>0</v>
      </c>
    </row>
    <row r="71" spans="1:12" ht="15" customHeight="1">
      <c r="A71" s="49"/>
      <c r="B71" s="24"/>
      <c r="C71" s="52"/>
      <c r="D71" s="31">
        <v>1</v>
      </c>
      <c r="E71" s="26">
        <v>0</v>
      </c>
      <c r="F71" s="27">
        <v>1</v>
      </c>
      <c r="G71" s="27">
        <v>0</v>
      </c>
      <c r="H71" s="27">
        <v>0</v>
      </c>
      <c r="I71" s="27">
        <v>0</v>
      </c>
      <c r="J71" s="27">
        <v>0</v>
      </c>
      <c r="K71" s="27">
        <v>0</v>
      </c>
      <c r="L71" s="27">
        <v>0</v>
      </c>
    </row>
    <row r="72" spans="1:12" ht="15" customHeight="1">
      <c r="A72" s="49"/>
      <c r="B72" s="24"/>
      <c r="C72" s="51" t="s">
        <v>311</v>
      </c>
      <c r="D72" s="28">
        <v>3812</v>
      </c>
      <c r="E72" s="29">
        <v>0</v>
      </c>
      <c r="F72" s="30">
        <v>0</v>
      </c>
      <c r="G72" s="30">
        <v>3812</v>
      </c>
      <c r="H72" s="30">
        <v>0</v>
      </c>
      <c r="I72" s="30">
        <v>0</v>
      </c>
      <c r="J72" s="30">
        <v>0</v>
      </c>
      <c r="K72" s="30">
        <v>0</v>
      </c>
      <c r="L72" s="30">
        <v>0</v>
      </c>
    </row>
    <row r="73" spans="1:12" ht="15" customHeight="1">
      <c r="A73" s="49"/>
      <c r="B73" s="24"/>
      <c r="C73" s="52"/>
      <c r="D73" s="31">
        <v>1</v>
      </c>
      <c r="E73" s="26">
        <v>0</v>
      </c>
      <c r="F73" s="27">
        <v>0</v>
      </c>
      <c r="G73" s="27">
        <v>1</v>
      </c>
      <c r="H73" s="27">
        <v>0</v>
      </c>
      <c r="I73" s="27">
        <v>0</v>
      </c>
      <c r="J73" s="27">
        <v>0</v>
      </c>
      <c r="K73" s="27">
        <v>0</v>
      </c>
      <c r="L73" s="27">
        <v>0</v>
      </c>
    </row>
    <row r="74" spans="1:12" ht="15" customHeight="1">
      <c r="A74" s="49"/>
      <c r="B74" s="24"/>
      <c r="C74" s="51" t="s">
        <v>312</v>
      </c>
      <c r="D74" s="28">
        <v>2750</v>
      </c>
      <c r="E74" s="29">
        <v>0</v>
      </c>
      <c r="F74" s="30">
        <v>0</v>
      </c>
      <c r="G74" s="30">
        <v>0</v>
      </c>
      <c r="H74" s="30">
        <v>2750</v>
      </c>
      <c r="I74" s="30">
        <v>0</v>
      </c>
      <c r="J74" s="30">
        <v>0</v>
      </c>
      <c r="K74" s="30">
        <v>0</v>
      </c>
      <c r="L74" s="30">
        <v>0</v>
      </c>
    </row>
    <row r="75" spans="1:12" ht="15" customHeight="1">
      <c r="A75" s="49"/>
      <c r="B75" s="24"/>
      <c r="C75" s="52"/>
      <c r="D75" s="31">
        <v>1</v>
      </c>
      <c r="E75" s="26">
        <v>0</v>
      </c>
      <c r="F75" s="27">
        <v>0</v>
      </c>
      <c r="G75" s="27">
        <v>0</v>
      </c>
      <c r="H75" s="27">
        <v>1</v>
      </c>
      <c r="I75" s="27">
        <v>0</v>
      </c>
      <c r="J75" s="27">
        <v>0</v>
      </c>
      <c r="K75" s="27">
        <v>0</v>
      </c>
      <c r="L75" s="27">
        <v>0</v>
      </c>
    </row>
    <row r="76" spans="1:12" ht="15" customHeight="1">
      <c r="A76" s="49"/>
      <c r="B76" s="24"/>
      <c r="C76" s="51" t="s">
        <v>313</v>
      </c>
      <c r="D76" s="28">
        <v>1585</v>
      </c>
      <c r="E76" s="29">
        <v>0</v>
      </c>
      <c r="F76" s="30">
        <v>0</v>
      </c>
      <c r="G76" s="30">
        <v>0</v>
      </c>
      <c r="H76" s="30">
        <v>0</v>
      </c>
      <c r="I76" s="30">
        <v>1585</v>
      </c>
      <c r="J76" s="30">
        <v>0</v>
      </c>
      <c r="K76" s="30">
        <v>0</v>
      </c>
      <c r="L76" s="30">
        <v>0</v>
      </c>
    </row>
    <row r="77" spans="1:12" ht="15" customHeight="1">
      <c r="A77" s="49"/>
      <c r="B77" s="24"/>
      <c r="C77" s="52"/>
      <c r="D77" s="31">
        <v>1</v>
      </c>
      <c r="E77" s="26">
        <v>0</v>
      </c>
      <c r="F77" s="27">
        <v>0</v>
      </c>
      <c r="G77" s="27">
        <v>0</v>
      </c>
      <c r="H77" s="27">
        <v>0</v>
      </c>
      <c r="I77" s="27">
        <v>1</v>
      </c>
      <c r="J77" s="27">
        <v>0</v>
      </c>
      <c r="K77" s="27">
        <v>0</v>
      </c>
      <c r="L77" s="27">
        <v>0</v>
      </c>
    </row>
    <row r="78" spans="1:12" ht="15" customHeight="1">
      <c r="A78" s="49"/>
      <c r="B78" s="24"/>
      <c r="C78" s="51" t="s">
        <v>314</v>
      </c>
      <c r="D78" s="28">
        <v>1329</v>
      </c>
      <c r="E78" s="29">
        <v>0</v>
      </c>
      <c r="F78" s="30">
        <v>0</v>
      </c>
      <c r="G78" s="30">
        <v>0</v>
      </c>
      <c r="H78" s="30">
        <v>0</v>
      </c>
      <c r="I78" s="30">
        <v>0</v>
      </c>
      <c r="J78" s="30">
        <v>1329</v>
      </c>
      <c r="K78" s="30">
        <v>0</v>
      </c>
      <c r="L78" s="30">
        <v>0</v>
      </c>
    </row>
    <row r="79" spans="1:12" ht="15" customHeight="1">
      <c r="A79" s="49"/>
      <c r="B79" s="24"/>
      <c r="C79" s="52"/>
      <c r="D79" s="31">
        <v>1</v>
      </c>
      <c r="E79" s="26">
        <v>0</v>
      </c>
      <c r="F79" s="27">
        <v>0</v>
      </c>
      <c r="G79" s="27">
        <v>0</v>
      </c>
      <c r="H79" s="27">
        <v>0</v>
      </c>
      <c r="I79" s="27">
        <v>0</v>
      </c>
      <c r="J79" s="27">
        <v>1</v>
      </c>
      <c r="K79" s="27">
        <v>0</v>
      </c>
      <c r="L79" s="27">
        <v>0</v>
      </c>
    </row>
    <row r="80" spans="1:12" ht="15" customHeight="1">
      <c r="A80" s="49"/>
      <c r="B80" s="24"/>
      <c r="C80" s="51" t="s">
        <v>315</v>
      </c>
      <c r="D80" s="28">
        <v>686</v>
      </c>
      <c r="E80" s="29">
        <v>0</v>
      </c>
      <c r="F80" s="30">
        <v>0</v>
      </c>
      <c r="G80" s="30">
        <v>0</v>
      </c>
      <c r="H80" s="30">
        <v>0</v>
      </c>
      <c r="I80" s="30">
        <v>0</v>
      </c>
      <c r="J80" s="30">
        <v>0</v>
      </c>
      <c r="K80" s="30">
        <v>686</v>
      </c>
      <c r="L80" s="30">
        <v>0</v>
      </c>
    </row>
    <row r="81" spans="1:12" ht="15" customHeight="1">
      <c r="A81" s="49"/>
      <c r="B81" s="24"/>
      <c r="C81" s="52"/>
      <c r="D81" s="31">
        <v>1</v>
      </c>
      <c r="E81" s="26">
        <v>0</v>
      </c>
      <c r="F81" s="27">
        <v>0</v>
      </c>
      <c r="G81" s="27">
        <v>0</v>
      </c>
      <c r="H81" s="27">
        <v>0</v>
      </c>
      <c r="I81" s="27">
        <v>0</v>
      </c>
      <c r="J81" s="27">
        <v>0</v>
      </c>
      <c r="K81" s="27">
        <v>1</v>
      </c>
      <c r="L81" s="27">
        <v>0</v>
      </c>
    </row>
    <row r="82" spans="1:12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</row>
    <row r="83" spans="1:12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</row>
    <row r="84" spans="1:12" ht="15" customHeight="1">
      <c r="A84" s="49"/>
      <c r="B84" s="24" t="s">
        <v>316</v>
      </c>
      <c r="C84" s="53" t="s">
        <v>317</v>
      </c>
      <c r="D84" s="21">
        <v>4187</v>
      </c>
      <c r="E84" s="22">
        <v>1649</v>
      </c>
      <c r="F84" s="23">
        <v>1441</v>
      </c>
      <c r="G84" s="23">
        <v>354</v>
      </c>
      <c r="H84" s="23">
        <v>361</v>
      </c>
      <c r="I84" s="23">
        <v>178</v>
      </c>
      <c r="J84" s="23">
        <v>149</v>
      </c>
      <c r="K84" s="23">
        <v>50</v>
      </c>
      <c r="L84" s="23">
        <v>5</v>
      </c>
    </row>
    <row r="85" spans="1:12" ht="15" customHeight="1">
      <c r="A85" s="49"/>
      <c r="B85" s="24" t="s">
        <v>318</v>
      </c>
      <c r="C85" s="52"/>
      <c r="D85" s="31">
        <v>1</v>
      </c>
      <c r="E85" s="26">
        <v>0.39383807021733941</v>
      </c>
      <c r="F85" s="27">
        <v>0.3441604967757344</v>
      </c>
      <c r="G85" s="27">
        <v>8.4547408645808453E-2</v>
      </c>
      <c r="H85" s="27">
        <v>8.6219250059708624E-2</v>
      </c>
      <c r="I85" s="27">
        <v>4.2512538810604253E-2</v>
      </c>
      <c r="J85" s="27">
        <v>3.5586338667303562E-2</v>
      </c>
      <c r="K85" s="27">
        <v>1.1941724385001195E-2</v>
      </c>
      <c r="L85" s="27">
        <v>1.1941724385001193E-3</v>
      </c>
    </row>
    <row r="86" spans="1:12" ht="15" customHeight="1">
      <c r="A86" s="49"/>
      <c r="B86" s="24" t="s">
        <v>319</v>
      </c>
      <c r="C86" s="51" t="s">
        <v>320</v>
      </c>
      <c r="D86" s="28">
        <v>3737</v>
      </c>
      <c r="E86" s="29">
        <v>900</v>
      </c>
      <c r="F86" s="30">
        <v>1145</v>
      </c>
      <c r="G86" s="30">
        <v>734</v>
      </c>
      <c r="H86" s="30">
        <v>495</v>
      </c>
      <c r="I86" s="30">
        <v>226</v>
      </c>
      <c r="J86" s="30">
        <v>188</v>
      </c>
      <c r="K86" s="30">
        <v>45</v>
      </c>
      <c r="L86" s="30">
        <v>4</v>
      </c>
    </row>
    <row r="87" spans="1:12" ht="15" customHeight="1">
      <c r="A87" s="49"/>
      <c r="B87" s="24"/>
      <c r="C87" s="52"/>
      <c r="D87" s="31">
        <v>1</v>
      </c>
      <c r="E87" s="26">
        <v>0.24083489430024083</v>
      </c>
      <c r="F87" s="27">
        <v>0.30639550441530639</v>
      </c>
      <c r="G87" s="27">
        <v>0.19641423601819641</v>
      </c>
      <c r="H87" s="27">
        <v>0.13245919186513247</v>
      </c>
      <c r="I87" s="27">
        <v>6.0476317902060477E-2</v>
      </c>
      <c r="J87" s="27">
        <v>5.0307733476050311E-2</v>
      </c>
      <c r="K87" s="27">
        <v>1.2041744715012041E-2</v>
      </c>
      <c r="L87" s="27">
        <v>1.0703773080010704E-3</v>
      </c>
    </row>
    <row r="88" spans="1:12" ht="15" customHeight="1">
      <c r="A88" s="49"/>
      <c r="B88" s="24"/>
      <c r="C88" s="51" t="s">
        <v>321</v>
      </c>
      <c r="D88" s="28">
        <v>2220</v>
      </c>
      <c r="E88" s="29">
        <v>192</v>
      </c>
      <c r="F88" s="30">
        <v>176</v>
      </c>
      <c r="G88" s="30">
        <v>1041</v>
      </c>
      <c r="H88" s="30">
        <v>454</v>
      </c>
      <c r="I88" s="30">
        <v>179</v>
      </c>
      <c r="J88" s="30">
        <v>132</v>
      </c>
      <c r="K88" s="30">
        <v>46</v>
      </c>
      <c r="L88" s="30">
        <v>0</v>
      </c>
    </row>
    <row r="89" spans="1:12" ht="15" customHeight="1">
      <c r="A89" s="49"/>
      <c r="B89" s="24"/>
      <c r="C89" s="52"/>
      <c r="D89" s="31">
        <v>1</v>
      </c>
      <c r="E89" s="26">
        <v>8.6486486486486491E-2</v>
      </c>
      <c r="F89" s="27">
        <v>7.9279279279279274E-2</v>
      </c>
      <c r="G89" s="27">
        <v>0.4689189189189189</v>
      </c>
      <c r="H89" s="27">
        <v>0.2045045045045045</v>
      </c>
      <c r="I89" s="27">
        <v>8.0630630630630626E-2</v>
      </c>
      <c r="J89" s="27">
        <v>5.9459459459459463E-2</v>
      </c>
      <c r="K89" s="27">
        <v>2.0720720720720721E-2</v>
      </c>
      <c r="L89" s="27">
        <v>0</v>
      </c>
    </row>
    <row r="90" spans="1:12" ht="15" customHeight="1">
      <c r="A90" s="49"/>
      <c r="B90" s="24"/>
      <c r="C90" s="51" t="s">
        <v>322</v>
      </c>
      <c r="D90" s="28">
        <v>3166</v>
      </c>
      <c r="E90" s="29">
        <v>131</v>
      </c>
      <c r="F90" s="30">
        <v>74</v>
      </c>
      <c r="G90" s="30">
        <v>1346</v>
      </c>
      <c r="H90" s="30">
        <v>876</v>
      </c>
      <c r="I90" s="30">
        <v>390</v>
      </c>
      <c r="J90" s="30">
        <v>272</v>
      </c>
      <c r="K90" s="30">
        <v>77</v>
      </c>
      <c r="L90" s="30">
        <v>0</v>
      </c>
    </row>
    <row r="91" spans="1:12" ht="15" customHeight="1">
      <c r="A91" s="49"/>
      <c r="B91" s="24"/>
      <c r="C91" s="52"/>
      <c r="D91" s="31">
        <v>1</v>
      </c>
      <c r="E91" s="26">
        <v>4.1377132027795326E-2</v>
      </c>
      <c r="F91" s="27">
        <v>2.337334175615919E-2</v>
      </c>
      <c r="G91" s="27">
        <v>0.42514213518635502</v>
      </c>
      <c r="H91" s="27">
        <v>0.27668982943777637</v>
      </c>
      <c r="I91" s="27">
        <v>0.1231838281743525</v>
      </c>
      <c r="J91" s="27">
        <v>8.5912823752368916E-2</v>
      </c>
      <c r="K91" s="27">
        <v>2.4320909665192673E-2</v>
      </c>
      <c r="L91" s="27">
        <v>0</v>
      </c>
    </row>
    <row r="92" spans="1:12" ht="15" customHeight="1">
      <c r="A92" s="49"/>
      <c r="B92" s="24"/>
      <c r="C92" s="51" t="s">
        <v>323</v>
      </c>
      <c r="D92" s="28">
        <v>1639</v>
      </c>
      <c r="E92" s="29">
        <v>18</v>
      </c>
      <c r="F92" s="30">
        <v>18</v>
      </c>
      <c r="G92" s="30">
        <v>205</v>
      </c>
      <c r="H92" s="30">
        <v>402</v>
      </c>
      <c r="I92" s="30">
        <v>438</v>
      </c>
      <c r="J92" s="30">
        <v>336</v>
      </c>
      <c r="K92" s="30">
        <v>222</v>
      </c>
      <c r="L92" s="30">
        <v>0</v>
      </c>
    </row>
    <row r="93" spans="1:12" ht="15" customHeight="1">
      <c r="A93" s="49"/>
      <c r="B93" s="24"/>
      <c r="C93" s="52"/>
      <c r="D93" s="31">
        <v>1</v>
      </c>
      <c r="E93" s="26">
        <v>1.0982306284319707E-2</v>
      </c>
      <c r="F93" s="27">
        <v>1.0982306284319707E-2</v>
      </c>
      <c r="G93" s="27">
        <v>0.12507626601586333</v>
      </c>
      <c r="H93" s="27">
        <v>0.24527150701647346</v>
      </c>
      <c r="I93" s="27">
        <v>0.2672361195851129</v>
      </c>
      <c r="J93" s="27">
        <v>0.20500305064063454</v>
      </c>
      <c r="K93" s="27">
        <v>0.13544844417327639</v>
      </c>
      <c r="L93" s="27">
        <v>0</v>
      </c>
    </row>
    <row r="94" spans="1:12" ht="15" customHeight="1">
      <c r="A94" s="49"/>
      <c r="B94" s="24"/>
      <c r="C94" s="51" t="s">
        <v>324</v>
      </c>
      <c r="D94" s="28">
        <v>403</v>
      </c>
      <c r="E94" s="29">
        <v>6</v>
      </c>
      <c r="F94" s="30">
        <v>6</v>
      </c>
      <c r="G94" s="30">
        <v>50</v>
      </c>
      <c r="H94" s="30">
        <v>71</v>
      </c>
      <c r="I94" s="30">
        <v>98</v>
      </c>
      <c r="J94" s="30">
        <v>109</v>
      </c>
      <c r="K94" s="30">
        <v>63</v>
      </c>
      <c r="L94" s="30">
        <v>0</v>
      </c>
    </row>
    <row r="95" spans="1:12" ht="15" customHeight="1">
      <c r="A95" s="49"/>
      <c r="B95" s="24"/>
      <c r="C95" s="52"/>
      <c r="D95" s="31">
        <v>1</v>
      </c>
      <c r="E95" s="26">
        <v>1.488833746898263E-2</v>
      </c>
      <c r="F95" s="27">
        <v>1.488833746898263E-2</v>
      </c>
      <c r="G95" s="27">
        <v>0.12406947890818859</v>
      </c>
      <c r="H95" s="27">
        <v>0.17617866004962779</v>
      </c>
      <c r="I95" s="27">
        <v>0.24317617866004962</v>
      </c>
      <c r="J95" s="27">
        <v>0.27047146401985112</v>
      </c>
      <c r="K95" s="27">
        <v>0.15632754342431762</v>
      </c>
      <c r="L95" s="27">
        <v>0</v>
      </c>
    </row>
    <row r="96" spans="1:12" ht="15" customHeight="1">
      <c r="A96" s="49"/>
      <c r="B96" s="24"/>
      <c r="C96" s="51" t="s">
        <v>325</v>
      </c>
      <c r="D96" s="28">
        <v>373</v>
      </c>
      <c r="E96" s="29">
        <v>0</v>
      </c>
      <c r="F96" s="30">
        <v>3</v>
      </c>
      <c r="G96" s="30">
        <v>15</v>
      </c>
      <c r="H96" s="30">
        <v>31</v>
      </c>
      <c r="I96" s="30">
        <v>46</v>
      </c>
      <c r="J96" s="30">
        <v>115</v>
      </c>
      <c r="K96" s="30">
        <v>162</v>
      </c>
      <c r="L96" s="30">
        <v>1</v>
      </c>
    </row>
    <row r="97" spans="1:12" ht="15" customHeight="1">
      <c r="A97" s="49"/>
      <c r="B97" s="24"/>
      <c r="C97" s="52"/>
      <c r="D97" s="31">
        <v>1</v>
      </c>
      <c r="E97" s="26">
        <v>0</v>
      </c>
      <c r="F97" s="27">
        <v>8.0428954423592495E-3</v>
      </c>
      <c r="G97" s="27">
        <v>4.0214477211796246E-2</v>
      </c>
      <c r="H97" s="27">
        <v>8.3109919571045576E-2</v>
      </c>
      <c r="I97" s="27">
        <v>0.12332439678284182</v>
      </c>
      <c r="J97" s="27">
        <v>0.30831099195710454</v>
      </c>
      <c r="K97" s="27">
        <v>0.43431635388739948</v>
      </c>
      <c r="L97" s="27">
        <v>2.6809651474530832E-3</v>
      </c>
    </row>
    <row r="98" spans="1:12" ht="15" customHeight="1">
      <c r="A98" s="49"/>
      <c r="B98" s="24"/>
      <c r="C98" s="51" t="s">
        <v>326</v>
      </c>
      <c r="D98" s="28">
        <v>28</v>
      </c>
      <c r="E98" s="29">
        <v>0</v>
      </c>
      <c r="F98" s="30">
        <v>0</v>
      </c>
      <c r="G98" s="30">
        <v>2</v>
      </c>
      <c r="H98" s="30">
        <v>4</v>
      </c>
      <c r="I98" s="30">
        <v>6</v>
      </c>
      <c r="J98" s="30">
        <v>5</v>
      </c>
      <c r="K98" s="30">
        <v>11</v>
      </c>
      <c r="L98" s="30">
        <v>0</v>
      </c>
    </row>
    <row r="99" spans="1:12" ht="15" customHeight="1">
      <c r="A99" s="49"/>
      <c r="B99" s="24"/>
      <c r="C99" s="52"/>
      <c r="D99" s="31">
        <v>1</v>
      </c>
      <c r="E99" s="26">
        <v>0</v>
      </c>
      <c r="F99" s="27">
        <v>0</v>
      </c>
      <c r="G99" s="27">
        <v>7.1428571428571425E-2</v>
      </c>
      <c r="H99" s="27">
        <v>0.14285714285714285</v>
      </c>
      <c r="I99" s="27">
        <v>0.21428571428571427</v>
      </c>
      <c r="J99" s="27">
        <v>0.17857142857142858</v>
      </c>
      <c r="K99" s="27">
        <v>0.39285714285714285</v>
      </c>
      <c r="L99" s="27">
        <v>0</v>
      </c>
    </row>
    <row r="100" spans="1:12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1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</row>
    <row r="101" spans="1:12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1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</row>
    <row r="102" spans="1:12" ht="15" customHeight="1">
      <c r="C102"/>
    </row>
    <row r="103" spans="1:12" ht="12" hidden="1" customHeight="1">
      <c r="C103"/>
    </row>
    <row r="104" spans="1:12" ht="12" hidden="1" customHeight="1">
      <c r="C104"/>
    </row>
    <row r="105" spans="1:12" ht="12" hidden="1" customHeight="1">
      <c r="C105"/>
    </row>
    <row r="106" spans="1:12" ht="12" hidden="1" customHeight="1">
      <c r="C106"/>
    </row>
    <row r="107" spans="1:12" ht="12" hidden="1" customHeight="1">
      <c r="C107"/>
    </row>
    <row r="108" spans="1:12" ht="12" hidden="1" customHeight="1">
      <c r="C108"/>
    </row>
    <row r="109" spans="1:12" ht="12" hidden="1" customHeight="1">
      <c r="C109"/>
    </row>
    <row r="110" spans="1:12" ht="12" hidden="1" customHeight="1">
      <c r="C110"/>
    </row>
    <row r="111" spans="1:12" ht="12" hidden="1" customHeight="1">
      <c r="C111"/>
    </row>
    <row r="112" spans="1:12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L9">
    <cfRule type="top10" dxfId="183" priority="56" rank="1"/>
  </conditionalFormatting>
  <conditionalFormatting sqref="E67:L67">
    <cfRule type="top10" dxfId="182" priority="49" rank="1"/>
  </conditionalFormatting>
  <conditionalFormatting sqref="E65:L65">
    <cfRule type="top10" dxfId="181" priority="48" rank="1"/>
  </conditionalFormatting>
  <conditionalFormatting sqref="E63:L63">
    <cfRule type="top10" dxfId="180" priority="47" rank="1"/>
  </conditionalFormatting>
  <conditionalFormatting sqref="E61:L61">
    <cfRule type="top10" dxfId="179" priority="46" rank="1"/>
  </conditionalFormatting>
  <conditionalFormatting sqref="E59:L59">
    <cfRule type="top10" dxfId="178" priority="45" rank="1"/>
  </conditionalFormatting>
  <conditionalFormatting sqref="E57:L57">
    <cfRule type="top10" dxfId="177" priority="44" rank="1"/>
  </conditionalFormatting>
  <conditionalFormatting sqref="E55:L55">
    <cfRule type="top10" dxfId="176" priority="43" rank="1"/>
  </conditionalFormatting>
  <conditionalFormatting sqref="E53:L53">
    <cfRule type="top10" dxfId="175" priority="42" rank="1"/>
  </conditionalFormatting>
  <conditionalFormatting sqref="E51:L51">
    <cfRule type="top10" dxfId="174" priority="41" rank="1"/>
  </conditionalFormatting>
  <conditionalFormatting sqref="E49:L49">
    <cfRule type="top10" dxfId="173" priority="40" rank="1"/>
  </conditionalFormatting>
  <conditionalFormatting sqref="E47:L47">
    <cfRule type="top10" dxfId="172" priority="39" rank="1"/>
  </conditionalFormatting>
  <conditionalFormatting sqref="E45:L45">
    <cfRule type="top10" dxfId="171" priority="38" rank="1"/>
  </conditionalFormatting>
  <conditionalFormatting sqref="E43:L43">
    <cfRule type="top10" dxfId="170" priority="37" rank="1"/>
  </conditionalFormatting>
  <conditionalFormatting sqref="E41:L41">
    <cfRule type="top10" dxfId="169" priority="36" rank="1"/>
  </conditionalFormatting>
  <conditionalFormatting sqref="E39:L39">
    <cfRule type="top10" dxfId="168" priority="35" rank="1"/>
  </conditionalFormatting>
  <conditionalFormatting sqref="E37:L37">
    <cfRule type="top10" dxfId="167" priority="34" rank="1"/>
  </conditionalFormatting>
  <conditionalFormatting sqref="E35:L35">
    <cfRule type="top10" dxfId="166" priority="32" rank="1"/>
  </conditionalFormatting>
  <conditionalFormatting sqref="E33:L33">
    <cfRule type="top10" dxfId="165" priority="31" rank="1"/>
  </conditionalFormatting>
  <conditionalFormatting sqref="E31:L31">
    <cfRule type="top10" dxfId="164" priority="30" rank="1"/>
  </conditionalFormatting>
  <conditionalFormatting sqref="E29:L29">
    <cfRule type="top10" dxfId="163" priority="29" rank="1"/>
  </conditionalFormatting>
  <conditionalFormatting sqref="E27:L27">
    <cfRule type="top10" dxfId="162" priority="28" rank="1"/>
  </conditionalFormatting>
  <conditionalFormatting sqref="E21:L21">
    <cfRule type="top10" dxfId="161" priority="27" rank="1"/>
  </conditionalFormatting>
  <conditionalFormatting sqref="E19:L19">
    <cfRule type="top10" dxfId="160" priority="26" rank="1"/>
  </conditionalFormatting>
  <conditionalFormatting sqref="E17:L17">
    <cfRule type="top10" dxfId="159" priority="25" rank="1"/>
  </conditionalFormatting>
  <conditionalFormatting sqref="E15:L15">
    <cfRule type="top10" dxfId="158" priority="24" rank="1"/>
  </conditionalFormatting>
  <conditionalFormatting sqref="E13:L13">
    <cfRule type="top10" dxfId="157" priority="23" rank="1"/>
  </conditionalFormatting>
  <conditionalFormatting sqref="E11:L11">
    <cfRule type="top10" dxfId="156" priority="22" rank="1"/>
  </conditionalFormatting>
  <conditionalFormatting sqref="E23:L23">
    <cfRule type="top10" dxfId="155" priority="21" rank="1"/>
  </conditionalFormatting>
  <conditionalFormatting sqref="E25:L25">
    <cfRule type="top10" dxfId="154" priority="20" rank="1"/>
  </conditionalFormatting>
  <conditionalFormatting sqref="E81:L81">
    <cfRule type="top10" dxfId="153" priority="17" rank="1"/>
  </conditionalFormatting>
  <conditionalFormatting sqref="E79:L79">
    <cfRule type="top10" dxfId="152" priority="16" rank="1"/>
  </conditionalFormatting>
  <conditionalFormatting sqref="E77:L77">
    <cfRule type="top10" dxfId="151" priority="15" rank="1"/>
  </conditionalFormatting>
  <conditionalFormatting sqref="E75:L75">
    <cfRule type="top10" dxfId="150" priority="14" rank="1"/>
  </conditionalFormatting>
  <conditionalFormatting sqref="E73:L73">
    <cfRule type="top10" dxfId="149" priority="13" rank="1"/>
  </conditionalFormatting>
  <conditionalFormatting sqref="E71:L71">
    <cfRule type="top10" dxfId="148" priority="12" rank="1"/>
  </conditionalFormatting>
  <conditionalFormatting sqref="E69:L69">
    <cfRule type="top10" dxfId="147" priority="11" rank="1"/>
  </conditionalFormatting>
  <conditionalFormatting sqref="E101:L101">
    <cfRule type="top10" dxfId="146" priority="9" rank="1"/>
  </conditionalFormatting>
  <conditionalFormatting sqref="E99:L99">
    <cfRule type="top10" dxfId="145" priority="8" rank="1"/>
  </conditionalFormatting>
  <conditionalFormatting sqref="E97:L97">
    <cfRule type="top10" dxfId="144" priority="7" rank="1"/>
  </conditionalFormatting>
  <conditionalFormatting sqref="E95:L95">
    <cfRule type="top10" dxfId="143" priority="6" rank="1"/>
  </conditionalFormatting>
  <conditionalFormatting sqref="E93:L93">
    <cfRule type="top10" dxfId="142" priority="5" rank="1"/>
  </conditionalFormatting>
  <conditionalFormatting sqref="E91:L91">
    <cfRule type="top10" dxfId="141" priority="4" rank="1"/>
  </conditionalFormatting>
  <conditionalFormatting sqref="E89:L89">
    <cfRule type="top10" dxfId="140" priority="3" rank="1"/>
  </conditionalFormatting>
  <conditionalFormatting sqref="E87:L87">
    <cfRule type="top10" dxfId="139" priority="2" rank="1"/>
  </conditionalFormatting>
  <conditionalFormatting sqref="E85:L85">
    <cfRule type="top10" dxfId="13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0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7" width="8.625" style="3"/>
    <col min="8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</row>
    <row r="2" spans="1:16384" ht="15" customHeight="1">
      <c r="B2" s="3" t="s">
        <v>29</v>
      </c>
    </row>
    <row r="3" spans="1:16384" ht="15" customHeight="1">
      <c r="B3" s="3" t="s">
        <v>330</v>
      </c>
    </row>
    <row r="4" spans="1:16384" ht="15" customHeight="1">
      <c r="B4" s="3" t="s">
        <v>331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28</v>
      </c>
      <c r="F7" s="13" t="s">
        <v>21</v>
      </c>
      <c r="G7" s="13" t="s">
        <v>27</v>
      </c>
      <c r="H7" s="41"/>
      <c r="I7" s="41"/>
      <c r="J7" s="41"/>
      <c r="K7" s="41"/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11767</v>
      </c>
      <c r="E8" s="15">
        <v>3369</v>
      </c>
      <c r="F8" s="16">
        <v>8235</v>
      </c>
      <c r="G8" s="16">
        <v>163</v>
      </c>
    </row>
    <row r="9" spans="1:16384" ht="15" customHeight="1">
      <c r="A9" s="49"/>
      <c r="B9" s="57"/>
      <c r="C9" s="58"/>
      <c r="D9" s="17">
        <v>1</v>
      </c>
      <c r="E9" s="18">
        <v>0.28630916971190618</v>
      </c>
      <c r="F9" s="19">
        <v>0.6998385314863601</v>
      </c>
      <c r="G9" s="19">
        <v>1.3852298801733661E-2</v>
      </c>
    </row>
    <row r="10" spans="1:16384" ht="15" customHeight="1">
      <c r="A10" s="49"/>
      <c r="B10" s="20" t="s">
        <v>280</v>
      </c>
      <c r="C10" s="59" t="s">
        <v>286</v>
      </c>
      <c r="D10" s="21">
        <v>3676</v>
      </c>
      <c r="E10" s="22">
        <v>490</v>
      </c>
      <c r="F10" s="23">
        <v>3140</v>
      </c>
      <c r="G10" s="23">
        <v>46</v>
      </c>
    </row>
    <row r="11" spans="1:16384" ht="15" customHeight="1">
      <c r="A11" s="49"/>
      <c r="B11" s="24"/>
      <c r="C11" s="52"/>
      <c r="D11" s="25">
        <v>1</v>
      </c>
      <c r="E11" s="26">
        <v>0.13329706202393907</v>
      </c>
      <c r="F11" s="27">
        <v>0.85418933623503812</v>
      </c>
      <c r="G11" s="27">
        <v>1.2513601741022852E-2</v>
      </c>
    </row>
    <row r="12" spans="1:16384" ht="15" customHeight="1">
      <c r="A12" s="49"/>
      <c r="B12" s="24"/>
      <c r="C12" s="51" t="s">
        <v>287</v>
      </c>
      <c r="D12" s="28">
        <v>7904</v>
      </c>
      <c r="E12" s="29">
        <v>2809</v>
      </c>
      <c r="F12" s="30">
        <v>4981</v>
      </c>
      <c r="G12" s="30">
        <v>114</v>
      </c>
    </row>
    <row r="13" spans="1:16384" ht="15" customHeight="1">
      <c r="A13" s="49"/>
      <c r="B13" s="43"/>
      <c r="C13" s="60"/>
      <c r="D13" s="44">
        <v>1</v>
      </c>
      <c r="E13" s="45">
        <v>0.35538967611336031</v>
      </c>
      <c r="F13" s="46">
        <v>0.63018724696356276</v>
      </c>
      <c r="G13" s="46">
        <v>1.4423076923076924E-2</v>
      </c>
    </row>
    <row r="14" spans="1:16384" ht="15" customHeight="1">
      <c r="A14" s="49"/>
      <c r="B14" s="24" t="s">
        <v>22</v>
      </c>
      <c r="C14" s="53" t="s">
        <v>288</v>
      </c>
      <c r="D14" s="21">
        <v>273</v>
      </c>
      <c r="E14" s="22">
        <v>89</v>
      </c>
      <c r="F14" s="23">
        <v>181</v>
      </c>
      <c r="G14" s="23">
        <v>3</v>
      </c>
    </row>
    <row r="15" spans="1:16384" ht="15" customHeight="1">
      <c r="A15" s="49"/>
      <c r="B15" s="24"/>
      <c r="C15" s="52"/>
      <c r="D15" s="31">
        <v>1</v>
      </c>
      <c r="E15" s="26">
        <v>0.32600732600732601</v>
      </c>
      <c r="F15" s="27">
        <v>0.66300366300366298</v>
      </c>
      <c r="G15" s="27">
        <v>1.098901098901099E-2</v>
      </c>
    </row>
    <row r="16" spans="1:16384" ht="15" customHeight="1">
      <c r="A16" s="49"/>
      <c r="B16" s="24"/>
      <c r="C16" s="51" t="s">
        <v>289</v>
      </c>
      <c r="D16" s="28">
        <v>476</v>
      </c>
      <c r="E16" s="29">
        <v>151</v>
      </c>
      <c r="F16" s="30">
        <v>317</v>
      </c>
      <c r="G16" s="30">
        <v>8</v>
      </c>
    </row>
    <row r="17" spans="1:7" ht="15" customHeight="1">
      <c r="A17" s="49"/>
      <c r="B17" s="24"/>
      <c r="C17" s="52"/>
      <c r="D17" s="31">
        <v>1</v>
      </c>
      <c r="E17" s="26">
        <v>0.3172268907563025</v>
      </c>
      <c r="F17" s="27">
        <v>0.66596638655462181</v>
      </c>
      <c r="G17" s="27">
        <v>1.680672268907563E-2</v>
      </c>
    </row>
    <row r="18" spans="1:7" ht="15" customHeight="1">
      <c r="A18" s="49"/>
      <c r="B18" s="24"/>
      <c r="C18" s="51" t="s">
        <v>290</v>
      </c>
      <c r="D18" s="28">
        <v>584</v>
      </c>
      <c r="E18" s="29">
        <v>213</v>
      </c>
      <c r="F18" s="30">
        <v>364</v>
      </c>
      <c r="G18" s="30">
        <v>7</v>
      </c>
    </row>
    <row r="19" spans="1:7" ht="15" customHeight="1">
      <c r="A19" s="49"/>
      <c r="B19" s="24"/>
      <c r="C19" s="52"/>
      <c r="D19" s="31">
        <v>1</v>
      </c>
      <c r="E19" s="26">
        <v>0.36472602739726029</v>
      </c>
      <c r="F19" s="27">
        <v>0.62328767123287676</v>
      </c>
      <c r="G19" s="27">
        <v>1.1986301369863013E-2</v>
      </c>
    </row>
    <row r="20" spans="1:7" ht="15" customHeight="1">
      <c r="A20" s="49"/>
      <c r="B20" s="24"/>
      <c r="C20" s="51" t="s">
        <v>291</v>
      </c>
      <c r="D20" s="28">
        <v>1213</v>
      </c>
      <c r="E20" s="29">
        <v>396</v>
      </c>
      <c r="F20" s="30">
        <v>792</v>
      </c>
      <c r="G20" s="30">
        <v>25</v>
      </c>
    </row>
    <row r="21" spans="1:7" ht="15" customHeight="1">
      <c r="A21" s="49"/>
      <c r="B21" s="24"/>
      <c r="C21" s="52"/>
      <c r="D21" s="31">
        <v>1</v>
      </c>
      <c r="E21" s="26">
        <v>0.32646331409727947</v>
      </c>
      <c r="F21" s="27">
        <v>0.65292662819455893</v>
      </c>
      <c r="G21" s="27">
        <v>2.0610057708161583E-2</v>
      </c>
    </row>
    <row r="22" spans="1:7" ht="15" customHeight="1">
      <c r="A22" s="49"/>
      <c r="B22" s="24"/>
      <c r="C22" s="51" t="s">
        <v>292</v>
      </c>
      <c r="D22" s="28">
        <v>2533</v>
      </c>
      <c r="E22" s="29">
        <v>745</v>
      </c>
      <c r="F22" s="30">
        <v>1758</v>
      </c>
      <c r="G22" s="30">
        <v>30</v>
      </c>
    </row>
    <row r="23" spans="1:7" ht="15" customHeight="1">
      <c r="A23" s="49"/>
      <c r="B23" s="24"/>
      <c r="C23" s="52"/>
      <c r="D23" s="25">
        <v>1</v>
      </c>
      <c r="E23" s="26">
        <v>0.29411764705882354</v>
      </c>
      <c r="F23" s="27">
        <v>0.69403868930122381</v>
      </c>
      <c r="G23" s="27">
        <v>1.1843663639952625E-2</v>
      </c>
    </row>
    <row r="24" spans="1:7" ht="15" customHeight="1">
      <c r="A24" s="49"/>
      <c r="B24" s="24"/>
      <c r="C24" s="51" t="s">
        <v>293</v>
      </c>
      <c r="D24" s="28">
        <v>3444</v>
      </c>
      <c r="E24" s="29">
        <v>944</v>
      </c>
      <c r="F24" s="30">
        <v>2457</v>
      </c>
      <c r="G24" s="30">
        <v>43</v>
      </c>
    </row>
    <row r="25" spans="1:7" ht="15" customHeight="1">
      <c r="A25" s="49"/>
      <c r="B25" s="24"/>
      <c r="C25" s="52"/>
      <c r="D25" s="25">
        <v>1</v>
      </c>
      <c r="E25" s="26">
        <v>0.27409988385598144</v>
      </c>
      <c r="F25" s="27">
        <v>0.71341463414634143</v>
      </c>
      <c r="G25" s="27">
        <v>1.2485481997677119E-2</v>
      </c>
    </row>
    <row r="26" spans="1:7" ht="15" customHeight="1">
      <c r="A26" s="49"/>
      <c r="B26" s="24"/>
      <c r="C26" s="51" t="s">
        <v>294</v>
      </c>
      <c r="D26" s="28">
        <v>3018</v>
      </c>
      <c r="E26" s="29">
        <v>752</v>
      </c>
      <c r="F26" s="30">
        <v>2223</v>
      </c>
      <c r="G26" s="30">
        <v>43</v>
      </c>
    </row>
    <row r="27" spans="1:7" ht="15" customHeight="1">
      <c r="A27" s="49"/>
      <c r="B27" s="43"/>
      <c r="C27" s="60"/>
      <c r="D27" s="44">
        <v>1</v>
      </c>
      <c r="E27" s="45">
        <v>0.2491716368455931</v>
      </c>
      <c r="F27" s="46">
        <v>0.73658051689860837</v>
      </c>
      <c r="G27" s="46">
        <v>1.4247846255798542E-2</v>
      </c>
    </row>
    <row r="28" spans="1:7" ht="15" customHeight="1">
      <c r="A28" s="49"/>
      <c r="B28" s="24" t="s">
        <v>281</v>
      </c>
      <c r="C28" s="53" t="s">
        <v>295</v>
      </c>
      <c r="D28" s="21">
        <v>3483</v>
      </c>
      <c r="E28" s="22">
        <v>843</v>
      </c>
      <c r="F28" s="23">
        <v>2576</v>
      </c>
      <c r="G28" s="23">
        <v>64</v>
      </c>
    </row>
    <row r="29" spans="1:7" ht="15" customHeight="1">
      <c r="A29" s="49"/>
      <c r="B29" s="24"/>
      <c r="C29" s="52"/>
      <c r="D29" s="31">
        <v>1</v>
      </c>
      <c r="E29" s="26">
        <v>0.24203273040482343</v>
      </c>
      <c r="F29" s="27">
        <v>0.7395923054837783</v>
      </c>
      <c r="G29" s="27">
        <v>1.8374964111398221E-2</v>
      </c>
    </row>
    <row r="30" spans="1:7" ht="15" customHeight="1">
      <c r="A30" s="49"/>
      <c r="B30" s="24"/>
      <c r="C30" s="51" t="s">
        <v>296</v>
      </c>
      <c r="D30" s="28">
        <v>3071</v>
      </c>
      <c r="E30" s="29">
        <v>1057</v>
      </c>
      <c r="F30" s="30">
        <v>1979</v>
      </c>
      <c r="G30" s="30">
        <v>35</v>
      </c>
    </row>
    <row r="31" spans="1:7" ht="15" customHeight="1">
      <c r="A31" s="49"/>
      <c r="B31" s="24"/>
      <c r="C31" s="52"/>
      <c r="D31" s="31">
        <v>1</v>
      </c>
      <c r="E31" s="26">
        <v>0.34418756105503095</v>
      </c>
      <c r="F31" s="27">
        <v>0.6444154998371866</v>
      </c>
      <c r="G31" s="27">
        <v>1.1396939107782481E-2</v>
      </c>
    </row>
    <row r="32" spans="1:7" ht="15" customHeight="1">
      <c r="A32" s="49"/>
      <c r="B32" s="24"/>
      <c r="C32" s="51" t="s">
        <v>297</v>
      </c>
      <c r="D32" s="28">
        <v>292</v>
      </c>
      <c r="E32" s="29">
        <v>81</v>
      </c>
      <c r="F32" s="30">
        <v>208</v>
      </c>
      <c r="G32" s="30">
        <v>3</v>
      </c>
    </row>
    <row r="33" spans="1:7" ht="15" customHeight="1">
      <c r="A33" s="49"/>
      <c r="B33" s="24"/>
      <c r="C33" s="52"/>
      <c r="D33" s="31">
        <v>1</v>
      </c>
      <c r="E33" s="26">
        <v>0.2773972602739726</v>
      </c>
      <c r="F33" s="27">
        <v>0.71232876712328763</v>
      </c>
      <c r="G33" s="27">
        <v>1.0273972602739725E-2</v>
      </c>
    </row>
    <row r="34" spans="1:7" ht="15" customHeight="1">
      <c r="A34" s="49"/>
      <c r="B34" s="24"/>
      <c r="C34" s="51" t="s">
        <v>298</v>
      </c>
      <c r="D34" s="28">
        <v>2670</v>
      </c>
      <c r="E34" s="29">
        <v>760</v>
      </c>
      <c r="F34" s="30">
        <v>1886</v>
      </c>
      <c r="G34" s="30">
        <v>24</v>
      </c>
    </row>
    <row r="35" spans="1:7" ht="15" customHeight="1">
      <c r="A35" s="49"/>
      <c r="B35" s="43"/>
      <c r="C35" s="60"/>
      <c r="D35" s="44">
        <v>1</v>
      </c>
      <c r="E35" s="45">
        <v>0.28464419475655428</v>
      </c>
      <c r="F35" s="46">
        <v>0.70636704119850191</v>
      </c>
      <c r="G35" s="46">
        <v>8.988764044943821E-3</v>
      </c>
    </row>
    <row r="36" spans="1:7" ht="15" customHeight="1">
      <c r="A36" s="49"/>
      <c r="B36" s="24" t="s">
        <v>17</v>
      </c>
      <c r="C36" s="53" t="s">
        <v>299</v>
      </c>
      <c r="D36" s="21">
        <v>356</v>
      </c>
      <c r="E36" s="22">
        <v>105</v>
      </c>
      <c r="F36" s="23">
        <v>243</v>
      </c>
      <c r="G36" s="23">
        <v>8</v>
      </c>
    </row>
    <row r="37" spans="1:7" ht="15" customHeight="1">
      <c r="A37" s="49"/>
      <c r="B37" s="24"/>
      <c r="C37" s="52"/>
      <c r="D37" s="31">
        <v>1</v>
      </c>
      <c r="E37" s="26">
        <v>0.2949438202247191</v>
      </c>
      <c r="F37" s="27">
        <v>0.68258426966292129</v>
      </c>
      <c r="G37" s="27">
        <v>2.247191011235955E-2</v>
      </c>
    </row>
    <row r="38" spans="1:7" ht="15" customHeight="1">
      <c r="A38" s="49"/>
      <c r="B38" s="24"/>
      <c r="C38" s="54" t="s">
        <v>300</v>
      </c>
      <c r="D38" s="28">
        <v>844</v>
      </c>
      <c r="E38" s="29">
        <v>275</v>
      </c>
      <c r="F38" s="30">
        <v>548</v>
      </c>
      <c r="G38" s="30">
        <v>21</v>
      </c>
    </row>
    <row r="39" spans="1:7" ht="15" customHeight="1">
      <c r="A39" s="49"/>
      <c r="B39" s="24"/>
      <c r="C39" s="52"/>
      <c r="D39" s="31">
        <v>1</v>
      </c>
      <c r="E39" s="26">
        <v>0.32582938388625593</v>
      </c>
      <c r="F39" s="27">
        <v>0.64928909952606639</v>
      </c>
      <c r="G39" s="27">
        <v>2.4881516587677725E-2</v>
      </c>
    </row>
    <row r="40" spans="1:7" ht="15" customHeight="1">
      <c r="A40" s="49"/>
      <c r="B40" s="24"/>
      <c r="C40" s="51" t="s">
        <v>301</v>
      </c>
      <c r="D40" s="28">
        <v>10249</v>
      </c>
      <c r="E40" s="29">
        <v>2898</v>
      </c>
      <c r="F40" s="30">
        <v>7225</v>
      </c>
      <c r="G40" s="30">
        <v>126</v>
      </c>
    </row>
    <row r="41" spans="1:7" ht="15" customHeight="1">
      <c r="A41" s="49"/>
      <c r="B41" s="43"/>
      <c r="C41" s="60"/>
      <c r="D41" s="44">
        <v>1</v>
      </c>
      <c r="E41" s="45">
        <v>0.28275929358961849</v>
      </c>
      <c r="F41" s="46">
        <v>0.7049468240803981</v>
      </c>
      <c r="G41" s="46">
        <v>1.2293882329983413E-2</v>
      </c>
    </row>
    <row r="42" spans="1:7" ht="15" customHeight="1">
      <c r="A42" s="49"/>
      <c r="B42" s="24" t="s">
        <v>15</v>
      </c>
      <c r="C42" s="53" t="s">
        <v>302</v>
      </c>
      <c r="D42" s="21">
        <v>334</v>
      </c>
      <c r="E42" s="35">
        <v>95</v>
      </c>
      <c r="F42" s="36">
        <v>232</v>
      </c>
      <c r="G42" s="36">
        <v>7</v>
      </c>
    </row>
    <row r="43" spans="1:7" ht="15" customHeight="1">
      <c r="A43" s="49"/>
      <c r="B43" s="24"/>
      <c r="C43" s="52"/>
      <c r="D43" s="31">
        <v>1</v>
      </c>
      <c r="E43" s="26">
        <v>0.28443113772455092</v>
      </c>
      <c r="F43" s="27">
        <v>0.69461077844311381</v>
      </c>
      <c r="G43" s="27">
        <v>2.0958083832335328E-2</v>
      </c>
    </row>
    <row r="44" spans="1:7" ht="15" customHeight="1">
      <c r="A44" s="49"/>
      <c r="B44" s="24"/>
      <c r="C44" s="51" t="s">
        <v>303</v>
      </c>
      <c r="D44" s="28">
        <v>6021</v>
      </c>
      <c r="E44" s="37">
        <v>1589</v>
      </c>
      <c r="F44" s="38">
        <v>4360</v>
      </c>
      <c r="G44" s="38">
        <v>72</v>
      </c>
    </row>
    <row r="45" spans="1:7" ht="15" customHeight="1">
      <c r="A45" s="49"/>
      <c r="B45" s="24"/>
      <c r="C45" s="52"/>
      <c r="D45" s="31">
        <v>1</v>
      </c>
      <c r="E45" s="26">
        <v>0.26390964955987378</v>
      </c>
      <c r="F45" s="27">
        <v>0.72413220395283173</v>
      </c>
      <c r="G45" s="27">
        <v>1.195814648729447E-2</v>
      </c>
    </row>
    <row r="46" spans="1:7" ht="15" customHeight="1">
      <c r="A46" s="49"/>
      <c r="B46" s="24"/>
      <c r="C46" s="51" t="s">
        <v>304</v>
      </c>
      <c r="D46" s="28">
        <v>3802</v>
      </c>
      <c r="E46" s="37">
        <v>1191</v>
      </c>
      <c r="F46" s="38">
        <v>2554</v>
      </c>
      <c r="G46" s="38">
        <v>57</v>
      </c>
    </row>
    <row r="47" spans="1:7" ht="15" customHeight="1">
      <c r="A47" s="49"/>
      <c r="B47" s="24"/>
      <c r="C47" s="52"/>
      <c r="D47" s="31">
        <v>1</v>
      </c>
      <c r="E47" s="26">
        <v>0.31325618095739083</v>
      </c>
      <c r="F47" s="27">
        <v>0.67175170962651232</v>
      </c>
      <c r="G47" s="27">
        <v>1.4992109416096791E-2</v>
      </c>
    </row>
    <row r="48" spans="1:7" ht="15" customHeight="1">
      <c r="A48" s="49"/>
      <c r="B48" s="24"/>
      <c r="C48" s="51" t="s">
        <v>305</v>
      </c>
      <c r="D48" s="28">
        <v>1393</v>
      </c>
      <c r="E48" s="37">
        <v>436</v>
      </c>
      <c r="F48" s="38">
        <v>938</v>
      </c>
      <c r="G48" s="38">
        <v>19</v>
      </c>
    </row>
    <row r="49" spans="1:7" ht="15" customHeight="1">
      <c r="A49" s="49"/>
      <c r="B49" s="43"/>
      <c r="C49" s="60"/>
      <c r="D49" s="44">
        <v>1</v>
      </c>
      <c r="E49" s="45">
        <v>0.31299353912419237</v>
      </c>
      <c r="F49" s="46">
        <v>0.6733668341708543</v>
      </c>
      <c r="G49" s="46">
        <v>1.3639626704953339E-2</v>
      </c>
    </row>
    <row r="50" spans="1:7" ht="15" customHeight="1">
      <c r="A50" s="49"/>
      <c r="B50" s="24" t="s">
        <v>282</v>
      </c>
      <c r="C50" s="53" t="s">
        <v>1</v>
      </c>
      <c r="D50" s="21">
        <v>1893</v>
      </c>
      <c r="E50" s="22">
        <v>500</v>
      </c>
      <c r="F50" s="23">
        <v>1361</v>
      </c>
      <c r="G50" s="23">
        <v>32</v>
      </c>
    </row>
    <row r="51" spans="1:7" ht="15" customHeight="1">
      <c r="A51" s="49"/>
      <c r="B51" s="24"/>
      <c r="C51" s="52"/>
      <c r="D51" s="31">
        <v>1</v>
      </c>
      <c r="E51" s="26">
        <v>0.26413100898045433</v>
      </c>
      <c r="F51" s="27">
        <v>0.71896460644479665</v>
      </c>
      <c r="G51" s="27">
        <v>1.6904384574749076E-2</v>
      </c>
    </row>
    <row r="52" spans="1:7" ht="15" customHeight="1">
      <c r="A52" s="49"/>
      <c r="B52" s="24"/>
      <c r="C52" s="51" t="s">
        <v>306</v>
      </c>
      <c r="D52" s="28">
        <v>1503</v>
      </c>
      <c r="E52" s="29">
        <v>419</v>
      </c>
      <c r="F52" s="30">
        <v>1075</v>
      </c>
      <c r="G52" s="30">
        <v>9</v>
      </c>
    </row>
    <row r="53" spans="1:7" ht="15" customHeight="1">
      <c r="A53" s="49"/>
      <c r="B53" s="24"/>
      <c r="C53" s="52"/>
      <c r="D53" s="31">
        <v>1</v>
      </c>
      <c r="E53" s="26">
        <v>0.27877578176979373</v>
      </c>
      <c r="F53" s="27">
        <v>0.71523619427811047</v>
      </c>
      <c r="G53" s="27">
        <v>5.9880239520958087E-3</v>
      </c>
    </row>
    <row r="54" spans="1:7" ht="15" customHeight="1">
      <c r="A54" s="49"/>
      <c r="B54" s="24"/>
      <c r="C54" s="51" t="s">
        <v>307</v>
      </c>
      <c r="D54" s="28">
        <v>702</v>
      </c>
      <c r="E54" s="29">
        <v>206</v>
      </c>
      <c r="F54" s="30">
        <v>486</v>
      </c>
      <c r="G54" s="30">
        <v>10</v>
      </c>
    </row>
    <row r="55" spans="1:7" ht="15" customHeight="1">
      <c r="A55" s="49"/>
      <c r="B55" s="24"/>
      <c r="C55" s="52"/>
      <c r="D55" s="31">
        <v>1</v>
      </c>
      <c r="E55" s="26">
        <v>0.29344729344729342</v>
      </c>
      <c r="F55" s="27">
        <v>0.69230769230769229</v>
      </c>
      <c r="G55" s="27">
        <v>1.4245014245014245E-2</v>
      </c>
    </row>
    <row r="56" spans="1:7" ht="15" customHeight="1">
      <c r="A56" s="49"/>
      <c r="B56" s="24"/>
      <c r="C56" s="51" t="s">
        <v>12</v>
      </c>
      <c r="D56" s="28">
        <v>912</v>
      </c>
      <c r="E56" s="29">
        <v>277</v>
      </c>
      <c r="F56" s="30">
        <v>630</v>
      </c>
      <c r="G56" s="30">
        <v>5</v>
      </c>
    </row>
    <row r="57" spans="1:7" ht="15" customHeight="1">
      <c r="A57" s="49"/>
      <c r="B57" s="24"/>
      <c r="C57" s="52"/>
      <c r="D57" s="31">
        <v>1</v>
      </c>
      <c r="E57" s="26">
        <v>0.30372807017543857</v>
      </c>
      <c r="F57" s="27">
        <v>0.69078947368421051</v>
      </c>
      <c r="G57" s="27">
        <v>5.4824561403508769E-3</v>
      </c>
    </row>
    <row r="58" spans="1:7" ht="15" customHeight="1">
      <c r="A58" s="49"/>
      <c r="B58" s="24"/>
      <c r="C58" s="51" t="s">
        <v>308</v>
      </c>
      <c r="D58" s="28">
        <v>1397</v>
      </c>
      <c r="E58" s="29">
        <v>363</v>
      </c>
      <c r="F58" s="30">
        <v>1004</v>
      </c>
      <c r="G58" s="30">
        <v>30</v>
      </c>
    </row>
    <row r="59" spans="1:7" ht="15" customHeight="1">
      <c r="A59" s="49"/>
      <c r="B59" s="24"/>
      <c r="C59" s="52"/>
      <c r="D59" s="31">
        <v>1</v>
      </c>
      <c r="E59" s="26">
        <v>0.25984251968503935</v>
      </c>
      <c r="F59" s="27">
        <v>0.71868289191123835</v>
      </c>
      <c r="G59" s="27">
        <v>2.1474588403722263E-2</v>
      </c>
    </row>
    <row r="60" spans="1:7" ht="15" customHeight="1">
      <c r="A60" s="49"/>
      <c r="B60" s="24"/>
      <c r="C60" s="51" t="s">
        <v>16</v>
      </c>
      <c r="D60" s="28">
        <v>940</v>
      </c>
      <c r="E60" s="29">
        <v>287</v>
      </c>
      <c r="F60" s="30">
        <v>641</v>
      </c>
      <c r="G60" s="30">
        <v>12</v>
      </c>
    </row>
    <row r="61" spans="1:7" ht="15" customHeight="1">
      <c r="A61" s="49"/>
      <c r="B61" s="24"/>
      <c r="C61" s="52"/>
      <c r="D61" s="31">
        <v>1</v>
      </c>
      <c r="E61" s="26">
        <v>0.30531914893617024</v>
      </c>
      <c r="F61" s="27">
        <v>0.68191489361702129</v>
      </c>
      <c r="G61" s="27">
        <v>1.276595744680851E-2</v>
      </c>
    </row>
    <row r="62" spans="1:7" ht="15" customHeight="1">
      <c r="A62" s="49"/>
      <c r="B62" s="24"/>
      <c r="C62" s="51" t="s">
        <v>5</v>
      </c>
      <c r="D62" s="28">
        <v>1675</v>
      </c>
      <c r="E62" s="29">
        <v>524</v>
      </c>
      <c r="F62" s="30">
        <v>1129</v>
      </c>
      <c r="G62" s="30">
        <v>22</v>
      </c>
    </row>
    <row r="63" spans="1:7" ht="15" customHeight="1">
      <c r="A63" s="49"/>
      <c r="B63" s="24"/>
      <c r="C63" s="52"/>
      <c r="D63" s="31">
        <v>1</v>
      </c>
      <c r="E63" s="26">
        <v>0.31283582089552237</v>
      </c>
      <c r="F63" s="27">
        <v>0.67402985074626864</v>
      </c>
      <c r="G63" s="27">
        <v>1.3134328358208954E-2</v>
      </c>
    </row>
    <row r="64" spans="1:7" ht="15" customHeight="1">
      <c r="A64" s="49"/>
      <c r="B64" s="24"/>
      <c r="C64" s="51" t="s">
        <v>14</v>
      </c>
      <c r="D64" s="28">
        <v>834</v>
      </c>
      <c r="E64" s="29">
        <v>233</v>
      </c>
      <c r="F64" s="30">
        <v>589</v>
      </c>
      <c r="G64" s="30">
        <v>12</v>
      </c>
    </row>
    <row r="65" spans="1:7" ht="15" customHeight="1">
      <c r="A65" s="49"/>
      <c r="B65" s="24"/>
      <c r="C65" s="52"/>
      <c r="D65" s="31">
        <v>1</v>
      </c>
      <c r="E65" s="26">
        <v>0.27937649880095922</v>
      </c>
      <c r="F65" s="27">
        <v>0.70623501199040772</v>
      </c>
      <c r="G65" s="27">
        <v>1.4388489208633094E-2</v>
      </c>
    </row>
    <row r="66" spans="1:7" ht="15" customHeight="1">
      <c r="A66" s="49"/>
      <c r="B66" s="24"/>
      <c r="C66" s="51" t="s">
        <v>19</v>
      </c>
      <c r="D66" s="28">
        <v>1911</v>
      </c>
      <c r="E66" s="29">
        <v>560</v>
      </c>
      <c r="F66" s="30">
        <v>1320</v>
      </c>
      <c r="G66" s="30">
        <v>31</v>
      </c>
    </row>
    <row r="67" spans="1:7" ht="15" customHeight="1">
      <c r="A67" s="49"/>
      <c r="B67" s="43"/>
      <c r="C67" s="60"/>
      <c r="D67" s="44">
        <v>1</v>
      </c>
      <c r="E67" s="45">
        <v>0.29304029304029305</v>
      </c>
      <c r="F67" s="46">
        <v>0.69073783359497642</v>
      </c>
      <c r="G67" s="46">
        <v>1.6221873364730507E-2</v>
      </c>
    </row>
    <row r="68" spans="1:7" ht="15" customHeight="1">
      <c r="A68" s="49"/>
      <c r="B68" s="24" t="s">
        <v>283</v>
      </c>
      <c r="C68" s="53" t="s">
        <v>309</v>
      </c>
      <c r="D68" s="21">
        <v>1592</v>
      </c>
      <c r="E68" s="22">
        <v>490</v>
      </c>
      <c r="F68" s="23">
        <v>1068</v>
      </c>
      <c r="G68" s="23">
        <v>34</v>
      </c>
    </row>
    <row r="69" spans="1:7" ht="15" customHeight="1">
      <c r="A69" s="49"/>
      <c r="B69" s="24"/>
      <c r="C69" s="52"/>
      <c r="D69" s="31">
        <v>1</v>
      </c>
      <c r="E69" s="26">
        <v>0.30778894472361806</v>
      </c>
      <c r="F69" s="27">
        <v>0.67085427135678388</v>
      </c>
      <c r="G69" s="27">
        <v>2.1356783919597989E-2</v>
      </c>
    </row>
    <row r="70" spans="1:7" ht="15" customHeight="1">
      <c r="A70" s="49"/>
      <c r="B70" s="24"/>
      <c r="C70" s="51" t="s">
        <v>310</v>
      </c>
      <c r="D70" s="28">
        <v>1914</v>
      </c>
      <c r="E70" s="29">
        <v>625</v>
      </c>
      <c r="F70" s="30">
        <v>1257</v>
      </c>
      <c r="G70" s="30">
        <v>32</v>
      </c>
    </row>
    <row r="71" spans="1:7" ht="15" customHeight="1">
      <c r="A71" s="49"/>
      <c r="B71" s="24"/>
      <c r="C71" s="52"/>
      <c r="D71" s="31">
        <v>1</v>
      </c>
      <c r="E71" s="26">
        <v>0.32654127481713691</v>
      </c>
      <c r="F71" s="27">
        <v>0.65673981191222575</v>
      </c>
      <c r="G71" s="27">
        <v>1.671891327063741E-2</v>
      </c>
    </row>
    <row r="72" spans="1:7" ht="15" customHeight="1">
      <c r="A72" s="49"/>
      <c r="B72" s="24"/>
      <c r="C72" s="51" t="s">
        <v>311</v>
      </c>
      <c r="D72" s="28">
        <v>3017</v>
      </c>
      <c r="E72" s="29">
        <v>866</v>
      </c>
      <c r="F72" s="30">
        <v>2127</v>
      </c>
      <c r="G72" s="30">
        <v>24</v>
      </c>
    </row>
    <row r="73" spans="1:7" ht="15" customHeight="1">
      <c r="A73" s="49"/>
      <c r="B73" s="24"/>
      <c r="C73" s="52"/>
      <c r="D73" s="31">
        <v>1</v>
      </c>
      <c r="E73" s="26">
        <v>0.28704010606562813</v>
      </c>
      <c r="F73" s="27">
        <v>0.70500497182631749</v>
      </c>
      <c r="G73" s="27">
        <v>7.9549221080543586E-3</v>
      </c>
    </row>
    <row r="74" spans="1:7" ht="15" customHeight="1">
      <c r="A74" s="49"/>
      <c r="B74" s="24"/>
      <c r="C74" s="51" t="s">
        <v>312</v>
      </c>
      <c r="D74" s="28">
        <v>2283</v>
      </c>
      <c r="E74" s="29">
        <v>617</v>
      </c>
      <c r="F74" s="30">
        <v>1642</v>
      </c>
      <c r="G74" s="30">
        <v>24</v>
      </c>
    </row>
    <row r="75" spans="1:7" ht="15" customHeight="1">
      <c r="A75" s="49"/>
      <c r="B75" s="24"/>
      <c r="C75" s="52"/>
      <c r="D75" s="31">
        <v>1</v>
      </c>
      <c r="E75" s="26">
        <v>0.27025843188786686</v>
      </c>
      <c r="F75" s="27">
        <v>0.7192290845378887</v>
      </c>
      <c r="G75" s="27">
        <v>1.0512483574244415E-2</v>
      </c>
    </row>
    <row r="76" spans="1:7" ht="15" customHeight="1">
      <c r="A76" s="49"/>
      <c r="B76" s="24"/>
      <c r="C76" s="51" t="s">
        <v>313</v>
      </c>
      <c r="D76" s="28">
        <v>1299</v>
      </c>
      <c r="E76" s="29">
        <v>362</v>
      </c>
      <c r="F76" s="30">
        <v>918</v>
      </c>
      <c r="G76" s="30">
        <v>19</v>
      </c>
    </row>
    <row r="77" spans="1:7" ht="15" customHeight="1">
      <c r="A77" s="49"/>
      <c r="B77" s="24"/>
      <c r="C77" s="52"/>
      <c r="D77" s="31">
        <v>1</v>
      </c>
      <c r="E77" s="26">
        <v>0.27867590454195534</v>
      </c>
      <c r="F77" s="27">
        <v>0.70669745958429564</v>
      </c>
      <c r="G77" s="27">
        <v>1.4626635873749037E-2</v>
      </c>
    </row>
    <row r="78" spans="1:7" ht="15" customHeight="1">
      <c r="A78" s="49"/>
      <c r="B78" s="24"/>
      <c r="C78" s="51" t="s">
        <v>314</v>
      </c>
      <c r="D78" s="28">
        <v>1041</v>
      </c>
      <c r="E78" s="29">
        <v>262</v>
      </c>
      <c r="F78" s="30">
        <v>758</v>
      </c>
      <c r="G78" s="30">
        <v>21</v>
      </c>
    </row>
    <row r="79" spans="1:7" ht="15" customHeight="1">
      <c r="A79" s="49"/>
      <c r="B79" s="24"/>
      <c r="C79" s="52"/>
      <c r="D79" s="31">
        <v>1</v>
      </c>
      <c r="E79" s="26">
        <v>0.25168107588856869</v>
      </c>
      <c r="F79" s="27">
        <v>0.72814601344860708</v>
      </c>
      <c r="G79" s="27">
        <v>2.0172910662824207E-2</v>
      </c>
    </row>
    <row r="80" spans="1:7" ht="15" customHeight="1">
      <c r="A80" s="49"/>
      <c r="B80" s="24"/>
      <c r="C80" s="51" t="s">
        <v>315</v>
      </c>
      <c r="D80" s="28">
        <v>534</v>
      </c>
      <c r="E80" s="29">
        <v>123</v>
      </c>
      <c r="F80" s="30">
        <v>402</v>
      </c>
      <c r="G80" s="30">
        <v>9</v>
      </c>
    </row>
    <row r="81" spans="1:7" ht="15" customHeight="1">
      <c r="A81" s="49"/>
      <c r="B81" s="24"/>
      <c r="C81" s="52"/>
      <c r="D81" s="31">
        <v>1</v>
      </c>
      <c r="E81" s="26">
        <v>0.2303370786516854</v>
      </c>
      <c r="F81" s="27">
        <v>0.7528089887640449</v>
      </c>
      <c r="G81" s="27">
        <v>1.6853932584269662E-2</v>
      </c>
    </row>
    <row r="82" spans="1:7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</row>
    <row r="83" spans="1:7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</row>
    <row r="84" spans="1:7" ht="15" customHeight="1">
      <c r="A84" s="49"/>
      <c r="B84" s="24" t="s">
        <v>316</v>
      </c>
      <c r="C84" s="53" t="s">
        <v>317</v>
      </c>
      <c r="D84" s="21">
        <v>2602</v>
      </c>
      <c r="E84" s="22">
        <v>834</v>
      </c>
      <c r="F84" s="23">
        <v>1734</v>
      </c>
      <c r="G84" s="23">
        <v>34</v>
      </c>
    </row>
    <row r="85" spans="1:7" ht="15" customHeight="1">
      <c r="A85" s="49"/>
      <c r="B85" s="24" t="s">
        <v>318</v>
      </c>
      <c r="C85" s="52"/>
      <c r="D85" s="31">
        <v>1</v>
      </c>
      <c r="E85" s="26">
        <v>0.32052267486548808</v>
      </c>
      <c r="F85" s="27">
        <v>0.66641045349730976</v>
      </c>
      <c r="G85" s="27">
        <v>1.3066871637202153E-2</v>
      </c>
    </row>
    <row r="86" spans="1:7" ht="15" customHeight="1">
      <c r="A86" s="49"/>
      <c r="B86" s="24" t="s">
        <v>319</v>
      </c>
      <c r="C86" s="51" t="s">
        <v>320</v>
      </c>
      <c r="D86" s="28">
        <v>2669</v>
      </c>
      <c r="E86" s="29">
        <v>765</v>
      </c>
      <c r="F86" s="30">
        <v>1865</v>
      </c>
      <c r="G86" s="30">
        <v>39</v>
      </c>
    </row>
    <row r="87" spans="1:7" ht="15" customHeight="1">
      <c r="A87" s="49"/>
      <c r="B87" s="24"/>
      <c r="C87" s="52"/>
      <c r="D87" s="31">
        <v>1</v>
      </c>
      <c r="E87" s="26">
        <v>0.28662420382165604</v>
      </c>
      <c r="F87" s="27">
        <v>0.6987635818658674</v>
      </c>
      <c r="G87" s="27">
        <v>1.4612214312476583E-2</v>
      </c>
    </row>
    <row r="88" spans="1:7" ht="15" customHeight="1">
      <c r="A88" s="49"/>
      <c r="B88" s="24"/>
      <c r="C88" s="51" t="s">
        <v>321</v>
      </c>
      <c r="D88" s="28">
        <v>1746</v>
      </c>
      <c r="E88" s="29">
        <v>468</v>
      </c>
      <c r="F88" s="30">
        <v>1258</v>
      </c>
      <c r="G88" s="30">
        <v>20</v>
      </c>
    </row>
    <row r="89" spans="1:7" ht="15" customHeight="1">
      <c r="A89" s="49"/>
      <c r="B89" s="24"/>
      <c r="C89" s="52"/>
      <c r="D89" s="31">
        <v>1</v>
      </c>
      <c r="E89" s="26">
        <v>0.26804123711340205</v>
      </c>
      <c r="F89" s="27">
        <v>0.72050400916380297</v>
      </c>
      <c r="G89" s="27">
        <v>1.1454753722794959E-2</v>
      </c>
    </row>
    <row r="90" spans="1:7" ht="15" customHeight="1">
      <c r="A90" s="49"/>
      <c r="B90" s="24"/>
      <c r="C90" s="51" t="s">
        <v>322</v>
      </c>
      <c r="D90" s="28">
        <v>2526</v>
      </c>
      <c r="E90" s="29">
        <v>684</v>
      </c>
      <c r="F90" s="30">
        <v>1815</v>
      </c>
      <c r="G90" s="30">
        <v>27</v>
      </c>
    </row>
    <row r="91" spans="1:7" ht="15" customHeight="1">
      <c r="A91" s="49"/>
      <c r="B91" s="24"/>
      <c r="C91" s="52"/>
      <c r="D91" s="31">
        <v>1</v>
      </c>
      <c r="E91" s="26">
        <v>0.27078384798099764</v>
      </c>
      <c r="F91" s="27">
        <v>0.71852731591448926</v>
      </c>
      <c r="G91" s="27">
        <v>1.0688836104513063E-2</v>
      </c>
    </row>
    <row r="92" spans="1:7" ht="15" customHeight="1">
      <c r="A92" s="49"/>
      <c r="B92" s="24"/>
      <c r="C92" s="51" t="s">
        <v>323</v>
      </c>
      <c r="D92" s="28">
        <v>1297</v>
      </c>
      <c r="E92" s="29">
        <v>367</v>
      </c>
      <c r="F92" s="30">
        <v>906</v>
      </c>
      <c r="G92" s="30">
        <v>24</v>
      </c>
    </row>
    <row r="93" spans="1:7" ht="15" customHeight="1">
      <c r="A93" s="49"/>
      <c r="B93" s="24"/>
      <c r="C93" s="52"/>
      <c r="D93" s="31">
        <v>1</v>
      </c>
      <c r="E93" s="26">
        <v>0.28296067848882034</v>
      </c>
      <c r="F93" s="27">
        <v>0.69853508095605243</v>
      </c>
      <c r="G93" s="27">
        <v>1.8504240555127217E-2</v>
      </c>
    </row>
    <row r="94" spans="1:7" ht="15" customHeight="1">
      <c r="A94" s="49"/>
      <c r="B94" s="24"/>
      <c r="C94" s="51" t="s">
        <v>324</v>
      </c>
      <c r="D94" s="28">
        <v>327</v>
      </c>
      <c r="E94" s="29">
        <v>86</v>
      </c>
      <c r="F94" s="30">
        <v>235</v>
      </c>
      <c r="G94" s="30">
        <v>6</v>
      </c>
    </row>
    <row r="95" spans="1:7" ht="15" customHeight="1">
      <c r="A95" s="49"/>
      <c r="B95" s="24"/>
      <c r="C95" s="52"/>
      <c r="D95" s="31">
        <v>1</v>
      </c>
      <c r="E95" s="26">
        <v>0.26299694189602446</v>
      </c>
      <c r="F95" s="27">
        <v>0.71865443425076447</v>
      </c>
      <c r="G95" s="27">
        <v>1.834862385321101E-2</v>
      </c>
    </row>
    <row r="96" spans="1:7" ht="15" customHeight="1">
      <c r="A96" s="49"/>
      <c r="B96" s="24"/>
      <c r="C96" s="51" t="s">
        <v>325</v>
      </c>
      <c r="D96" s="28">
        <v>287</v>
      </c>
      <c r="E96" s="29">
        <v>85</v>
      </c>
      <c r="F96" s="30">
        <v>199</v>
      </c>
      <c r="G96" s="30">
        <v>3</v>
      </c>
    </row>
    <row r="97" spans="1:7" ht="15" customHeight="1">
      <c r="A97" s="49"/>
      <c r="B97" s="24"/>
      <c r="C97" s="52"/>
      <c r="D97" s="31">
        <v>1</v>
      </c>
      <c r="E97" s="26">
        <v>0.29616724738675959</v>
      </c>
      <c r="F97" s="27">
        <v>0.69337979094076652</v>
      </c>
      <c r="G97" s="27">
        <v>1.0452961672473868E-2</v>
      </c>
    </row>
    <row r="98" spans="1:7" ht="15" customHeight="1">
      <c r="A98" s="49"/>
      <c r="B98" s="24"/>
      <c r="C98" s="51" t="s">
        <v>326</v>
      </c>
      <c r="D98" s="28">
        <v>23</v>
      </c>
      <c r="E98" s="29">
        <v>4</v>
      </c>
      <c r="F98" s="30">
        <v>19</v>
      </c>
      <c r="G98" s="30">
        <v>0</v>
      </c>
    </row>
    <row r="99" spans="1:7" ht="15" customHeight="1">
      <c r="A99" s="49"/>
      <c r="B99" s="24"/>
      <c r="C99" s="52"/>
      <c r="D99" s="31">
        <v>1</v>
      </c>
      <c r="E99" s="26">
        <v>0.17391304347826086</v>
      </c>
      <c r="F99" s="27">
        <v>0.82608695652173914</v>
      </c>
      <c r="G99" s="27">
        <v>0</v>
      </c>
    </row>
    <row r="100" spans="1:7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</row>
    <row r="101" spans="1:7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</row>
    <row r="102" spans="1:7" ht="15" customHeight="1">
      <c r="C102"/>
    </row>
    <row r="103" spans="1:7" ht="12" hidden="1" customHeight="1">
      <c r="C103"/>
    </row>
    <row r="104" spans="1:7" ht="12" hidden="1" customHeight="1">
      <c r="C104"/>
    </row>
    <row r="105" spans="1:7" ht="12" hidden="1" customHeight="1">
      <c r="C105"/>
    </row>
    <row r="106" spans="1:7" ht="12" hidden="1" customHeight="1">
      <c r="C106"/>
    </row>
    <row r="107" spans="1:7" ht="12" hidden="1" customHeight="1">
      <c r="C107"/>
    </row>
    <row r="108" spans="1:7" ht="12" hidden="1" customHeight="1">
      <c r="C108"/>
    </row>
    <row r="109" spans="1:7" ht="12" hidden="1" customHeight="1">
      <c r="C109"/>
    </row>
    <row r="110" spans="1:7" ht="12" hidden="1" customHeight="1">
      <c r="C110"/>
    </row>
    <row r="111" spans="1:7" ht="12" hidden="1" customHeight="1">
      <c r="C111"/>
    </row>
    <row r="112" spans="1:7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G9">
    <cfRule type="top10" dxfId="1793" priority="56" rank="1"/>
  </conditionalFormatting>
  <conditionalFormatting sqref="E67:G67">
    <cfRule type="top10" dxfId="1792" priority="49" rank="1"/>
  </conditionalFormatting>
  <conditionalFormatting sqref="E65:G65">
    <cfRule type="top10" dxfId="1791" priority="48" rank="1"/>
  </conditionalFormatting>
  <conditionalFormatting sqref="E63:G63">
    <cfRule type="top10" dxfId="1790" priority="47" rank="1"/>
  </conditionalFormatting>
  <conditionalFormatting sqref="E61:G61">
    <cfRule type="top10" dxfId="1789" priority="46" rank="1"/>
  </conditionalFormatting>
  <conditionalFormatting sqref="E59:G59">
    <cfRule type="top10" dxfId="1788" priority="45" rank="1"/>
  </conditionalFormatting>
  <conditionalFormatting sqref="E57:G57">
    <cfRule type="top10" dxfId="1787" priority="44" rank="1"/>
  </conditionalFormatting>
  <conditionalFormatting sqref="E55:G55">
    <cfRule type="top10" dxfId="1786" priority="43" rank="1"/>
  </conditionalFormatting>
  <conditionalFormatting sqref="E53:G53">
    <cfRule type="top10" dxfId="1785" priority="42" rank="1"/>
  </conditionalFormatting>
  <conditionalFormatting sqref="E51:G51">
    <cfRule type="top10" dxfId="1784" priority="41" rank="1"/>
  </conditionalFormatting>
  <conditionalFormatting sqref="E49:G49">
    <cfRule type="top10" dxfId="1783" priority="40" rank="1"/>
  </conditionalFormatting>
  <conditionalFormatting sqref="E47:G47">
    <cfRule type="top10" dxfId="1782" priority="39" rank="1"/>
  </conditionalFormatting>
  <conditionalFormatting sqref="E45:G45">
    <cfRule type="top10" dxfId="1781" priority="38" rank="1"/>
  </conditionalFormatting>
  <conditionalFormatting sqref="E43:G43">
    <cfRule type="top10" dxfId="1780" priority="37" rank="1"/>
  </conditionalFormatting>
  <conditionalFormatting sqref="E41:G41">
    <cfRule type="top10" dxfId="1779" priority="36" rank="1"/>
  </conditionalFormatting>
  <conditionalFormatting sqref="E39:G39">
    <cfRule type="top10" dxfId="1778" priority="35" rank="1"/>
  </conditionalFormatting>
  <conditionalFormatting sqref="E37:G37">
    <cfRule type="top10" dxfId="1777" priority="34" rank="1"/>
  </conditionalFormatting>
  <conditionalFormatting sqref="E35:G35">
    <cfRule type="top10" dxfId="1776" priority="32" rank="1"/>
  </conditionalFormatting>
  <conditionalFormatting sqref="E33:G33">
    <cfRule type="top10" dxfId="1775" priority="31" rank="1"/>
  </conditionalFormatting>
  <conditionalFormatting sqref="E31:G31">
    <cfRule type="top10" dxfId="1774" priority="30" rank="1"/>
  </conditionalFormatting>
  <conditionalFormatting sqref="E29:G29">
    <cfRule type="top10" dxfId="1773" priority="29" rank="1"/>
  </conditionalFormatting>
  <conditionalFormatting sqref="E27:G27">
    <cfRule type="top10" dxfId="1772" priority="28" rank="1"/>
  </conditionalFormatting>
  <conditionalFormatting sqref="E21:G21">
    <cfRule type="top10" dxfId="1771" priority="27" rank="1"/>
  </conditionalFormatting>
  <conditionalFormatting sqref="E19:G19">
    <cfRule type="top10" dxfId="1770" priority="26" rank="1"/>
  </conditionalFormatting>
  <conditionalFormatting sqref="E17:G17">
    <cfRule type="top10" dxfId="1769" priority="25" rank="1"/>
  </conditionalFormatting>
  <conditionalFormatting sqref="E15:G15">
    <cfRule type="top10" dxfId="1768" priority="24" rank="1"/>
  </conditionalFormatting>
  <conditionalFormatting sqref="E13:G13">
    <cfRule type="top10" dxfId="1767" priority="23" rank="1"/>
  </conditionalFormatting>
  <conditionalFormatting sqref="E11:G11">
    <cfRule type="top10" dxfId="1766" priority="22" rank="1"/>
  </conditionalFormatting>
  <conditionalFormatting sqref="E23:G23">
    <cfRule type="top10" dxfId="1765" priority="21" rank="1"/>
  </conditionalFormatting>
  <conditionalFormatting sqref="E25:G25">
    <cfRule type="top10" dxfId="1764" priority="20" rank="1"/>
  </conditionalFormatting>
  <conditionalFormatting sqref="E81:G81">
    <cfRule type="top10" dxfId="1763" priority="17" rank="1"/>
  </conditionalFormatting>
  <conditionalFormatting sqref="E79:G79">
    <cfRule type="top10" dxfId="1762" priority="16" rank="1"/>
  </conditionalFormatting>
  <conditionalFormatting sqref="E77:G77">
    <cfRule type="top10" dxfId="1761" priority="15" rank="1"/>
  </conditionalFormatting>
  <conditionalFormatting sqref="E75:G75">
    <cfRule type="top10" dxfId="1760" priority="14" rank="1"/>
  </conditionalFormatting>
  <conditionalFormatting sqref="E73:G73">
    <cfRule type="top10" dxfId="1759" priority="13" rank="1"/>
  </conditionalFormatting>
  <conditionalFormatting sqref="E71:G71">
    <cfRule type="top10" dxfId="1758" priority="12" rank="1"/>
  </conditionalFormatting>
  <conditionalFormatting sqref="E69:G69">
    <cfRule type="top10" dxfId="1757" priority="11" rank="1"/>
  </conditionalFormatting>
  <conditionalFormatting sqref="E101:G101">
    <cfRule type="top10" dxfId="1756" priority="9" rank="1"/>
  </conditionalFormatting>
  <conditionalFormatting sqref="E99:G99">
    <cfRule type="top10" dxfId="1755" priority="8" rank="1"/>
  </conditionalFormatting>
  <conditionalFormatting sqref="E97:G97">
    <cfRule type="top10" dxfId="1754" priority="7" rank="1"/>
  </conditionalFormatting>
  <conditionalFormatting sqref="E95:G95">
    <cfRule type="top10" dxfId="1753" priority="6" rank="1"/>
  </conditionalFormatting>
  <conditionalFormatting sqref="E93:G93">
    <cfRule type="top10" dxfId="1752" priority="5" rank="1"/>
  </conditionalFormatting>
  <conditionalFormatting sqref="E91:G91">
    <cfRule type="top10" dxfId="1751" priority="4" rank="1"/>
  </conditionalFormatting>
  <conditionalFormatting sqref="E89:G89">
    <cfRule type="top10" dxfId="1750" priority="3" rank="1"/>
  </conditionalFormatting>
  <conditionalFormatting sqref="E87:G87">
    <cfRule type="top10" dxfId="1749" priority="2" rank="1"/>
  </conditionalFormatting>
  <conditionalFormatting sqref="E85:G85">
    <cfRule type="top10" dxfId="174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6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378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259</v>
      </c>
      <c r="F7" s="13" t="s">
        <v>260</v>
      </c>
      <c r="G7" s="13" t="s">
        <v>261</v>
      </c>
      <c r="H7" s="13" t="s">
        <v>262</v>
      </c>
      <c r="I7" s="13" t="s">
        <v>263</v>
      </c>
      <c r="J7" s="13" t="s">
        <v>264</v>
      </c>
      <c r="K7" s="13" t="s">
        <v>265</v>
      </c>
      <c r="L7" s="13" t="s">
        <v>266</v>
      </c>
      <c r="M7" s="13" t="s">
        <v>403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4187</v>
      </c>
      <c r="F8" s="16">
        <v>3737</v>
      </c>
      <c r="G8" s="16">
        <v>2220</v>
      </c>
      <c r="H8" s="16">
        <v>3166</v>
      </c>
      <c r="I8" s="16">
        <v>1639</v>
      </c>
      <c r="J8" s="16">
        <v>403</v>
      </c>
      <c r="K8" s="16">
        <v>373</v>
      </c>
      <c r="L8" s="16">
        <v>28</v>
      </c>
      <c r="M8" s="16">
        <v>1</v>
      </c>
      <c r="N8" s="16">
        <v>404</v>
      </c>
    </row>
    <row r="9" spans="1:16384" ht="15" customHeight="1">
      <c r="A9" s="49"/>
      <c r="B9" s="57"/>
      <c r="C9" s="58"/>
      <c r="D9" s="44">
        <v>1</v>
      </c>
      <c r="E9" s="45">
        <v>0.25912860502537444</v>
      </c>
      <c r="F9" s="46">
        <v>0.23127862359202872</v>
      </c>
      <c r="G9" s="46">
        <v>0.13739324173783884</v>
      </c>
      <c r="H9" s="46">
        <v>0.1959400915954945</v>
      </c>
      <c r="I9" s="46">
        <v>0.10143582126500804</v>
      </c>
      <c r="J9" s="46">
        <v>2.4941205594751825E-2</v>
      </c>
      <c r="K9" s="46">
        <v>2.3084540165862113E-2</v>
      </c>
      <c r="L9" s="46">
        <v>1.7328877336303997E-3</v>
      </c>
      <c r="M9" s="46">
        <v>6.1888847629657138E-5</v>
      </c>
      <c r="N9" s="46">
        <v>2.5003094442381482E-2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1248</v>
      </c>
      <c r="F10" s="23">
        <v>1125</v>
      </c>
      <c r="G10" s="23">
        <v>715</v>
      </c>
      <c r="H10" s="23">
        <v>1018</v>
      </c>
      <c r="I10" s="23">
        <v>497</v>
      </c>
      <c r="J10" s="23">
        <v>134</v>
      </c>
      <c r="K10" s="23">
        <v>113</v>
      </c>
      <c r="L10" s="23">
        <v>14</v>
      </c>
      <c r="M10" s="23">
        <v>0</v>
      </c>
      <c r="N10" s="23">
        <v>128</v>
      </c>
    </row>
    <row r="11" spans="1:16384" ht="15" customHeight="1">
      <c r="A11" s="49"/>
      <c r="B11" s="24"/>
      <c r="C11" s="52"/>
      <c r="D11" s="25">
        <v>1</v>
      </c>
      <c r="E11" s="26">
        <v>0.25</v>
      </c>
      <c r="F11" s="27">
        <v>0.22536057692307693</v>
      </c>
      <c r="G11" s="27">
        <v>0.14322916666666666</v>
      </c>
      <c r="H11" s="27">
        <v>0.20392628205128205</v>
      </c>
      <c r="I11" s="27">
        <v>9.9559294871794865E-2</v>
      </c>
      <c r="J11" s="27">
        <v>2.6842948717948716E-2</v>
      </c>
      <c r="K11" s="27">
        <v>2.2636217948717948E-2</v>
      </c>
      <c r="L11" s="27">
        <v>2.8044871794871795E-3</v>
      </c>
      <c r="M11" s="27">
        <v>0</v>
      </c>
      <c r="N11" s="27">
        <v>2.564102564102564E-2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2896</v>
      </c>
      <c r="F12" s="30">
        <v>2561</v>
      </c>
      <c r="G12" s="30">
        <v>1469</v>
      </c>
      <c r="H12" s="30">
        <v>2086</v>
      </c>
      <c r="I12" s="30">
        <v>1104</v>
      </c>
      <c r="J12" s="30">
        <v>264</v>
      </c>
      <c r="K12" s="30">
        <v>247</v>
      </c>
      <c r="L12" s="30">
        <v>14</v>
      </c>
      <c r="M12" s="30">
        <v>1</v>
      </c>
      <c r="N12" s="30">
        <v>267</v>
      </c>
    </row>
    <row r="13" spans="1:16384" ht="15" customHeight="1">
      <c r="A13" s="49"/>
      <c r="B13" s="43"/>
      <c r="C13" s="60"/>
      <c r="D13" s="31">
        <v>1</v>
      </c>
      <c r="E13" s="26">
        <v>0.26546887890732423</v>
      </c>
      <c r="F13" s="27">
        <v>0.23476028966908058</v>
      </c>
      <c r="G13" s="27">
        <v>0.13465945549546246</v>
      </c>
      <c r="H13" s="27">
        <v>0.19121826015216795</v>
      </c>
      <c r="I13" s="27">
        <v>0.10120084334036117</v>
      </c>
      <c r="J13" s="27">
        <v>2.4200201668347236E-2</v>
      </c>
      <c r="K13" s="27">
        <v>2.2641855348794572E-2</v>
      </c>
      <c r="L13" s="27">
        <v>1.283344027866899E-3</v>
      </c>
      <c r="M13" s="27">
        <v>9.166743056192135E-5</v>
      </c>
      <c r="N13" s="27">
        <v>2.4475203960033002E-2</v>
      </c>
    </row>
    <row r="14" spans="1:16384" ht="15" customHeight="1">
      <c r="A14" s="49"/>
      <c r="B14" s="24" t="s">
        <v>22</v>
      </c>
      <c r="C14" s="53" t="s">
        <v>288</v>
      </c>
      <c r="D14" s="32">
        <v>361</v>
      </c>
      <c r="E14" s="33">
        <v>145</v>
      </c>
      <c r="F14" s="34">
        <v>82</v>
      </c>
      <c r="G14" s="34">
        <v>39</v>
      </c>
      <c r="H14" s="34">
        <v>46</v>
      </c>
      <c r="I14" s="34">
        <v>22</v>
      </c>
      <c r="J14" s="34">
        <v>4</v>
      </c>
      <c r="K14" s="34">
        <v>7</v>
      </c>
      <c r="L14" s="34">
        <v>0</v>
      </c>
      <c r="M14" s="34">
        <v>0</v>
      </c>
      <c r="N14" s="34">
        <v>16</v>
      </c>
    </row>
    <row r="15" spans="1:16384" ht="15" customHeight="1">
      <c r="A15" s="49"/>
      <c r="B15" s="24"/>
      <c r="C15" s="52"/>
      <c r="D15" s="31">
        <v>1</v>
      </c>
      <c r="E15" s="26">
        <v>0.40166204986149584</v>
      </c>
      <c r="F15" s="27">
        <v>0.22714681440443213</v>
      </c>
      <c r="G15" s="27">
        <v>0.10803324099722991</v>
      </c>
      <c r="H15" s="27">
        <v>0.12742382271468145</v>
      </c>
      <c r="I15" s="27">
        <v>6.0941828254847646E-2</v>
      </c>
      <c r="J15" s="27">
        <v>1.1080332409972299E-2</v>
      </c>
      <c r="K15" s="27">
        <v>1.9390581717451522E-2</v>
      </c>
      <c r="L15" s="27">
        <v>0</v>
      </c>
      <c r="M15" s="27">
        <v>0</v>
      </c>
      <c r="N15" s="27">
        <v>4.4321329639889197E-2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293</v>
      </c>
      <c r="F16" s="30">
        <v>140</v>
      </c>
      <c r="G16" s="30">
        <v>65</v>
      </c>
      <c r="H16" s="30">
        <v>84</v>
      </c>
      <c r="I16" s="30">
        <v>59</v>
      </c>
      <c r="J16" s="30">
        <v>11</v>
      </c>
      <c r="K16" s="30">
        <v>14</v>
      </c>
      <c r="L16" s="30">
        <v>4</v>
      </c>
      <c r="M16" s="30">
        <v>1</v>
      </c>
      <c r="N16" s="30">
        <v>24</v>
      </c>
    </row>
    <row r="17" spans="1:14" ht="15" customHeight="1">
      <c r="A17" s="49"/>
      <c r="B17" s="24"/>
      <c r="C17" s="52"/>
      <c r="D17" s="31">
        <v>1</v>
      </c>
      <c r="E17" s="26">
        <v>0.42158273381294964</v>
      </c>
      <c r="F17" s="27">
        <v>0.20143884892086331</v>
      </c>
      <c r="G17" s="27">
        <v>9.3525179856115109E-2</v>
      </c>
      <c r="H17" s="27">
        <v>0.12086330935251799</v>
      </c>
      <c r="I17" s="27">
        <v>8.4892086330935257E-2</v>
      </c>
      <c r="J17" s="27">
        <v>1.5827338129496403E-2</v>
      </c>
      <c r="K17" s="27">
        <v>2.0143884892086329E-2</v>
      </c>
      <c r="L17" s="27">
        <v>5.7553956834532375E-3</v>
      </c>
      <c r="M17" s="27">
        <v>1.4388489208633094E-3</v>
      </c>
      <c r="N17" s="27">
        <v>3.4532374100719423E-2</v>
      </c>
    </row>
    <row r="18" spans="1:14" ht="15" customHeight="1">
      <c r="A18" s="49"/>
      <c r="B18" s="24"/>
      <c r="C18" s="51" t="s">
        <v>290</v>
      </c>
      <c r="D18" s="28">
        <v>867</v>
      </c>
      <c r="E18" s="29">
        <v>345</v>
      </c>
      <c r="F18" s="30">
        <v>180</v>
      </c>
      <c r="G18" s="30">
        <v>81</v>
      </c>
      <c r="H18" s="30">
        <v>133</v>
      </c>
      <c r="I18" s="30">
        <v>71</v>
      </c>
      <c r="J18" s="30">
        <v>16</v>
      </c>
      <c r="K18" s="30">
        <v>14</v>
      </c>
      <c r="L18" s="30">
        <v>6</v>
      </c>
      <c r="M18" s="30">
        <v>0</v>
      </c>
      <c r="N18" s="30">
        <v>21</v>
      </c>
    </row>
    <row r="19" spans="1:14" ht="15" customHeight="1">
      <c r="A19" s="49"/>
      <c r="B19" s="24"/>
      <c r="C19" s="52"/>
      <c r="D19" s="31">
        <v>1</v>
      </c>
      <c r="E19" s="26">
        <v>0.39792387543252594</v>
      </c>
      <c r="F19" s="27">
        <v>0.20761245674740483</v>
      </c>
      <c r="G19" s="27">
        <v>9.3425605536332182E-2</v>
      </c>
      <c r="H19" s="27">
        <v>0.15340253748558247</v>
      </c>
      <c r="I19" s="27">
        <v>8.1891580161476352E-2</v>
      </c>
      <c r="J19" s="27">
        <v>1.845444059976932E-2</v>
      </c>
      <c r="K19" s="27">
        <v>1.6147635524798153E-2</v>
      </c>
      <c r="L19" s="27">
        <v>6.920415224913495E-3</v>
      </c>
      <c r="M19" s="27">
        <v>0</v>
      </c>
      <c r="N19" s="27">
        <v>2.4221453287197232E-2</v>
      </c>
    </row>
    <row r="20" spans="1:14" ht="15" customHeight="1">
      <c r="A20" s="49"/>
      <c r="B20" s="24"/>
      <c r="C20" s="51" t="s">
        <v>291</v>
      </c>
      <c r="D20" s="28">
        <v>1749</v>
      </c>
      <c r="E20" s="29">
        <v>565</v>
      </c>
      <c r="F20" s="30">
        <v>384</v>
      </c>
      <c r="G20" s="30">
        <v>236</v>
      </c>
      <c r="H20" s="30">
        <v>279</v>
      </c>
      <c r="I20" s="30">
        <v>158</v>
      </c>
      <c r="J20" s="30">
        <v>34</v>
      </c>
      <c r="K20" s="30">
        <v>39</v>
      </c>
      <c r="L20" s="30">
        <v>3</v>
      </c>
      <c r="M20" s="30">
        <v>0</v>
      </c>
      <c r="N20" s="30">
        <v>51</v>
      </c>
    </row>
    <row r="21" spans="1:14" ht="15" customHeight="1">
      <c r="A21" s="49"/>
      <c r="B21" s="24"/>
      <c r="C21" s="52"/>
      <c r="D21" s="31">
        <v>1</v>
      </c>
      <c r="E21" s="26">
        <v>0.32304173813607778</v>
      </c>
      <c r="F21" s="27">
        <v>0.21955403087478559</v>
      </c>
      <c r="G21" s="27">
        <v>0.1349342481417953</v>
      </c>
      <c r="H21" s="27">
        <v>0.15951972555746141</v>
      </c>
      <c r="I21" s="27">
        <v>9.0337335620354495E-2</v>
      </c>
      <c r="J21" s="27">
        <v>1.9439679817038306E-2</v>
      </c>
      <c r="K21" s="27">
        <v>2.2298456260720412E-2</v>
      </c>
      <c r="L21" s="27">
        <v>1.7152658662092624E-3</v>
      </c>
      <c r="M21" s="27">
        <v>0</v>
      </c>
      <c r="N21" s="27">
        <v>2.9159519725557463E-2</v>
      </c>
    </row>
    <row r="22" spans="1:14" ht="15" customHeight="1">
      <c r="A22" s="49"/>
      <c r="B22" s="24"/>
      <c r="C22" s="51" t="s">
        <v>292</v>
      </c>
      <c r="D22" s="28">
        <v>3564</v>
      </c>
      <c r="E22" s="29">
        <v>986</v>
      </c>
      <c r="F22" s="30">
        <v>874</v>
      </c>
      <c r="G22" s="30">
        <v>486</v>
      </c>
      <c r="H22" s="30">
        <v>684</v>
      </c>
      <c r="I22" s="30">
        <v>320</v>
      </c>
      <c r="J22" s="30">
        <v>77</v>
      </c>
      <c r="K22" s="30">
        <v>75</v>
      </c>
      <c r="L22" s="30">
        <v>7</v>
      </c>
      <c r="M22" s="30">
        <v>0</v>
      </c>
      <c r="N22" s="30">
        <v>55</v>
      </c>
    </row>
    <row r="23" spans="1:14" ht="15" customHeight="1">
      <c r="A23" s="49"/>
      <c r="B23" s="24"/>
      <c r="C23" s="52"/>
      <c r="D23" s="25">
        <v>1</v>
      </c>
      <c r="E23" s="26">
        <v>0.27665544332211001</v>
      </c>
      <c r="F23" s="27">
        <v>0.24523007856341189</v>
      </c>
      <c r="G23" s="27">
        <v>0.13636363636363635</v>
      </c>
      <c r="H23" s="27">
        <v>0.19191919191919191</v>
      </c>
      <c r="I23" s="27">
        <v>8.9786756453423114E-2</v>
      </c>
      <c r="J23" s="27">
        <v>2.1604938271604937E-2</v>
      </c>
      <c r="K23" s="27">
        <v>2.1043771043771045E-2</v>
      </c>
      <c r="L23" s="27">
        <v>1.9640852974186309E-3</v>
      </c>
      <c r="M23" s="27">
        <v>0</v>
      </c>
      <c r="N23" s="27">
        <v>1.5432098765432098E-2</v>
      </c>
    </row>
    <row r="24" spans="1:14" ht="15" customHeight="1">
      <c r="A24" s="49"/>
      <c r="B24" s="24"/>
      <c r="C24" s="51" t="s">
        <v>293</v>
      </c>
      <c r="D24" s="28">
        <v>4716</v>
      </c>
      <c r="E24" s="29">
        <v>1155</v>
      </c>
      <c r="F24" s="30">
        <v>1114</v>
      </c>
      <c r="G24" s="30">
        <v>682</v>
      </c>
      <c r="H24" s="30">
        <v>983</v>
      </c>
      <c r="I24" s="30">
        <v>443</v>
      </c>
      <c r="J24" s="30">
        <v>123</v>
      </c>
      <c r="K24" s="30">
        <v>95</v>
      </c>
      <c r="L24" s="30">
        <v>4</v>
      </c>
      <c r="M24" s="30">
        <v>0</v>
      </c>
      <c r="N24" s="30">
        <v>117</v>
      </c>
    </row>
    <row r="25" spans="1:14" ht="15" customHeight="1">
      <c r="A25" s="49"/>
      <c r="B25" s="24"/>
      <c r="C25" s="52"/>
      <c r="D25" s="25">
        <v>1</v>
      </c>
      <c r="E25" s="26">
        <v>0.24491094147582698</v>
      </c>
      <c r="F25" s="27">
        <v>0.23621713316369805</v>
      </c>
      <c r="G25" s="27">
        <v>0.14461407972858353</v>
      </c>
      <c r="H25" s="27">
        <v>0.20843935538592026</v>
      </c>
      <c r="I25" s="27">
        <v>9.3935538592027149E-2</v>
      </c>
      <c r="J25" s="27">
        <v>2.6081424936386769E-2</v>
      </c>
      <c r="K25" s="27">
        <v>2.0144189991518235E-2</v>
      </c>
      <c r="L25" s="27">
        <v>8.4817642069550466E-4</v>
      </c>
      <c r="M25" s="27">
        <v>0</v>
      </c>
      <c r="N25" s="27">
        <v>2.4809160305343511E-2</v>
      </c>
    </row>
    <row r="26" spans="1:14" ht="15" customHeight="1">
      <c r="A26" s="49"/>
      <c r="B26" s="24"/>
      <c r="C26" s="51" t="s">
        <v>294</v>
      </c>
      <c r="D26" s="28">
        <v>3882</v>
      </c>
      <c r="E26" s="29">
        <v>637</v>
      </c>
      <c r="F26" s="30">
        <v>900</v>
      </c>
      <c r="G26" s="30">
        <v>585</v>
      </c>
      <c r="H26" s="30">
        <v>881</v>
      </c>
      <c r="I26" s="30">
        <v>520</v>
      </c>
      <c r="J26" s="30">
        <v>133</v>
      </c>
      <c r="K26" s="30">
        <v>114</v>
      </c>
      <c r="L26" s="30">
        <v>4</v>
      </c>
      <c r="M26" s="30">
        <v>0</v>
      </c>
      <c r="N26" s="30">
        <v>108</v>
      </c>
    </row>
    <row r="27" spans="1:14" ht="15" customHeight="1">
      <c r="A27" s="49"/>
      <c r="B27" s="43"/>
      <c r="C27" s="60"/>
      <c r="D27" s="44">
        <v>1</v>
      </c>
      <c r="E27" s="45">
        <v>0.16409067490984028</v>
      </c>
      <c r="F27" s="46">
        <v>0.23183925811437403</v>
      </c>
      <c r="G27" s="46">
        <v>0.15069551777434312</v>
      </c>
      <c r="H27" s="46">
        <v>0.2269448737764039</v>
      </c>
      <c r="I27" s="46">
        <v>0.13395157135497165</v>
      </c>
      <c r="J27" s="46">
        <v>3.4260690365790832E-2</v>
      </c>
      <c r="K27" s="46">
        <v>2.9366306027820709E-2</v>
      </c>
      <c r="L27" s="46">
        <v>1.0303967027305513E-3</v>
      </c>
      <c r="M27" s="46">
        <v>0</v>
      </c>
      <c r="N27" s="46">
        <v>2.7820710973724884E-2</v>
      </c>
    </row>
    <row r="28" spans="1:14" ht="15" customHeight="1">
      <c r="A28" s="49"/>
      <c r="B28" s="24" t="s">
        <v>281</v>
      </c>
      <c r="C28" s="53" t="s">
        <v>295</v>
      </c>
      <c r="D28" s="21">
        <v>5554</v>
      </c>
      <c r="E28" s="22">
        <v>1734</v>
      </c>
      <c r="F28" s="23">
        <v>1485</v>
      </c>
      <c r="G28" s="23">
        <v>806</v>
      </c>
      <c r="H28" s="23">
        <v>890</v>
      </c>
      <c r="I28" s="23">
        <v>375</v>
      </c>
      <c r="J28" s="23">
        <v>99</v>
      </c>
      <c r="K28" s="23">
        <v>60</v>
      </c>
      <c r="L28" s="23">
        <v>8</v>
      </c>
      <c r="M28" s="23">
        <v>1</v>
      </c>
      <c r="N28" s="23">
        <v>96</v>
      </c>
    </row>
    <row r="29" spans="1:14" ht="15" customHeight="1">
      <c r="A29" s="49"/>
      <c r="B29" s="24"/>
      <c r="C29" s="52"/>
      <c r="D29" s="31">
        <v>1</v>
      </c>
      <c r="E29" s="26">
        <v>0.31220741807706159</v>
      </c>
      <c r="F29" s="27">
        <v>0.26737486496218943</v>
      </c>
      <c r="G29" s="27">
        <v>0.14512063377745768</v>
      </c>
      <c r="H29" s="27">
        <v>0.1602448685631977</v>
      </c>
      <c r="I29" s="27">
        <v>6.7518905293482173E-2</v>
      </c>
      <c r="J29" s="27">
        <v>1.7824990997479292E-2</v>
      </c>
      <c r="K29" s="27">
        <v>1.0803024846957148E-2</v>
      </c>
      <c r="L29" s="27">
        <v>1.4404033129276198E-3</v>
      </c>
      <c r="M29" s="27">
        <v>1.8005041411595248E-4</v>
      </c>
      <c r="N29" s="27">
        <v>1.7284839755131436E-2</v>
      </c>
    </row>
    <row r="30" spans="1:14" ht="15" customHeight="1">
      <c r="A30" s="49"/>
      <c r="B30" s="24"/>
      <c r="C30" s="51" t="s">
        <v>296</v>
      </c>
      <c r="D30" s="28">
        <v>4048</v>
      </c>
      <c r="E30" s="29">
        <v>1151</v>
      </c>
      <c r="F30" s="30">
        <v>911</v>
      </c>
      <c r="G30" s="30">
        <v>513</v>
      </c>
      <c r="H30" s="30">
        <v>800</v>
      </c>
      <c r="I30" s="30">
        <v>390</v>
      </c>
      <c r="J30" s="30">
        <v>89</v>
      </c>
      <c r="K30" s="30">
        <v>103</v>
      </c>
      <c r="L30" s="30">
        <v>7</v>
      </c>
      <c r="M30" s="30">
        <v>0</v>
      </c>
      <c r="N30" s="30">
        <v>84</v>
      </c>
    </row>
    <row r="31" spans="1:14" ht="15" customHeight="1">
      <c r="A31" s="49"/>
      <c r="B31" s="24"/>
      <c r="C31" s="52"/>
      <c r="D31" s="31">
        <v>1</v>
      </c>
      <c r="E31" s="26">
        <v>0.28433794466403162</v>
      </c>
      <c r="F31" s="27">
        <v>0.22504940711462451</v>
      </c>
      <c r="G31" s="27">
        <v>0.1267292490118577</v>
      </c>
      <c r="H31" s="27">
        <v>0.19762845849802371</v>
      </c>
      <c r="I31" s="27">
        <v>9.634387351778656E-2</v>
      </c>
      <c r="J31" s="27">
        <v>2.198616600790514E-2</v>
      </c>
      <c r="K31" s="27">
        <v>2.5444664031620552E-2</v>
      </c>
      <c r="L31" s="27">
        <v>1.7292490118577075E-3</v>
      </c>
      <c r="M31" s="27">
        <v>0</v>
      </c>
      <c r="N31" s="27">
        <v>2.0750988142292492E-2</v>
      </c>
    </row>
    <row r="32" spans="1:14" ht="15" customHeight="1">
      <c r="A32" s="49"/>
      <c r="B32" s="24"/>
      <c r="C32" s="51" t="s">
        <v>297</v>
      </c>
      <c r="D32" s="28">
        <v>378</v>
      </c>
      <c r="E32" s="29">
        <v>126</v>
      </c>
      <c r="F32" s="30">
        <v>78</v>
      </c>
      <c r="G32" s="30">
        <v>37</v>
      </c>
      <c r="H32" s="30">
        <v>69</v>
      </c>
      <c r="I32" s="30">
        <v>37</v>
      </c>
      <c r="J32" s="30">
        <v>10</v>
      </c>
      <c r="K32" s="30">
        <v>9</v>
      </c>
      <c r="L32" s="30">
        <v>0</v>
      </c>
      <c r="M32" s="30">
        <v>0</v>
      </c>
      <c r="N32" s="30">
        <v>12</v>
      </c>
    </row>
    <row r="33" spans="1:14" ht="15" customHeight="1">
      <c r="A33" s="49"/>
      <c r="B33" s="24"/>
      <c r="C33" s="52"/>
      <c r="D33" s="31">
        <v>1</v>
      </c>
      <c r="E33" s="26">
        <v>0.33333333333333331</v>
      </c>
      <c r="F33" s="27">
        <v>0.20634920634920634</v>
      </c>
      <c r="G33" s="27">
        <v>9.7883597883597878E-2</v>
      </c>
      <c r="H33" s="27">
        <v>0.18253968253968253</v>
      </c>
      <c r="I33" s="27">
        <v>9.7883597883597878E-2</v>
      </c>
      <c r="J33" s="27">
        <v>2.6455026455026454E-2</v>
      </c>
      <c r="K33" s="27">
        <v>2.3809523809523808E-2</v>
      </c>
      <c r="L33" s="27">
        <v>0</v>
      </c>
      <c r="M33" s="27">
        <v>0</v>
      </c>
      <c r="N33" s="27">
        <v>3.1746031746031744E-2</v>
      </c>
    </row>
    <row r="34" spans="1:14" ht="15" customHeight="1">
      <c r="A34" s="49"/>
      <c r="B34" s="24"/>
      <c r="C34" s="51" t="s">
        <v>298</v>
      </c>
      <c r="D34" s="28">
        <v>3119</v>
      </c>
      <c r="E34" s="29">
        <v>573</v>
      </c>
      <c r="F34" s="30">
        <v>652</v>
      </c>
      <c r="G34" s="30">
        <v>452</v>
      </c>
      <c r="H34" s="30">
        <v>718</v>
      </c>
      <c r="I34" s="30">
        <v>398</v>
      </c>
      <c r="J34" s="30">
        <v>115</v>
      </c>
      <c r="K34" s="30">
        <v>103</v>
      </c>
      <c r="L34" s="30">
        <v>7</v>
      </c>
      <c r="M34" s="30">
        <v>0</v>
      </c>
      <c r="N34" s="30">
        <v>101</v>
      </c>
    </row>
    <row r="35" spans="1:14" ht="15" customHeight="1">
      <c r="A35" s="49"/>
      <c r="B35" s="43"/>
      <c r="C35" s="60"/>
      <c r="D35" s="25">
        <v>1</v>
      </c>
      <c r="E35" s="26">
        <v>0.18371272843860212</v>
      </c>
      <c r="F35" s="27">
        <v>0.20904135941006732</v>
      </c>
      <c r="G35" s="27">
        <v>0.1449182430266111</v>
      </c>
      <c r="H35" s="27">
        <v>0.23020198781660789</v>
      </c>
      <c r="I35" s="27">
        <v>0.12760500160307792</v>
      </c>
      <c r="J35" s="27">
        <v>3.6870791920487339E-2</v>
      </c>
      <c r="K35" s="27">
        <v>3.3023404937479961E-2</v>
      </c>
      <c r="L35" s="27">
        <v>2.2443090734209684E-3</v>
      </c>
      <c r="M35" s="27">
        <v>0</v>
      </c>
      <c r="N35" s="27">
        <v>3.2382173773645398E-2</v>
      </c>
    </row>
    <row r="36" spans="1:14" ht="15" customHeight="1">
      <c r="A36" s="49"/>
      <c r="B36" s="24" t="s">
        <v>17</v>
      </c>
      <c r="C36" s="53" t="s">
        <v>299</v>
      </c>
      <c r="D36" s="32">
        <v>1205</v>
      </c>
      <c r="E36" s="33">
        <v>542</v>
      </c>
      <c r="F36" s="34">
        <v>319</v>
      </c>
      <c r="G36" s="34">
        <v>120</v>
      </c>
      <c r="H36" s="34">
        <v>139</v>
      </c>
      <c r="I36" s="34">
        <v>33</v>
      </c>
      <c r="J36" s="34">
        <v>15</v>
      </c>
      <c r="K36" s="34">
        <v>3</v>
      </c>
      <c r="L36" s="34">
        <v>1</v>
      </c>
      <c r="M36" s="34">
        <v>1</v>
      </c>
      <c r="N36" s="34">
        <v>32</v>
      </c>
    </row>
    <row r="37" spans="1:14" ht="15" customHeight="1">
      <c r="A37" s="49"/>
      <c r="B37" s="24"/>
      <c r="C37" s="52"/>
      <c r="D37" s="31">
        <v>1</v>
      </c>
      <c r="E37" s="26">
        <v>0.44979253112033196</v>
      </c>
      <c r="F37" s="27">
        <v>0.26473029045643154</v>
      </c>
      <c r="G37" s="27">
        <v>9.9585062240663894E-2</v>
      </c>
      <c r="H37" s="27">
        <v>0.11535269709543569</v>
      </c>
      <c r="I37" s="27">
        <v>2.7385892116182572E-2</v>
      </c>
      <c r="J37" s="27">
        <v>1.2448132780082987E-2</v>
      </c>
      <c r="K37" s="27">
        <v>2.4896265560165973E-3</v>
      </c>
      <c r="L37" s="27">
        <v>8.2987551867219915E-4</v>
      </c>
      <c r="M37" s="27">
        <v>8.2987551867219915E-4</v>
      </c>
      <c r="N37" s="27">
        <v>2.6556016597510373E-2</v>
      </c>
    </row>
    <row r="38" spans="1:14" ht="15" customHeight="1">
      <c r="A38" s="49"/>
      <c r="B38" s="24"/>
      <c r="C38" s="54" t="s">
        <v>300</v>
      </c>
      <c r="D38" s="28">
        <v>1546</v>
      </c>
      <c r="E38" s="29">
        <v>632</v>
      </c>
      <c r="F38" s="30">
        <v>433</v>
      </c>
      <c r="G38" s="30">
        <v>178</v>
      </c>
      <c r="H38" s="30">
        <v>178</v>
      </c>
      <c r="I38" s="30">
        <v>62</v>
      </c>
      <c r="J38" s="30">
        <v>11</v>
      </c>
      <c r="K38" s="30">
        <v>3</v>
      </c>
      <c r="L38" s="30">
        <v>0</v>
      </c>
      <c r="M38" s="30">
        <v>0</v>
      </c>
      <c r="N38" s="30">
        <v>49</v>
      </c>
    </row>
    <row r="39" spans="1:14" ht="15" customHeight="1">
      <c r="A39" s="49"/>
      <c r="B39" s="24"/>
      <c r="C39" s="52"/>
      <c r="D39" s="31">
        <v>1</v>
      </c>
      <c r="E39" s="26">
        <v>0.40879689521345408</v>
      </c>
      <c r="F39" s="27">
        <v>0.28007761966364814</v>
      </c>
      <c r="G39" s="27">
        <v>0.11513583441138421</v>
      </c>
      <c r="H39" s="27">
        <v>0.11513583441138421</v>
      </c>
      <c r="I39" s="27">
        <v>4.0103492884864166E-2</v>
      </c>
      <c r="J39" s="27">
        <v>7.1151358344113845E-3</v>
      </c>
      <c r="K39" s="27">
        <v>1.9404915912031048E-3</v>
      </c>
      <c r="L39" s="27">
        <v>0</v>
      </c>
      <c r="M39" s="27">
        <v>0</v>
      </c>
      <c r="N39" s="27">
        <v>3.169469598965071E-2</v>
      </c>
    </row>
    <row r="40" spans="1:14" ht="15" customHeight="1">
      <c r="A40" s="49"/>
      <c r="B40" s="24"/>
      <c r="C40" s="51" t="s">
        <v>301</v>
      </c>
      <c r="D40" s="28">
        <v>12779</v>
      </c>
      <c r="E40" s="29">
        <v>2802</v>
      </c>
      <c r="F40" s="30">
        <v>2827</v>
      </c>
      <c r="G40" s="30">
        <v>1863</v>
      </c>
      <c r="H40" s="30">
        <v>2742</v>
      </c>
      <c r="I40" s="30">
        <v>1501</v>
      </c>
      <c r="J40" s="30">
        <v>367</v>
      </c>
      <c r="K40" s="30">
        <v>352</v>
      </c>
      <c r="L40" s="30">
        <v>25</v>
      </c>
      <c r="M40" s="30">
        <v>0</v>
      </c>
      <c r="N40" s="30">
        <v>300</v>
      </c>
    </row>
    <row r="41" spans="1:14" ht="15" customHeight="1">
      <c r="A41" s="49"/>
      <c r="B41" s="43"/>
      <c r="C41" s="60"/>
      <c r="D41" s="44">
        <v>1</v>
      </c>
      <c r="E41" s="45">
        <v>0.21926598325377572</v>
      </c>
      <c r="F41" s="46">
        <v>0.22122231786524768</v>
      </c>
      <c r="G41" s="46">
        <v>0.14578605524688942</v>
      </c>
      <c r="H41" s="46">
        <v>0.21457078018624307</v>
      </c>
      <c r="I41" s="46">
        <v>0.11745833007277565</v>
      </c>
      <c r="J41" s="46">
        <v>2.8718992096408168E-2</v>
      </c>
      <c r="K41" s="46">
        <v>2.7545191329525001E-2</v>
      </c>
      <c r="L41" s="46">
        <v>1.9563346114719461E-3</v>
      </c>
      <c r="M41" s="46">
        <v>0</v>
      </c>
      <c r="N41" s="46">
        <v>2.3476015337663355E-2</v>
      </c>
    </row>
    <row r="42" spans="1:14" ht="15" customHeight="1">
      <c r="A42" s="49"/>
      <c r="B42" s="24" t="s">
        <v>15</v>
      </c>
      <c r="C42" s="53" t="s">
        <v>302</v>
      </c>
      <c r="D42" s="21">
        <v>497</v>
      </c>
      <c r="E42" s="35">
        <v>95</v>
      </c>
      <c r="F42" s="36">
        <v>90</v>
      </c>
      <c r="G42" s="36">
        <v>77</v>
      </c>
      <c r="H42" s="36">
        <v>143</v>
      </c>
      <c r="I42" s="36">
        <v>57</v>
      </c>
      <c r="J42" s="36">
        <v>7</v>
      </c>
      <c r="K42" s="36">
        <v>10</v>
      </c>
      <c r="L42" s="36">
        <v>0</v>
      </c>
      <c r="M42" s="36">
        <v>0</v>
      </c>
      <c r="N42" s="36">
        <v>18</v>
      </c>
    </row>
    <row r="43" spans="1:14" ht="15" customHeight="1">
      <c r="A43" s="49"/>
      <c r="B43" s="24"/>
      <c r="C43" s="52"/>
      <c r="D43" s="31">
        <v>1</v>
      </c>
      <c r="E43" s="26">
        <v>0.19114688128772636</v>
      </c>
      <c r="F43" s="27">
        <v>0.18108651911468812</v>
      </c>
      <c r="G43" s="27">
        <v>0.15492957746478872</v>
      </c>
      <c r="H43" s="27">
        <v>0.28772635814889336</v>
      </c>
      <c r="I43" s="27">
        <v>0.11468812877263582</v>
      </c>
      <c r="J43" s="27">
        <v>1.4084507042253521E-2</v>
      </c>
      <c r="K43" s="27">
        <v>2.0120724346076459E-2</v>
      </c>
      <c r="L43" s="27">
        <v>0</v>
      </c>
      <c r="M43" s="27">
        <v>0</v>
      </c>
      <c r="N43" s="27">
        <v>3.6217303822937627E-2</v>
      </c>
    </row>
    <row r="44" spans="1:14" ht="15" customHeight="1">
      <c r="A44" s="49"/>
      <c r="B44" s="24"/>
      <c r="C44" s="51" t="s">
        <v>303</v>
      </c>
      <c r="D44" s="28">
        <v>8147</v>
      </c>
      <c r="E44" s="37">
        <v>1988</v>
      </c>
      <c r="F44" s="38">
        <v>1742</v>
      </c>
      <c r="G44" s="38">
        <v>1178</v>
      </c>
      <c r="H44" s="38">
        <v>1789</v>
      </c>
      <c r="I44" s="38">
        <v>859</v>
      </c>
      <c r="J44" s="38">
        <v>225</v>
      </c>
      <c r="K44" s="38">
        <v>167</v>
      </c>
      <c r="L44" s="38">
        <v>13</v>
      </c>
      <c r="M44" s="38">
        <v>1</v>
      </c>
      <c r="N44" s="38">
        <v>185</v>
      </c>
    </row>
    <row r="45" spans="1:14" ht="15" customHeight="1">
      <c r="A45" s="49"/>
      <c r="B45" s="24"/>
      <c r="C45" s="52"/>
      <c r="D45" s="31">
        <v>1</v>
      </c>
      <c r="E45" s="26">
        <v>0.24401620228304899</v>
      </c>
      <c r="F45" s="27">
        <v>0.21382103841904995</v>
      </c>
      <c r="G45" s="27">
        <v>0.14459310175524734</v>
      </c>
      <c r="H45" s="27">
        <v>0.21959003314103351</v>
      </c>
      <c r="I45" s="27">
        <v>0.10543758438689088</v>
      </c>
      <c r="J45" s="27">
        <v>2.7617527924389346E-2</v>
      </c>
      <c r="K45" s="27">
        <v>2.0498342948324536E-2</v>
      </c>
      <c r="L45" s="27">
        <v>1.5956793911869401E-3</v>
      </c>
      <c r="M45" s="27">
        <v>1.2274456855284154E-4</v>
      </c>
      <c r="N45" s="27">
        <v>2.2707745182275686E-2</v>
      </c>
    </row>
    <row r="46" spans="1:14" ht="15" customHeight="1">
      <c r="A46" s="49"/>
      <c r="B46" s="24"/>
      <c r="C46" s="51" t="s">
        <v>304</v>
      </c>
      <c r="D46" s="28">
        <v>5197</v>
      </c>
      <c r="E46" s="37">
        <v>1518</v>
      </c>
      <c r="F46" s="38">
        <v>1377</v>
      </c>
      <c r="G46" s="38">
        <v>705</v>
      </c>
      <c r="H46" s="38">
        <v>836</v>
      </c>
      <c r="I46" s="38">
        <v>417</v>
      </c>
      <c r="J46" s="38">
        <v>110</v>
      </c>
      <c r="K46" s="38">
        <v>96</v>
      </c>
      <c r="L46" s="38">
        <v>8</v>
      </c>
      <c r="M46" s="38">
        <v>0</v>
      </c>
      <c r="N46" s="38">
        <v>130</v>
      </c>
    </row>
    <row r="47" spans="1:14" ht="15" customHeight="1">
      <c r="A47" s="49"/>
      <c r="B47" s="24"/>
      <c r="C47" s="52"/>
      <c r="D47" s="31">
        <v>1</v>
      </c>
      <c r="E47" s="26">
        <v>0.29209159130267465</v>
      </c>
      <c r="F47" s="27">
        <v>0.26496055416586495</v>
      </c>
      <c r="G47" s="27">
        <v>0.1356551856840485</v>
      </c>
      <c r="H47" s="27">
        <v>0.16086203578987879</v>
      </c>
      <c r="I47" s="27">
        <v>8.0238599191841453E-2</v>
      </c>
      <c r="J47" s="27">
        <v>2.1166057340773523E-2</v>
      </c>
      <c r="K47" s="27">
        <v>1.8472195497402349E-2</v>
      </c>
      <c r="L47" s="27">
        <v>1.5393496247835289E-3</v>
      </c>
      <c r="M47" s="27">
        <v>0</v>
      </c>
      <c r="N47" s="27">
        <v>2.5014431402732344E-2</v>
      </c>
    </row>
    <row r="48" spans="1:14" ht="15" customHeight="1">
      <c r="A48" s="49"/>
      <c r="B48" s="24"/>
      <c r="C48" s="51" t="s">
        <v>305</v>
      </c>
      <c r="D48" s="28">
        <v>1858</v>
      </c>
      <c r="E48" s="37">
        <v>482</v>
      </c>
      <c r="F48" s="38">
        <v>445</v>
      </c>
      <c r="G48" s="38">
        <v>208</v>
      </c>
      <c r="H48" s="38">
        <v>314</v>
      </c>
      <c r="I48" s="38">
        <v>235</v>
      </c>
      <c r="J48" s="38">
        <v>42</v>
      </c>
      <c r="K48" s="38">
        <v>71</v>
      </c>
      <c r="L48" s="38">
        <v>7</v>
      </c>
      <c r="M48" s="38">
        <v>0</v>
      </c>
      <c r="N48" s="38">
        <v>54</v>
      </c>
    </row>
    <row r="49" spans="1:14" ht="15" customHeight="1">
      <c r="A49" s="49"/>
      <c r="B49" s="43"/>
      <c r="C49" s="60"/>
      <c r="D49" s="31">
        <v>1</v>
      </c>
      <c r="E49" s="26">
        <v>0.25941872981700753</v>
      </c>
      <c r="F49" s="27">
        <v>0.2395048439181916</v>
      </c>
      <c r="G49" s="27">
        <v>0.11194833153928956</v>
      </c>
      <c r="H49" s="27">
        <v>0.16899892357373519</v>
      </c>
      <c r="I49" s="27">
        <v>0.12648008611410119</v>
      </c>
      <c r="J49" s="27">
        <v>2.2604951560818085E-2</v>
      </c>
      <c r="K49" s="27">
        <v>3.8213132400430568E-2</v>
      </c>
      <c r="L49" s="27">
        <v>3.7674919268030141E-3</v>
      </c>
      <c r="M49" s="27">
        <v>0</v>
      </c>
      <c r="N49" s="27">
        <v>2.9063509149623249E-2</v>
      </c>
    </row>
    <row r="50" spans="1:14" ht="15" customHeight="1">
      <c r="A50" s="49"/>
      <c r="B50" s="24" t="s">
        <v>282</v>
      </c>
      <c r="C50" s="53" t="s">
        <v>1</v>
      </c>
      <c r="D50" s="32">
        <v>2851</v>
      </c>
      <c r="E50" s="33">
        <v>685</v>
      </c>
      <c r="F50" s="34">
        <v>723</v>
      </c>
      <c r="G50" s="34">
        <v>407</v>
      </c>
      <c r="H50" s="34">
        <v>636</v>
      </c>
      <c r="I50" s="34">
        <v>268</v>
      </c>
      <c r="J50" s="34">
        <v>33</v>
      </c>
      <c r="K50" s="34">
        <v>45</v>
      </c>
      <c r="L50" s="34">
        <v>4</v>
      </c>
      <c r="M50" s="34">
        <v>0</v>
      </c>
      <c r="N50" s="34">
        <v>50</v>
      </c>
    </row>
    <row r="51" spans="1:14" ht="15" customHeight="1">
      <c r="A51" s="49"/>
      <c r="B51" s="24"/>
      <c r="C51" s="52"/>
      <c r="D51" s="31">
        <v>1</v>
      </c>
      <c r="E51" s="26">
        <v>0.24026657313223429</v>
      </c>
      <c r="F51" s="27">
        <v>0.25359522974394949</v>
      </c>
      <c r="G51" s="27">
        <v>0.14275692739389687</v>
      </c>
      <c r="H51" s="27">
        <v>0.22307962118554894</v>
      </c>
      <c r="I51" s="27">
        <v>9.4002104524728167E-2</v>
      </c>
      <c r="J51" s="27">
        <v>1.1574886004910558E-2</v>
      </c>
      <c r="K51" s="27">
        <v>1.5783935461241669E-2</v>
      </c>
      <c r="L51" s="27">
        <v>1.4030164854437039E-3</v>
      </c>
      <c r="M51" s="27">
        <v>0</v>
      </c>
      <c r="N51" s="27">
        <v>1.7537706068046298E-2</v>
      </c>
    </row>
    <row r="52" spans="1:14" ht="15" customHeight="1">
      <c r="A52" s="49"/>
      <c r="B52" s="24"/>
      <c r="C52" s="51" t="s">
        <v>306</v>
      </c>
      <c r="D52" s="28">
        <v>1975</v>
      </c>
      <c r="E52" s="29">
        <v>489</v>
      </c>
      <c r="F52" s="30">
        <v>519</v>
      </c>
      <c r="G52" s="30">
        <v>323</v>
      </c>
      <c r="H52" s="30">
        <v>424</v>
      </c>
      <c r="I52" s="30">
        <v>160</v>
      </c>
      <c r="J52" s="30">
        <v>37</v>
      </c>
      <c r="K52" s="30">
        <v>17</v>
      </c>
      <c r="L52" s="30">
        <v>1</v>
      </c>
      <c r="M52" s="30">
        <v>0</v>
      </c>
      <c r="N52" s="30">
        <v>5</v>
      </c>
    </row>
    <row r="53" spans="1:14" ht="15" customHeight="1">
      <c r="A53" s="49"/>
      <c r="B53" s="24"/>
      <c r="C53" s="52"/>
      <c r="D53" s="31">
        <v>1</v>
      </c>
      <c r="E53" s="26">
        <v>0.24759493670886076</v>
      </c>
      <c r="F53" s="27">
        <v>0.26278481012658228</v>
      </c>
      <c r="G53" s="27">
        <v>0.16354430379746834</v>
      </c>
      <c r="H53" s="27">
        <v>0.21468354430379746</v>
      </c>
      <c r="I53" s="27">
        <v>8.1012658227848103E-2</v>
      </c>
      <c r="J53" s="27">
        <v>1.8734177215189874E-2</v>
      </c>
      <c r="K53" s="27">
        <v>8.6075949367088612E-3</v>
      </c>
      <c r="L53" s="27">
        <v>5.0632911392405066E-4</v>
      </c>
      <c r="M53" s="27">
        <v>0</v>
      </c>
      <c r="N53" s="27">
        <v>2.5316455696202532E-3</v>
      </c>
    </row>
    <row r="54" spans="1:14" ht="15" customHeight="1">
      <c r="A54" s="49"/>
      <c r="B54" s="24"/>
      <c r="C54" s="51" t="s">
        <v>307</v>
      </c>
      <c r="D54" s="28">
        <v>923</v>
      </c>
      <c r="E54" s="29">
        <v>197</v>
      </c>
      <c r="F54" s="30">
        <v>259</v>
      </c>
      <c r="G54" s="30">
        <v>168</v>
      </c>
      <c r="H54" s="30">
        <v>191</v>
      </c>
      <c r="I54" s="30">
        <v>72</v>
      </c>
      <c r="J54" s="30">
        <v>11</v>
      </c>
      <c r="K54" s="30">
        <v>11</v>
      </c>
      <c r="L54" s="30">
        <v>1</v>
      </c>
      <c r="M54" s="30">
        <v>0</v>
      </c>
      <c r="N54" s="30">
        <v>13</v>
      </c>
    </row>
    <row r="55" spans="1:14" ht="15" customHeight="1">
      <c r="A55" s="49"/>
      <c r="B55" s="24"/>
      <c r="C55" s="52"/>
      <c r="D55" s="31">
        <v>1</v>
      </c>
      <c r="E55" s="26">
        <v>0.2134344528710726</v>
      </c>
      <c r="F55" s="27">
        <v>0.28060671722643554</v>
      </c>
      <c r="G55" s="27">
        <v>0.18201516793066089</v>
      </c>
      <c r="H55" s="27">
        <v>0.20693391115926327</v>
      </c>
      <c r="I55" s="27">
        <v>7.8006500541711807E-2</v>
      </c>
      <c r="J55" s="27">
        <v>1.1917659804983749E-2</v>
      </c>
      <c r="K55" s="27">
        <v>1.1917659804983749E-2</v>
      </c>
      <c r="L55" s="27">
        <v>1.0834236186348862E-3</v>
      </c>
      <c r="M55" s="27">
        <v>0</v>
      </c>
      <c r="N55" s="27">
        <v>1.4084507042253521E-2</v>
      </c>
    </row>
    <row r="56" spans="1:14" ht="15" customHeight="1">
      <c r="A56" s="49"/>
      <c r="B56" s="24"/>
      <c r="C56" s="51" t="s">
        <v>12</v>
      </c>
      <c r="D56" s="28">
        <v>1215</v>
      </c>
      <c r="E56" s="29">
        <v>342</v>
      </c>
      <c r="F56" s="30">
        <v>264</v>
      </c>
      <c r="G56" s="30">
        <v>224</v>
      </c>
      <c r="H56" s="30">
        <v>206</v>
      </c>
      <c r="I56" s="30">
        <v>108</v>
      </c>
      <c r="J56" s="30">
        <v>38</v>
      </c>
      <c r="K56" s="30">
        <v>18</v>
      </c>
      <c r="L56" s="30">
        <v>2</v>
      </c>
      <c r="M56" s="30">
        <v>0</v>
      </c>
      <c r="N56" s="30">
        <v>13</v>
      </c>
    </row>
    <row r="57" spans="1:14" ht="15" customHeight="1">
      <c r="A57" s="49"/>
      <c r="B57" s="24"/>
      <c r="C57" s="52"/>
      <c r="D57" s="31">
        <v>1</v>
      </c>
      <c r="E57" s="26">
        <v>0.2814814814814815</v>
      </c>
      <c r="F57" s="27">
        <v>0.21728395061728395</v>
      </c>
      <c r="G57" s="27">
        <v>0.18436213991769548</v>
      </c>
      <c r="H57" s="27">
        <v>0.16954732510288065</v>
      </c>
      <c r="I57" s="27">
        <v>8.8888888888888892E-2</v>
      </c>
      <c r="J57" s="27">
        <v>3.1275720164609055E-2</v>
      </c>
      <c r="K57" s="27">
        <v>1.4814814814814815E-2</v>
      </c>
      <c r="L57" s="27">
        <v>1.6460905349794238E-3</v>
      </c>
      <c r="M57" s="27">
        <v>0</v>
      </c>
      <c r="N57" s="27">
        <v>1.0699588477366255E-2</v>
      </c>
    </row>
    <row r="58" spans="1:14" ht="15" customHeight="1">
      <c r="A58" s="49"/>
      <c r="B58" s="24"/>
      <c r="C58" s="51" t="s">
        <v>308</v>
      </c>
      <c r="D58" s="28">
        <v>2062</v>
      </c>
      <c r="E58" s="29">
        <v>644</v>
      </c>
      <c r="F58" s="30">
        <v>470</v>
      </c>
      <c r="G58" s="30">
        <v>242</v>
      </c>
      <c r="H58" s="30">
        <v>420</v>
      </c>
      <c r="I58" s="30">
        <v>198</v>
      </c>
      <c r="J58" s="30">
        <v>39</v>
      </c>
      <c r="K58" s="30">
        <v>38</v>
      </c>
      <c r="L58" s="30">
        <v>4</v>
      </c>
      <c r="M58" s="30">
        <v>0</v>
      </c>
      <c r="N58" s="30">
        <v>7</v>
      </c>
    </row>
    <row r="59" spans="1:14" ht="15" customHeight="1">
      <c r="A59" s="49"/>
      <c r="B59" s="24"/>
      <c r="C59" s="52"/>
      <c r="D59" s="31">
        <v>1</v>
      </c>
      <c r="E59" s="26">
        <v>0.31231813773035888</v>
      </c>
      <c r="F59" s="27">
        <v>0.22793404461687683</v>
      </c>
      <c r="G59" s="27">
        <v>0.11736178467507274</v>
      </c>
      <c r="H59" s="27">
        <v>0.20368574199806014</v>
      </c>
      <c r="I59" s="27">
        <v>9.6023278370514067E-2</v>
      </c>
      <c r="J59" s="27">
        <v>1.8913676042677012E-2</v>
      </c>
      <c r="K59" s="27">
        <v>1.842870999030068E-2</v>
      </c>
      <c r="L59" s="27">
        <v>1.9398642095053346E-3</v>
      </c>
      <c r="M59" s="27">
        <v>0</v>
      </c>
      <c r="N59" s="27">
        <v>3.3947623666343357E-3</v>
      </c>
    </row>
    <row r="60" spans="1:14" ht="15" customHeight="1">
      <c r="A60" s="49"/>
      <c r="B60" s="24"/>
      <c r="C60" s="51" t="s">
        <v>16</v>
      </c>
      <c r="D60" s="28">
        <v>1141</v>
      </c>
      <c r="E60" s="29">
        <v>380</v>
      </c>
      <c r="F60" s="30">
        <v>263</v>
      </c>
      <c r="G60" s="30">
        <v>168</v>
      </c>
      <c r="H60" s="30">
        <v>193</v>
      </c>
      <c r="I60" s="30">
        <v>80</v>
      </c>
      <c r="J60" s="30">
        <v>13</v>
      </c>
      <c r="K60" s="30">
        <v>26</v>
      </c>
      <c r="L60" s="30">
        <v>2</v>
      </c>
      <c r="M60" s="30">
        <v>0</v>
      </c>
      <c r="N60" s="30">
        <v>16</v>
      </c>
    </row>
    <row r="61" spans="1:14" ht="15" customHeight="1">
      <c r="A61" s="49"/>
      <c r="B61" s="24"/>
      <c r="C61" s="52"/>
      <c r="D61" s="31">
        <v>1</v>
      </c>
      <c r="E61" s="26">
        <v>0.33304119193689746</v>
      </c>
      <c r="F61" s="27">
        <v>0.23049956178790534</v>
      </c>
      <c r="G61" s="27">
        <v>0.14723926380368099</v>
      </c>
      <c r="H61" s="27">
        <v>0.16914986853637159</v>
      </c>
      <c r="I61" s="27">
        <v>7.0113935144609993E-2</v>
      </c>
      <c r="J61" s="27">
        <v>1.1393514460999123E-2</v>
      </c>
      <c r="K61" s="27">
        <v>2.2787028921998246E-2</v>
      </c>
      <c r="L61" s="27">
        <v>1.7528483786152498E-3</v>
      </c>
      <c r="M61" s="27">
        <v>0</v>
      </c>
      <c r="N61" s="27">
        <v>1.4022787028921999E-2</v>
      </c>
    </row>
    <row r="62" spans="1:14" ht="15" customHeight="1">
      <c r="A62" s="49"/>
      <c r="B62" s="24"/>
      <c r="C62" s="51" t="s">
        <v>5</v>
      </c>
      <c r="D62" s="28">
        <v>2265</v>
      </c>
      <c r="E62" s="29">
        <v>633</v>
      </c>
      <c r="F62" s="30">
        <v>501</v>
      </c>
      <c r="G62" s="30">
        <v>254</v>
      </c>
      <c r="H62" s="30">
        <v>408</v>
      </c>
      <c r="I62" s="30">
        <v>261</v>
      </c>
      <c r="J62" s="30">
        <v>82</v>
      </c>
      <c r="K62" s="30">
        <v>80</v>
      </c>
      <c r="L62" s="30">
        <v>5</v>
      </c>
      <c r="M62" s="30">
        <v>0</v>
      </c>
      <c r="N62" s="30">
        <v>41</v>
      </c>
    </row>
    <row r="63" spans="1:14" ht="15" customHeight="1">
      <c r="A63" s="49"/>
      <c r="B63" s="24"/>
      <c r="C63" s="52"/>
      <c r="D63" s="31">
        <v>1</v>
      </c>
      <c r="E63" s="26">
        <v>0.27947019867549666</v>
      </c>
      <c r="F63" s="27">
        <v>0.22119205298013245</v>
      </c>
      <c r="G63" s="27">
        <v>0.11214128035320088</v>
      </c>
      <c r="H63" s="27">
        <v>0.18013245033112582</v>
      </c>
      <c r="I63" s="27">
        <v>0.1152317880794702</v>
      </c>
      <c r="J63" s="27">
        <v>3.6203090507726271E-2</v>
      </c>
      <c r="K63" s="27">
        <v>3.5320088300220751E-2</v>
      </c>
      <c r="L63" s="27">
        <v>2.2075055187637969E-3</v>
      </c>
      <c r="M63" s="27">
        <v>0</v>
      </c>
      <c r="N63" s="27">
        <v>1.8101545253863136E-2</v>
      </c>
    </row>
    <row r="64" spans="1:14" ht="15" customHeight="1">
      <c r="A64" s="49"/>
      <c r="B64" s="24"/>
      <c r="C64" s="51" t="s">
        <v>14</v>
      </c>
      <c r="D64" s="28">
        <v>1187</v>
      </c>
      <c r="E64" s="29">
        <v>293</v>
      </c>
      <c r="F64" s="30">
        <v>262</v>
      </c>
      <c r="G64" s="30">
        <v>132</v>
      </c>
      <c r="H64" s="30">
        <v>186</v>
      </c>
      <c r="I64" s="30">
        <v>158</v>
      </c>
      <c r="J64" s="30">
        <v>67</v>
      </c>
      <c r="K64" s="30">
        <v>62</v>
      </c>
      <c r="L64" s="30">
        <v>3</v>
      </c>
      <c r="M64" s="30">
        <v>0</v>
      </c>
      <c r="N64" s="30">
        <v>24</v>
      </c>
    </row>
    <row r="65" spans="1:14" ht="15" customHeight="1">
      <c r="A65" s="49"/>
      <c r="B65" s="24"/>
      <c r="C65" s="52"/>
      <c r="D65" s="31">
        <v>1</v>
      </c>
      <c r="E65" s="26">
        <v>0.2468407750631845</v>
      </c>
      <c r="F65" s="27">
        <v>0.22072451558550968</v>
      </c>
      <c r="G65" s="27">
        <v>0.11120471777590564</v>
      </c>
      <c r="H65" s="27">
        <v>0.15669755686604886</v>
      </c>
      <c r="I65" s="27">
        <v>0.13310867733782644</v>
      </c>
      <c r="J65" s="27">
        <v>5.6444818871103621E-2</v>
      </c>
      <c r="K65" s="27">
        <v>5.2232518955349617E-2</v>
      </c>
      <c r="L65" s="27">
        <v>2.527379949452401E-3</v>
      </c>
      <c r="M65" s="27">
        <v>0</v>
      </c>
      <c r="N65" s="27">
        <v>2.0219039595619208E-2</v>
      </c>
    </row>
    <row r="66" spans="1:14" ht="15" customHeight="1">
      <c r="A66" s="49"/>
      <c r="B66" s="24"/>
      <c r="C66" s="51" t="s">
        <v>19</v>
      </c>
      <c r="D66" s="28">
        <v>2539</v>
      </c>
      <c r="E66" s="29">
        <v>524</v>
      </c>
      <c r="F66" s="30">
        <v>476</v>
      </c>
      <c r="G66" s="30">
        <v>302</v>
      </c>
      <c r="H66" s="30">
        <v>502</v>
      </c>
      <c r="I66" s="30">
        <v>334</v>
      </c>
      <c r="J66" s="30">
        <v>83</v>
      </c>
      <c r="K66" s="30">
        <v>76</v>
      </c>
      <c r="L66" s="30">
        <v>6</v>
      </c>
      <c r="M66" s="30">
        <v>1</v>
      </c>
      <c r="N66" s="30">
        <v>235</v>
      </c>
    </row>
    <row r="67" spans="1:14" ht="15" customHeight="1">
      <c r="A67" s="49"/>
      <c r="B67" s="43"/>
      <c r="C67" s="60"/>
      <c r="D67" s="31">
        <v>1</v>
      </c>
      <c r="E67" s="26">
        <v>0.20638046474990154</v>
      </c>
      <c r="F67" s="27">
        <v>0.18747538400945254</v>
      </c>
      <c r="G67" s="27">
        <v>0.11894446632532493</v>
      </c>
      <c r="H67" s="27">
        <v>0.19771563607719575</v>
      </c>
      <c r="I67" s="27">
        <v>0.13154785348562426</v>
      </c>
      <c r="J67" s="27">
        <v>3.2690035447026387E-2</v>
      </c>
      <c r="K67" s="27">
        <v>2.993304450571091E-2</v>
      </c>
      <c r="L67" s="27">
        <v>2.3631350925561244E-3</v>
      </c>
      <c r="M67" s="27">
        <v>3.9385584875935406E-4</v>
      </c>
      <c r="N67" s="27">
        <v>9.2556124458448213E-2</v>
      </c>
    </row>
    <row r="68" spans="1:14" ht="15" customHeight="1">
      <c r="A68" s="49"/>
      <c r="B68" s="24" t="s">
        <v>283</v>
      </c>
      <c r="C68" s="53" t="s">
        <v>309</v>
      </c>
      <c r="D68" s="32">
        <v>2952</v>
      </c>
      <c r="E68" s="33">
        <v>1649</v>
      </c>
      <c r="F68" s="34">
        <v>900</v>
      </c>
      <c r="G68" s="34">
        <v>192</v>
      </c>
      <c r="H68" s="34">
        <v>131</v>
      </c>
      <c r="I68" s="34">
        <v>18</v>
      </c>
      <c r="J68" s="34">
        <v>6</v>
      </c>
      <c r="K68" s="34">
        <v>0</v>
      </c>
      <c r="L68" s="34">
        <v>0</v>
      </c>
      <c r="M68" s="34">
        <v>0</v>
      </c>
      <c r="N68" s="34">
        <v>56</v>
      </c>
    </row>
    <row r="69" spans="1:14" ht="15" customHeight="1">
      <c r="A69" s="49"/>
      <c r="B69" s="24"/>
      <c r="C69" s="52"/>
      <c r="D69" s="31">
        <v>1</v>
      </c>
      <c r="E69" s="26">
        <v>0.55860433604336046</v>
      </c>
      <c r="F69" s="27">
        <v>0.3048780487804878</v>
      </c>
      <c r="G69" s="27">
        <v>6.5040650406504072E-2</v>
      </c>
      <c r="H69" s="27">
        <v>4.4376693766937668E-2</v>
      </c>
      <c r="I69" s="27">
        <v>6.0975609756097563E-3</v>
      </c>
      <c r="J69" s="27">
        <v>2.0325203252032522E-3</v>
      </c>
      <c r="K69" s="27">
        <v>0</v>
      </c>
      <c r="L69" s="27">
        <v>0</v>
      </c>
      <c r="M69" s="27">
        <v>0</v>
      </c>
      <c r="N69" s="27">
        <v>1.8970189701897018E-2</v>
      </c>
    </row>
    <row r="70" spans="1:14" ht="15" customHeight="1">
      <c r="A70" s="49"/>
      <c r="B70" s="24"/>
      <c r="C70" s="51" t="s">
        <v>310</v>
      </c>
      <c r="D70" s="28">
        <v>2912</v>
      </c>
      <c r="E70" s="29">
        <v>1441</v>
      </c>
      <c r="F70" s="30">
        <v>1145</v>
      </c>
      <c r="G70" s="30">
        <v>176</v>
      </c>
      <c r="H70" s="30">
        <v>74</v>
      </c>
      <c r="I70" s="30">
        <v>18</v>
      </c>
      <c r="J70" s="30">
        <v>6</v>
      </c>
      <c r="K70" s="30">
        <v>3</v>
      </c>
      <c r="L70" s="30">
        <v>0</v>
      </c>
      <c r="M70" s="30">
        <v>0</v>
      </c>
      <c r="N70" s="30">
        <v>49</v>
      </c>
    </row>
    <row r="71" spans="1:14" ht="15" customHeight="1">
      <c r="A71" s="49"/>
      <c r="B71" s="24"/>
      <c r="C71" s="52"/>
      <c r="D71" s="31">
        <v>1</v>
      </c>
      <c r="E71" s="26">
        <v>0.49484890109890112</v>
      </c>
      <c r="F71" s="27">
        <v>0.39320054945054944</v>
      </c>
      <c r="G71" s="27">
        <v>6.043956043956044E-2</v>
      </c>
      <c r="H71" s="27">
        <v>2.5412087912087912E-2</v>
      </c>
      <c r="I71" s="27">
        <v>6.181318681318681E-3</v>
      </c>
      <c r="J71" s="27">
        <v>2.0604395604395605E-3</v>
      </c>
      <c r="K71" s="27">
        <v>1.0302197802197802E-3</v>
      </c>
      <c r="L71" s="27">
        <v>0</v>
      </c>
      <c r="M71" s="27">
        <v>0</v>
      </c>
      <c r="N71" s="27">
        <v>1.6826923076923076E-2</v>
      </c>
    </row>
    <row r="72" spans="1:14" ht="15" customHeight="1">
      <c r="A72" s="49"/>
      <c r="B72" s="24"/>
      <c r="C72" s="51" t="s">
        <v>311</v>
      </c>
      <c r="D72" s="28">
        <v>3812</v>
      </c>
      <c r="E72" s="29">
        <v>354</v>
      </c>
      <c r="F72" s="30">
        <v>734</v>
      </c>
      <c r="G72" s="30">
        <v>1041</v>
      </c>
      <c r="H72" s="30">
        <v>1346</v>
      </c>
      <c r="I72" s="30">
        <v>205</v>
      </c>
      <c r="J72" s="30">
        <v>50</v>
      </c>
      <c r="K72" s="30">
        <v>15</v>
      </c>
      <c r="L72" s="30">
        <v>2</v>
      </c>
      <c r="M72" s="30">
        <v>1</v>
      </c>
      <c r="N72" s="30">
        <v>64</v>
      </c>
    </row>
    <row r="73" spans="1:14" ht="15" customHeight="1">
      <c r="A73" s="49"/>
      <c r="B73" s="24"/>
      <c r="C73" s="52"/>
      <c r="D73" s="31">
        <v>1</v>
      </c>
      <c r="E73" s="26">
        <v>9.2864637985309542E-2</v>
      </c>
      <c r="F73" s="27">
        <v>0.19254984260230851</v>
      </c>
      <c r="G73" s="27">
        <v>0.2730849947534103</v>
      </c>
      <c r="H73" s="27">
        <v>0.35309548793284368</v>
      </c>
      <c r="I73" s="27">
        <v>5.377754459601259E-2</v>
      </c>
      <c r="J73" s="27">
        <v>1.3116474291710388E-2</v>
      </c>
      <c r="K73" s="27">
        <v>3.934942287513116E-3</v>
      </c>
      <c r="L73" s="27">
        <v>5.2465897166841555E-4</v>
      </c>
      <c r="M73" s="27">
        <v>2.6232948583420777E-4</v>
      </c>
      <c r="N73" s="27">
        <v>1.6789087093389297E-2</v>
      </c>
    </row>
    <row r="74" spans="1:14" ht="15" customHeight="1">
      <c r="A74" s="49"/>
      <c r="B74" s="24"/>
      <c r="C74" s="51" t="s">
        <v>312</v>
      </c>
      <c r="D74" s="28">
        <v>2750</v>
      </c>
      <c r="E74" s="29">
        <v>361</v>
      </c>
      <c r="F74" s="30">
        <v>495</v>
      </c>
      <c r="G74" s="30">
        <v>454</v>
      </c>
      <c r="H74" s="30">
        <v>876</v>
      </c>
      <c r="I74" s="30">
        <v>402</v>
      </c>
      <c r="J74" s="30">
        <v>71</v>
      </c>
      <c r="K74" s="30">
        <v>31</v>
      </c>
      <c r="L74" s="30">
        <v>4</v>
      </c>
      <c r="M74" s="30">
        <v>0</v>
      </c>
      <c r="N74" s="30">
        <v>56</v>
      </c>
    </row>
    <row r="75" spans="1:14" ht="15" customHeight="1">
      <c r="A75" s="49"/>
      <c r="B75" s="24"/>
      <c r="C75" s="52"/>
      <c r="D75" s="31">
        <v>1</v>
      </c>
      <c r="E75" s="26">
        <v>0.13127272727272726</v>
      </c>
      <c r="F75" s="27">
        <v>0.18</v>
      </c>
      <c r="G75" s="27">
        <v>0.16509090909090909</v>
      </c>
      <c r="H75" s="27">
        <v>0.31854545454545452</v>
      </c>
      <c r="I75" s="27">
        <v>0.14618181818181819</v>
      </c>
      <c r="J75" s="27">
        <v>2.5818181818181817E-2</v>
      </c>
      <c r="K75" s="27">
        <v>1.1272727272727273E-2</v>
      </c>
      <c r="L75" s="27">
        <v>1.4545454545454545E-3</v>
      </c>
      <c r="M75" s="27">
        <v>0</v>
      </c>
      <c r="N75" s="27">
        <v>2.0363636363636365E-2</v>
      </c>
    </row>
    <row r="76" spans="1:14" ht="15" customHeight="1">
      <c r="A76" s="49"/>
      <c r="B76" s="24"/>
      <c r="C76" s="51" t="s">
        <v>313</v>
      </c>
      <c r="D76" s="28">
        <v>1585</v>
      </c>
      <c r="E76" s="29">
        <v>178</v>
      </c>
      <c r="F76" s="30">
        <v>226</v>
      </c>
      <c r="G76" s="30">
        <v>179</v>
      </c>
      <c r="H76" s="30">
        <v>390</v>
      </c>
      <c r="I76" s="30">
        <v>438</v>
      </c>
      <c r="J76" s="30">
        <v>98</v>
      </c>
      <c r="K76" s="30">
        <v>46</v>
      </c>
      <c r="L76" s="30">
        <v>6</v>
      </c>
      <c r="M76" s="30">
        <v>0</v>
      </c>
      <c r="N76" s="30">
        <v>24</v>
      </c>
    </row>
    <row r="77" spans="1:14" ht="15" customHeight="1">
      <c r="A77" s="49"/>
      <c r="B77" s="24"/>
      <c r="C77" s="52"/>
      <c r="D77" s="31">
        <v>1</v>
      </c>
      <c r="E77" s="26">
        <v>0.11230283911671925</v>
      </c>
      <c r="F77" s="27">
        <v>0.14258675078864352</v>
      </c>
      <c r="G77" s="27">
        <v>0.11293375394321767</v>
      </c>
      <c r="H77" s="27">
        <v>0.24605678233438485</v>
      </c>
      <c r="I77" s="27">
        <v>0.27634069400630917</v>
      </c>
      <c r="J77" s="27">
        <v>6.1829652996845424E-2</v>
      </c>
      <c r="K77" s="27">
        <v>2.9022082018927444E-2</v>
      </c>
      <c r="L77" s="27">
        <v>3.7854889589905363E-3</v>
      </c>
      <c r="M77" s="27">
        <v>0</v>
      </c>
      <c r="N77" s="27">
        <v>1.5141955835962145E-2</v>
      </c>
    </row>
    <row r="78" spans="1:14" ht="15" customHeight="1">
      <c r="A78" s="49"/>
      <c r="B78" s="24"/>
      <c r="C78" s="51" t="s">
        <v>314</v>
      </c>
      <c r="D78" s="28">
        <v>1329</v>
      </c>
      <c r="E78" s="29">
        <v>149</v>
      </c>
      <c r="F78" s="30">
        <v>188</v>
      </c>
      <c r="G78" s="30">
        <v>132</v>
      </c>
      <c r="H78" s="30">
        <v>272</v>
      </c>
      <c r="I78" s="30">
        <v>336</v>
      </c>
      <c r="J78" s="30">
        <v>109</v>
      </c>
      <c r="K78" s="30">
        <v>115</v>
      </c>
      <c r="L78" s="30">
        <v>5</v>
      </c>
      <c r="M78" s="30">
        <v>0</v>
      </c>
      <c r="N78" s="30">
        <v>23</v>
      </c>
    </row>
    <row r="79" spans="1:14" ht="15" customHeight="1">
      <c r="A79" s="49"/>
      <c r="B79" s="24"/>
      <c r="C79" s="52"/>
      <c r="D79" s="31">
        <v>1</v>
      </c>
      <c r="E79" s="26">
        <v>0.11211437170805116</v>
      </c>
      <c r="F79" s="27">
        <v>0.14145974416854779</v>
      </c>
      <c r="G79" s="27">
        <v>9.9322799097065456E-2</v>
      </c>
      <c r="H79" s="27">
        <v>0.20466516177577126</v>
      </c>
      <c r="I79" s="27">
        <v>0.25282167042889392</v>
      </c>
      <c r="J79" s="27">
        <v>8.2016553799849512E-2</v>
      </c>
      <c r="K79" s="27">
        <v>8.6531226486079763E-2</v>
      </c>
      <c r="L79" s="27">
        <v>3.7622272385252069E-3</v>
      </c>
      <c r="M79" s="27">
        <v>0</v>
      </c>
      <c r="N79" s="27">
        <v>1.7306245297215951E-2</v>
      </c>
    </row>
    <row r="80" spans="1:14" ht="15" customHeight="1">
      <c r="A80" s="49"/>
      <c r="B80" s="24"/>
      <c r="C80" s="51" t="s">
        <v>315</v>
      </c>
      <c r="D80" s="28">
        <v>686</v>
      </c>
      <c r="E80" s="29">
        <v>50</v>
      </c>
      <c r="F80" s="30">
        <v>45</v>
      </c>
      <c r="G80" s="30">
        <v>46</v>
      </c>
      <c r="H80" s="30">
        <v>77</v>
      </c>
      <c r="I80" s="30">
        <v>222</v>
      </c>
      <c r="J80" s="30">
        <v>63</v>
      </c>
      <c r="K80" s="30">
        <v>162</v>
      </c>
      <c r="L80" s="30">
        <v>11</v>
      </c>
      <c r="M80" s="30">
        <v>0</v>
      </c>
      <c r="N80" s="30">
        <v>10</v>
      </c>
    </row>
    <row r="81" spans="1:14" ht="15" customHeight="1">
      <c r="A81" s="49"/>
      <c r="B81" s="24"/>
      <c r="C81" s="52"/>
      <c r="D81" s="31">
        <v>1</v>
      </c>
      <c r="E81" s="26">
        <v>7.2886297376093298E-2</v>
      </c>
      <c r="F81" s="27">
        <v>6.5597667638483959E-2</v>
      </c>
      <c r="G81" s="27">
        <v>6.7055393586005832E-2</v>
      </c>
      <c r="H81" s="27">
        <v>0.11224489795918367</v>
      </c>
      <c r="I81" s="27">
        <v>0.32361516034985421</v>
      </c>
      <c r="J81" s="27">
        <v>9.1836734693877556E-2</v>
      </c>
      <c r="K81" s="27">
        <v>0.23615160349854228</v>
      </c>
      <c r="L81" s="27">
        <v>1.6034985422740525E-2</v>
      </c>
      <c r="M81" s="27">
        <v>0</v>
      </c>
      <c r="N81" s="27">
        <v>1.4577259475218658E-2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31">
        <v>0</v>
      </c>
      <c r="E83" s="26">
        <v>0</v>
      </c>
      <c r="F83" s="27">
        <v>0</v>
      </c>
      <c r="G83" s="27">
        <v>0</v>
      </c>
      <c r="H83" s="27">
        <v>0</v>
      </c>
      <c r="I83" s="27">
        <v>0</v>
      </c>
      <c r="J83" s="27">
        <v>0</v>
      </c>
      <c r="K83" s="27">
        <v>0</v>
      </c>
      <c r="L83" s="27">
        <v>0</v>
      </c>
      <c r="M83" s="27">
        <v>0</v>
      </c>
      <c r="N83" s="27">
        <v>0</v>
      </c>
    </row>
    <row r="84" spans="1:14" ht="15" customHeight="1">
      <c r="A84" s="49"/>
      <c r="B84" s="24" t="s">
        <v>316</v>
      </c>
      <c r="C84" s="53" t="s">
        <v>317</v>
      </c>
      <c r="D84" s="32">
        <v>4187</v>
      </c>
      <c r="E84" s="33">
        <v>4187</v>
      </c>
      <c r="F84" s="34">
        <v>0</v>
      </c>
      <c r="G84" s="34">
        <v>0</v>
      </c>
      <c r="H84" s="34">
        <v>0</v>
      </c>
      <c r="I84" s="34">
        <v>0</v>
      </c>
      <c r="J84" s="34">
        <v>0</v>
      </c>
      <c r="K84" s="34">
        <v>0</v>
      </c>
      <c r="L84" s="34">
        <v>0</v>
      </c>
      <c r="M84" s="34">
        <v>0</v>
      </c>
      <c r="N84" s="34">
        <v>0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1</v>
      </c>
      <c r="F85" s="27">
        <v>0</v>
      </c>
      <c r="G85" s="27">
        <v>0</v>
      </c>
      <c r="H85" s="27">
        <v>0</v>
      </c>
      <c r="I85" s="27">
        <v>0</v>
      </c>
      <c r="J85" s="27">
        <v>0</v>
      </c>
      <c r="K85" s="27">
        <v>0</v>
      </c>
      <c r="L85" s="27">
        <v>0</v>
      </c>
      <c r="M85" s="27">
        <v>0</v>
      </c>
      <c r="N85" s="27">
        <v>0</v>
      </c>
    </row>
    <row r="86" spans="1:14" ht="15" customHeight="1">
      <c r="A86" s="49"/>
      <c r="B86" s="24" t="s">
        <v>319</v>
      </c>
      <c r="C86" s="51" t="s">
        <v>320</v>
      </c>
      <c r="D86" s="28">
        <v>3737</v>
      </c>
      <c r="E86" s="29">
        <v>0</v>
      </c>
      <c r="F86" s="30">
        <v>3737</v>
      </c>
      <c r="G86" s="30">
        <v>0</v>
      </c>
      <c r="H86" s="30">
        <v>0</v>
      </c>
      <c r="I86" s="30">
        <v>0</v>
      </c>
      <c r="J86" s="30">
        <v>0</v>
      </c>
      <c r="K86" s="30">
        <v>0</v>
      </c>
      <c r="L86" s="30">
        <v>0</v>
      </c>
      <c r="M86" s="30">
        <v>0</v>
      </c>
      <c r="N86" s="30">
        <v>0</v>
      </c>
    </row>
    <row r="87" spans="1:14" ht="15" customHeight="1">
      <c r="A87" s="49"/>
      <c r="B87" s="24"/>
      <c r="C87" s="52"/>
      <c r="D87" s="31">
        <v>1</v>
      </c>
      <c r="E87" s="26">
        <v>0</v>
      </c>
      <c r="F87" s="27">
        <v>1</v>
      </c>
      <c r="G87" s="27">
        <v>0</v>
      </c>
      <c r="H87" s="27">
        <v>0</v>
      </c>
      <c r="I87" s="27">
        <v>0</v>
      </c>
      <c r="J87" s="27">
        <v>0</v>
      </c>
      <c r="K87" s="27">
        <v>0</v>
      </c>
      <c r="L87" s="27">
        <v>0</v>
      </c>
      <c r="M87" s="27">
        <v>0</v>
      </c>
      <c r="N87" s="27">
        <v>0</v>
      </c>
    </row>
    <row r="88" spans="1:14" ht="15" customHeight="1">
      <c r="A88" s="49"/>
      <c r="B88" s="24"/>
      <c r="C88" s="51" t="s">
        <v>321</v>
      </c>
      <c r="D88" s="28">
        <v>2220</v>
      </c>
      <c r="E88" s="29">
        <v>0</v>
      </c>
      <c r="F88" s="30">
        <v>0</v>
      </c>
      <c r="G88" s="30">
        <v>2220</v>
      </c>
      <c r="H88" s="30">
        <v>0</v>
      </c>
      <c r="I88" s="30">
        <v>0</v>
      </c>
      <c r="J88" s="30">
        <v>0</v>
      </c>
      <c r="K88" s="30">
        <v>0</v>
      </c>
      <c r="L88" s="30">
        <v>0</v>
      </c>
      <c r="M88" s="30">
        <v>0</v>
      </c>
      <c r="N88" s="30">
        <v>0</v>
      </c>
    </row>
    <row r="89" spans="1:14" ht="15" customHeight="1">
      <c r="A89" s="49"/>
      <c r="B89" s="24"/>
      <c r="C89" s="52"/>
      <c r="D89" s="31">
        <v>1</v>
      </c>
      <c r="E89" s="26">
        <v>0</v>
      </c>
      <c r="F89" s="27">
        <v>0</v>
      </c>
      <c r="G89" s="27">
        <v>1</v>
      </c>
      <c r="H89" s="27">
        <v>0</v>
      </c>
      <c r="I89" s="27">
        <v>0</v>
      </c>
      <c r="J89" s="27">
        <v>0</v>
      </c>
      <c r="K89" s="27">
        <v>0</v>
      </c>
      <c r="L89" s="27">
        <v>0</v>
      </c>
      <c r="M89" s="27">
        <v>0</v>
      </c>
      <c r="N89" s="27">
        <v>0</v>
      </c>
    </row>
    <row r="90" spans="1:14" ht="15" customHeight="1">
      <c r="A90" s="49"/>
      <c r="B90" s="24"/>
      <c r="C90" s="51" t="s">
        <v>322</v>
      </c>
      <c r="D90" s="28">
        <v>3166</v>
      </c>
      <c r="E90" s="29">
        <v>0</v>
      </c>
      <c r="F90" s="30">
        <v>0</v>
      </c>
      <c r="G90" s="30">
        <v>0</v>
      </c>
      <c r="H90" s="30">
        <v>3166</v>
      </c>
      <c r="I90" s="30">
        <v>0</v>
      </c>
      <c r="J90" s="30">
        <v>0</v>
      </c>
      <c r="K90" s="30">
        <v>0</v>
      </c>
      <c r="L90" s="30">
        <v>0</v>
      </c>
      <c r="M90" s="30">
        <v>0</v>
      </c>
      <c r="N90" s="30">
        <v>0</v>
      </c>
    </row>
    <row r="91" spans="1:14" ht="15" customHeight="1">
      <c r="A91" s="49"/>
      <c r="B91" s="24"/>
      <c r="C91" s="52"/>
      <c r="D91" s="31">
        <v>1</v>
      </c>
      <c r="E91" s="26">
        <v>0</v>
      </c>
      <c r="F91" s="27">
        <v>0</v>
      </c>
      <c r="G91" s="27">
        <v>0</v>
      </c>
      <c r="H91" s="27">
        <v>1</v>
      </c>
      <c r="I91" s="27">
        <v>0</v>
      </c>
      <c r="J91" s="27">
        <v>0</v>
      </c>
      <c r="K91" s="27">
        <v>0</v>
      </c>
      <c r="L91" s="27">
        <v>0</v>
      </c>
      <c r="M91" s="27">
        <v>0</v>
      </c>
      <c r="N91" s="27">
        <v>0</v>
      </c>
    </row>
    <row r="92" spans="1:14" ht="15" customHeight="1">
      <c r="A92" s="49"/>
      <c r="B92" s="24"/>
      <c r="C92" s="51" t="s">
        <v>323</v>
      </c>
      <c r="D92" s="28">
        <v>1639</v>
      </c>
      <c r="E92" s="29">
        <v>0</v>
      </c>
      <c r="F92" s="30">
        <v>0</v>
      </c>
      <c r="G92" s="30">
        <v>0</v>
      </c>
      <c r="H92" s="30">
        <v>0</v>
      </c>
      <c r="I92" s="30">
        <v>1639</v>
      </c>
      <c r="J92" s="30">
        <v>0</v>
      </c>
      <c r="K92" s="30">
        <v>0</v>
      </c>
      <c r="L92" s="30">
        <v>0</v>
      </c>
      <c r="M92" s="30">
        <v>0</v>
      </c>
      <c r="N92" s="30">
        <v>0</v>
      </c>
    </row>
    <row r="93" spans="1:14" ht="15" customHeight="1">
      <c r="A93" s="49"/>
      <c r="B93" s="24"/>
      <c r="C93" s="52"/>
      <c r="D93" s="31">
        <v>1</v>
      </c>
      <c r="E93" s="26">
        <v>0</v>
      </c>
      <c r="F93" s="27">
        <v>0</v>
      </c>
      <c r="G93" s="27">
        <v>0</v>
      </c>
      <c r="H93" s="27">
        <v>0</v>
      </c>
      <c r="I93" s="27">
        <v>1</v>
      </c>
      <c r="J93" s="27">
        <v>0</v>
      </c>
      <c r="K93" s="27">
        <v>0</v>
      </c>
      <c r="L93" s="27">
        <v>0</v>
      </c>
      <c r="M93" s="27">
        <v>0</v>
      </c>
      <c r="N93" s="27">
        <v>0</v>
      </c>
    </row>
    <row r="94" spans="1:14" ht="15" customHeight="1">
      <c r="A94" s="49"/>
      <c r="B94" s="24"/>
      <c r="C94" s="51" t="s">
        <v>324</v>
      </c>
      <c r="D94" s="28">
        <v>403</v>
      </c>
      <c r="E94" s="29">
        <v>0</v>
      </c>
      <c r="F94" s="30">
        <v>0</v>
      </c>
      <c r="G94" s="30">
        <v>0</v>
      </c>
      <c r="H94" s="30">
        <v>0</v>
      </c>
      <c r="I94" s="30">
        <v>0</v>
      </c>
      <c r="J94" s="30">
        <v>403</v>
      </c>
      <c r="K94" s="30">
        <v>0</v>
      </c>
      <c r="L94" s="30">
        <v>0</v>
      </c>
      <c r="M94" s="30">
        <v>0</v>
      </c>
      <c r="N94" s="30">
        <v>0</v>
      </c>
    </row>
    <row r="95" spans="1:14" ht="15" customHeight="1">
      <c r="A95" s="49"/>
      <c r="B95" s="24"/>
      <c r="C95" s="52"/>
      <c r="D95" s="31">
        <v>1</v>
      </c>
      <c r="E95" s="26">
        <v>0</v>
      </c>
      <c r="F95" s="27">
        <v>0</v>
      </c>
      <c r="G95" s="27">
        <v>0</v>
      </c>
      <c r="H95" s="27">
        <v>0</v>
      </c>
      <c r="I95" s="27">
        <v>0</v>
      </c>
      <c r="J95" s="27">
        <v>1</v>
      </c>
      <c r="K95" s="27">
        <v>0</v>
      </c>
      <c r="L95" s="27">
        <v>0</v>
      </c>
      <c r="M95" s="27">
        <v>0</v>
      </c>
      <c r="N95" s="27">
        <v>0</v>
      </c>
    </row>
    <row r="96" spans="1:14" ht="15" customHeight="1">
      <c r="A96" s="49"/>
      <c r="B96" s="24"/>
      <c r="C96" s="51" t="s">
        <v>325</v>
      </c>
      <c r="D96" s="28">
        <v>373</v>
      </c>
      <c r="E96" s="29">
        <v>0</v>
      </c>
      <c r="F96" s="30">
        <v>0</v>
      </c>
      <c r="G96" s="30">
        <v>0</v>
      </c>
      <c r="H96" s="30">
        <v>0</v>
      </c>
      <c r="I96" s="30">
        <v>0</v>
      </c>
      <c r="J96" s="30">
        <v>0</v>
      </c>
      <c r="K96" s="30">
        <v>373</v>
      </c>
      <c r="L96" s="30">
        <v>0</v>
      </c>
      <c r="M96" s="30">
        <v>0</v>
      </c>
      <c r="N96" s="30">
        <v>0</v>
      </c>
    </row>
    <row r="97" spans="1:14" ht="15" customHeight="1">
      <c r="A97" s="49"/>
      <c r="B97" s="24"/>
      <c r="C97" s="52"/>
      <c r="D97" s="31">
        <v>1</v>
      </c>
      <c r="E97" s="26">
        <v>0</v>
      </c>
      <c r="F97" s="27">
        <v>0</v>
      </c>
      <c r="G97" s="27">
        <v>0</v>
      </c>
      <c r="H97" s="27">
        <v>0</v>
      </c>
      <c r="I97" s="27">
        <v>0</v>
      </c>
      <c r="J97" s="27">
        <v>0</v>
      </c>
      <c r="K97" s="27">
        <v>1</v>
      </c>
      <c r="L97" s="27">
        <v>0</v>
      </c>
      <c r="M97" s="27">
        <v>0</v>
      </c>
      <c r="N97" s="27">
        <v>0</v>
      </c>
    </row>
    <row r="98" spans="1:14" ht="15" customHeight="1">
      <c r="A98" s="49"/>
      <c r="B98" s="24"/>
      <c r="C98" s="51" t="s">
        <v>326</v>
      </c>
      <c r="D98" s="28">
        <v>28</v>
      </c>
      <c r="E98" s="29">
        <v>0</v>
      </c>
      <c r="F98" s="30">
        <v>0</v>
      </c>
      <c r="G98" s="30">
        <v>0</v>
      </c>
      <c r="H98" s="30">
        <v>0</v>
      </c>
      <c r="I98" s="30">
        <v>0</v>
      </c>
      <c r="J98" s="30">
        <v>0</v>
      </c>
      <c r="K98" s="30">
        <v>0</v>
      </c>
      <c r="L98" s="30">
        <v>28</v>
      </c>
      <c r="M98" s="30">
        <v>0</v>
      </c>
      <c r="N98" s="30">
        <v>0</v>
      </c>
    </row>
    <row r="99" spans="1:14" ht="15" customHeight="1">
      <c r="A99" s="49"/>
      <c r="B99" s="24"/>
      <c r="C99" s="52"/>
      <c r="D99" s="31">
        <v>1</v>
      </c>
      <c r="E99" s="26">
        <v>0</v>
      </c>
      <c r="F99" s="27">
        <v>0</v>
      </c>
      <c r="G99" s="27">
        <v>0</v>
      </c>
      <c r="H99" s="27">
        <v>0</v>
      </c>
      <c r="I99" s="27">
        <v>0</v>
      </c>
      <c r="J99" s="27">
        <v>0</v>
      </c>
      <c r="K99" s="27">
        <v>0</v>
      </c>
      <c r="L99" s="27">
        <v>1</v>
      </c>
      <c r="M99" s="27">
        <v>0</v>
      </c>
      <c r="N99" s="27">
        <v>0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0</v>
      </c>
    </row>
    <row r="101" spans="1:14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1</v>
      </c>
      <c r="N101" s="46">
        <v>0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137" priority="47" rank="1"/>
  </conditionalFormatting>
  <conditionalFormatting sqref="E67:N67">
    <cfRule type="top10" dxfId="136" priority="46" rank="1"/>
  </conditionalFormatting>
  <conditionalFormatting sqref="E65:N65">
    <cfRule type="top10" dxfId="135" priority="45" rank="1"/>
  </conditionalFormatting>
  <conditionalFormatting sqref="E63:N63">
    <cfRule type="top10" dxfId="134" priority="44" rank="1"/>
  </conditionalFormatting>
  <conditionalFormatting sqref="E61:N61">
    <cfRule type="top10" dxfId="133" priority="43" rank="1"/>
  </conditionalFormatting>
  <conditionalFormatting sqref="E59:N59">
    <cfRule type="top10" dxfId="132" priority="42" rank="1"/>
  </conditionalFormatting>
  <conditionalFormatting sqref="E57:N57">
    <cfRule type="top10" dxfId="131" priority="41" rank="1"/>
  </conditionalFormatting>
  <conditionalFormatting sqref="E55:N55">
    <cfRule type="top10" dxfId="130" priority="40" rank="1"/>
  </conditionalFormatting>
  <conditionalFormatting sqref="E53:N53">
    <cfRule type="top10" dxfId="129" priority="39" rank="1"/>
  </conditionalFormatting>
  <conditionalFormatting sqref="E51:N51">
    <cfRule type="top10" dxfId="128" priority="38" rank="1"/>
  </conditionalFormatting>
  <conditionalFormatting sqref="E49:N49">
    <cfRule type="top10" dxfId="127" priority="37" rank="1"/>
  </conditionalFormatting>
  <conditionalFormatting sqref="E47:N47">
    <cfRule type="top10" dxfId="126" priority="36" rank="1"/>
  </conditionalFormatting>
  <conditionalFormatting sqref="E45:N45">
    <cfRule type="top10" dxfId="125" priority="35" rank="1"/>
  </conditionalFormatting>
  <conditionalFormatting sqref="E43:N43">
    <cfRule type="top10" dxfId="124" priority="34" rank="1"/>
  </conditionalFormatting>
  <conditionalFormatting sqref="E41:N41">
    <cfRule type="top10" dxfId="123" priority="33" rank="1"/>
  </conditionalFormatting>
  <conditionalFormatting sqref="E39:N39">
    <cfRule type="top10" dxfId="122" priority="32" rank="1"/>
  </conditionalFormatting>
  <conditionalFormatting sqref="E37:N37">
    <cfRule type="top10" dxfId="121" priority="31" rank="1"/>
  </conditionalFormatting>
  <conditionalFormatting sqref="E35:N35">
    <cfRule type="top10" dxfId="120" priority="30" rank="1"/>
  </conditionalFormatting>
  <conditionalFormatting sqref="E33:N33">
    <cfRule type="top10" dxfId="119" priority="29" rank="1"/>
  </conditionalFormatting>
  <conditionalFormatting sqref="E31:N31">
    <cfRule type="top10" dxfId="118" priority="28" rank="1"/>
  </conditionalFormatting>
  <conditionalFormatting sqref="E29:N29">
    <cfRule type="top10" dxfId="117" priority="27" rank="1"/>
  </conditionalFormatting>
  <conditionalFormatting sqref="E27:N27">
    <cfRule type="top10" dxfId="116" priority="26" rank="1"/>
  </conditionalFormatting>
  <conditionalFormatting sqref="E21:N21">
    <cfRule type="top10" dxfId="115" priority="25" rank="1"/>
  </conditionalFormatting>
  <conditionalFormatting sqref="E19:N19">
    <cfRule type="top10" dxfId="114" priority="24" rank="1"/>
  </conditionalFormatting>
  <conditionalFormatting sqref="E17:N17">
    <cfRule type="top10" dxfId="113" priority="23" rank="1"/>
  </conditionalFormatting>
  <conditionalFormatting sqref="E15:N15">
    <cfRule type="top10" dxfId="112" priority="22" rank="1"/>
  </conditionalFormatting>
  <conditionalFormatting sqref="E13:N13">
    <cfRule type="top10" dxfId="111" priority="21" rank="1"/>
  </conditionalFormatting>
  <conditionalFormatting sqref="E11:N11">
    <cfRule type="top10" dxfId="110" priority="20" rank="1"/>
  </conditionalFormatting>
  <conditionalFormatting sqref="E23:N23">
    <cfRule type="top10" dxfId="109" priority="19" rank="1"/>
  </conditionalFormatting>
  <conditionalFormatting sqref="E25:N25">
    <cfRule type="top10" dxfId="108" priority="18" rank="1"/>
  </conditionalFormatting>
  <conditionalFormatting sqref="E81:N81">
    <cfRule type="top10" dxfId="107" priority="16" rank="1"/>
  </conditionalFormatting>
  <conditionalFormatting sqref="E79:N79">
    <cfRule type="top10" dxfId="106" priority="15" rank="1"/>
  </conditionalFormatting>
  <conditionalFormatting sqref="E77:N77">
    <cfRule type="top10" dxfId="105" priority="14" rank="1"/>
  </conditionalFormatting>
  <conditionalFormatting sqref="E75:N75">
    <cfRule type="top10" dxfId="104" priority="13" rank="1"/>
  </conditionalFormatting>
  <conditionalFormatting sqref="E73:N73">
    <cfRule type="top10" dxfId="103" priority="12" rank="1"/>
  </conditionalFormatting>
  <conditionalFormatting sqref="E71:N71">
    <cfRule type="top10" dxfId="102" priority="11" rank="1"/>
  </conditionalFormatting>
  <conditionalFormatting sqref="E69:N69">
    <cfRule type="top10" dxfId="101" priority="10" rank="1"/>
  </conditionalFormatting>
  <conditionalFormatting sqref="E101:N101">
    <cfRule type="top10" dxfId="100" priority="9" rank="1"/>
  </conditionalFormatting>
  <conditionalFormatting sqref="E99:N99">
    <cfRule type="top10" dxfId="99" priority="8" rank="1"/>
  </conditionalFormatting>
  <conditionalFormatting sqref="E97:N97">
    <cfRule type="top10" dxfId="98" priority="7" rank="1"/>
  </conditionalFormatting>
  <conditionalFormatting sqref="E95:N95">
    <cfRule type="top10" dxfId="97" priority="6" rank="1"/>
  </conditionalFormatting>
  <conditionalFormatting sqref="E93:N93">
    <cfRule type="top10" dxfId="96" priority="5" rank="1"/>
  </conditionalFormatting>
  <conditionalFormatting sqref="E91:N91">
    <cfRule type="top10" dxfId="95" priority="4" rank="1"/>
  </conditionalFormatting>
  <conditionalFormatting sqref="E89:N89">
    <cfRule type="top10" dxfId="94" priority="3" rank="1"/>
  </conditionalFormatting>
  <conditionalFormatting sqref="E87:N87">
    <cfRule type="top10" dxfId="93" priority="2" rank="1"/>
  </conditionalFormatting>
  <conditionalFormatting sqref="E85:N85">
    <cfRule type="top10" dxfId="9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7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379</v>
      </c>
    </row>
    <row r="4" spans="1:16384" ht="15" customHeight="1"/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259</v>
      </c>
      <c r="F7" s="13" t="s">
        <v>260</v>
      </c>
      <c r="G7" s="13" t="s">
        <v>261</v>
      </c>
      <c r="H7" s="13" t="s">
        <v>262</v>
      </c>
      <c r="I7" s="13" t="s">
        <v>263</v>
      </c>
      <c r="J7" s="13" t="s">
        <v>264</v>
      </c>
      <c r="K7" s="13" t="s">
        <v>265</v>
      </c>
      <c r="L7" s="13" t="s">
        <v>266</v>
      </c>
      <c r="M7" s="13" t="s">
        <v>25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5794</v>
      </c>
      <c r="F8" s="16">
        <v>3556</v>
      </c>
      <c r="G8" s="16">
        <v>1840</v>
      </c>
      <c r="H8" s="16">
        <v>2178</v>
      </c>
      <c r="I8" s="16">
        <v>719</v>
      </c>
      <c r="J8" s="16">
        <v>166</v>
      </c>
      <c r="K8" s="16">
        <v>123</v>
      </c>
      <c r="L8" s="16">
        <v>29</v>
      </c>
      <c r="M8" s="16">
        <v>1234</v>
      </c>
      <c r="N8" s="16">
        <v>519</v>
      </c>
    </row>
    <row r="9" spans="1:16384" ht="15" customHeight="1">
      <c r="A9" s="49"/>
      <c r="B9" s="57"/>
      <c r="C9" s="58"/>
      <c r="D9" s="17">
        <v>1</v>
      </c>
      <c r="E9" s="18">
        <v>0.35858398316623347</v>
      </c>
      <c r="F9" s="19">
        <v>0.22007674217106077</v>
      </c>
      <c r="G9" s="19">
        <v>0.11387547963856913</v>
      </c>
      <c r="H9" s="19">
        <v>0.13479391013739325</v>
      </c>
      <c r="I9" s="19">
        <v>4.4498081445723481E-2</v>
      </c>
      <c r="J9" s="19">
        <v>1.0273548706523085E-2</v>
      </c>
      <c r="K9" s="19">
        <v>7.612328258447828E-3</v>
      </c>
      <c r="L9" s="19">
        <v>1.7947765812600569E-3</v>
      </c>
      <c r="M9" s="19">
        <v>7.63708379749969E-2</v>
      </c>
      <c r="N9" s="19">
        <v>3.2120311919792054E-2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1627</v>
      </c>
      <c r="F10" s="23">
        <v>1120</v>
      </c>
      <c r="G10" s="23">
        <v>642</v>
      </c>
      <c r="H10" s="23">
        <v>785</v>
      </c>
      <c r="I10" s="23">
        <v>254</v>
      </c>
      <c r="J10" s="23">
        <v>77</v>
      </c>
      <c r="K10" s="23">
        <v>51</v>
      </c>
      <c r="L10" s="23">
        <v>13</v>
      </c>
      <c r="M10" s="23">
        <v>264</v>
      </c>
      <c r="N10" s="23">
        <v>159</v>
      </c>
    </row>
    <row r="11" spans="1:16384" ht="15" customHeight="1">
      <c r="A11" s="49"/>
      <c r="B11" s="24"/>
      <c r="C11" s="52"/>
      <c r="D11" s="25">
        <v>1</v>
      </c>
      <c r="E11" s="26">
        <v>0.32592147435897434</v>
      </c>
      <c r="F11" s="27">
        <v>0.22435897435897437</v>
      </c>
      <c r="G11" s="27">
        <v>0.12860576923076922</v>
      </c>
      <c r="H11" s="27">
        <v>0.15725160256410256</v>
      </c>
      <c r="I11" s="27">
        <v>5.0881410256410256E-2</v>
      </c>
      <c r="J11" s="27">
        <v>1.5424679487179488E-2</v>
      </c>
      <c r="K11" s="27">
        <v>1.0216346153846154E-2</v>
      </c>
      <c r="L11" s="27">
        <v>2.6041666666666665E-3</v>
      </c>
      <c r="M11" s="27">
        <v>5.2884615384615384E-2</v>
      </c>
      <c r="N11" s="27">
        <v>3.1850961538461536E-2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4137</v>
      </c>
      <c r="F12" s="30">
        <v>2415</v>
      </c>
      <c r="G12" s="30">
        <v>1194</v>
      </c>
      <c r="H12" s="30">
        <v>1384</v>
      </c>
      <c r="I12" s="30">
        <v>465</v>
      </c>
      <c r="J12" s="30">
        <v>88</v>
      </c>
      <c r="K12" s="30">
        <v>69</v>
      </c>
      <c r="L12" s="30">
        <v>16</v>
      </c>
      <c r="M12" s="30">
        <v>796</v>
      </c>
      <c r="N12" s="30">
        <v>345</v>
      </c>
    </row>
    <row r="13" spans="1:16384" ht="15" customHeight="1">
      <c r="A13" s="49"/>
      <c r="B13" s="43"/>
      <c r="C13" s="60"/>
      <c r="D13" s="44">
        <v>1</v>
      </c>
      <c r="E13" s="45">
        <v>0.3792281602346686</v>
      </c>
      <c r="F13" s="46">
        <v>0.22137684480704006</v>
      </c>
      <c r="G13" s="46">
        <v>0.10945091209093409</v>
      </c>
      <c r="H13" s="46">
        <v>0.12686772389769915</v>
      </c>
      <c r="I13" s="46">
        <v>4.2625355211293431E-2</v>
      </c>
      <c r="J13" s="46">
        <v>8.0667338894490782E-3</v>
      </c>
      <c r="K13" s="46">
        <v>6.325052708772573E-3</v>
      </c>
      <c r="L13" s="46">
        <v>1.4666788889907416E-3</v>
      </c>
      <c r="M13" s="46">
        <v>7.2967274727289394E-2</v>
      </c>
      <c r="N13" s="46">
        <v>3.1625263543862865E-2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148</v>
      </c>
      <c r="F14" s="23">
        <v>70</v>
      </c>
      <c r="G14" s="23">
        <v>39</v>
      </c>
      <c r="H14" s="23">
        <v>46</v>
      </c>
      <c r="I14" s="23">
        <v>15</v>
      </c>
      <c r="J14" s="23">
        <v>2</v>
      </c>
      <c r="K14" s="23">
        <v>7</v>
      </c>
      <c r="L14" s="23">
        <v>0</v>
      </c>
      <c r="M14" s="23">
        <v>15</v>
      </c>
      <c r="N14" s="23">
        <v>19</v>
      </c>
    </row>
    <row r="15" spans="1:16384" ht="15" customHeight="1">
      <c r="A15" s="49"/>
      <c r="B15" s="24"/>
      <c r="C15" s="52"/>
      <c r="D15" s="31">
        <v>1</v>
      </c>
      <c r="E15" s="26">
        <v>0.4099722991689751</v>
      </c>
      <c r="F15" s="27">
        <v>0.19390581717451524</v>
      </c>
      <c r="G15" s="27">
        <v>0.10803324099722991</v>
      </c>
      <c r="H15" s="27">
        <v>0.12742382271468145</v>
      </c>
      <c r="I15" s="27">
        <v>4.1551246537396121E-2</v>
      </c>
      <c r="J15" s="27">
        <v>5.5401662049861496E-3</v>
      </c>
      <c r="K15" s="27">
        <v>1.9390581717451522E-2</v>
      </c>
      <c r="L15" s="27">
        <v>0</v>
      </c>
      <c r="M15" s="27">
        <v>4.1551246537396121E-2</v>
      </c>
      <c r="N15" s="27">
        <v>5.2631578947368418E-2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298</v>
      </c>
      <c r="F16" s="30">
        <v>125</v>
      </c>
      <c r="G16" s="30">
        <v>69</v>
      </c>
      <c r="H16" s="30">
        <v>73</v>
      </c>
      <c r="I16" s="30">
        <v>41</v>
      </c>
      <c r="J16" s="30">
        <v>7</v>
      </c>
      <c r="K16" s="30">
        <v>11</v>
      </c>
      <c r="L16" s="30">
        <v>5</v>
      </c>
      <c r="M16" s="30">
        <v>40</v>
      </c>
      <c r="N16" s="30">
        <v>26</v>
      </c>
    </row>
    <row r="17" spans="1:14" ht="15" customHeight="1">
      <c r="A17" s="49"/>
      <c r="B17" s="24"/>
      <c r="C17" s="52"/>
      <c r="D17" s="31">
        <v>1</v>
      </c>
      <c r="E17" s="26">
        <v>0.4287769784172662</v>
      </c>
      <c r="F17" s="27">
        <v>0.17985611510791366</v>
      </c>
      <c r="G17" s="27">
        <v>9.9280575539568344E-2</v>
      </c>
      <c r="H17" s="27">
        <v>0.10503597122302158</v>
      </c>
      <c r="I17" s="27">
        <v>5.8992805755395686E-2</v>
      </c>
      <c r="J17" s="27">
        <v>1.0071942446043165E-2</v>
      </c>
      <c r="K17" s="27">
        <v>1.5827338129496403E-2</v>
      </c>
      <c r="L17" s="27">
        <v>7.1942446043165471E-3</v>
      </c>
      <c r="M17" s="27">
        <v>5.7553956834532377E-2</v>
      </c>
      <c r="N17" s="27">
        <v>3.7410071942446041E-2</v>
      </c>
    </row>
    <row r="18" spans="1:14" ht="15" customHeight="1">
      <c r="A18" s="49"/>
      <c r="B18" s="24"/>
      <c r="C18" s="51" t="s">
        <v>290</v>
      </c>
      <c r="D18" s="28">
        <v>867</v>
      </c>
      <c r="E18" s="29">
        <v>373</v>
      </c>
      <c r="F18" s="30">
        <v>158</v>
      </c>
      <c r="G18" s="30">
        <v>69</v>
      </c>
      <c r="H18" s="30">
        <v>113</v>
      </c>
      <c r="I18" s="30">
        <v>69</v>
      </c>
      <c r="J18" s="30">
        <v>4</v>
      </c>
      <c r="K18" s="30">
        <v>11</v>
      </c>
      <c r="L18" s="30">
        <v>3</v>
      </c>
      <c r="M18" s="30">
        <v>47</v>
      </c>
      <c r="N18" s="30">
        <v>20</v>
      </c>
    </row>
    <row r="19" spans="1:14" ht="15" customHeight="1">
      <c r="A19" s="49"/>
      <c r="B19" s="24"/>
      <c r="C19" s="52"/>
      <c r="D19" s="31">
        <v>1</v>
      </c>
      <c r="E19" s="26">
        <v>0.43021914648212228</v>
      </c>
      <c r="F19" s="27">
        <v>0.18223760092272204</v>
      </c>
      <c r="G19" s="27">
        <v>7.9584775086505188E-2</v>
      </c>
      <c r="H19" s="27">
        <v>0.13033448673587081</v>
      </c>
      <c r="I19" s="27">
        <v>7.9584775086505188E-2</v>
      </c>
      <c r="J19" s="27">
        <v>4.61361014994233E-3</v>
      </c>
      <c r="K19" s="27">
        <v>1.2687427912341407E-2</v>
      </c>
      <c r="L19" s="27">
        <v>3.4602076124567475E-3</v>
      </c>
      <c r="M19" s="27">
        <v>5.4209919261822379E-2</v>
      </c>
      <c r="N19" s="27">
        <v>2.306805074971165E-2</v>
      </c>
    </row>
    <row r="20" spans="1:14" ht="15" customHeight="1">
      <c r="A20" s="49"/>
      <c r="B20" s="24"/>
      <c r="C20" s="51" t="s">
        <v>291</v>
      </c>
      <c r="D20" s="28">
        <v>1749</v>
      </c>
      <c r="E20" s="29">
        <v>686</v>
      </c>
      <c r="F20" s="30">
        <v>338</v>
      </c>
      <c r="G20" s="30">
        <v>197</v>
      </c>
      <c r="H20" s="30">
        <v>249</v>
      </c>
      <c r="I20" s="30">
        <v>86</v>
      </c>
      <c r="J20" s="30">
        <v>19</v>
      </c>
      <c r="K20" s="30">
        <v>12</v>
      </c>
      <c r="L20" s="30">
        <v>1</v>
      </c>
      <c r="M20" s="30">
        <v>102</v>
      </c>
      <c r="N20" s="30">
        <v>59</v>
      </c>
    </row>
    <row r="21" spans="1:14" ht="15" customHeight="1">
      <c r="A21" s="49"/>
      <c r="B21" s="24"/>
      <c r="C21" s="52"/>
      <c r="D21" s="31">
        <v>1</v>
      </c>
      <c r="E21" s="26">
        <v>0.39222412807318469</v>
      </c>
      <c r="F21" s="27">
        <v>0.19325328759291024</v>
      </c>
      <c r="G21" s="27">
        <v>0.11263579188107491</v>
      </c>
      <c r="H21" s="27">
        <v>0.14236706689536879</v>
      </c>
      <c r="I21" s="27">
        <v>4.9170954831332186E-2</v>
      </c>
      <c r="J21" s="27">
        <v>1.0863350485991996E-2</v>
      </c>
      <c r="K21" s="27">
        <v>6.8610634648370496E-3</v>
      </c>
      <c r="L21" s="27">
        <v>5.717552887364208E-4</v>
      </c>
      <c r="M21" s="27">
        <v>5.8319039451114926E-2</v>
      </c>
      <c r="N21" s="27">
        <v>3.3733562035448826E-2</v>
      </c>
    </row>
    <row r="22" spans="1:14" ht="15" customHeight="1">
      <c r="A22" s="49"/>
      <c r="B22" s="24"/>
      <c r="C22" s="51" t="s">
        <v>292</v>
      </c>
      <c r="D22" s="28">
        <v>3564</v>
      </c>
      <c r="E22" s="29">
        <v>1310</v>
      </c>
      <c r="F22" s="30">
        <v>798</v>
      </c>
      <c r="G22" s="30">
        <v>412</v>
      </c>
      <c r="H22" s="30">
        <v>553</v>
      </c>
      <c r="I22" s="30">
        <v>136</v>
      </c>
      <c r="J22" s="30">
        <v>47</v>
      </c>
      <c r="K22" s="30">
        <v>25</v>
      </c>
      <c r="L22" s="30">
        <v>9</v>
      </c>
      <c r="M22" s="30">
        <v>193</v>
      </c>
      <c r="N22" s="30">
        <v>81</v>
      </c>
    </row>
    <row r="23" spans="1:14" ht="15" customHeight="1">
      <c r="A23" s="49"/>
      <c r="B23" s="24"/>
      <c r="C23" s="52"/>
      <c r="D23" s="25">
        <v>1</v>
      </c>
      <c r="E23" s="26">
        <v>0.36756453423120089</v>
      </c>
      <c r="F23" s="27">
        <v>0.22390572390572391</v>
      </c>
      <c r="G23" s="27">
        <v>0.11560044893378227</v>
      </c>
      <c r="H23" s="27">
        <v>0.15516273849607182</v>
      </c>
      <c r="I23" s="27">
        <v>3.8159371492704826E-2</v>
      </c>
      <c r="J23" s="27">
        <v>1.3187429854096521E-2</v>
      </c>
      <c r="K23" s="27">
        <v>7.0145903479236814E-3</v>
      </c>
      <c r="L23" s="27">
        <v>2.5252525252525255E-3</v>
      </c>
      <c r="M23" s="27">
        <v>5.4152637485970823E-2</v>
      </c>
      <c r="N23" s="27">
        <v>2.2727272727272728E-2</v>
      </c>
    </row>
    <row r="24" spans="1:14" ht="15" customHeight="1">
      <c r="A24" s="49"/>
      <c r="B24" s="24"/>
      <c r="C24" s="51" t="s">
        <v>293</v>
      </c>
      <c r="D24" s="28">
        <v>4716</v>
      </c>
      <c r="E24" s="29">
        <v>1672</v>
      </c>
      <c r="F24" s="30">
        <v>1078</v>
      </c>
      <c r="G24" s="30">
        <v>572</v>
      </c>
      <c r="H24" s="30">
        <v>650</v>
      </c>
      <c r="I24" s="30">
        <v>191</v>
      </c>
      <c r="J24" s="30">
        <v>40</v>
      </c>
      <c r="K24" s="30">
        <v>35</v>
      </c>
      <c r="L24" s="30">
        <v>3</v>
      </c>
      <c r="M24" s="30">
        <v>317</v>
      </c>
      <c r="N24" s="30">
        <v>158</v>
      </c>
    </row>
    <row r="25" spans="1:14" ht="15" customHeight="1">
      <c r="A25" s="49"/>
      <c r="B25" s="24"/>
      <c r="C25" s="52"/>
      <c r="D25" s="25">
        <v>1</v>
      </c>
      <c r="E25" s="26">
        <v>0.35453774385072095</v>
      </c>
      <c r="F25" s="27">
        <v>0.2285835453774385</v>
      </c>
      <c r="G25" s="27">
        <v>0.12128922815945717</v>
      </c>
      <c r="H25" s="27">
        <v>0.13782866836301952</v>
      </c>
      <c r="I25" s="27">
        <v>4.0500424088210349E-2</v>
      </c>
      <c r="J25" s="27">
        <v>8.4817642069550461E-3</v>
      </c>
      <c r="K25" s="27">
        <v>7.4215436810856662E-3</v>
      </c>
      <c r="L25" s="27">
        <v>6.3613231552162855E-4</v>
      </c>
      <c r="M25" s="27">
        <v>6.7217981340118749E-2</v>
      </c>
      <c r="N25" s="27">
        <v>3.3502968617472435E-2</v>
      </c>
    </row>
    <row r="26" spans="1:14" ht="15" customHeight="1">
      <c r="A26" s="49"/>
      <c r="B26" s="24"/>
      <c r="C26" s="51" t="s">
        <v>294</v>
      </c>
      <c r="D26" s="28">
        <v>3882</v>
      </c>
      <c r="E26" s="29">
        <v>1257</v>
      </c>
      <c r="F26" s="30">
        <v>954</v>
      </c>
      <c r="G26" s="30">
        <v>467</v>
      </c>
      <c r="H26" s="30">
        <v>479</v>
      </c>
      <c r="I26" s="30">
        <v>178</v>
      </c>
      <c r="J26" s="30">
        <v>46</v>
      </c>
      <c r="K26" s="30">
        <v>18</v>
      </c>
      <c r="L26" s="30">
        <v>8</v>
      </c>
      <c r="M26" s="30">
        <v>340</v>
      </c>
      <c r="N26" s="30">
        <v>135</v>
      </c>
    </row>
    <row r="27" spans="1:14" ht="15" customHeight="1">
      <c r="A27" s="49"/>
      <c r="B27" s="43"/>
      <c r="C27" s="60"/>
      <c r="D27" s="44">
        <v>1</v>
      </c>
      <c r="E27" s="45">
        <v>0.32380216383307575</v>
      </c>
      <c r="F27" s="46">
        <v>0.24574961360123648</v>
      </c>
      <c r="G27" s="46">
        <v>0.12029881504379186</v>
      </c>
      <c r="H27" s="46">
        <v>0.12339000515198352</v>
      </c>
      <c r="I27" s="46">
        <v>4.585265327150953E-2</v>
      </c>
      <c r="J27" s="46">
        <v>1.184956208140134E-2</v>
      </c>
      <c r="K27" s="46">
        <v>4.6367851622874804E-3</v>
      </c>
      <c r="L27" s="46">
        <v>2.0607934054611026E-3</v>
      </c>
      <c r="M27" s="46">
        <v>8.758371973209686E-2</v>
      </c>
      <c r="N27" s="46">
        <v>3.4775888717156103E-2</v>
      </c>
    </row>
    <row r="28" spans="1:14" ht="15" customHeight="1">
      <c r="A28" s="49"/>
      <c r="B28" s="24" t="s">
        <v>281</v>
      </c>
      <c r="C28" s="53" t="s">
        <v>295</v>
      </c>
      <c r="D28" s="21">
        <v>5554</v>
      </c>
      <c r="E28" s="22">
        <v>2302</v>
      </c>
      <c r="F28" s="23">
        <v>1314</v>
      </c>
      <c r="G28" s="23">
        <v>568</v>
      </c>
      <c r="H28" s="23">
        <v>591</v>
      </c>
      <c r="I28" s="23">
        <v>142</v>
      </c>
      <c r="J28" s="23">
        <v>33</v>
      </c>
      <c r="K28" s="23">
        <v>13</v>
      </c>
      <c r="L28" s="23">
        <v>4</v>
      </c>
      <c r="M28" s="23">
        <v>446</v>
      </c>
      <c r="N28" s="23">
        <v>141</v>
      </c>
    </row>
    <row r="29" spans="1:14" ht="15" customHeight="1">
      <c r="A29" s="49"/>
      <c r="B29" s="24"/>
      <c r="C29" s="52"/>
      <c r="D29" s="31">
        <v>1</v>
      </c>
      <c r="E29" s="26">
        <v>0.4144760532949226</v>
      </c>
      <c r="F29" s="27">
        <v>0.23658624414836155</v>
      </c>
      <c r="G29" s="27">
        <v>0.102268635217861</v>
      </c>
      <c r="H29" s="27">
        <v>0.1064097947425279</v>
      </c>
      <c r="I29" s="27">
        <v>2.5567158804465251E-2</v>
      </c>
      <c r="J29" s="27">
        <v>5.9416636658264311E-3</v>
      </c>
      <c r="K29" s="27">
        <v>2.3406553835073822E-3</v>
      </c>
      <c r="L29" s="27">
        <v>7.2020165646380992E-4</v>
      </c>
      <c r="M29" s="27">
        <v>8.0302484695714799E-2</v>
      </c>
      <c r="N29" s="27">
        <v>2.5387108390349297E-2</v>
      </c>
    </row>
    <row r="30" spans="1:14" ht="15" customHeight="1">
      <c r="A30" s="49"/>
      <c r="B30" s="24"/>
      <c r="C30" s="51" t="s">
        <v>296</v>
      </c>
      <c r="D30" s="28">
        <v>4048</v>
      </c>
      <c r="E30" s="29">
        <v>1478</v>
      </c>
      <c r="F30" s="30">
        <v>845</v>
      </c>
      <c r="G30" s="30">
        <v>506</v>
      </c>
      <c r="H30" s="30">
        <v>609</v>
      </c>
      <c r="I30" s="30">
        <v>201</v>
      </c>
      <c r="J30" s="30">
        <v>40</v>
      </c>
      <c r="K30" s="30">
        <v>32</v>
      </c>
      <c r="L30" s="30">
        <v>13</v>
      </c>
      <c r="M30" s="30">
        <v>210</v>
      </c>
      <c r="N30" s="30">
        <v>114</v>
      </c>
    </row>
    <row r="31" spans="1:14" ht="15" customHeight="1">
      <c r="A31" s="49"/>
      <c r="B31" s="24"/>
      <c r="C31" s="52"/>
      <c r="D31" s="31">
        <v>1</v>
      </c>
      <c r="E31" s="26">
        <v>0.36511857707509882</v>
      </c>
      <c r="F31" s="27">
        <v>0.20874505928853754</v>
      </c>
      <c r="G31" s="27">
        <v>0.125</v>
      </c>
      <c r="H31" s="27">
        <v>0.15044466403162055</v>
      </c>
      <c r="I31" s="27">
        <v>4.9654150197628456E-2</v>
      </c>
      <c r="J31" s="27">
        <v>9.881422924901186E-3</v>
      </c>
      <c r="K31" s="27">
        <v>7.9051383399209481E-3</v>
      </c>
      <c r="L31" s="27">
        <v>3.2114624505928855E-3</v>
      </c>
      <c r="M31" s="27">
        <v>5.1877470355731224E-2</v>
      </c>
      <c r="N31" s="27">
        <v>2.816205533596838E-2</v>
      </c>
    </row>
    <row r="32" spans="1:14" ht="15" customHeight="1">
      <c r="A32" s="49"/>
      <c r="B32" s="24"/>
      <c r="C32" s="51" t="s">
        <v>297</v>
      </c>
      <c r="D32" s="28">
        <v>378</v>
      </c>
      <c r="E32" s="29">
        <v>148</v>
      </c>
      <c r="F32" s="30">
        <v>61</v>
      </c>
      <c r="G32" s="30">
        <v>34</v>
      </c>
      <c r="H32" s="30">
        <v>59</v>
      </c>
      <c r="I32" s="30">
        <v>31</v>
      </c>
      <c r="J32" s="30">
        <v>4</v>
      </c>
      <c r="K32" s="30">
        <v>7</v>
      </c>
      <c r="L32" s="30">
        <v>1</v>
      </c>
      <c r="M32" s="30">
        <v>24</v>
      </c>
      <c r="N32" s="30">
        <v>9</v>
      </c>
    </row>
    <row r="33" spans="1:14" ht="15" customHeight="1">
      <c r="A33" s="49"/>
      <c r="B33" s="24"/>
      <c r="C33" s="52"/>
      <c r="D33" s="31">
        <v>1</v>
      </c>
      <c r="E33" s="26">
        <v>0.39153439153439151</v>
      </c>
      <c r="F33" s="27">
        <v>0.16137566137566137</v>
      </c>
      <c r="G33" s="27">
        <v>8.9947089947089942E-2</v>
      </c>
      <c r="H33" s="27">
        <v>0.15608465608465608</v>
      </c>
      <c r="I33" s="27">
        <v>8.2010582010582006E-2</v>
      </c>
      <c r="J33" s="27">
        <v>1.0582010582010581E-2</v>
      </c>
      <c r="K33" s="27">
        <v>1.8518518518518517E-2</v>
      </c>
      <c r="L33" s="27">
        <v>2.6455026455026454E-3</v>
      </c>
      <c r="M33" s="27">
        <v>6.3492063492063489E-2</v>
      </c>
      <c r="N33" s="27">
        <v>2.3809523809523808E-2</v>
      </c>
    </row>
    <row r="34" spans="1:14" ht="15" customHeight="1">
      <c r="A34" s="49"/>
      <c r="B34" s="24"/>
      <c r="C34" s="51" t="s">
        <v>298</v>
      </c>
      <c r="D34" s="28">
        <v>3119</v>
      </c>
      <c r="E34" s="29">
        <v>935</v>
      </c>
      <c r="F34" s="30">
        <v>668</v>
      </c>
      <c r="G34" s="30">
        <v>372</v>
      </c>
      <c r="H34" s="30">
        <v>459</v>
      </c>
      <c r="I34" s="30">
        <v>164</v>
      </c>
      <c r="J34" s="30">
        <v>50</v>
      </c>
      <c r="K34" s="30">
        <v>37</v>
      </c>
      <c r="L34" s="30">
        <v>6</v>
      </c>
      <c r="M34" s="30">
        <v>306</v>
      </c>
      <c r="N34" s="30">
        <v>122</v>
      </c>
    </row>
    <row r="35" spans="1:14" ht="15" customHeight="1">
      <c r="A35" s="49"/>
      <c r="B35" s="43"/>
      <c r="C35" s="60"/>
      <c r="D35" s="44">
        <v>1</v>
      </c>
      <c r="E35" s="45">
        <v>0.2997755690926579</v>
      </c>
      <c r="F35" s="46">
        <v>0.21417120872074383</v>
      </c>
      <c r="G35" s="46">
        <v>0.1192689964732286</v>
      </c>
      <c r="H35" s="46">
        <v>0.14716255210003207</v>
      </c>
      <c r="I35" s="46">
        <v>5.2580955434434112E-2</v>
      </c>
      <c r="J35" s="46">
        <v>1.6030779095864058E-2</v>
      </c>
      <c r="K35" s="46">
        <v>1.1862776530939404E-2</v>
      </c>
      <c r="L35" s="46">
        <v>1.9236934915036871E-3</v>
      </c>
      <c r="M35" s="46">
        <v>9.8108368066688045E-2</v>
      </c>
      <c r="N35" s="46">
        <v>3.9115100993908303E-2</v>
      </c>
    </row>
    <row r="36" spans="1:14" ht="15" customHeight="1">
      <c r="A36" s="49"/>
      <c r="B36" s="24" t="s">
        <v>17</v>
      </c>
      <c r="C36" s="53" t="s">
        <v>299</v>
      </c>
      <c r="D36" s="21">
        <v>1205</v>
      </c>
      <c r="E36" s="22">
        <v>608</v>
      </c>
      <c r="F36" s="23">
        <v>282</v>
      </c>
      <c r="G36" s="23">
        <v>96</v>
      </c>
      <c r="H36" s="23">
        <v>101</v>
      </c>
      <c r="I36" s="23">
        <v>18</v>
      </c>
      <c r="J36" s="23">
        <v>3</v>
      </c>
      <c r="K36" s="23">
        <v>1</v>
      </c>
      <c r="L36" s="23">
        <v>3</v>
      </c>
      <c r="M36" s="23">
        <v>57</v>
      </c>
      <c r="N36" s="23">
        <v>36</v>
      </c>
    </row>
    <row r="37" spans="1:14" ht="15" customHeight="1">
      <c r="A37" s="49"/>
      <c r="B37" s="24"/>
      <c r="C37" s="52"/>
      <c r="D37" s="31">
        <v>1</v>
      </c>
      <c r="E37" s="26">
        <v>0.50456431535269708</v>
      </c>
      <c r="F37" s="27">
        <v>0.23402489626556017</v>
      </c>
      <c r="G37" s="27">
        <v>7.9668049792531115E-2</v>
      </c>
      <c r="H37" s="27">
        <v>8.381742738589211E-2</v>
      </c>
      <c r="I37" s="27">
        <v>1.4937759336099586E-2</v>
      </c>
      <c r="J37" s="27">
        <v>2.4896265560165973E-3</v>
      </c>
      <c r="K37" s="27">
        <v>8.2987551867219915E-4</v>
      </c>
      <c r="L37" s="27">
        <v>2.4896265560165973E-3</v>
      </c>
      <c r="M37" s="27">
        <v>4.7302904564315351E-2</v>
      </c>
      <c r="N37" s="27">
        <v>2.9875518672199172E-2</v>
      </c>
    </row>
    <row r="38" spans="1:14" ht="15" customHeight="1">
      <c r="A38" s="49"/>
      <c r="B38" s="24"/>
      <c r="C38" s="54" t="s">
        <v>300</v>
      </c>
      <c r="D38" s="28">
        <v>1546</v>
      </c>
      <c r="E38" s="29">
        <v>723</v>
      </c>
      <c r="F38" s="30">
        <v>373</v>
      </c>
      <c r="G38" s="30">
        <v>125</v>
      </c>
      <c r="H38" s="30">
        <v>132</v>
      </c>
      <c r="I38" s="30">
        <v>30</v>
      </c>
      <c r="J38" s="30">
        <v>7</v>
      </c>
      <c r="K38" s="30">
        <v>1</v>
      </c>
      <c r="L38" s="30">
        <v>2</v>
      </c>
      <c r="M38" s="30">
        <v>83</v>
      </c>
      <c r="N38" s="30">
        <v>70</v>
      </c>
    </row>
    <row r="39" spans="1:14" ht="15" customHeight="1">
      <c r="A39" s="49"/>
      <c r="B39" s="24"/>
      <c r="C39" s="52"/>
      <c r="D39" s="31">
        <v>1</v>
      </c>
      <c r="E39" s="26">
        <v>0.46765847347994827</v>
      </c>
      <c r="F39" s="27">
        <v>0.24126778783958602</v>
      </c>
      <c r="G39" s="27">
        <v>8.0853816300129361E-2</v>
      </c>
      <c r="H39" s="27">
        <v>8.538163001293661E-2</v>
      </c>
      <c r="I39" s="27">
        <v>1.9404915912031046E-2</v>
      </c>
      <c r="J39" s="27">
        <v>4.5278137128072441E-3</v>
      </c>
      <c r="K39" s="27">
        <v>6.4683053040103498E-4</v>
      </c>
      <c r="L39" s="27">
        <v>1.29366106080207E-3</v>
      </c>
      <c r="M39" s="27">
        <v>5.36869340232859E-2</v>
      </c>
      <c r="N39" s="27">
        <v>4.5278137128072445E-2</v>
      </c>
    </row>
    <row r="40" spans="1:14" ht="15" customHeight="1">
      <c r="A40" s="49"/>
      <c r="B40" s="24"/>
      <c r="C40" s="51" t="s">
        <v>301</v>
      </c>
      <c r="D40" s="28">
        <v>12779</v>
      </c>
      <c r="E40" s="29">
        <v>4201</v>
      </c>
      <c r="F40" s="30">
        <v>2741</v>
      </c>
      <c r="G40" s="30">
        <v>1576</v>
      </c>
      <c r="H40" s="30">
        <v>1871</v>
      </c>
      <c r="I40" s="30">
        <v>647</v>
      </c>
      <c r="J40" s="30">
        <v>152</v>
      </c>
      <c r="K40" s="30">
        <v>113</v>
      </c>
      <c r="L40" s="30">
        <v>23</v>
      </c>
      <c r="M40" s="30">
        <v>1066</v>
      </c>
      <c r="N40" s="30">
        <v>389</v>
      </c>
    </row>
    <row r="41" spans="1:14" ht="15" customHeight="1">
      <c r="A41" s="49"/>
      <c r="B41" s="43"/>
      <c r="C41" s="60"/>
      <c r="D41" s="44">
        <v>1</v>
      </c>
      <c r="E41" s="45">
        <v>0.32874246811174584</v>
      </c>
      <c r="F41" s="46">
        <v>0.21449252680178418</v>
      </c>
      <c r="G41" s="46">
        <v>0.12332733390719149</v>
      </c>
      <c r="H41" s="46">
        <v>0.14641208232256045</v>
      </c>
      <c r="I41" s="46">
        <v>5.0629939744893965E-2</v>
      </c>
      <c r="J41" s="46">
        <v>1.1894514437749432E-2</v>
      </c>
      <c r="K41" s="46">
        <v>8.8426324438531968E-3</v>
      </c>
      <c r="L41" s="46">
        <v>1.7998278425541904E-3</v>
      </c>
      <c r="M41" s="46">
        <v>8.3418107833163779E-2</v>
      </c>
      <c r="N41" s="46">
        <v>3.0440566554503484E-2</v>
      </c>
    </row>
    <row r="42" spans="1:14" ht="15" customHeight="1">
      <c r="A42" s="49"/>
      <c r="B42" s="24" t="s">
        <v>15</v>
      </c>
      <c r="C42" s="53" t="s">
        <v>302</v>
      </c>
      <c r="D42" s="21">
        <v>497</v>
      </c>
      <c r="E42" s="35">
        <v>120</v>
      </c>
      <c r="F42" s="36">
        <v>94</v>
      </c>
      <c r="G42" s="36">
        <v>78</v>
      </c>
      <c r="H42" s="36">
        <v>110</v>
      </c>
      <c r="I42" s="36">
        <v>24</v>
      </c>
      <c r="J42" s="36">
        <v>7</v>
      </c>
      <c r="K42" s="36">
        <v>3</v>
      </c>
      <c r="L42" s="36">
        <v>1</v>
      </c>
      <c r="M42" s="36">
        <v>36</v>
      </c>
      <c r="N42" s="36">
        <v>24</v>
      </c>
    </row>
    <row r="43" spans="1:14" ht="15" customHeight="1">
      <c r="A43" s="49"/>
      <c r="B43" s="24"/>
      <c r="C43" s="52"/>
      <c r="D43" s="31">
        <v>1</v>
      </c>
      <c r="E43" s="26">
        <v>0.2414486921529175</v>
      </c>
      <c r="F43" s="27">
        <v>0.1891348088531187</v>
      </c>
      <c r="G43" s="27">
        <v>0.15694164989939638</v>
      </c>
      <c r="H43" s="27">
        <v>0.22132796780684105</v>
      </c>
      <c r="I43" s="27">
        <v>4.8289738430583498E-2</v>
      </c>
      <c r="J43" s="27">
        <v>1.4084507042253521E-2</v>
      </c>
      <c r="K43" s="27">
        <v>6.0362173038229373E-3</v>
      </c>
      <c r="L43" s="27">
        <v>2.012072434607646E-3</v>
      </c>
      <c r="M43" s="27">
        <v>7.2434607645875254E-2</v>
      </c>
      <c r="N43" s="27">
        <v>4.8289738430583498E-2</v>
      </c>
    </row>
    <row r="44" spans="1:14" ht="15" customHeight="1">
      <c r="A44" s="49"/>
      <c r="B44" s="24"/>
      <c r="C44" s="51" t="s">
        <v>303</v>
      </c>
      <c r="D44" s="28">
        <v>8147</v>
      </c>
      <c r="E44" s="37">
        <v>2800</v>
      </c>
      <c r="F44" s="38">
        <v>1741</v>
      </c>
      <c r="G44" s="38">
        <v>1012</v>
      </c>
      <c r="H44" s="38">
        <v>1204</v>
      </c>
      <c r="I44" s="38">
        <v>375</v>
      </c>
      <c r="J44" s="38">
        <v>91</v>
      </c>
      <c r="K44" s="38">
        <v>60</v>
      </c>
      <c r="L44" s="38">
        <v>14</v>
      </c>
      <c r="M44" s="38">
        <v>624</v>
      </c>
      <c r="N44" s="38">
        <v>226</v>
      </c>
    </row>
    <row r="45" spans="1:14" ht="15" customHeight="1">
      <c r="A45" s="49"/>
      <c r="B45" s="24"/>
      <c r="C45" s="52"/>
      <c r="D45" s="31">
        <v>1</v>
      </c>
      <c r="E45" s="26">
        <v>0.34368479194795631</v>
      </c>
      <c r="F45" s="27">
        <v>0.21369829385049713</v>
      </c>
      <c r="G45" s="27">
        <v>0.12421750337547563</v>
      </c>
      <c r="H45" s="27">
        <v>0.1477844605376212</v>
      </c>
      <c r="I45" s="27">
        <v>4.6029213207315574E-2</v>
      </c>
      <c r="J45" s="27">
        <v>1.1169755738308579E-2</v>
      </c>
      <c r="K45" s="27">
        <v>7.3646741131704919E-3</v>
      </c>
      <c r="L45" s="27">
        <v>1.7184239597397815E-3</v>
      </c>
      <c r="M45" s="27">
        <v>7.6592610776973116E-2</v>
      </c>
      <c r="N45" s="27">
        <v>2.7740272492942187E-2</v>
      </c>
    </row>
    <row r="46" spans="1:14" ht="15" customHeight="1">
      <c r="A46" s="49"/>
      <c r="B46" s="24"/>
      <c r="C46" s="51" t="s">
        <v>304</v>
      </c>
      <c r="D46" s="28">
        <v>5197</v>
      </c>
      <c r="E46" s="37">
        <v>2047</v>
      </c>
      <c r="F46" s="38">
        <v>1209</v>
      </c>
      <c r="G46" s="38">
        <v>517</v>
      </c>
      <c r="H46" s="38">
        <v>578</v>
      </c>
      <c r="I46" s="38">
        <v>189</v>
      </c>
      <c r="J46" s="38">
        <v>49</v>
      </c>
      <c r="K46" s="38">
        <v>32</v>
      </c>
      <c r="L46" s="38">
        <v>4</v>
      </c>
      <c r="M46" s="38">
        <v>388</v>
      </c>
      <c r="N46" s="38">
        <v>184</v>
      </c>
    </row>
    <row r="47" spans="1:14" ht="15" customHeight="1">
      <c r="A47" s="49"/>
      <c r="B47" s="24"/>
      <c r="C47" s="52"/>
      <c r="D47" s="31">
        <v>1</v>
      </c>
      <c r="E47" s="26">
        <v>0.39388108524148546</v>
      </c>
      <c r="F47" s="27">
        <v>0.23263421204541082</v>
      </c>
      <c r="G47" s="27">
        <v>9.9480469501635554E-2</v>
      </c>
      <c r="H47" s="27">
        <v>0.11121801039060997</v>
      </c>
      <c r="I47" s="27">
        <v>3.6367134885510868E-2</v>
      </c>
      <c r="J47" s="27">
        <v>9.4285164517991151E-3</v>
      </c>
      <c r="K47" s="27">
        <v>6.1573984991341157E-3</v>
      </c>
      <c r="L47" s="27">
        <v>7.6967481239176446E-4</v>
      </c>
      <c r="M47" s="27">
        <v>7.4658456802001158E-2</v>
      </c>
      <c r="N47" s="27">
        <v>3.5405041370021165E-2</v>
      </c>
    </row>
    <row r="48" spans="1:14" ht="15" customHeight="1">
      <c r="A48" s="49"/>
      <c r="B48" s="24"/>
      <c r="C48" s="51" t="s">
        <v>305</v>
      </c>
      <c r="D48" s="28">
        <v>1858</v>
      </c>
      <c r="E48" s="37">
        <v>671</v>
      </c>
      <c r="F48" s="38">
        <v>413</v>
      </c>
      <c r="G48" s="38">
        <v>187</v>
      </c>
      <c r="H48" s="38">
        <v>234</v>
      </c>
      <c r="I48" s="38">
        <v>97</v>
      </c>
      <c r="J48" s="38">
        <v>15</v>
      </c>
      <c r="K48" s="38">
        <v>21</v>
      </c>
      <c r="L48" s="38">
        <v>7</v>
      </c>
      <c r="M48" s="38">
        <v>147</v>
      </c>
      <c r="N48" s="38">
        <v>66</v>
      </c>
    </row>
    <row r="49" spans="1:14" ht="15" customHeight="1">
      <c r="A49" s="49"/>
      <c r="B49" s="43"/>
      <c r="C49" s="60"/>
      <c r="D49" s="44">
        <v>1</v>
      </c>
      <c r="E49" s="45">
        <v>0.36114101184068892</v>
      </c>
      <c r="F49" s="46">
        <v>0.22228202368137784</v>
      </c>
      <c r="G49" s="46">
        <v>0.10064585575888052</v>
      </c>
      <c r="H49" s="46">
        <v>0.12594187298170076</v>
      </c>
      <c r="I49" s="46">
        <v>5.2206673842841764E-2</v>
      </c>
      <c r="J49" s="46">
        <v>8.0731969860064583E-3</v>
      </c>
      <c r="K49" s="46">
        <v>1.1302475780409042E-2</v>
      </c>
      <c r="L49" s="46">
        <v>3.7674919268030141E-3</v>
      </c>
      <c r="M49" s="46">
        <v>7.9117330462863289E-2</v>
      </c>
      <c r="N49" s="46">
        <v>3.5522066738428421E-2</v>
      </c>
    </row>
    <row r="50" spans="1:14" ht="15" customHeight="1">
      <c r="A50" s="49"/>
      <c r="B50" s="24" t="s">
        <v>282</v>
      </c>
      <c r="C50" s="53" t="s">
        <v>1</v>
      </c>
      <c r="D50" s="21">
        <v>2851</v>
      </c>
      <c r="E50" s="22">
        <v>1120</v>
      </c>
      <c r="F50" s="23">
        <v>681</v>
      </c>
      <c r="G50" s="23">
        <v>369</v>
      </c>
      <c r="H50" s="23">
        <v>390</v>
      </c>
      <c r="I50" s="23">
        <v>98</v>
      </c>
      <c r="J50" s="23">
        <v>20</v>
      </c>
      <c r="K50" s="23">
        <v>17</v>
      </c>
      <c r="L50" s="23">
        <v>7</v>
      </c>
      <c r="M50" s="23">
        <v>66</v>
      </c>
      <c r="N50" s="23">
        <v>83</v>
      </c>
    </row>
    <row r="51" spans="1:14" ht="15" customHeight="1">
      <c r="A51" s="49"/>
      <c r="B51" s="24"/>
      <c r="C51" s="52"/>
      <c r="D51" s="31">
        <v>1</v>
      </c>
      <c r="E51" s="26">
        <v>0.39284461592423708</v>
      </c>
      <c r="F51" s="27">
        <v>0.2388635566467906</v>
      </c>
      <c r="G51" s="27">
        <v>0.12942827078218169</v>
      </c>
      <c r="H51" s="27">
        <v>0.13679410733076114</v>
      </c>
      <c r="I51" s="27">
        <v>3.437390389337075E-2</v>
      </c>
      <c r="J51" s="27">
        <v>7.0150824272185199E-3</v>
      </c>
      <c r="K51" s="27">
        <v>5.962820063135742E-3</v>
      </c>
      <c r="L51" s="27">
        <v>2.4552788495264821E-3</v>
      </c>
      <c r="M51" s="27">
        <v>2.3149772009821115E-2</v>
      </c>
      <c r="N51" s="27">
        <v>2.9112592072956859E-2</v>
      </c>
    </row>
    <row r="52" spans="1:14" ht="15" customHeight="1">
      <c r="A52" s="49"/>
      <c r="B52" s="24"/>
      <c r="C52" s="51" t="s">
        <v>306</v>
      </c>
      <c r="D52" s="28">
        <v>1975</v>
      </c>
      <c r="E52" s="29">
        <v>670</v>
      </c>
      <c r="F52" s="30">
        <v>514</v>
      </c>
      <c r="G52" s="30">
        <v>314</v>
      </c>
      <c r="H52" s="30">
        <v>227</v>
      </c>
      <c r="I52" s="30">
        <v>81</v>
      </c>
      <c r="J52" s="30">
        <v>17</v>
      </c>
      <c r="K52" s="30">
        <v>7</v>
      </c>
      <c r="L52" s="30">
        <v>1</v>
      </c>
      <c r="M52" s="30">
        <v>138</v>
      </c>
      <c r="N52" s="30">
        <v>6</v>
      </c>
    </row>
    <row r="53" spans="1:14" ht="15" customHeight="1">
      <c r="A53" s="49"/>
      <c r="B53" s="24"/>
      <c r="C53" s="52"/>
      <c r="D53" s="31">
        <v>1</v>
      </c>
      <c r="E53" s="26">
        <v>0.3392405063291139</v>
      </c>
      <c r="F53" s="27">
        <v>0.26025316455696201</v>
      </c>
      <c r="G53" s="27">
        <v>0.1589873417721519</v>
      </c>
      <c r="H53" s="27">
        <v>0.11493670886075949</v>
      </c>
      <c r="I53" s="27">
        <v>4.1012658227848102E-2</v>
      </c>
      <c r="J53" s="27">
        <v>8.6075949367088612E-3</v>
      </c>
      <c r="K53" s="27">
        <v>3.5443037974683543E-3</v>
      </c>
      <c r="L53" s="27">
        <v>5.0632911392405066E-4</v>
      </c>
      <c r="M53" s="27">
        <v>6.9873417721518991E-2</v>
      </c>
      <c r="N53" s="27">
        <v>3.0379746835443038E-3</v>
      </c>
    </row>
    <row r="54" spans="1:14" ht="15" customHeight="1">
      <c r="A54" s="49"/>
      <c r="B54" s="24"/>
      <c r="C54" s="51" t="s">
        <v>307</v>
      </c>
      <c r="D54" s="28">
        <v>923</v>
      </c>
      <c r="E54" s="29">
        <v>288</v>
      </c>
      <c r="F54" s="30">
        <v>200</v>
      </c>
      <c r="G54" s="30">
        <v>117</v>
      </c>
      <c r="H54" s="30">
        <v>74</v>
      </c>
      <c r="I54" s="30">
        <v>19</v>
      </c>
      <c r="J54" s="30">
        <v>6</v>
      </c>
      <c r="K54" s="30">
        <v>4</v>
      </c>
      <c r="L54" s="30">
        <v>0</v>
      </c>
      <c r="M54" s="30">
        <v>207</v>
      </c>
      <c r="N54" s="30">
        <v>8</v>
      </c>
    </row>
    <row r="55" spans="1:14" ht="15" customHeight="1">
      <c r="A55" s="49"/>
      <c r="B55" s="24"/>
      <c r="C55" s="52"/>
      <c r="D55" s="31">
        <v>1</v>
      </c>
      <c r="E55" s="26">
        <v>0.31202600216684723</v>
      </c>
      <c r="F55" s="27">
        <v>0.21668472372697725</v>
      </c>
      <c r="G55" s="27">
        <v>0.12676056338028169</v>
      </c>
      <c r="H55" s="27">
        <v>8.017334777898158E-2</v>
      </c>
      <c r="I55" s="27">
        <v>2.0585048754062838E-2</v>
      </c>
      <c r="J55" s="27">
        <v>6.5005417118093175E-3</v>
      </c>
      <c r="K55" s="27">
        <v>4.3336944745395447E-3</v>
      </c>
      <c r="L55" s="27">
        <v>0</v>
      </c>
      <c r="M55" s="27">
        <v>0.22426868905742145</v>
      </c>
      <c r="N55" s="27">
        <v>8.6673889490790895E-3</v>
      </c>
    </row>
    <row r="56" spans="1:14" ht="15" customHeight="1">
      <c r="A56" s="49"/>
      <c r="B56" s="24"/>
      <c r="C56" s="51" t="s">
        <v>12</v>
      </c>
      <c r="D56" s="28">
        <v>1215</v>
      </c>
      <c r="E56" s="29">
        <v>374</v>
      </c>
      <c r="F56" s="30">
        <v>242</v>
      </c>
      <c r="G56" s="30">
        <v>132</v>
      </c>
      <c r="H56" s="30">
        <v>122</v>
      </c>
      <c r="I56" s="30">
        <v>48</v>
      </c>
      <c r="J56" s="30">
        <v>14</v>
      </c>
      <c r="K56" s="30">
        <v>2</v>
      </c>
      <c r="L56" s="30">
        <v>2</v>
      </c>
      <c r="M56" s="30">
        <v>274</v>
      </c>
      <c r="N56" s="30">
        <v>5</v>
      </c>
    </row>
    <row r="57" spans="1:14" ht="15" customHeight="1">
      <c r="A57" s="49"/>
      <c r="B57" s="24"/>
      <c r="C57" s="52"/>
      <c r="D57" s="31">
        <v>1</v>
      </c>
      <c r="E57" s="26">
        <v>0.30781893004115224</v>
      </c>
      <c r="F57" s="27">
        <v>0.19917695473251029</v>
      </c>
      <c r="G57" s="27">
        <v>0.10864197530864197</v>
      </c>
      <c r="H57" s="27">
        <v>0.10041152263374485</v>
      </c>
      <c r="I57" s="27">
        <v>3.9506172839506172E-2</v>
      </c>
      <c r="J57" s="27">
        <v>1.1522633744855968E-2</v>
      </c>
      <c r="K57" s="27">
        <v>1.6460905349794238E-3</v>
      </c>
      <c r="L57" s="27">
        <v>1.6460905349794238E-3</v>
      </c>
      <c r="M57" s="27">
        <v>0.22551440329218106</v>
      </c>
      <c r="N57" s="27">
        <v>4.11522633744856E-3</v>
      </c>
    </row>
    <row r="58" spans="1:14" ht="15" customHeight="1">
      <c r="A58" s="49"/>
      <c r="B58" s="24"/>
      <c r="C58" s="51" t="s">
        <v>308</v>
      </c>
      <c r="D58" s="28">
        <v>2062</v>
      </c>
      <c r="E58" s="29">
        <v>852</v>
      </c>
      <c r="F58" s="30">
        <v>503</v>
      </c>
      <c r="G58" s="30">
        <v>227</v>
      </c>
      <c r="H58" s="30">
        <v>306</v>
      </c>
      <c r="I58" s="30">
        <v>101</v>
      </c>
      <c r="J58" s="30">
        <v>17</v>
      </c>
      <c r="K58" s="30">
        <v>18</v>
      </c>
      <c r="L58" s="30">
        <v>4</v>
      </c>
      <c r="M58" s="30">
        <v>20</v>
      </c>
      <c r="N58" s="30">
        <v>14</v>
      </c>
    </row>
    <row r="59" spans="1:14" ht="15" customHeight="1">
      <c r="A59" s="49"/>
      <c r="B59" s="24"/>
      <c r="C59" s="52"/>
      <c r="D59" s="31">
        <v>1</v>
      </c>
      <c r="E59" s="26">
        <v>0.41319107662463628</v>
      </c>
      <c r="F59" s="27">
        <v>0.24393792434529582</v>
      </c>
      <c r="G59" s="27">
        <v>0.11008729388942774</v>
      </c>
      <c r="H59" s="27">
        <v>0.1483996120271581</v>
      </c>
      <c r="I59" s="27">
        <v>4.8981571290009698E-2</v>
      </c>
      <c r="J59" s="27">
        <v>8.2444228903976718E-3</v>
      </c>
      <c r="K59" s="27">
        <v>8.7293889427740058E-3</v>
      </c>
      <c r="L59" s="27">
        <v>1.9398642095053346E-3</v>
      </c>
      <c r="M59" s="27">
        <v>9.6993210475266739E-3</v>
      </c>
      <c r="N59" s="27">
        <v>6.7895247332686714E-3</v>
      </c>
    </row>
    <row r="60" spans="1:14" ht="15" customHeight="1">
      <c r="A60" s="49"/>
      <c r="B60" s="24"/>
      <c r="C60" s="51" t="s">
        <v>16</v>
      </c>
      <c r="D60" s="28">
        <v>1141</v>
      </c>
      <c r="E60" s="29">
        <v>416</v>
      </c>
      <c r="F60" s="30">
        <v>174</v>
      </c>
      <c r="G60" s="30">
        <v>93</v>
      </c>
      <c r="H60" s="30">
        <v>292</v>
      </c>
      <c r="I60" s="30">
        <v>37</v>
      </c>
      <c r="J60" s="30">
        <v>7</v>
      </c>
      <c r="K60" s="30">
        <v>10</v>
      </c>
      <c r="L60" s="30">
        <v>0</v>
      </c>
      <c r="M60" s="30">
        <v>84</v>
      </c>
      <c r="N60" s="30">
        <v>28</v>
      </c>
    </row>
    <row r="61" spans="1:14" ht="15" customHeight="1">
      <c r="A61" s="49"/>
      <c r="B61" s="24"/>
      <c r="C61" s="52"/>
      <c r="D61" s="31">
        <v>1</v>
      </c>
      <c r="E61" s="26">
        <v>0.36459246275197194</v>
      </c>
      <c r="F61" s="27">
        <v>0.15249780893952672</v>
      </c>
      <c r="G61" s="27">
        <v>8.1507449605609114E-2</v>
      </c>
      <c r="H61" s="27">
        <v>0.25591586327782645</v>
      </c>
      <c r="I61" s="27">
        <v>3.2427695004382119E-2</v>
      </c>
      <c r="J61" s="27">
        <v>6.1349693251533744E-3</v>
      </c>
      <c r="K61" s="27">
        <v>8.7642418930762491E-3</v>
      </c>
      <c r="L61" s="27">
        <v>0</v>
      </c>
      <c r="M61" s="27">
        <v>7.3619631901840496E-2</v>
      </c>
      <c r="N61" s="27">
        <v>2.4539877300613498E-2</v>
      </c>
    </row>
    <row r="62" spans="1:14" ht="15" customHeight="1">
      <c r="A62" s="49"/>
      <c r="B62" s="24"/>
      <c r="C62" s="51" t="s">
        <v>5</v>
      </c>
      <c r="D62" s="28">
        <v>2265</v>
      </c>
      <c r="E62" s="29">
        <v>913</v>
      </c>
      <c r="F62" s="30">
        <v>479</v>
      </c>
      <c r="G62" s="30">
        <v>223</v>
      </c>
      <c r="H62" s="30">
        <v>309</v>
      </c>
      <c r="I62" s="30">
        <v>133</v>
      </c>
      <c r="J62" s="30">
        <v>31</v>
      </c>
      <c r="K62" s="30">
        <v>27</v>
      </c>
      <c r="L62" s="30">
        <v>10</v>
      </c>
      <c r="M62" s="30">
        <v>81</v>
      </c>
      <c r="N62" s="30">
        <v>59</v>
      </c>
    </row>
    <row r="63" spans="1:14" ht="15" customHeight="1">
      <c r="A63" s="49"/>
      <c r="B63" s="24"/>
      <c r="C63" s="52"/>
      <c r="D63" s="31">
        <v>1</v>
      </c>
      <c r="E63" s="26">
        <v>0.40309050772626931</v>
      </c>
      <c r="F63" s="27">
        <v>0.21147902869757174</v>
      </c>
      <c r="G63" s="27">
        <v>9.8454746136865348E-2</v>
      </c>
      <c r="H63" s="27">
        <v>0.13642384105960265</v>
      </c>
      <c r="I63" s="27">
        <v>5.8719646799116995E-2</v>
      </c>
      <c r="J63" s="27">
        <v>1.3686534216335542E-2</v>
      </c>
      <c r="K63" s="27">
        <v>1.1920529801324504E-2</v>
      </c>
      <c r="L63" s="27">
        <v>4.4150110375275938E-3</v>
      </c>
      <c r="M63" s="27">
        <v>3.5761589403973511E-2</v>
      </c>
      <c r="N63" s="27">
        <v>2.6048565121412803E-2</v>
      </c>
    </row>
    <row r="64" spans="1:14" ht="15" customHeight="1">
      <c r="A64" s="49"/>
      <c r="B64" s="24"/>
      <c r="C64" s="51" t="s">
        <v>14</v>
      </c>
      <c r="D64" s="28">
        <v>1187</v>
      </c>
      <c r="E64" s="29">
        <v>442</v>
      </c>
      <c r="F64" s="30">
        <v>235</v>
      </c>
      <c r="G64" s="30">
        <v>106</v>
      </c>
      <c r="H64" s="30">
        <v>113</v>
      </c>
      <c r="I64" s="30">
        <v>58</v>
      </c>
      <c r="J64" s="30">
        <v>16</v>
      </c>
      <c r="K64" s="30">
        <v>13</v>
      </c>
      <c r="L64" s="30">
        <v>0</v>
      </c>
      <c r="M64" s="30">
        <v>180</v>
      </c>
      <c r="N64" s="30">
        <v>24</v>
      </c>
    </row>
    <row r="65" spans="1:14" ht="15" customHeight="1">
      <c r="A65" s="49"/>
      <c r="B65" s="24"/>
      <c r="C65" s="52"/>
      <c r="D65" s="31">
        <v>1</v>
      </c>
      <c r="E65" s="26">
        <v>0.37236731255265376</v>
      </c>
      <c r="F65" s="27">
        <v>0.19797809604043809</v>
      </c>
      <c r="G65" s="27">
        <v>8.9300758213984838E-2</v>
      </c>
      <c r="H65" s="27">
        <v>9.5197978096040442E-2</v>
      </c>
      <c r="I65" s="27">
        <v>4.8862679022746422E-2</v>
      </c>
      <c r="J65" s="27">
        <v>1.3479359730412805E-2</v>
      </c>
      <c r="K65" s="27">
        <v>1.0951979780960405E-2</v>
      </c>
      <c r="L65" s="27">
        <v>0</v>
      </c>
      <c r="M65" s="27">
        <v>0.15164279696714406</v>
      </c>
      <c r="N65" s="27">
        <v>2.0219039595619208E-2</v>
      </c>
    </row>
    <row r="66" spans="1:14" ht="15" customHeight="1">
      <c r="A66" s="49"/>
      <c r="B66" s="24"/>
      <c r="C66" s="51" t="s">
        <v>19</v>
      </c>
      <c r="D66" s="28">
        <v>2539</v>
      </c>
      <c r="E66" s="29">
        <v>719</v>
      </c>
      <c r="F66" s="30">
        <v>528</v>
      </c>
      <c r="G66" s="30">
        <v>259</v>
      </c>
      <c r="H66" s="30">
        <v>345</v>
      </c>
      <c r="I66" s="30">
        <v>144</v>
      </c>
      <c r="J66" s="30">
        <v>38</v>
      </c>
      <c r="K66" s="30">
        <v>25</v>
      </c>
      <c r="L66" s="30">
        <v>5</v>
      </c>
      <c r="M66" s="30">
        <v>184</v>
      </c>
      <c r="N66" s="30">
        <v>292</v>
      </c>
    </row>
    <row r="67" spans="1:14" ht="15" customHeight="1">
      <c r="A67" s="49"/>
      <c r="B67" s="43"/>
      <c r="C67" s="60"/>
      <c r="D67" s="44">
        <v>1</v>
      </c>
      <c r="E67" s="45">
        <v>0.28318235525797558</v>
      </c>
      <c r="F67" s="46">
        <v>0.20795588814493896</v>
      </c>
      <c r="G67" s="46">
        <v>0.10200866482867271</v>
      </c>
      <c r="H67" s="46">
        <v>0.13588026782197715</v>
      </c>
      <c r="I67" s="46">
        <v>5.6715242221346988E-2</v>
      </c>
      <c r="J67" s="46">
        <v>1.4966522252855455E-2</v>
      </c>
      <c r="K67" s="46">
        <v>9.8463962189838522E-3</v>
      </c>
      <c r="L67" s="46">
        <v>1.9692792437967705E-3</v>
      </c>
      <c r="M67" s="46">
        <v>7.2469476171721156E-2</v>
      </c>
      <c r="N67" s="46">
        <v>0.11500590783773139</v>
      </c>
    </row>
    <row r="68" spans="1:14" ht="15" customHeight="1">
      <c r="A68" s="49"/>
      <c r="B68" s="24" t="s">
        <v>283</v>
      </c>
      <c r="C68" s="53" t="s">
        <v>309</v>
      </c>
      <c r="D68" s="21">
        <v>2952</v>
      </c>
      <c r="E68" s="22">
        <v>1701</v>
      </c>
      <c r="F68" s="23">
        <v>751</v>
      </c>
      <c r="G68" s="23">
        <v>158</v>
      </c>
      <c r="H68" s="23">
        <v>158</v>
      </c>
      <c r="I68" s="23">
        <v>16</v>
      </c>
      <c r="J68" s="23">
        <v>2</v>
      </c>
      <c r="K68" s="23">
        <v>2</v>
      </c>
      <c r="L68" s="23">
        <v>0</v>
      </c>
      <c r="M68" s="23">
        <v>83</v>
      </c>
      <c r="N68" s="23">
        <v>81</v>
      </c>
    </row>
    <row r="69" spans="1:14" ht="15" customHeight="1">
      <c r="A69" s="49"/>
      <c r="B69" s="24"/>
      <c r="C69" s="52"/>
      <c r="D69" s="31">
        <v>1</v>
      </c>
      <c r="E69" s="26">
        <v>0.57621951219512191</v>
      </c>
      <c r="F69" s="27">
        <v>0.25440379403794039</v>
      </c>
      <c r="G69" s="27">
        <v>5.3523035230352303E-2</v>
      </c>
      <c r="H69" s="27">
        <v>5.3523035230352303E-2</v>
      </c>
      <c r="I69" s="27">
        <v>5.4200542005420054E-3</v>
      </c>
      <c r="J69" s="27">
        <v>6.7750677506775068E-4</v>
      </c>
      <c r="K69" s="27">
        <v>6.7750677506775068E-4</v>
      </c>
      <c r="L69" s="27">
        <v>0</v>
      </c>
      <c r="M69" s="27">
        <v>2.8116531165311653E-2</v>
      </c>
      <c r="N69" s="27">
        <v>2.7439024390243903E-2</v>
      </c>
    </row>
    <row r="70" spans="1:14" ht="15" customHeight="1">
      <c r="A70" s="49"/>
      <c r="B70" s="24"/>
      <c r="C70" s="51" t="s">
        <v>310</v>
      </c>
      <c r="D70" s="28">
        <v>2912</v>
      </c>
      <c r="E70" s="29">
        <v>1642</v>
      </c>
      <c r="F70" s="30">
        <v>759</v>
      </c>
      <c r="G70" s="30">
        <v>138</v>
      </c>
      <c r="H70" s="30">
        <v>118</v>
      </c>
      <c r="I70" s="30">
        <v>7</v>
      </c>
      <c r="J70" s="30">
        <v>3</v>
      </c>
      <c r="K70" s="30">
        <v>5</v>
      </c>
      <c r="L70" s="30">
        <v>0</v>
      </c>
      <c r="M70" s="30">
        <v>162</v>
      </c>
      <c r="N70" s="30">
        <v>78</v>
      </c>
    </row>
    <row r="71" spans="1:14" ht="15" customHeight="1">
      <c r="A71" s="49"/>
      <c r="B71" s="24"/>
      <c r="C71" s="52"/>
      <c r="D71" s="31">
        <v>1</v>
      </c>
      <c r="E71" s="26">
        <v>0.56387362637362637</v>
      </c>
      <c r="F71" s="27">
        <v>0.26064560439560441</v>
      </c>
      <c r="G71" s="27">
        <v>4.7390109890109888E-2</v>
      </c>
      <c r="H71" s="27">
        <v>4.0521978021978024E-2</v>
      </c>
      <c r="I71" s="27">
        <v>2.403846153846154E-3</v>
      </c>
      <c r="J71" s="27">
        <v>1.0302197802197802E-3</v>
      </c>
      <c r="K71" s="27">
        <v>1.717032967032967E-3</v>
      </c>
      <c r="L71" s="27">
        <v>0</v>
      </c>
      <c r="M71" s="27">
        <v>5.5631868131868129E-2</v>
      </c>
      <c r="N71" s="27">
        <v>2.6785714285714284E-2</v>
      </c>
    </row>
    <row r="72" spans="1:14" ht="15" customHeight="1">
      <c r="A72" s="49"/>
      <c r="B72" s="24"/>
      <c r="C72" s="51" t="s">
        <v>311</v>
      </c>
      <c r="D72" s="28">
        <v>3812</v>
      </c>
      <c r="E72" s="29">
        <v>862</v>
      </c>
      <c r="F72" s="30">
        <v>840</v>
      </c>
      <c r="G72" s="30">
        <v>783</v>
      </c>
      <c r="H72" s="30">
        <v>761</v>
      </c>
      <c r="I72" s="30">
        <v>148</v>
      </c>
      <c r="J72" s="30">
        <v>24</v>
      </c>
      <c r="K72" s="30">
        <v>12</v>
      </c>
      <c r="L72" s="30">
        <v>7</v>
      </c>
      <c r="M72" s="30">
        <v>292</v>
      </c>
      <c r="N72" s="30">
        <v>83</v>
      </c>
    </row>
    <row r="73" spans="1:14" ht="15" customHeight="1">
      <c r="A73" s="49"/>
      <c r="B73" s="24"/>
      <c r="C73" s="52"/>
      <c r="D73" s="31">
        <v>1</v>
      </c>
      <c r="E73" s="26">
        <v>0.22612801678908709</v>
      </c>
      <c r="F73" s="27">
        <v>0.22035676810073451</v>
      </c>
      <c r="G73" s="27">
        <v>0.20540398740818469</v>
      </c>
      <c r="H73" s="27">
        <v>0.19963273871983211</v>
      </c>
      <c r="I73" s="27">
        <v>3.8824763903462747E-2</v>
      </c>
      <c r="J73" s="27">
        <v>6.2959076600209865E-3</v>
      </c>
      <c r="K73" s="27">
        <v>3.1479538300104933E-3</v>
      </c>
      <c r="L73" s="27">
        <v>1.8363064008394543E-3</v>
      </c>
      <c r="M73" s="27">
        <v>7.6600209863588661E-2</v>
      </c>
      <c r="N73" s="27">
        <v>2.1773347324239245E-2</v>
      </c>
    </row>
    <row r="74" spans="1:14" ht="15" customHeight="1">
      <c r="A74" s="49"/>
      <c r="B74" s="24"/>
      <c r="C74" s="51" t="s">
        <v>312</v>
      </c>
      <c r="D74" s="28">
        <v>2750</v>
      </c>
      <c r="E74" s="29">
        <v>723</v>
      </c>
      <c r="F74" s="30">
        <v>547</v>
      </c>
      <c r="G74" s="30">
        <v>360</v>
      </c>
      <c r="H74" s="30">
        <v>526</v>
      </c>
      <c r="I74" s="30">
        <v>173</v>
      </c>
      <c r="J74" s="30">
        <v>44</v>
      </c>
      <c r="K74" s="30">
        <v>13</v>
      </c>
      <c r="L74" s="30">
        <v>1</v>
      </c>
      <c r="M74" s="30">
        <v>284</v>
      </c>
      <c r="N74" s="30">
        <v>79</v>
      </c>
    </row>
    <row r="75" spans="1:14" ht="15" customHeight="1">
      <c r="A75" s="49"/>
      <c r="B75" s="24"/>
      <c r="C75" s="52"/>
      <c r="D75" s="31">
        <v>1</v>
      </c>
      <c r="E75" s="26">
        <v>0.26290909090909093</v>
      </c>
      <c r="F75" s="27">
        <v>0.1989090909090909</v>
      </c>
      <c r="G75" s="27">
        <v>0.13090909090909092</v>
      </c>
      <c r="H75" s="27">
        <v>0.19127272727272726</v>
      </c>
      <c r="I75" s="27">
        <v>6.2909090909090915E-2</v>
      </c>
      <c r="J75" s="27">
        <v>1.6E-2</v>
      </c>
      <c r="K75" s="27">
        <v>4.7272727272727275E-3</v>
      </c>
      <c r="L75" s="27">
        <v>3.6363636363636361E-4</v>
      </c>
      <c r="M75" s="27">
        <v>0.10327272727272727</v>
      </c>
      <c r="N75" s="27">
        <v>2.8727272727272726E-2</v>
      </c>
    </row>
    <row r="76" spans="1:14" ht="15" customHeight="1">
      <c r="A76" s="49"/>
      <c r="B76" s="24"/>
      <c r="C76" s="51" t="s">
        <v>313</v>
      </c>
      <c r="D76" s="28">
        <v>1585</v>
      </c>
      <c r="E76" s="29">
        <v>377</v>
      </c>
      <c r="F76" s="30">
        <v>288</v>
      </c>
      <c r="G76" s="30">
        <v>202</v>
      </c>
      <c r="H76" s="30">
        <v>287</v>
      </c>
      <c r="I76" s="30">
        <v>167</v>
      </c>
      <c r="J76" s="30">
        <v>39</v>
      </c>
      <c r="K76" s="30">
        <v>19</v>
      </c>
      <c r="L76" s="30">
        <v>3</v>
      </c>
      <c r="M76" s="30">
        <v>171</v>
      </c>
      <c r="N76" s="30">
        <v>32</v>
      </c>
    </row>
    <row r="77" spans="1:14" ht="15" customHeight="1">
      <c r="A77" s="49"/>
      <c r="B77" s="24"/>
      <c r="C77" s="52"/>
      <c r="D77" s="31">
        <v>1</v>
      </c>
      <c r="E77" s="26">
        <v>0.23785488958990536</v>
      </c>
      <c r="F77" s="27">
        <v>0.18170347003154574</v>
      </c>
      <c r="G77" s="27">
        <v>0.12744479495268138</v>
      </c>
      <c r="H77" s="27">
        <v>0.18107255520504731</v>
      </c>
      <c r="I77" s="27">
        <v>0.1053627760252366</v>
      </c>
      <c r="J77" s="27">
        <v>2.4605678233438486E-2</v>
      </c>
      <c r="K77" s="27">
        <v>1.1987381703470032E-2</v>
      </c>
      <c r="L77" s="27">
        <v>1.8927444794952682E-3</v>
      </c>
      <c r="M77" s="27">
        <v>0.10788643533123028</v>
      </c>
      <c r="N77" s="27">
        <v>2.0189274447949528E-2</v>
      </c>
    </row>
    <row r="78" spans="1:14" ht="15" customHeight="1">
      <c r="A78" s="49"/>
      <c r="B78" s="24"/>
      <c r="C78" s="51" t="s">
        <v>314</v>
      </c>
      <c r="D78" s="28">
        <v>1329</v>
      </c>
      <c r="E78" s="29">
        <v>321</v>
      </c>
      <c r="F78" s="30">
        <v>267</v>
      </c>
      <c r="G78" s="30">
        <v>132</v>
      </c>
      <c r="H78" s="30">
        <v>220</v>
      </c>
      <c r="I78" s="30">
        <v>124</v>
      </c>
      <c r="J78" s="30">
        <v>35</v>
      </c>
      <c r="K78" s="30">
        <v>27</v>
      </c>
      <c r="L78" s="30">
        <v>7</v>
      </c>
      <c r="M78" s="30">
        <v>167</v>
      </c>
      <c r="N78" s="30">
        <v>29</v>
      </c>
    </row>
    <row r="79" spans="1:14" ht="15" customHeight="1">
      <c r="A79" s="49"/>
      <c r="B79" s="24"/>
      <c r="C79" s="52"/>
      <c r="D79" s="31">
        <v>1</v>
      </c>
      <c r="E79" s="26">
        <v>0.24153498871331827</v>
      </c>
      <c r="F79" s="27">
        <v>0.20090293453724606</v>
      </c>
      <c r="G79" s="27">
        <v>9.9322799097065456E-2</v>
      </c>
      <c r="H79" s="27">
        <v>0.16553799849510911</v>
      </c>
      <c r="I79" s="27">
        <v>9.3303235515425131E-2</v>
      </c>
      <c r="J79" s="27">
        <v>2.6335590669676449E-2</v>
      </c>
      <c r="K79" s="27">
        <v>2.0316027088036117E-2</v>
      </c>
      <c r="L79" s="27">
        <v>5.2671181339352894E-3</v>
      </c>
      <c r="M79" s="27">
        <v>0.1256583897667419</v>
      </c>
      <c r="N79" s="27">
        <v>2.1820917983446202E-2</v>
      </c>
    </row>
    <row r="80" spans="1:14" ht="15" customHeight="1">
      <c r="A80" s="49"/>
      <c r="B80" s="24"/>
      <c r="C80" s="51" t="s">
        <v>315</v>
      </c>
      <c r="D80" s="28">
        <v>686</v>
      </c>
      <c r="E80" s="29">
        <v>160</v>
      </c>
      <c r="F80" s="30">
        <v>102</v>
      </c>
      <c r="G80" s="30">
        <v>66</v>
      </c>
      <c r="H80" s="30">
        <v>108</v>
      </c>
      <c r="I80" s="30">
        <v>83</v>
      </c>
      <c r="J80" s="30">
        <v>19</v>
      </c>
      <c r="K80" s="30">
        <v>43</v>
      </c>
      <c r="L80" s="30">
        <v>11</v>
      </c>
      <c r="M80" s="30">
        <v>74</v>
      </c>
      <c r="N80" s="30">
        <v>20</v>
      </c>
    </row>
    <row r="81" spans="1:14" ht="15" customHeight="1">
      <c r="A81" s="49"/>
      <c r="B81" s="24"/>
      <c r="C81" s="52"/>
      <c r="D81" s="31">
        <v>1</v>
      </c>
      <c r="E81" s="26">
        <v>0.23323615160349853</v>
      </c>
      <c r="F81" s="27">
        <v>0.14868804664723032</v>
      </c>
      <c r="G81" s="27">
        <v>9.6209912536443148E-2</v>
      </c>
      <c r="H81" s="27">
        <v>0.15743440233236153</v>
      </c>
      <c r="I81" s="27">
        <v>0.12099125364431487</v>
      </c>
      <c r="J81" s="27">
        <v>2.7696793002915453E-2</v>
      </c>
      <c r="K81" s="27">
        <v>6.2682215743440239E-2</v>
      </c>
      <c r="L81" s="27">
        <v>1.6034985422740525E-2</v>
      </c>
      <c r="M81" s="27">
        <v>0.10787172011661808</v>
      </c>
      <c r="N81" s="27">
        <v>2.9154518950437316E-2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4187</v>
      </c>
      <c r="E84" s="22">
        <v>3318</v>
      </c>
      <c r="F84" s="23">
        <v>436</v>
      </c>
      <c r="G84" s="23">
        <v>50</v>
      </c>
      <c r="H84" s="23">
        <v>120</v>
      </c>
      <c r="I84" s="23">
        <v>6</v>
      </c>
      <c r="J84" s="23">
        <v>1</v>
      </c>
      <c r="K84" s="23">
        <v>3</v>
      </c>
      <c r="L84" s="23">
        <v>0</v>
      </c>
      <c r="M84" s="23">
        <v>210</v>
      </c>
      <c r="N84" s="23">
        <v>43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0.79245283018867929</v>
      </c>
      <c r="F85" s="27">
        <v>0.10413183663721041</v>
      </c>
      <c r="G85" s="27">
        <v>1.1941724385001195E-2</v>
      </c>
      <c r="H85" s="27">
        <v>2.8660138524002867E-2</v>
      </c>
      <c r="I85" s="27">
        <v>1.4330069262001434E-3</v>
      </c>
      <c r="J85" s="27">
        <v>2.3883448770002389E-4</v>
      </c>
      <c r="K85" s="27">
        <v>7.165034631000717E-4</v>
      </c>
      <c r="L85" s="27">
        <v>0</v>
      </c>
      <c r="M85" s="27">
        <v>5.0155242417005017E-2</v>
      </c>
      <c r="N85" s="27">
        <v>1.0269882971101027E-2</v>
      </c>
    </row>
    <row r="86" spans="1:14" ht="15" customHeight="1">
      <c r="A86" s="49"/>
      <c r="B86" s="24" t="s">
        <v>319</v>
      </c>
      <c r="C86" s="51" t="s">
        <v>320</v>
      </c>
      <c r="D86" s="28">
        <v>3737</v>
      </c>
      <c r="E86" s="29">
        <v>1282</v>
      </c>
      <c r="F86" s="30">
        <v>1787</v>
      </c>
      <c r="G86" s="30">
        <v>205</v>
      </c>
      <c r="H86" s="30">
        <v>139</v>
      </c>
      <c r="I86" s="30">
        <v>22</v>
      </c>
      <c r="J86" s="30">
        <v>3</v>
      </c>
      <c r="K86" s="30">
        <v>4</v>
      </c>
      <c r="L86" s="30">
        <v>0</v>
      </c>
      <c r="M86" s="30">
        <v>259</v>
      </c>
      <c r="N86" s="30">
        <v>36</v>
      </c>
    </row>
    <row r="87" spans="1:14" ht="15" customHeight="1">
      <c r="A87" s="49"/>
      <c r="B87" s="24"/>
      <c r="C87" s="52"/>
      <c r="D87" s="31">
        <v>1</v>
      </c>
      <c r="E87" s="26">
        <v>0.34305592721434308</v>
      </c>
      <c r="F87" s="27">
        <v>0.47819106234947817</v>
      </c>
      <c r="G87" s="27">
        <v>5.4856837035054853E-2</v>
      </c>
      <c r="H87" s="27">
        <v>3.7195611453037195E-2</v>
      </c>
      <c r="I87" s="27">
        <v>5.8870751940058872E-3</v>
      </c>
      <c r="J87" s="27">
        <v>8.0278298100080277E-4</v>
      </c>
      <c r="K87" s="27">
        <v>1.0703773080010704E-3</v>
      </c>
      <c r="L87" s="27">
        <v>0</v>
      </c>
      <c r="M87" s="27">
        <v>6.9306930693069313E-2</v>
      </c>
      <c r="N87" s="27">
        <v>9.6333957720096328E-3</v>
      </c>
    </row>
    <row r="88" spans="1:14" ht="15" customHeight="1">
      <c r="A88" s="49"/>
      <c r="B88" s="24"/>
      <c r="C88" s="51" t="s">
        <v>321</v>
      </c>
      <c r="D88" s="28">
        <v>2220</v>
      </c>
      <c r="E88" s="29">
        <v>480</v>
      </c>
      <c r="F88" s="30">
        <v>509</v>
      </c>
      <c r="G88" s="30">
        <v>786</v>
      </c>
      <c r="H88" s="30">
        <v>177</v>
      </c>
      <c r="I88" s="30">
        <v>37</v>
      </c>
      <c r="J88" s="30">
        <v>12</v>
      </c>
      <c r="K88" s="30">
        <v>5</v>
      </c>
      <c r="L88" s="30">
        <v>3</v>
      </c>
      <c r="M88" s="30">
        <v>184</v>
      </c>
      <c r="N88" s="30">
        <v>27</v>
      </c>
    </row>
    <row r="89" spans="1:14" ht="15" customHeight="1">
      <c r="A89" s="49"/>
      <c r="B89" s="24"/>
      <c r="C89" s="52"/>
      <c r="D89" s="31">
        <v>1</v>
      </c>
      <c r="E89" s="26">
        <v>0.21621621621621623</v>
      </c>
      <c r="F89" s="27">
        <v>0.22927927927927927</v>
      </c>
      <c r="G89" s="27">
        <v>0.35405405405405405</v>
      </c>
      <c r="H89" s="27">
        <v>7.9729729729729734E-2</v>
      </c>
      <c r="I89" s="27">
        <v>1.6666666666666666E-2</v>
      </c>
      <c r="J89" s="27">
        <v>5.4054054054054057E-3</v>
      </c>
      <c r="K89" s="27">
        <v>2.2522522522522522E-3</v>
      </c>
      <c r="L89" s="27">
        <v>1.3513513513513514E-3</v>
      </c>
      <c r="M89" s="27">
        <v>8.2882882882882883E-2</v>
      </c>
      <c r="N89" s="27">
        <v>1.2162162162162163E-2</v>
      </c>
    </row>
    <row r="90" spans="1:14" ht="15" customHeight="1">
      <c r="A90" s="49"/>
      <c r="B90" s="24"/>
      <c r="C90" s="51" t="s">
        <v>322</v>
      </c>
      <c r="D90" s="28">
        <v>3166</v>
      </c>
      <c r="E90" s="29">
        <v>467</v>
      </c>
      <c r="F90" s="30">
        <v>525</v>
      </c>
      <c r="G90" s="30">
        <v>525</v>
      </c>
      <c r="H90" s="30">
        <v>1176</v>
      </c>
      <c r="I90" s="30">
        <v>134</v>
      </c>
      <c r="J90" s="30">
        <v>26</v>
      </c>
      <c r="K90" s="30">
        <v>14</v>
      </c>
      <c r="L90" s="30">
        <v>2</v>
      </c>
      <c r="M90" s="30">
        <v>268</v>
      </c>
      <c r="N90" s="30">
        <v>29</v>
      </c>
    </row>
    <row r="91" spans="1:14" ht="15" customHeight="1">
      <c r="A91" s="49"/>
      <c r="B91" s="24"/>
      <c r="C91" s="52"/>
      <c r="D91" s="31">
        <v>1</v>
      </c>
      <c r="E91" s="26">
        <v>0.14750473783954518</v>
      </c>
      <c r="F91" s="27">
        <v>0.16582438408085912</v>
      </c>
      <c r="G91" s="27">
        <v>0.16582438408085912</v>
      </c>
      <c r="H91" s="27">
        <v>0.37144662034112447</v>
      </c>
      <c r="I91" s="27">
        <v>4.2324699936828809E-2</v>
      </c>
      <c r="J91" s="27">
        <v>8.2122552116234999E-3</v>
      </c>
      <c r="K91" s="27">
        <v>4.421983575489577E-3</v>
      </c>
      <c r="L91" s="27">
        <v>6.3171193935565378E-4</v>
      </c>
      <c r="M91" s="27">
        <v>8.4649399873657619E-2</v>
      </c>
      <c r="N91" s="27">
        <v>9.1598231206569802E-3</v>
      </c>
    </row>
    <row r="92" spans="1:14" ht="15" customHeight="1">
      <c r="A92" s="49"/>
      <c r="B92" s="24"/>
      <c r="C92" s="51" t="s">
        <v>323</v>
      </c>
      <c r="D92" s="28">
        <v>1639</v>
      </c>
      <c r="E92" s="29">
        <v>174</v>
      </c>
      <c r="F92" s="30">
        <v>200</v>
      </c>
      <c r="G92" s="30">
        <v>194</v>
      </c>
      <c r="H92" s="30">
        <v>413</v>
      </c>
      <c r="I92" s="30">
        <v>397</v>
      </c>
      <c r="J92" s="30">
        <v>41</v>
      </c>
      <c r="K92" s="30">
        <v>14</v>
      </c>
      <c r="L92" s="30">
        <v>5</v>
      </c>
      <c r="M92" s="30">
        <v>178</v>
      </c>
      <c r="N92" s="30">
        <v>23</v>
      </c>
    </row>
    <row r="93" spans="1:14" ht="15" customHeight="1">
      <c r="A93" s="49"/>
      <c r="B93" s="24"/>
      <c r="C93" s="52"/>
      <c r="D93" s="31">
        <v>1</v>
      </c>
      <c r="E93" s="26">
        <v>0.10616229408175717</v>
      </c>
      <c r="F93" s="27">
        <v>0.12202562538133008</v>
      </c>
      <c r="G93" s="27">
        <v>0.11836485661989017</v>
      </c>
      <c r="H93" s="27">
        <v>0.25198291641244663</v>
      </c>
      <c r="I93" s="27">
        <v>0.24222086638194021</v>
      </c>
      <c r="J93" s="27">
        <v>2.5015253203172667E-2</v>
      </c>
      <c r="K93" s="27">
        <v>8.5417937766931063E-3</v>
      </c>
      <c r="L93" s="27">
        <v>3.0506406345332522E-3</v>
      </c>
      <c r="M93" s="27">
        <v>0.10860280658938377</v>
      </c>
      <c r="N93" s="27">
        <v>1.4032946918852958E-2</v>
      </c>
    </row>
    <row r="94" spans="1:14" ht="15" customHeight="1">
      <c r="A94" s="49"/>
      <c r="B94" s="24"/>
      <c r="C94" s="51" t="s">
        <v>324</v>
      </c>
      <c r="D94" s="28">
        <v>403</v>
      </c>
      <c r="E94" s="29">
        <v>34</v>
      </c>
      <c r="F94" s="30">
        <v>55</v>
      </c>
      <c r="G94" s="30">
        <v>43</v>
      </c>
      <c r="H94" s="30">
        <v>81</v>
      </c>
      <c r="I94" s="30">
        <v>59</v>
      </c>
      <c r="J94" s="30">
        <v>60</v>
      </c>
      <c r="K94" s="30">
        <v>11</v>
      </c>
      <c r="L94" s="30">
        <v>1</v>
      </c>
      <c r="M94" s="30">
        <v>54</v>
      </c>
      <c r="N94" s="30">
        <v>5</v>
      </c>
    </row>
    <row r="95" spans="1:14" ht="15" customHeight="1">
      <c r="A95" s="49"/>
      <c r="B95" s="24"/>
      <c r="C95" s="52"/>
      <c r="D95" s="31">
        <v>1</v>
      </c>
      <c r="E95" s="26">
        <v>8.4367245657568243E-2</v>
      </c>
      <c r="F95" s="27">
        <v>0.13647642679900746</v>
      </c>
      <c r="G95" s="27">
        <v>0.10669975186104218</v>
      </c>
      <c r="H95" s="27">
        <v>0.20099255583126552</v>
      </c>
      <c r="I95" s="27">
        <v>0.14640198511166252</v>
      </c>
      <c r="J95" s="27">
        <v>0.14888337468982629</v>
      </c>
      <c r="K95" s="27">
        <v>2.729528535980149E-2</v>
      </c>
      <c r="L95" s="27">
        <v>2.4813895781637717E-3</v>
      </c>
      <c r="M95" s="27">
        <v>0.13399503722084366</v>
      </c>
      <c r="N95" s="27">
        <v>1.2406947890818859E-2</v>
      </c>
    </row>
    <row r="96" spans="1:14" ht="15" customHeight="1">
      <c r="A96" s="49"/>
      <c r="B96" s="24"/>
      <c r="C96" s="51" t="s">
        <v>325</v>
      </c>
      <c r="D96" s="28">
        <v>373</v>
      </c>
      <c r="E96" s="29">
        <v>26</v>
      </c>
      <c r="F96" s="30">
        <v>34</v>
      </c>
      <c r="G96" s="30">
        <v>32</v>
      </c>
      <c r="H96" s="30">
        <v>63</v>
      </c>
      <c r="I96" s="30">
        <v>55</v>
      </c>
      <c r="J96" s="30">
        <v>21</v>
      </c>
      <c r="K96" s="30">
        <v>69</v>
      </c>
      <c r="L96" s="30">
        <v>7</v>
      </c>
      <c r="M96" s="30">
        <v>59</v>
      </c>
      <c r="N96" s="30">
        <v>7</v>
      </c>
    </row>
    <row r="97" spans="1:14" ht="15" customHeight="1">
      <c r="A97" s="49"/>
      <c r="B97" s="24"/>
      <c r="C97" s="52"/>
      <c r="D97" s="31">
        <v>1</v>
      </c>
      <c r="E97" s="26">
        <v>6.9705093833780166E-2</v>
      </c>
      <c r="F97" s="27">
        <v>9.1152815013404831E-2</v>
      </c>
      <c r="G97" s="27">
        <v>8.5790884718498661E-2</v>
      </c>
      <c r="H97" s="27">
        <v>0.16890080428954424</v>
      </c>
      <c r="I97" s="27">
        <v>0.14745308310991956</v>
      </c>
      <c r="J97" s="27">
        <v>5.6300268096514748E-2</v>
      </c>
      <c r="K97" s="27">
        <v>0.18498659517426275</v>
      </c>
      <c r="L97" s="27">
        <v>1.876675603217158E-2</v>
      </c>
      <c r="M97" s="27">
        <v>0.1581769436997319</v>
      </c>
      <c r="N97" s="27">
        <v>1.876675603217158E-2</v>
      </c>
    </row>
    <row r="98" spans="1:14" ht="15" customHeight="1">
      <c r="A98" s="49"/>
      <c r="B98" s="24"/>
      <c r="C98" s="51" t="s">
        <v>326</v>
      </c>
      <c r="D98" s="28">
        <v>28</v>
      </c>
      <c r="E98" s="29">
        <v>0</v>
      </c>
      <c r="F98" s="30">
        <v>1</v>
      </c>
      <c r="G98" s="30">
        <v>1</v>
      </c>
      <c r="H98" s="30">
        <v>2</v>
      </c>
      <c r="I98" s="30">
        <v>5</v>
      </c>
      <c r="J98" s="30">
        <v>2</v>
      </c>
      <c r="K98" s="30">
        <v>1</v>
      </c>
      <c r="L98" s="30">
        <v>11</v>
      </c>
      <c r="M98" s="30">
        <v>4</v>
      </c>
      <c r="N98" s="30">
        <v>1</v>
      </c>
    </row>
    <row r="99" spans="1:14" ht="15" customHeight="1">
      <c r="A99" s="49"/>
      <c r="B99" s="24"/>
      <c r="C99" s="52"/>
      <c r="D99" s="31">
        <v>1</v>
      </c>
      <c r="E99" s="26">
        <v>0</v>
      </c>
      <c r="F99" s="27">
        <v>3.5714285714285712E-2</v>
      </c>
      <c r="G99" s="27">
        <v>3.5714285714285712E-2</v>
      </c>
      <c r="H99" s="27">
        <v>7.1428571428571425E-2</v>
      </c>
      <c r="I99" s="27">
        <v>0.17857142857142858</v>
      </c>
      <c r="J99" s="27">
        <v>7.1428571428571425E-2</v>
      </c>
      <c r="K99" s="27">
        <v>3.5714285714285712E-2</v>
      </c>
      <c r="L99" s="27">
        <v>0.39285714285714285</v>
      </c>
      <c r="M99" s="27">
        <v>0.14285714285714285</v>
      </c>
      <c r="N99" s="27">
        <v>3.5714285714285712E-2</v>
      </c>
    </row>
    <row r="100" spans="1:14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1</v>
      </c>
      <c r="N100" s="30">
        <v>0</v>
      </c>
    </row>
    <row r="101" spans="1:14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1</v>
      </c>
      <c r="N101" s="46">
        <v>0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91" priority="56" rank="1"/>
  </conditionalFormatting>
  <conditionalFormatting sqref="E67:N67">
    <cfRule type="top10" dxfId="90" priority="49" rank="1"/>
  </conditionalFormatting>
  <conditionalFormatting sqref="E65:N65">
    <cfRule type="top10" dxfId="89" priority="48" rank="1"/>
  </conditionalFormatting>
  <conditionalFormatting sqref="E63:N63">
    <cfRule type="top10" dxfId="88" priority="47" rank="1"/>
  </conditionalFormatting>
  <conditionalFormatting sqref="E61:N61">
    <cfRule type="top10" dxfId="87" priority="46" rank="1"/>
  </conditionalFormatting>
  <conditionalFormatting sqref="E59:N59">
    <cfRule type="top10" dxfId="86" priority="45" rank="1"/>
  </conditionalFormatting>
  <conditionalFormatting sqref="E57:N57">
    <cfRule type="top10" dxfId="85" priority="44" rank="1"/>
  </conditionalFormatting>
  <conditionalFormatting sqref="E55:N55">
    <cfRule type="top10" dxfId="84" priority="43" rank="1"/>
  </conditionalFormatting>
  <conditionalFormatting sqref="E53:N53">
    <cfRule type="top10" dxfId="83" priority="42" rank="1"/>
  </conditionalFormatting>
  <conditionalFormatting sqref="E51:N51">
    <cfRule type="top10" dxfId="82" priority="41" rank="1"/>
  </conditionalFormatting>
  <conditionalFormatting sqref="E49:N49">
    <cfRule type="top10" dxfId="81" priority="40" rank="1"/>
  </conditionalFormatting>
  <conditionalFormatting sqref="E47:N47">
    <cfRule type="top10" dxfId="80" priority="39" rank="1"/>
  </conditionalFormatting>
  <conditionalFormatting sqref="E45:N45">
    <cfRule type="top10" dxfId="79" priority="38" rank="1"/>
  </conditionalFormatting>
  <conditionalFormatting sqref="E43:N43">
    <cfRule type="top10" dxfId="78" priority="37" rank="1"/>
  </conditionalFormatting>
  <conditionalFormatting sqref="E41:N41">
    <cfRule type="top10" dxfId="77" priority="36" rank="1"/>
  </conditionalFormatting>
  <conditionalFormatting sqref="E39:N39">
    <cfRule type="top10" dxfId="76" priority="35" rank="1"/>
  </conditionalFormatting>
  <conditionalFormatting sqref="E37:N37">
    <cfRule type="top10" dxfId="75" priority="34" rank="1"/>
  </conditionalFormatting>
  <conditionalFormatting sqref="E35:N35">
    <cfRule type="top10" dxfId="74" priority="32" rank="1"/>
  </conditionalFormatting>
  <conditionalFormatting sqref="E33:N33">
    <cfRule type="top10" dxfId="73" priority="31" rank="1"/>
  </conditionalFormatting>
  <conditionalFormatting sqref="E31:N31">
    <cfRule type="top10" dxfId="72" priority="30" rank="1"/>
  </conditionalFormatting>
  <conditionalFormatting sqref="E29:N29">
    <cfRule type="top10" dxfId="71" priority="29" rank="1"/>
  </conditionalFormatting>
  <conditionalFormatting sqref="E27:N27">
    <cfRule type="top10" dxfId="70" priority="28" rank="1"/>
  </conditionalFormatting>
  <conditionalFormatting sqref="E21:N21">
    <cfRule type="top10" dxfId="69" priority="27" rank="1"/>
  </conditionalFormatting>
  <conditionalFormatting sqref="E19:N19">
    <cfRule type="top10" dxfId="68" priority="26" rank="1"/>
  </conditionalFormatting>
  <conditionalFormatting sqref="E17:N17">
    <cfRule type="top10" dxfId="67" priority="25" rank="1"/>
  </conditionalFormatting>
  <conditionalFormatting sqref="E15:N15">
    <cfRule type="top10" dxfId="66" priority="24" rank="1"/>
  </conditionalFormatting>
  <conditionalFormatting sqref="E13:N13">
    <cfRule type="top10" dxfId="65" priority="23" rank="1"/>
  </conditionalFormatting>
  <conditionalFormatting sqref="E11:N11">
    <cfRule type="top10" dxfId="64" priority="22" rank="1"/>
  </conditionalFormatting>
  <conditionalFormatting sqref="E23:N23">
    <cfRule type="top10" dxfId="63" priority="21" rank="1"/>
  </conditionalFormatting>
  <conditionalFormatting sqref="E25:N25">
    <cfRule type="top10" dxfId="62" priority="20" rank="1"/>
  </conditionalFormatting>
  <conditionalFormatting sqref="E81:N81">
    <cfRule type="top10" dxfId="61" priority="17" rank="1"/>
  </conditionalFormatting>
  <conditionalFormatting sqref="E79:N79">
    <cfRule type="top10" dxfId="60" priority="16" rank="1"/>
  </conditionalFormatting>
  <conditionalFormatting sqref="E77:N77">
    <cfRule type="top10" dxfId="59" priority="15" rank="1"/>
  </conditionalFormatting>
  <conditionalFormatting sqref="E75:N75">
    <cfRule type="top10" dxfId="58" priority="14" rank="1"/>
  </conditionalFormatting>
  <conditionalFormatting sqref="E73:N73">
    <cfRule type="top10" dxfId="57" priority="13" rank="1"/>
  </conditionalFormatting>
  <conditionalFormatting sqref="E71:N71">
    <cfRule type="top10" dxfId="56" priority="12" rank="1"/>
  </conditionalFormatting>
  <conditionalFormatting sqref="E69:N69">
    <cfRule type="top10" dxfId="55" priority="11" rank="1"/>
  </conditionalFormatting>
  <conditionalFormatting sqref="E101:N101">
    <cfRule type="top10" dxfId="54" priority="9" rank="1"/>
  </conditionalFormatting>
  <conditionalFormatting sqref="E99:N99">
    <cfRule type="top10" dxfId="53" priority="8" rank="1"/>
  </conditionalFormatting>
  <conditionalFormatting sqref="E97:N97">
    <cfRule type="top10" dxfId="52" priority="7" rank="1"/>
  </conditionalFormatting>
  <conditionalFormatting sqref="E95:N95">
    <cfRule type="top10" dxfId="51" priority="6" rank="1"/>
  </conditionalFormatting>
  <conditionalFormatting sqref="E93:N93">
    <cfRule type="top10" dxfId="50" priority="5" rank="1"/>
  </conditionalFormatting>
  <conditionalFormatting sqref="E91:N91">
    <cfRule type="top10" dxfId="49" priority="4" rank="1"/>
  </conditionalFormatting>
  <conditionalFormatting sqref="E89:N89">
    <cfRule type="top10" dxfId="48" priority="3" rank="1"/>
  </conditionalFormatting>
  <conditionalFormatting sqref="E87:N87">
    <cfRule type="top10" dxfId="47" priority="2" rank="1"/>
  </conditionalFormatting>
  <conditionalFormatting sqref="E85:N85">
    <cfRule type="top10" dxfId="4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4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108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20" width="8.625" style="3"/>
    <col min="21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</row>
    <row r="2" spans="1:16384" ht="15" customHeight="1">
      <c r="B2" s="3" t="s">
        <v>29</v>
      </c>
    </row>
    <row r="3" spans="1:16384" ht="15" customHeight="1">
      <c r="B3" s="3" t="s">
        <v>380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26</v>
      </c>
      <c r="F7" s="13" t="s">
        <v>267</v>
      </c>
      <c r="G7" s="13" t="s">
        <v>7</v>
      </c>
      <c r="H7" s="13" t="s">
        <v>268</v>
      </c>
      <c r="I7" s="13" t="s">
        <v>269</v>
      </c>
      <c r="J7" s="13" t="s">
        <v>270</v>
      </c>
      <c r="K7" s="13" t="s">
        <v>271</v>
      </c>
      <c r="L7" s="13" t="s">
        <v>272</v>
      </c>
      <c r="M7" s="13" t="s">
        <v>273</v>
      </c>
      <c r="N7" s="13" t="s">
        <v>274</v>
      </c>
      <c r="O7" s="13" t="s">
        <v>275</v>
      </c>
      <c r="P7" s="13" t="s">
        <v>276</v>
      </c>
      <c r="Q7" s="13" t="s">
        <v>277</v>
      </c>
      <c r="R7" s="13" t="s">
        <v>278</v>
      </c>
      <c r="S7" s="13" t="s">
        <v>390</v>
      </c>
      <c r="T7" s="13" t="s">
        <v>27</v>
      </c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3324</v>
      </c>
      <c r="F8" s="16">
        <v>149</v>
      </c>
      <c r="G8" s="16">
        <v>1063</v>
      </c>
      <c r="H8" s="16">
        <v>368</v>
      </c>
      <c r="I8" s="16">
        <v>5505</v>
      </c>
      <c r="J8" s="16">
        <v>4058</v>
      </c>
      <c r="K8" s="16">
        <v>1333</v>
      </c>
      <c r="L8" s="16">
        <v>6588</v>
      </c>
      <c r="M8" s="16">
        <v>3014</v>
      </c>
      <c r="N8" s="16">
        <v>23</v>
      </c>
      <c r="O8" s="16">
        <v>0</v>
      </c>
      <c r="P8" s="16">
        <v>125</v>
      </c>
      <c r="Q8" s="16">
        <v>477</v>
      </c>
      <c r="R8" s="16">
        <v>3</v>
      </c>
      <c r="S8" s="16">
        <v>248</v>
      </c>
      <c r="T8" s="16">
        <v>2935</v>
      </c>
    </row>
    <row r="9" spans="1:16384" ht="15" customHeight="1">
      <c r="A9" s="49"/>
      <c r="B9" s="57"/>
      <c r="C9" s="58"/>
      <c r="D9" s="17">
        <v>1</v>
      </c>
      <c r="E9" s="18">
        <v>0.20571852952098033</v>
      </c>
      <c r="F9" s="19">
        <v>9.2214382968189134E-3</v>
      </c>
      <c r="G9" s="19">
        <v>6.5787845030325531E-2</v>
      </c>
      <c r="H9" s="19">
        <v>2.2775095927713825E-2</v>
      </c>
      <c r="I9" s="19">
        <v>0.34069810620126251</v>
      </c>
      <c r="J9" s="19">
        <v>0.25114494368114865</v>
      </c>
      <c r="K9" s="19">
        <v>8.2497833890332967E-2</v>
      </c>
      <c r="L9" s="19">
        <v>0.40772372818418123</v>
      </c>
      <c r="M9" s="19">
        <v>0.18653298675578661</v>
      </c>
      <c r="N9" s="19">
        <v>1.423443495482114E-3</v>
      </c>
      <c r="O9" s="19">
        <v>0</v>
      </c>
      <c r="P9" s="19">
        <v>7.736105953707142E-3</v>
      </c>
      <c r="Q9" s="19">
        <v>2.9520980319346454E-2</v>
      </c>
      <c r="R9" s="19">
        <v>1.856665428889714E-4</v>
      </c>
      <c r="S9" s="19">
        <v>1.534843421215497E-2</v>
      </c>
      <c r="T9" s="19">
        <v>0.1816437677930437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941</v>
      </c>
      <c r="F10" s="23">
        <v>61</v>
      </c>
      <c r="G10" s="23">
        <v>398</v>
      </c>
      <c r="H10" s="23">
        <v>170</v>
      </c>
      <c r="I10" s="23">
        <v>1434</v>
      </c>
      <c r="J10" s="23">
        <v>1360</v>
      </c>
      <c r="K10" s="23">
        <v>378</v>
      </c>
      <c r="L10" s="23">
        <v>2113</v>
      </c>
      <c r="M10" s="23">
        <v>916</v>
      </c>
      <c r="N10" s="23">
        <v>10</v>
      </c>
      <c r="O10" s="23">
        <v>0</v>
      </c>
      <c r="P10" s="23">
        <v>39</v>
      </c>
      <c r="Q10" s="23">
        <v>126</v>
      </c>
      <c r="R10" s="23">
        <v>1</v>
      </c>
      <c r="S10" s="23">
        <v>70</v>
      </c>
      <c r="T10" s="23">
        <v>1050</v>
      </c>
    </row>
    <row r="11" spans="1:16384" ht="15" customHeight="1">
      <c r="A11" s="49"/>
      <c r="B11" s="24"/>
      <c r="C11" s="52"/>
      <c r="D11" s="25">
        <v>1</v>
      </c>
      <c r="E11" s="26">
        <v>0.18850160256410256</v>
      </c>
      <c r="F11" s="27">
        <v>1.2219551282051282E-2</v>
      </c>
      <c r="G11" s="27">
        <v>7.9727564102564097E-2</v>
      </c>
      <c r="H11" s="27">
        <v>3.4054487179487176E-2</v>
      </c>
      <c r="I11" s="27">
        <v>0.28725961538461536</v>
      </c>
      <c r="J11" s="27">
        <v>0.27243589743589741</v>
      </c>
      <c r="K11" s="27">
        <v>7.5721153846153841E-2</v>
      </c>
      <c r="L11" s="27">
        <v>0.42327724358974361</v>
      </c>
      <c r="M11" s="27">
        <v>0.18349358974358973</v>
      </c>
      <c r="N11" s="27">
        <v>2.003205128205128E-3</v>
      </c>
      <c r="O11" s="27">
        <v>0</v>
      </c>
      <c r="P11" s="27">
        <v>7.8125E-3</v>
      </c>
      <c r="Q11" s="27">
        <v>2.5240384615384616E-2</v>
      </c>
      <c r="R11" s="27">
        <v>2.0032051282051281E-4</v>
      </c>
      <c r="S11" s="27">
        <v>1.4022435897435898E-2</v>
      </c>
      <c r="T11" s="27">
        <v>0.21033653846153846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2334</v>
      </c>
      <c r="F12" s="30">
        <v>82</v>
      </c>
      <c r="G12" s="30">
        <v>634</v>
      </c>
      <c r="H12" s="30">
        <v>197</v>
      </c>
      <c r="I12" s="30">
        <v>3944</v>
      </c>
      <c r="J12" s="30">
        <v>2659</v>
      </c>
      <c r="K12" s="30">
        <v>937</v>
      </c>
      <c r="L12" s="30">
        <v>4411</v>
      </c>
      <c r="M12" s="30">
        <v>2050</v>
      </c>
      <c r="N12" s="30">
        <v>11</v>
      </c>
      <c r="O12" s="30">
        <v>0</v>
      </c>
      <c r="P12" s="30">
        <v>86</v>
      </c>
      <c r="Q12" s="30">
        <v>351</v>
      </c>
      <c r="R12" s="30">
        <v>2</v>
      </c>
      <c r="S12" s="30">
        <v>178</v>
      </c>
      <c r="T12" s="30">
        <v>1849</v>
      </c>
    </row>
    <row r="13" spans="1:16384" ht="15" customHeight="1">
      <c r="A13" s="49"/>
      <c r="B13" s="43"/>
      <c r="C13" s="60"/>
      <c r="D13" s="44">
        <v>1</v>
      </c>
      <c r="E13" s="45">
        <v>0.21395178293152442</v>
      </c>
      <c r="F13" s="46">
        <v>7.5167293060775502E-3</v>
      </c>
      <c r="G13" s="46">
        <v>5.8117150976258136E-2</v>
      </c>
      <c r="H13" s="46">
        <v>1.8058483820698506E-2</v>
      </c>
      <c r="I13" s="46">
        <v>0.36153634613621782</v>
      </c>
      <c r="J13" s="46">
        <v>0.24374369786414887</v>
      </c>
      <c r="K13" s="46">
        <v>8.5892382436520309E-2</v>
      </c>
      <c r="L13" s="46">
        <v>0.40434503620863504</v>
      </c>
      <c r="M13" s="46">
        <v>0.18791823265193877</v>
      </c>
      <c r="N13" s="46">
        <v>1.0083417361811348E-3</v>
      </c>
      <c r="O13" s="46">
        <v>0</v>
      </c>
      <c r="P13" s="46">
        <v>7.8833990283252355E-3</v>
      </c>
      <c r="Q13" s="46">
        <v>3.2175268127234397E-2</v>
      </c>
      <c r="R13" s="46">
        <v>1.833348611238427E-4</v>
      </c>
      <c r="S13" s="46">
        <v>1.6316802640021999E-2</v>
      </c>
      <c r="T13" s="46">
        <v>0.16949307910899258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73</v>
      </c>
      <c r="F14" s="23">
        <v>8</v>
      </c>
      <c r="G14" s="23">
        <v>31</v>
      </c>
      <c r="H14" s="23">
        <v>31</v>
      </c>
      <c r="I14" s="23">
        <v>84</v>
      </c>
      <c r="J14" s="23">
        <v>99</v>
      </c>
      <c r="K14" s="23">
        <v>22</v>
      </c>
      <c r="L14" s="23">
        <v>182</v>
      </c>
      <c r="M14" s="23">
        <v>60</v>
      </c>
      <c r="N14" s="23">
        <v>2</v>
      </c>
      <c r="O14" s="23">
        <v>0</v>
      </c>
      <c r="P14" s="23">
        <v>3</v>
      </c>
      <c r="Q14" s="23">
        <v>4</v>
      </c>
      <c r="R14" s="23">
        <v>0</v>
      </c>
      <c r="S14" s="23">
        <v>9</v>
      </c>
      <c r="T14" s="23">
        <v>77</v>
      </c>
    </row>
    <row r="15" spans="1:16384" ht="15" customHeight="1">
      <c r="A15" s="49"/>
      <c r="B15" s="24"/>
      <c r="C15" s="52"/>
      <c r="D15" s="31">
        <v>1</v>
      </c>
      <c r="E15" s="26">
        <v>0.20221606648199447</v>
      </c>
      <c r="F15" s="27">
        <v>2.2160664819944598E-2</v>
      </c>
      <c r="G15" s="27">
        <v>8.5872576177285317E-2</v>
      </c>
      <c r="H15" s="27">
        <v>8.5872576177285317E-2</v>
      </c>
      <c r="I15" s="27">
        <v>0.23268698060941828</v>
      </c>
      <c r="J15" s="27">
        <v>0.2742382271468144</v>
      </c>
      <c r="K15" s="27">
        <v>6.0941828254847646E-2</v>
      </c>
      <c r="L15" s="27">
        <v>0.50415512465373957</v>
      </c>
      <c r="M15" s="27">
        <v>0.16620498614958448</v>
      </c>
      <c r="N15" s="27">
        <v>5.5401662049861496E-3</v>
      </c>
      <c r="O15" s="27">
        <v>0</v>
      </c>
      <c r="P15" s="27">
        <v>8.3102493074792248E-3</v>
      </c>
      <c r="Q15" s="27">
        <v>1.1080332409972299E-2</v>
      </c>
      <c r="R15" s="27">
        <v>0</v>
      </c>
      <c r="S15" s="27">
        <v>2.4930747922437674E-2</v>
      </c>
      <c r="T15" s="27">
        <v>0.21329639889196675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148</v>
      </c>
      <c r="F16" s="30">
        <v>17</v>
      </c>
      <c r="G16" s="30">
        <v>61</v>
      </c>
      <c r="H16" s="30">
        <v>34</v>
      </c>
      <c r="I16" s="30">
        <v>149</v>
      </c>
      <c r="J16" s="30">
        <v>193</v>
      </c>
      <c r="K16" s="30">
        <v>39</v>
      </c>
      <c r="L16" s="30">
        <v>315</v>
      </c>
      <c r="M16" s="30">
        <v>116</v>
      </c>
      <c r="N16" s="30">
        <v>0</v>
      </c>
      <c r="O16" s="30">
        <v>0</v>
      </c>
      <c r="P16" s="30">
        <v>2</v>
      </c>
      <c r="Q16" s="30">
        <v>15</v>
      </c>
      <c r="R16" s="30">
        <v>0</v>
      </c>
      <c r="S16" s="30">
        <v>5</v>
      </c>
      <c r="T16" s="30">
        <v>155</v>
      </c>
    </row>
    <row r="17" spans="1:20" ht="15" customHeight="1">
      <c r="A17" s="49"/>
      <c r="B17" s="24"/>
      <c r="C17" s="52"/>
      <c r="D17" s="31">
        <v>1</v>
      </c>
      <c r="E17" s="26">
        <v>0.21294964028776978</v>
      </c>
      <c r="F17" s="27">
        <v>2.4460431654676259E-2</v>
      </c>
      <c r="G17" s="27">
        <v>8.7769784172661874E-2</v>
      </c>
      <c r="H17" s="27">
        <v>4.8920863309352518E-2</v>
      </c>
      <c r="I17" s="27">
        <v>0.2143884892086331</v>
      </c>
      <c r="J17" s="27">
        <v>0.27769784172661871</v>
      </c>
      <c r="K17" s="27">
        <v>5.6115107913669061E-2</v>
      </c>
      <c r="L17" s="27">
        <v>0.45323741007194246</v>
      </c>
      <c r="M17" s="27">
        <v>0.1669064748201439</v>
      </c>
      <c r="N17" s="27">
        <v>0</v>
      </c>
      <c r="O17" s="27">
        <v>0</v>
      </c>
      <c r="P17" s="27">
        <v>2.8776978417266188E-3</v>
      </c>
      <c r="Q17" s="27">
        <v>2.1582733812949641E-2</v>
      </c>
      <c r="R17" s="27">
        <v>0</v>
      </c>
      <c r="S17" s="27">
        <v>7.1942446043165471E-3</v>
      </c>
      <c r="T17" s="27">
        <v>0.22302158273381295</v>
      </c>
    </row>
    <row r="18" spans="1:20" ht="15" customHeight="1">
      <c r="A18" s="49"/>
      <c r="B18" s="24"/>
      <c r="C18" s="51" t="s">
        <v>290</v>
      </c>
      <c r="D18" s="28">
        <v>867</v>
      </c>
      <c r="E18" s="29">
        <v>177</v>
      </c>
      <c r="F18" s="30">
        <v>6</v>
      </c>
      <c r="G18" s="30">
        <v>81</v>
      </c>
      <c r="H18" s="30">
        <v>34</v>
      </c>
      <c r="I18" s="30">
        <v>218</v>
      </c>
      <c r="J18" s="30">
        <v>249</v>
      </c>
      <c r="K18" s="30">
        <v>49</v>
      </c>
      <c r="L18" s="30">
        <v>384</v>
      </c>
      <c r="M18" s="30">
        <v>151</v>
      </c>
      <c r="N18" s="30">
        <v>1</v>
      </c>
      <c r="O18" s="30">
        <v>0</v>
      </c>
      <c r="P18" s="30">
        <v>5</v>
      </c>
      <c r="Q18" s="30">
        <v>10</v>
      </c>
      <c r="R18" s="30">
        <v>0</v>
      </c>
      <c r="S18" s="30">
        <v>18</v>
      </c>
      <c r="T18" s="30">
        <v>191</v>
      </c>
    </row>
    <row r="19" spans="1:20" ht="15" customHeight="1">
      <c r="A19" s="49"/>
      <c r="B19" s="24"/>
      <c r="C19" s="52"/>
      <c r="D19" s="31">
        <v>1</v>
      </c>
      <c r="E19" s="26">
        <v>0.20415224913494809</v>
      </c>
      <c r="F19" s="27">
        <v>6.920415224913495E-3</v>
      </c>
      <c r="G19" s="27">
        <v>9.3425605536332182E-2</v>
      </c>
      <c r="H19" s="27">
        <v>3.9215686274509803E-2</v>
      </c>
      <c r="I19" s="27">
        <v>0.25144175317185696</v>
      </c>
      <c r="J19" s="27">
        <v>0.28719723183391005</v>
      </c>
      <c r="K19" s="27">
        <v>5.6516724336793542E-2</v>
      </c>
      <c r="L19" s="27">
        <v>0.44290657439446368</v>
      </c>
      <c r="M19" s="27">
        <v>0.17416378316032297</v>
      </c>
      <c r="N19" s="27">
        <v>1.1534025374855825E-3</v>
      </c>
      <c r="O19" s="27">
        <v>0</v>
      </c>
      <c r="P19" s="27">
        <v>5.7670126874279125E-3</v>
      </c>
      <c r="Q19" s="27">
        <v>1.1534025374855825E-2</v>
      </c>
      <c r="R19" s="27">
        <v>0</v>
      </c>
      <c r="S19" s="27">
        <v>2.0761245674740483E-2</v>
      </c>
      <c r="T19" s="27">
        <v>0.22029988465974626</v>
      </c>
    </row>
    <row r="20" spans="1:20" ht="15" customHeight="1">
      <c r="A20" s="49"/>
      <c r="B20" s="24"/>
      <c r="C20" s="51" t="s">
        <v>291</v>
      </c>
      <c r="D20" s="28">
        <v>1749</v>
      </c>
      <c r="E20" s="29">
        <v>340</v>
      </c>
      <c r="F20" s="30">
        <v>14</v>
      </c>
      <c r="G20" s="30">
        <v>131</v>
      </c>
      <c r="H20" s="30">
        <v>44</v>
      </c>
      <c r="I20" s="30">
        <v>489</v>
      </c>
      <c r="J20" s="30">
        <v>483</v>
      </c>
      <c r="K20" s="30">
        <v>103</v>
      </c>
      <c r="L20" s="30">
        <v>737</v>
      </c>
      <c r="M20" s="30">
        <v>343</v>
      </c>
      <c r="N20" s="30">
        <v>3</v>
      </c>
      <c r="O20" s="30">
        <v>0</v>
      </c>
      <c r="P20" s="30">
        <v>11</v>
      </c>
      <c r="Q20" s="30">
        <v>42</v>
      </c>
      <c r="R20" s="30">
        <v>0</v>
      </c>
      <c r="S20" s="30">
        <v>19</v>
      </c>
      <c r="T20" s="30">
        <v>363</v>
      </c>
    </row>
    <row r="21" spans="1:20" ht="15" customHeight="1">
      <c r="A21" s="49"/>
      <c r="B21" s="24"/>
      <c r="C21" s="52"/>
      <c r="D21" s="31">
        <v>1</v>
      </c>
      <c r="E21" s="26">
        <v>0.19439679817038308</v>
      </c>
      <c r="F21" s="27">
        <v>8.0045740423098921E-3</v>
      </c>
      <c r="G21" s="27">
        <v>7.4899942824471127E-2</v>
      </c>
      <c r="H21" s="27">
        <v>2.5157232704402517E-2</v>
      </c>
      <c r="I21" s="27">
        <v>0.27958833619210977</v>
      </c>
      <c r="J21" s="27">
        <v>0.27615780445969124</v>
      </c>
      <c r="K21" s="27">
        <v>5.8890794739851343E-2</v>
      </c>
      <c r="L21" s="27">
        <v>0.42138364779874216</v>
      </c>
      <c r="M21" s="27">
        <v>0.19611206403659234</v>
      </c>
      <c r="N21" s="27">
        <v>1.7152658662092624E-3</v>
      </c>
      <c r="O21" s="27">
        <v>0</v>
      </c>
      <c r="P21" s="27">
        <v>6.2893081761006293E-3</v>
      </c>
      <c r="Q21" s="27">
        <v>2.4013722126929673E-2</v>
      </c>
      <c r="R21" s="27">
        <v>0</v>
      </c>
      <c r="S21" s="27">
        <v>1.0863350485991996E-2</v>
      </c>
      <c r="T21" s="27">
        <v>0.20754716981132076</v>
      </c>
    </row>
    <row r="22" spans="1:20" ht="15" customHeight="1">
      <c r="A22" s="49"/>
      <c r="B22" s="24"/>
      <c r="C22" s="51" t="s">
        <v>292</v>
      </c>
      <c r="D22" s="28">
        <v>3564</v>
      </c>
      <c r="E22" s="29">
        <v>745</v>
      </c>
      <c r="F22" s="30">
        <v>21</v>
      </c>
      <c r="G22" s="30">
        <v>191</v>
      </c>
      <c r="H22" s="30">
        <v>70</v>
      </c>
      <c r="I22" s="30">
        <v>1131</v>
      </c>
      <c r="J22" s="30">
        <v>962</v>
      </c>
      <c r="K22" s="30">
        <v>245</v>
      </c>
      <c r="L22" s="30">
        <v>1378</v>
      </c>
      <c r="M22" s="30">
        <v>690</v>
      </c>
      <c r="N22" s="30">
        <v>3</v>
      </c>
      <c r="O22" s="30">
        <v>0</v>
      </c>
      <c r="P22" s="30">
        <v>27</v>
      </c>
      <c r="Q22" s="30">
        <v>98</v>
      </c>
      <c r="R22" s="30">
        <v>1</v>
      </c>
      <c r="S22" s="30">
        <v>43</v>
      </c>
      <c r="T22" s="30">
        <v>684</v>
      </c>
    </row>
    <row r="23" spans="1:20" ht="15" customHeight="1">
      <c r="A23" s="49"/>
      <c r="B23" s="24"/>
      <c r="C23" s="52"/>
      <c r="D23" s="25">
        <v>1</v>
      </c>
      <c r="E23" s="26">
        <v>0.20903479236812569</v>
      </c>
      <c r="F23" s="27">
        <v>5.8922558922558923E-3</v>
      </c>
      <c r="G23" s="27">
        <v>5.3591470258136924E-2</v>
      </c>
      <c r="H23" s="27">
        <v>1.9640852974186308E-2</v>
      </c>
      <c r="I23" s="27">
        <v>0.31734006734006737</v>
      </c>
      <c r="J23" s="27">
        <v>0.26992143658810325</v>
      </c>
      <c r="K23" s="27">
        <v>6.8742985409652083E-2</v>
      </c>
      <c r="L23" s="27">
        <v>0.38664421997755333</v>
      </c>
      <c r="M23" s="27">
        <v>0.19360269360269361</v>
      </c>
      <c r="N23" s="27">
        <v>8.4175084175084171E-4</v>
      </c>
      <c r="O23" s="27">
        <v>0</v>
      </c>
      <c r="P23" s="27">
        <v>7.575757575757576E-3</v>
      </c>
      <c r="Q23" s="27">
        <v>2.749719416386083E-2</v>
      </c>
      <c r="R23" s="27">
        <v>2.8058361391694727E-4</v>
      </c>
      <c r="S23" s="27">
        <v>1.2065095398428732E-2</v>
      </c>
      <c r="T23" s="27">
        <v>0.19191919191919191</v>
      </c>
    </row>
    <row r="24" spans="1:20" ht="15" customHeight="1">
      <c r="A24" s="49"/>
      <c r="B24" s="24"/>
      <c r="C24" s="51" t="s">
        <v>293</v>
      </c>
      <c r="D24" s="28">
        <v>4716</v>
      </c>
      <c r="E24" s="29">
        <v>967</v>
      </c>
      <c r="F24" s="30">
        <v>31</v>
      </c>
      <c r="G24" s="30">
        <v>267</v>
      </c>
      <c r="H24" s="30">
        <v>88</v>
      </c>
      <c r="I24" s="30">
        <v>1767</v>
      </c>
      <c r="J24" s="30">
        <v>1143</v>
      </c>
      <c r="K24" s="30">
        <v>356</v>
      </c>
      <c r="L24" s="30">
        <v>1809</v>
      </c>
      <c r="M24" s="30">
        <v>854</v>
      </c>
      <c r="N24" s="30">
        <v>6</v>
      </c>
      <c r="O24" s="30">
        <v>0</v>
      </c>
      <c r="P24" s="30">
        <v>39</v>
      </c>
      <c r="Q24" s="30">
        <v>143</v>
      </c>
      <c r="R24" s="30">
        <v>1</v>
      </c>
      <c r="S24" s="30">
        <v>60</v>
      </c>
      <c r="T24" s="30">
        <v>804</v>
      </c>
    </row>
    <row r="25" spans="1:20" ht="15" customHeight="1">
      <c r="A25" s="49"/>
      <c r="B25" s="24"/>
      <c r="C25" s="52"/>
      <c r="D25" s="25">
        <v>1</v>
      </c>
      <c r="E25" s="26">
        <v>0.20504664970313824</v>
      </c>
      <c r="F25" s="27">
        <v>6.5733672603901609E-3</v>
      </c>
      <c r="G25" s="27">
        <v>5.6615776081424936E-2</v>
      </c>
      <c r="H25" s="27">
        <v>1.8659881255301103E-2</v>
      </c>
      <c r="I25" s="27">
        <v>0.37468193384223919</v>
      </c>
      <c r="J25" s="27">
        <v>0.24236641221374045</v>
      </c>
      <c r="K25" s="27">
        <v>7.548770144189991E-2</v>
      </c>
      <c r="L25" s="27">
        <v>0.38358778625954199</v>
      </c>
      <c r="M25" s="27">
        <v>0.18108566581849025</v>
      </c>
      <c r="N25" s="27">
        <v>1.2722646310432571E-3</v>
      </c>
      <c r="O25" s="27">
        <v>0</v>
      </c>
      <c r="P25" s="27">
        <v>8.2697201017811698E-3</v>
      </c>
      <c r="Q25" s="27">
        <v>3.0322307039864292E-2</v>
      </c>
      <c r="R25" s="27">
        <v>2.1204410517387616E-4</v>
      </c>
      <c r="S25" s="27">
        <v>1.2722646310432569E-2</v>
      </c>
      <c r="T25" s="27">
        <v>0.17048346055979643</v>
      </c>
    </row>
    <row r="26" spans="1:20" ht="15" customHeight="1">
      <c r="A26" s="49"/>
      <c r="B26" s="24"/>
      <c r="C26" s="51" t="s">
        <v>294</v>
      </c>
      <c r="D26" s="28">
        <v>3882</v>
      </c>
      <c r="E26" s="29">
        <v>810</v>
      </c>
      <c r="F26" s="30">
        <v>44</v>
      </c>
      <c r="G26" s="30">
        <v>264</v>
      </c>
      <c r="H26" s="30">
        <v>66</v>
      </c>
      <c r="I26" s="30">
        <v>1524</v>
      </c>
      <c r="J26" s="30">
        <v>875</v>
      </c>
      <c r="K26" s="30">
        <v>492</v>
      </c>
      <c r="L26" s="30">
        <v>1701</v>
      </c>
      <c r="M26" s="30">
        <v>743</v>
      </c>
      <c r="N26" s="30">
        <v>6</v>
      </c>
      <c r="O26" s="30">
        <v>0</v>
      </c>
      <c r="P26" s="30">
        <v>37</v>
      </c>
      <c r="Q26" s="30">
        <v>165</v>
      </c>
      <c r="R26" s="30">
        <v>1</v>
      </c>
      <c r="S26" s="30">
        <v>89</v>
      </c>
      <c r="T26" s="30">
        <v>610</v>
      </c>
    </row>
    <row r="27" spans="1:20" ht="15" customHeight="1">
      <c r="A27" s="49"/>
      <c r="B27" s="43"/>
      <c r="C27" s="60"/>
      <c r="D27" s="44">
        <v>1</v>
      </c>
      <c r="E27" s="45">
        <v>0.20865533230293662</v>
      </c>
      <c r="F27" s="46">
        <v>1.1334363730036065E-2</v>
      </c>
      <c r="G27" s="46">
        <v>6.8006182380216385E-2</v>
      </c>
      <c r="H27" s="46">
        <v>1.7001545595054096E-2</v>
      </c>
      <c r="I27" s="46">
        <v>0.39258114374034003</v>
      </c>
      <c r="J27" s="46">
        <v>0.22539927872230808</v>
      </c>
      <c r="K27" s="46">
        <v>0.12673879443585781</v>
      </c>
      <c r="L27" s="46">
        <v>0.4381761978361669</v>
      </c>
      <c r="M27" s="46">
        <v>0.19139618753219989</v>
      </c>
      <c r="N27" s="46">
        <v>1.5455950540958269E-3</v>
      </c>
      <c r="O27" s="46">
        <v>0</v>
      </c>
      <c r="P27" s="46">
        <v>9.5311695002576E-3</v>
      </c>
      <c r="Q27" s="46">
        <v>4.250386398763524E-2</v>
      </c>
      <c r="R27" s="46">
        <v>2.5759917568263783E-4</v>
      </c>
      <c r="S27" s="46">
        <v>2.2926326635754765E-2</v>
      </c>
      <c r="T27" s="46">
        <v>0.15713549716640907</v>
      </c>
    </row>
    <row r="28" spans="1:20" ht="15" customHeight="1">
      <c r="A28" s="49"/>
      <c r="B28" s="24" t="s">
        <v>281</v>
      </c>
      <c r="C28" s="53" t="s">
        <v>295</v>
      </c>
      <c r="D28" s="21">
        <v>5554</v>
      </c>
      <c r="E28" s="22">
        <v>1979</v>
      </c>
      <c r="F28" s="23">
        <v>23</v>
      </c>
      <c r="G28" s="23">
        <v>274</v>
      </c>
      <c r="H28" s="23">
        <v>84</v>
      </c>
      <c r="I28" s="23">
        <v>2002</v>
      </c>
      <c r="J28" s="23">
        <v>1189</v>
      </c>
      <c r="K28" s="23">
        <v>298</v>
      </c>
      <c r="L28" s="23">
        <v>1919</v>
      </c>
      <c r="M28" s="23">
        <v>1063</v>
      </c>
      <c r="N28" s="23">
        <v>8</v>
      </c>
      <c r="O28" s="23">
        <v>0</v>
      </c>
      <c r="P28" s="23">
        <v>21</v>
      </c>
      <c r="Q28" s="23">
        <v>190</v>
      </c>
      <c r="R28" s="23">
        <v>1</v>
      </c>
      <c r="S28" s="23">
        <v>89</v>
      </c>
      <c r="T28" s="23">
        <v>927</v>
      </c>
    </row>
    <row r="29" spans="1:20" ht="15" customHeight="1">
      <c r="A29" s="49"/>
      <c r="B29" s="24"/>
      <c r="C29" s="52"/>
      <c r="D29" s="31">
        <v>1</v>
      </c>
      <c r="E29" s="26">
        <v>0.35631976953546995</v>
      </c>
      <c r="F29" s="27">
        <v>4.1411595246669064E-3</v>
      </c>
      <c r="G29" s="27">
        <v>4.9333813467770979E-2</v>
      </c>
      <c r="H29" s="27">
        <v>1.5124234785740008E-2</v>
      </c>
      <c r="I29" s="27">
        <v>0.36046092906013683</v>
      </c>
      <c r="J29" s="27">
        <v>0.21407994238386749</v>
      </c>
      <c r="K29" s="27">
        <v>5.3655023406553835E-2</v>
      </c>
      <c r="L29" s="27">
        <v>0.34551674468851279</v>
      </c>
      <c r="M29" s="27">
        <v>0.19139359020525748</v>
      </c>
      <c r="N29" s="27">
        <v>1.4404033129276198E-3</v>
      </c>
      <c r="O29" s="27">
        <v>0</v>
      </c>
      <c r="P29" s="27">
        <v>3.781058696435002E-3</v>
      </c>
      <c r="Q29" s="27">
        <v>3.4209578682030971E-2</v>
      </c>
      <c r="R29" s="27">
        <v>1.8005041411595248E-4</v>
      </c>
      <c r="S29" s="27">
        <v>1.602448685631977E-2</v>
      </c>
      <c r="T29" s="27">
        <v>0.16690673388548793</v>
      </c>
    </row>
    <row r="30" spans="1:20" ht="15" customHeight="1">
      <c r="A30" s="49"/>
      <c r="B30" s="24"/>
      <c r="C30" s="51" t="s">
        <v>296</v>
      </c>
      <c r="D30" s="28">
        <v>4048</v>
      </c>
      <c r="E30" s="29">
        <v>571</v>
      </c>
      <c r="F30" s="30">
        <v>35</v>
      </c>
      <c r="G30" s="30">
        <v>331</v>
      </c>
      <c r="H30" s="30">
        <v>121</v>
      </c>
      <c r="I30" s="30">
        <v>1139</v>
      </c>
      <c r="J30" s="30">
        <v>1121</v>
      </c>
      <c r="K30" s="30">
        <v>296</v>
      </c>
      <c r="L30" s="30">
        <v>1766</v>
      </c>
      <c r="M30" s="30">
        <v>829</v>
      </c>
      <c r="N30" s="30">
        <v>6</v>
      </c>
      <c r="O30" s="30">
        <v>0</v>
      </c>
      <c r="P30" s="30">
        <v>26</v>
      </c>
      <c r="Q30" s="30">
        <v>73</v>
      </c>
      <c r="R30" s="30">
        <v>0</v>
      </c>
      <c r="S30" s="30">
        <v>34</v>
      </c>
      <c r="T30" s="30">
        <v>819</v>
      </c>
    </row>
    <row r="31" spans="1:20" ht="15" customHeight="1">
      <c r="A31" s="49"/>
      <c r="B31" s="24"/>
      <c r="C31" s="52"/>
      <c r="D31" s="31">
        <v>1</v>
      </c>
      <c r="E31" s="26">
        <v>0.14105731225296442</v>
      </c>
      <c r="F31" s="27">
        <v>8.6462450592885379E-3</v>
      </c>
      <c r="G31" s="27">
        <v>8.1768774703557312E-2</v>
      </c>
      <c r="H31" s="27">
        <v>2.9891304347826088E-2</v>
      </c>
      <c r="I31" s="27">
        <v>0.28137351778656128</v>
      </c>
      <c r="J31" s="27">
        <v>0.27692687747035571</v>
      </c>
      <c r="K31" s="27">
        <v>7.3122529644268769E-2</v>
      </c>
      <c r="L31" s="27">
        <v>0.43626482213438733</v>
      </c>
      <c r="M31" s="27">
        <v>0.20479249011857709</v>
      </c>
      <c r="N31" s="27">
        <v>1.4822134387351778E-3</v>
      </c>
      <c r="O31" s="27">
        <v>0</v>
      </c>
      <c r="P31" s="27">
        <v>6.422924901185771E-3</v>
      </c>
      <c r="Q31" s="27">
        <v>1.8033596837944664E-2</v>
      </c>
      <c r="R31" s="27">
        <v>0</v>
      </c>
      <c r="S31" s="27">
        <v>8.399209486166008E-3</v>
      </c>
      <c r="T31" s="27">
        <v>0.20232213438735178</v>
      </c>
    </row>
    <row r="32" spans="1:20" ht="15" customHeight="1">
      <c r="A32" s="49"/>
      <c r="B32" s="24"/>
      <c r="C32" s="51" t="s">
        <v>297</v>
      </c>
      <c r="D32" s="28">
        <v>378</v>
      </c>
      <c r="E32" s="29">
        <v>47</v>
      </c>
      <c r="F32" s="30">
        <v>7</v>
      </c>
      <c r="G32" s="30">
        <v>39</v>
      </c>
      <c r="H32" s="30">
        <v>17</v>
      </c>
      <c r="I32" s="30">
        <v>112</v>
      </c>
      <c r="J32" s="30">
        <v>113</v>
      </c>
      <c r="K32" s="30">
        <v>29</v>
      </c>
      <c r="L32" s="30">
        <v>191</v>
      </c>
      <c r="M32" s="30">
        <v>69</v>
      </c>
      <c r="N32" s="30">
        <v>3</v>
      </c>
      <c r="O32" s="30">
        <v>0</v>
      </c>
      <c r="P32" s="30">
        <v>3</v>
      </c>
      <c r="Q32" s="30">
        <v>4</v>
      </c>
      <c r="R32" s="30">
        <v>0</v>
      </c>
      <c r="S32" s="30">
        <v>6</v>
      </c>
      <c r="T32" s="30">
        <v>72</v>
      </c>
    </row>
    <row r="33" spans="1:20" ht="15" customHeight="1">
      <c r="A33" s="49"/>
      <c r="B33" s="24"/>
      <c r="C33" s="52"/>
      <c r="D33" s="31">
        <v>1</v>
      </c>
      <c r="E33" s="26">
        <v>0.12433862433862433</v>
      </c>
      <c r="F33" s="27">
        <v>1.8518518518518517E-2</v>
      </c>
      <c r="G33" s="27">
        <v>0.10317460317460317</v>
      </c>
      <c r="H33" s="27">
        <v>4.4973544973544971E-2</v>
      </c>
      <c r="I33" s="27">
        <v>0.29629629629629628</v>
      </c>
      <c r="J33" s="27">
        <v>0.29894179894179895</v>
      </c>
      <c r="K33" s="27">
        <v>7.6719576719576715E-2</v>
      </c>
      <c r="L33" s="27">
        <v>0.50529100529100535</v>
      </c>
      <c r="M33" s="27">
        <v>0.18253968253968253</v>
      </c>
      <c r="N33" s="27">
        <v>7.9365079365079361E-3</v>
      </c>
      <c r="O33" s="27">
        <v>0</v>
      </c>
      <c r="P33" s="27">
        <v>7.9365079365079361E-3</v>
      </c>
      <c r="Q33" s="27">
        <v>1.0582010582010581E-2</v>
      </c>
      <c r="R33" s="27">
        <v>0</v>
      </c>
      <c r="S33" s="27">
        <v>1.5873015873015872E-2</v>
      </c>
      <c r="T33" s="27">
        <v>0.19047619047619047</v>
      </c>
    </row>
    <row r="34" spans="1:20" ht="15" customHeight="1">
      <c r="A34" s="49"/>
      <c r="B34" s="24"/>
      <c r="C34" s="51" t="s">
        <v>298</v>
      </c>
      <c r="D34" s="28">
        <v>3119</v>
      </c>
      <c r="E34" s="29">
        <v>284</v>
      </c>
      <c r="F34" s="30">
        <v>40</v>
      </c>
      <c r="G34" s="30">
        <v>216</v>
      </c>
      <c r="H34" s="30">
        <v>70</v>
      </c>
      <c r="I34" s="30">
        <v>1209</v>
      </c>
      <c r="J34" s="30">
        <v>909</v>
      </c>
      <c r="K34" s="30">
        <v>427</v>
      </c>
      <c r="L34" s="30">
        <v>1405</v>
      </c>
      <c r="M34" s="30">
        <v>579</v>
      </c>
      <c r="N34" s="30">
        <v>1</v>
      </c>
      <c r="O34" s="30">
        <v>0</v>
      </c>
      <c r="P34" s="30">
        <v>25</v>
      </c>
      <c r="Q34" s="30">
        <v>102</v>
      </c>
      <c r="R34" s="30">
        <v>0</v>
      </c>
      <c r="S34" s="30">
        <v>38</v>
      </c>
      <c r="T34" s="30">
        <v>476</v>
      </c>
    </row>
    <row r="35" spans="1:20" ht="15" customHeight="1">
      <c r="A35" s="49"/>
      <c r="B35" s="43"/>
      <c r="C35" s="60"/>
      <c r="D35" s="44">
        <v>1</v>
      </c>
      <c r="E35" s="45">
        <v>9.1054825264507852E-2</v>
      </c>
      <c r="F35" s="46">
        <v>1.2824623276691247E-2</v>
      </c>
      <c r="G35" s="46">
        <v>6.9252965694132737E-2</v>
      </c>
      <c r="H35" s="46">
        <v>2.2443090734209682E-2</v>
      </c>
      <c r="I35" s="46">
        <v>0.38762423853799294</v>
      </c>
      <c r="J35" s="46">
        <v>0.29143956396280857</v>
      </c>
      <c r="K35" s="46">
        <v>0.13690285347867906</v>
      </c>
      <c r="L35" s="46">
        <v>0.45046489259378003</v>
      </c>
      <c r="M35" s="46">
        <v>0.18563642193010579</v>
      </c>
      <c r="N35" s="46">
        <v>3.2061558191728119E-4</v>
      </c>
      <c r="O35" s="46">
        <v>0</v>
      </c>
      <c r="P35" s="46">
        <v>8.0153895479320291E-3</v>
      </c>
      <c r="Q35" s="46">
        <v>3.2702789355562679E-2</v>
      </c>
      <c r="R35" s="46">
        <v>0</v>
      </c>
      <c r="S35" s="46">
        <v>1.2183392112856685E-2</v>
      </c>
      <c r="T35" s="46">
        <v>0.15261301699262583</v>
      </c>
    </row>
    <row r="36" spans="1:20" ht="15" customHeight="1">
      <c r="A36" s="49"/>
      <c r="B36" s="24" t="s">
        <v>17</v>
      </c>
      <c r="C36" s="53" t="s">
        <v>299</v>
      </c>
      <c r="D36" s="21">
        <v>1205</v>
      </c>
      <c r="E36" s="22">
        <v>119</v>
      </c>
      <c r="F36" s="23">
        <v>0</v>
      </c>
      <c r="G36" s="23">
        <v>18</v>
      </c>
      <c r="H36" s="23">
        <v>12</v>
      </c>
      <c r="I36" s="23">
        <v>320</v>
      </c>
      <c r="J36" s="23">
        <v>212</v>
      </c>
      <c r="K36" s="23">
        <v>23</v>
      </c>
      <c r="L36" s="23">
        <v>289</v>
      </c>
      <c r="M36" s="23">
        <v>190</v>
      </c>
      <c r="N36" s="23">
        <v>0</v>
      </c>
      <c r="O36" s="23">
        <v>0</v>
      </c>
      <c r="P36" s="23">
        <v>3</v>
      </c>
      <c r="Q36" s="23">
        <v>9</v>
      </c>
      <c r="R36" s="23">
        <v>0</v>
      </c>
      <c r="S36" s="23">
        <v>3</v>
      </c>
      <c r="T36" s="23">
        <v>437</v>
      </c>
    </row>
    <row r="37" spans="1:20" ht="15" customHeight="1">
      <c r="A37" s="49"/>
      <c r="B37" s="24"/>
      <c r="C37" s="52"/>
      <c r="D37" s="31">
        <v>1</v>
      </c>
      <c r="E37" s="26">
        <v>9.8755186721991697E-2</v>
      </c>
      <c r="F37" s="27">
        <v>0</v>
      </c>
      <c r="G37" s="27">
        <v>1.4937759336099586E-2</v>
      </c>
      <c r="H37" s="27">
        <v>9.9585062240663894E-3</v>
      </c>
      <c r="I37" s="27">
        <v>0.26556016597510373</v>
      </c>
      <c r="J37" s="27">
        <v>0.17593360995850624</v>
      </c>
      <c r="K37" s="27">
        <v>1.9087136929460582E-2</v>
      </c>
      <c r="L37" s="27">
        <v>0.23983402489626557</v>
      </c>
      <c r="M37" s="27">
        <v>0.15767634854771784</v>
      </c>
      <c r="N37" s="27">
        <v>0</v>
      </c>
      <c r="O37" s="27">
        <v>0</v>
      </c>
      <c r="P37" s="27">
        <v>2.4896265560165973E-3</v>
      </c>
      <c r="Q37" s="27">
        <v>7.4688796680497929E-3</v>
      </c>
      <c r="R37" s="27">
        <v>0</v>
      </c>
      <c r="S37" s="27">
        <v>2.4896265560165973E-3</v>
      </c>
      <c r="T37" s="27">
        <v>0.36265560165975103</v>
      </c>
    </row>
    <row r="38" spans="1:20" ht="15" customHeight="1">
      <c r="A38" s="49"/>
      <c r="B38" s="24"/>
      <c r="C38" s="54" t="s">
        <v>300</v>
      </c>
      <c r="D38" s="28">
        <v>1546</v>
      </c>
      <c r="E38" s="29">
        <v>117</v>
      </c>
      <c r="F38" s="30">
        <v>5</v>
      </c>
      <c r="G38" s="30">
        <v>29</v>
      </c>
      <c r="H38" s="30">
        <v>18</v>
      </c>
      <c r="I38" s="30">
        <v>349</v>
      </c>
      <c r="J38" s="30">
        <v>281</v>
      </c>
      <c r="K38" s="30">
        <v>32</v>
      </c>
      <c r="L38" s="30">
        <v>421</v>
      </c>
      <c r="M38" s="30">
        <v>243</v>
      </c>
      <c r="N38" s="30">
        <v>3</v>
      </c>
      <c r="O38" s="30">
        <v>0</v>
      </c>
      <c r="P38" s="30">
        <v>4</v>
      </c>
      <c r="Q38" s="30">
        <v>14</v>
      </c>
      <c r="R38" s="30">
        <v>0</v>
      </c>
      <c r="S38" s="30">
        <v>14</v>
      </c>
      <c r="T38" s="30">
        <v>622</v>
      </c>
    </row>
    <row r="39" spans="1:20" ht="15" customHeight="1">
      <c r="A39" s="49"/>
      <c r="B39" s="24"/>
      <c r="C39" s="52"/>
      <c r="D39" s="31">
        <v>1</v>
      </c>
      <c r="E39" s="26">
        <v>7.5679172056921082E-2</v>
      </c>
      <c r="F39" s="27">
        <v>3.2341526520051748E-3</v>
      </c>
      <c r="G39" s="27">
        <v>1.8758085381630013E-2</v>
      </c>
      <c r="H39" s="27">
        <v>1.1642949547218629E-2</v>
      </c>
      <c r="I39" s="27">
        <v>0.2257438551099612</v>
      </c>
      <c r="J39" s="27">
        <v>0.18175937904269082</v>
      </c>
      <c r="K39" s="27">
        <v>2.0698576972833119E-2</v>
      </c>
      <c r="L39" s="27">
        <v>0.27231565329883572</v>
      </c>
      <c r="M39" s="27">
        <v>0.1571798188874515</v>
      </c>
      <c r="N39" s="27">
        <v>1.9404915912031048E-3</v>
      </c>
      <c r="O39" s="27">
        <v>0</v>
      </c>
      <c r="P39" s="27">
        <v>2.5873221216041399E-3</v>
      </c>
      <c r="Q39" s="27">
        <v>9.0556274256144882E-3</v>
      </c>
      <c r="R39" s="27">
        <v>0</v>
      </c>
      <c r="S39" s="27">
        <v>9.0556274256144882E-3</v>
      </c>
      <c r="T39" s="27">
        <v>0.4023285899094437</v>
      </c>
    </row>
    <row r="40" spans="1:20" ht="15" customHeight="1">
      <c r="A40" s="49"/>
      <c r="B40" s="24"/>
      <c r="C40" s="51" t="s">
        <v>301</v>
      </c>
      <c r="D40" s="28">
        <v>12779</v>
      </c>
      <c r="E40" s="29">
        <v>2963</v>
      </c>
      <c r="F40" s="30">
        <v>140</v>
      </c>
      <c r="G40" s="30">
        <v>993</v>
      </c>
      <c r="H40" s="30">
        <v>329</v>
      </c>
      <c r="I40" s="30">
        <v>4668</v>
      </c>
      <c r="J40" s="30">
        <v>3423</v>
      </c>
      <c r="K40" s="30">
        <v>1253</v>
      </c>
      <c r="L40" s="30">
        <v>5681</v>
      </c>
      <c r="M40" s="30">
        <v>2453</v>
      </c>
      <c r="N40" s="30">
        <v>19</v>
      </c>
      <c r="O40" s="30">
        <v>0</v>
      </c>
      <c r="P40" s="30">
        <v>116</v>
      </c>
      <c r="Q40" s="30">
        <v>445</v>
      </c>
      <c r="R40" s="30">
        <v>3</v>
      </c>
      <c r="S40" s="30">
        <v>219</v>
      </c>
      <c r="T40" s="30">
        <v>1696</v>
      </c>
    </row>
    <row r="41" spans="1:20" ht="15" customHeight="1">
      <c r="A41" s="49"/>
      <c r="B41" s="43"/>
      <c r="C41" s="60"/>
      <c r="D41" s="44">
        <v>1</v>
      </c>
      <c r="E41" s="45">
        <v>0.23186477815165507</v>
      </c>
      <c r="F41" s="46">
        <v>1.0955473824242898E-2</v>
      </c>
      <c r="G41" s="46">
        <v>7.7705610767665703E-2</v>
      </c>
      <c r="H41" s="46">
        <v>2.5745363486970811E-2</v>
      </c>
      <c r="I41" s="46">
        <v>0.36528679865404179</v>
      </c>
      <c r="J41" s="46">
        <v>0.26786133500273884</v>
      </c>
      <c r="K41" s="46">
        <v>9.8051490726973944E-2</v>
      </c>
      <c r="L41" s="46">
        <v>0.44455747711088506</v>
      </c>
      <c r="M41" s="46">
        <v>0.19195555207762735</v>
      </c>
      <c r="N41" s="46">
        <v>1.486814304718679E-3</v>
      </c>
      <c r="O41" s="46">
        <v>0</v>
      </c>
      <c r="P41" s="46">
        <v>9.0773925972298299E-3</v>
      </c>
      <c r="Q41" s="46">
        <v>3.4822756084200643E-2</v>
      </c>
      <c r="R41" s="46">
        <v>2.3476015337663353E-4</v>
      </c>
      <c r="S41" s="46">
        <v>1.7137491196494249E-2</v>
      </c>
      <c r="T41" s="46">
        <v>0.13271774004225684</v>
      </c>
    </row>
    <row r="42" spans="1:20" ht="15" customHeight="1">
      <c r="A42" s="49"/>
      <c r="B42" s="24" t="s">
        <v>15</v>
      </c>
      <c r="C42" s="53" t="s">
        <v>302</v>
      </c>
      <c r="D42" s="21">
        <v>497</v>
      </c>
      <c r="E42" s="35">
        <v>86</v>
      </c>
      <c r="F42" s="36">
        <v>1</v>
      </c>
      <c r="G42" s="36">
        <v>20</v>
      </c>
      <c r="H42" s="36">
        <v>3</v>
      </c>
      <c r="I42" s="36">
        <v>228</v>
      </c>
      <c r="J42" s="36">
        <v>105</v>
      </c>
      <c r="K42" s="36">
        <v>44</v>
      </c>
      <c r="L42" s="36">
        <v>159</v>
      </c>
      <c r="M42" s="36">
        <v>77</v>
      </c>
      <c r="N42" s="36">
        <v>0</v>
      </c>
      <c r="O42" s="36">
        <v>0</v>
      </c>
      <c r="P42" s="36">
        <v>6</v>
      </c>
      <c r="Q42" s="36">
        <v>15</v>
      </c>
      <c r="R42" s="36">
        <v>0</v>
      </c>
      <c r="S42" s="36">
        <v>8</v>
      </c>
      <c r="T42" s="36">
        <v>84</v>
      </c>
    </row>
    <row r="43" spans="1:20" ht="15" customHeight="1">
      <c r="A43" s="49"/>
      <c r="B43" s="24"/>
      <c r="C43" s="52"/>
      <c r="D43" s="31">
        <v>1</v>
      </c>
      <c r="E43" s="26">
        <v>0.17303822937625754</v>
      </c>
      <c r="F43" s="27">
        <v>2.012072434607646E-3</v>
      </c>
      <c r="G43" s="27">
        <v>4.0241448692152917E-2</v>
      </c>
      <c r="H43" s="27">
        <v>6.0362173038229373E-3</v>
      </c>
      <c r="I43" s="27">
        <v>0.45875251509054327</v>
      </c>
      <c r="J43" s="27">
        <v>0.21126760563380281</v>
      </c>
      <c r="K43" s="27">
        <v>8.8531187122736416E-2</v>
      </c>
      <c r="L43" s="27">
        <v>0.31991951710261568</v>
      </c>
      <c r="M43" s="27">
        <v>0.15492957746478872</v>
      </c>
      <c r="N43" s="27">
        <v>0</v>
      </c>
      <c r="O43" s="27">
        <v>0</v>
      </c>
      <c r="P43" s="27">
        <v>1.2072434607645875E-2</v>
      </c>
      <c r="Q43" s="27">
        <v>3.0181086519114688E-2</v>
      </c>
      <c r="R43" s="27">
        <v>0</v>
      </c>
      <c r="S43" s="27">
        <v>1.6096579476861168E-2</v>
      </c>
      <c r="T43" s="27">
        <v>0.16901408450704225</v>
      </c>
    </row>
    <row r="44" spans="1:20" ht="15" customHeight="1">
      <c r="A44" s="49"/>
      <c r="B44" s="24"/>
      <c r="C44" s="51" t="s">
        <v>303</v>
      </c>
      <c r="D44" s="28">
        <v>8147</v>
      </c>
      <c r="E44" s="37">
        <v>1617</v>
      </c>
      <c r="F44" s="38">
        <v>67</v>
      </c>
      <c r="G44" s="38">
        <v>455</v>
      </c>
      <c r="H44" s="38">
        <v>186</v>
      </c>
      <c r="I44" s="38">
        <v>2992</v>
      </c>
      <c r="J44" s="38">
        <v>2177</v>
      </c>
      <c r="K44" s="38">
        <v>713</v>
      </c>
      <c r="L44" s="38">
        <v>3145</v>
      </c>
      <c r="M44" s="38">
        <v>1477</v>
      </c>
      <c r="N44" s="38">
        <v>12</v>
      </c>
      <c r="O44" s="38">
        <v>0</v>
      </c>
      <c r="P44" s="38">
        <v>71</v>
      </c>
      <c r="Q44" s="38">
        <v>272</v>
      </c>
      <c r="R44" s="38">
        <v>3</v>
      </c>
      <c r="S44" s="38">
        <v>115</v>
      </c>
      <c r="T44" s="38">
        <v>1293</v>
      </c>
    </row>
    <row r="45" spans="1:20" ht="15" customHeight="1">
      <c r="A45" s="49"/>
      <c r="B45" s="24"/>
      <c r="C45" s="52"/>
      <c r="D45" s="31">
        <v>1</v>
      </c>
      <c r="E45" s="26">
        <v>0.19847796734994477</v>
      </c>
      <c r="F45" s="27">
        <v>8.2238860930403824E-3</v>
      </c>
      <c r="G45" s="27">
        <v>5.5848778691542901E-2</v>
      </c>
      <c r="H45" s="27">
        <v>2.2830489750828527E-2</v>
      </c>
      <c r="I45" s="27">
        <v>0.36725174911010189</v>
      </c>
      <c r="J45" s="27">
        <v>0.26721492573953604</v>
      </c>
      <c r="K45" s="27">
        <v>8.7516877378176011E-2</v>
      </c>
      <c r="L45" s="27">
        <v>0.38603166809868661</v>
      </c>
      <c r="M45" s="27">
        <v>0.18129372775254696</v>
      </c>
      <c r="N45" s="27">
        <v>1.4729348226340984E-3</v>
      </c>
      <c r="O45" s="27">
        <v>0</v>
      </c>
      <c r="P45" s="27">
        <v>8.7148643672517491E-3</v>
      </c>
      <c r="Q45" s="27">
        <v>3.3386522646372901E-2</v>
      </c>
      <c r="R45" s="27">
        <v>3.682337056585246E-4</v>
      </c>
      <c r="S45" s="27">
        <v>1.4115625383576776E-2</v>
      </c>
      <c r="T45" s="27">
        <v>0.15870872713882411</v>
      </c>
    </row>
    <row r="46" spans="1:20" ht="15" customHeight="1">
      <c r="A46" s="49"/>
      <c r="B46" s="24"/>
      <c r="C46" s="51" t="s">
        <v>304</v>
      </c>
      <c r="D46" s="28">
        <v>5197</v>
      </c>
      <c r="E46" s="37">
        <v>1108</v>
      </c>
      <c r="F46" s="38">
        <v>45</v>
      </c>
      <c r="G46" s="38">
        <v>370</v>
      </c>
      <c r="H46" s="38">
        <v>116</v>
      </c>
      <c r="I46" s="38">
        <v>1676</v>
      </c>
      <c r="J46" s="38">
        <v>1253</v>
      </c>
      <c r="K46" s="38">
        <v>367</v>
      </c>
      <c r="L46" s="38">
        <v>2238</v>
      </c>
      <c r="M46" s="38">
        <v>1037</v>
      </c>
      <c r="N46" s="38">
        <v>7</v>
      </c>
      <c r="O46" s="38">
        <v>0</v>
      </c>
      <c r="P46" s="38">
        <v>30</v>
      </c>
      <c r="Q46" s="38">
        <v>146</v>
      </c>
      <c r="R46" s="38">
        <v>0</v>
      </c>
      <c r="S46" s="38">
        <v>70</v>
      </c>
      <c r="T46" s="38">
        <v>974</v>
      </c>
    </row>
    <row r="47" spans="1:20" ht="15" customHeight="1">
      <c r="A47" s="49"/>
      <c r="B47" s="24"/>
      <c r="C47" s="52"/>
      <c r="D47" s="31">
        <v>1</v>
      </c>
      <c r="E47" s="26">
        <v>0.21319992303251875</v>
      </c>
      <c r="F47" s="27">
        <v>8.6588416394073504E-3</v>
      </c>
      <c r="G47" s="27">
        <v>7.1194920146238211E-2</v>
      </c>
      <c r="H47" s="27">
        <v>2.232056955936117E-2</v>
      </c>
      <c r="I47" s="27">
        <v>0.32249374639214934</v>
      </c>
      <c r="J47" s="27">
        <v>0.24110063498172021</v>
      </c>
      <c r="K47" s="27">
        <v>7.0617664036944389E-2</v>
      </c>
      <c r="L47" s="27">
        <v>0.43063305753319225</v>
      </c>
      <c r="M47" s="27">
        <v>0.19953819511256493</v>
      </c>
      <c r="N47" s="27">
        <v>1.3469309216855877E-3</v>
      </c>
      <c r="O47" s="27">
        <v>0</v>
      </c>
      <c r="P47" s="27">
        <v>5.7725610929382333E-3</v>
      </c>
      <c r="Q47" s="27">
        <v>2.8093130652299403E-2</v>
      </c>
      <c r="R47" s="27">
        <v>0</v>
      </c>
      <c r="S47" s="27">
        <v>1.3469309216855879E-2</v>
      </c>
      <c r="T47" s="27">
        <v>0.18741581681739464</v>
      </c>
    </row>
    <row r="48" spans="1:20" ht="15" customHeight="1">
      <c r="A48" s="49"/>
      <c r="B48" s="24"/>
      <c r="C48" s="51" t="s">
        <v>305</v>
      </c>
      <c r="D48" s="28">
        <v>1858</v>
      </c>
      <c r="E48" s="37">
        <v>419</v>
      </c>
      <c r="F48" s="38">
        <v>30</v>
      </c>
      <c r="G48" s="38">
        <v>188</v>
      </c>
      <c r="H48" s="38">
        <v>52</v>
      </c>
      <c r="I48" s="38">
        <v>494</v>
      </c>
      <c r="J48" s="38">
        <v>414</v>
      </c>
      <c r="K48" s="38">
        <v>175</v>
      </c>
      <c r="L48" s="38">
        <v>861</v>
      </c>
      <c r="M48" s="38">
        <v>341</v>
      </c>
      <c r="N48" s="38">
        <v>3</v>
      </c>
      <c r="O48" s="38">
        <v>0</v>
      </c>
      <c r="P48" s="38">
        <v>16</v>
      </c>
      <c r="Q48" s="38">
        <v>36</v>
      </c>
      <c r="R48" s="38">
        <v>0</v>
      </c>
      <c r="S48" s="38">
        <v>36</v>
      </c>
      <c r="T48" s="38">
        <v>452</v>
      </c>
    </row>
    <row r="49" spans="1:20" ht="15" customHeight="1">
      <c r="A49" s="49"/>
      <c r="B49" s="43"/>
      <c r="C49" s="60"/>
      <c r="D49" s="44">
        <v>1</v>
      </c>
      <c r="E49" s="45">
        <v>0.22551130247578041</v>
      </c>
      <c r="F49" s="46">
        <v>1.6146393972012917E-2</v>
      </c>
      <c r="G49" s="46">
        <v>0.10118406889128095</v>
      </c>
      <c r="H49" s="46">
        <v>2.7987082884822389E-2</v>
      </c>
      <c r="I49" s="46">
        <v>0.26587728740581268</v>
      </c>
      <c r="J49" s="46">
        <v>0.22282023681377824</v>
      </c>
      <c r="K49" s="46">
        <v>9.4187298170075345E-2</v>
      </c>
      <c r="L49" s="46">
        <v>0.46340150699677074</v>
      </c>
      <c r="M49" s="46">
        <v>0.18353067814854682</v>
      </c>
      <c r="N49" s="46">
        <v>1.6146393972012918E-3</v>
      </c>
      <c r="O49" s="46">
        <v>0</v>
      </c>
      <c r="P49" s="46">
        <v>8.6114101184068884E-3</v>
      </c>
      <c r="Q49" s="46">
        <v>1.9375672766415501E-2</v>
      </c>
      <c r="R49" s="46">
        <v>0</v>
      </c>
      <c r="S49" s="46">
        <v>1.9375672766415501E-2</v>
      </c>
      <c r="T49" s="46">
        <v>0.24327233584499461</v>
      </c>
    </row>
    <row r="50" spans="1:20" ht="15" customHeight="1">
      <c r="A50" s="49"/>
      <c r="B50" s="24" t="s">
        <v>282</v>
      </c>
      <c r="C50" s="53" t="s">
        <v>1</v>
      </c>
      <c r="D50" s="21">
        <v>2851</v>
      </c>
      <c r="E50" s="22">
        <v>475</v>
      </c>
      <c r="F50" s="23">
        <v>19</v>
      </c>
      <c r="G50" s="23">
        <v>118</v>
      </c>
      <c r="H50" s="23">
        <v>87</v>
      </c>
      <c r="I50" s="23">
        <v>834</v>
      </c>
      <c r="J50" s="23">
        <v>728</v>
      </c>
      <c r="K50" s="23">
        <v>201</v>
      </c>
      <c r="L50" s="23">
        <v>946</v>
      </c>
      <c r="M50" s="23">
        <v>525</v>
      </c>
      <c r="N50" s="23">
        <v>5</v>
      </c>
      <c r="O50" s="23">
        <v>0</v>
      </c>
      <c r="P50" s="23">
        <v>21</v>
      </c>
      <c r="Q50" s="23">
        <v>49</v>
      </c>
      <c r="R50" s="23">
        <v>1</v>
      </c>
      <c r="S50" s="23">
        <v>113</v>
      </c>
      <c r="T50" s="23">
        <v>799</v>
      </c>
    </row>
    <row r="51" spans="1:20" ht="15" customHeight="1">
      <c r="A51" s="49"/>
      <c r="B51" s="24"/>
      <c r="C51" s="52"/>
      <c r="D51" s="31">
        <v>1</v>
      </c>
      <c r="E51" s="26">
        <v>0.16660820764643985</v>
      </c>
      <c r="F51" s="27">
        <v>6.6643283058575942E-3</v>
      </c>
      <c r="G51" s="27">
        <v>4.1388986320589266E-2</v>
      </c>
      <c r="H51" s="27">
        <v>3.0515608558400562E-2</v>
      </c>
      <c r="I51" s="27">
        <v>0.29252893721501227</v>
      </c>
      <c r="J51" s="27">
        <v>0.25534900035075414</v>
      </c>
      <c r="K51" s="27">
        <v>7.0501578393546122E-2</v>
      </c>
      <c r="L51" s="27">
        <v>0.33181339880743599</v>
      </c>
      <c r="M51" s="27">
        <v>0.18414591371448613</v>
      </c>
      <c r="N51" s="27">
        <v>1.75377060680463E-3</v>
      </c>
      <c r="O51" s="27">
        <v>0</v>
      </c>
      <c r="P51" s="27">
        <v>7.3658365485794455E-3</v>
      </c>
      <c r="Q51" s="27">
        <v>1.7186951946685375E-2</v>
      </c>
      <c r="R51" s="27">
        <v>3.5075412136092597E-4</v>
      </c>
      <c r="S51" s="27">
        <v>3.9635215713784637E-2</v>
      </c>
      <c r="T51" s="27">
        <v>0.28025254296737989</v>
      </c>
    </row>
    <row r="52" spans="1:20" ht="15" customHeight="1">
      <c r="A52" s="49"/>
      <c r="B52" s="24"/>
      <c r="C52" s="51" t="s">
        <v>306</v>
      </c>
      <c r="D52" s="28">
        <v>1975</v>
      </c>
      <c r="E52" s="29">
        <v>250</v>
      </c>
      <c r="F52" s="30">
        <v>8</v>
      </c>
      <c r="G52" s="30">
        <v>72</v>
      </c>
      <c r="H52" s="30">
        <v>36</v>
      </c>
      <c r="I52" s="30">
        <v>625</v>
      </c>
      <c r="J52" s="30">
        <v>624</v>
      </c>
      <c r="K52" s="30">
        <v>150</v>
      </c>
      <c r="L52" s="30">
        <v>648</v>
      </c>
      <c r="M52" s="30">
        <v>192</v>
      </c>
      <c r="N52" s="30">
        <v>0</v>
      </c>
      <c r="O52" s="30">
        <v>0</v>
      </c>
      <c r="P52" s="30">
        <v>0</v>
      </c>
      <c r="Q52" s="30">
        <v>42</v>
      </c>
      <c r="R52" s="30">
        <v>1</v>
      </c>
      <c r="S52" s="30">
        <v>10</v>
      </c>
      <c r="T52" s="30">
        <v>533</v>
      </c>
    </row>
    <row r="53" spans="1:20" ht="15" customHeight="1">
      <c r="A53" s="49"/>
      <c r="B53" s="24"/>
      <c r="C53" s="52"/>
      <c r="D53" s="31">
        <v>1</v>
      </c>
      <c r="E53" s="26">
        <v>0.12658227848101267</v>
      </c>
      <c r="F53" s="27">
        <v>4.0506329113924053E-3</v>
      </c>
      <c r="G53" s="27">
        <v>3.6455696202531647E-2</v>
      </c>
      <c r="H53" s="27">
        <v>1.8227848101265823E-2</v>
      </c>
      <c r="I53" s="27">
        <v>0.31645569620253167</v>
      </c>
      <c r="J53" s="27">
        <v>0.3159493670886076</v>
      </c>
      <c r="K53" s="27">
        <v>7.5949367088607597E-2</v>
      </c>
      <c r="L53" s="27">
        <v>0.32810126582278482</v>
      </c>
      <c r="M53" s="27">
        <v>9.7215189873417721E-2</v>
      </c>
      <c r="N53" s="27">
        <v>0</v>
      </c>
      <c r="O53" s="27">
        <v>0</v>
      </c>
      <c r="P53" s="27">
        <v>0</v>
      </c>
      <c r="Q53" s="27">
        <v>2.1265822784810127E-2</v>
      </c>
      <c r="R53" s="27">
        <v>5.0632911392405066E-4</v>
      </c>
      <c r="S53" s="27">
        <v>5.0632911392405064E-3</v>
      </c>
      <c r="T53" s="27">
        <v>0.26987341772151896</v>
      </c>
    </row>
    <row r="54" spans="1:20" ht="15" customHeight="1">
      <c r="A54" s="49"/>
      <c r="B54" s="24"/>
      <c r="C54" s="51" t="s">
        <v>307</v>
      </c>
      <c r="D54" s="28">
        <v>923</v>
      </c>
      <c r="E54" s="29">
        <v>169</v>
      </c>
      <c r="F54" s="30">
        <v>7</v>
      </c>
      <c r="G54" s="30">
        <v>64</v>
      </c>
      <c r="H54" s="30">
        <v>18</v>
      </c>
      <c r="I54" s="30">
        <v>299</v>
      </c>
      <c r="J54" s="30">
        <v>248</v>
      </c>
      <c r="K54" s="30">
        <v>101</v>
      </c>
      <c r="L54" s="30">
        <v>355</v>
      </c>
      <c r="M54" s="30">
        <v>2</v>
      </c>
      <c r="N54" s="30">
        <v>0</v>
      </c>
      <c r="O54" s="30">
        <v>0</v>
      </c>
      <c r="P54" s="30">
        <v>13</v>
      </c>
      <c r="Q54" s="30">
        <v>32</v>
      </c>
      <c r="R54" s="30">
        <v>0</v>
      </c>
      <c r="S54" s="30">
        <v>8</v>
      </c>
      <c r="T54" s="30">
        <v>165</v>
      </c>
    </row>
    <row r="55" spans="1:20" ht="15" customHeight="1">
      <c r="A55" s="49"/>
      <c r="B55" s="24"/>
      <c r="C55" s="52"/>
      <c r="D55" s="31">
        <v>1</v>
      </c>
      <c r="E55" s="26">
        <v>0.18309859154929578</v>
      </c>
      <c r="F55" s="27">
        <v>7.5839653304442039E-3</v>
      </c>
      <c r="G55" s="27">
        <v>6.9339111592632716E-2</v>
      </c>
      <c r="H55" s="27">
        <v>1.9501625135427952E-2</v>
      </c>
      <c r="I55" s="27">
        <v>0.323943661971831</v>
      </c>
      <c r="J55" s="27">
        <v>0.26868905742145177</v>
      </c>
      <c r="K55" s="27">
        <v>0.10942578548212351</v>
      </c>
      <c r="L55" s="27">
        <v>0.38461538461538464</v>
      </c>
      <c r="M55" s="27">
        <v>2.1668472372697724E-3</v>
      </c>
      <c r="N55" s="27">
        <v>0</v>
      </c>
      <c r="O55" s="27">
        <v>0</v>
      </c>
      <c r="P55" s="27">
        <v>1.4084507042253521E-2</v>
      </c>
      <c r="Q55" s="27">
        <v>3.4669555796316358E-2</v>
      </c>
      <c r="R55" s="27">
        <v>0</v>
      </c>
      <c r="S55" s="27">
        <v>8.6673889490790895E-3</v>
      </c>
      <c r="T55" s="27">
        <v>0.17876489707475623</v>
      </c>
    </row>
    <row r="56" spans="1:20" ht="15" customHeight="1">
      <c r="A56" s="49"/>
      <c r="B56" s="24"/>
      <c r="C56" s="51" t="s">
        <v>12</v>
      </c>
      <c r="D56" s="28">
        <v>1215</v>
      </c>
      <c r="E56" s="29">
        <v>262</v>
      </c>
      <c r="F56" s="30">
        <v>11</v>
      </c>
      <c r="G56" s="30">
        <v>85</v>
      </c>
      <c r="H56" s="30">
        <v>23</v>
      </c>
      <c r="I56" s="30">
        <v>506</v>
      </c>
      <c r="J56" s="30">
        <v>258</v>
      </c>
      <c r="K56" s="30">
        <v>66</v>
      </c>
      <c r="L56" s="30">
        <v>597</v>
      </c>
      <c r="M56" s="30">
        <v>75</v>
      </c>
      <c r="N56" s="30">
        <v>2</v>
      </c>
      <c r="O56" s="30">
        <v>0</v>
      </c>
      <c r="P56" s="30">
        <v>17</v>
      </c>
      <c r="Q56" s="30">
        <v>36</v>
      </c>
      <c r="R56" s="30">
        <v>0</v>
      </c>
      <c r="S56" s="30">
        <v>0</v>
      </c>
      <c r="T56" s="30">
        <v>140</v>
      </c>
    </row>
    <row r="57" spans="1:20" ht="15" customHeight="1">
      <c r="A57" s="49"/>
      <c r="B57" s="24"/>
      <c r="C57" s="52"/>
      <c r="D57" s="31">
        <v>1</v>
      </c>
      <c r="E57" s="26">
        <v>0.21563786008230454</v>
      </c>
      <c r="F57" s="27">
        <v>9.0534979423868307E-3</v>
      </c>
      <c r="G57" s="27">
        <v>6.9958847736625515E-2</v>
      </c>
      <c r="H57" s="27">
        <v>1.8930041152263374E-2</v>
      </c>
      <c r="I57" s="27">
        <v>0.41646090534979424</v>
      </c>
      <c r="J57" s="27">
        <v>0.21234567901234569</v>
      </c>
      <c r="K57" s="27">
        <v>5.4320987654320987E-2</v>
      </c>
      <c r="L57" s="27">
        <v>0.49135802469135803</v>
      </c>
      <c r="M57" s="27">
        <v>6.1728395061728392E-2</v>
      </c>
      <c r="N57" s="27">
        <v>1.6460905349794238E-3</v>
      </c>
      <c r="O57" s="27">
        <v>0</v>
      </c>
      <c r="P57" s="27">
        <v>1.3991769547325103E-2</v>
      </c>
      <c r="Q57" s="27">
        <v>2.9629629629629631E-2</v>
      </c>
      <c r="R57" s="27">
        <v>0</v>
      </c>
      <c r="S57" s="27">
        <v>0</v>
      </c>
      <c r="T57" s="27">
        <v>0.11522633744855967</v>
      </c>
    </row>
    <row r="58" spans="1:20" ht="15" customHeight="1">
      <c r="A58" s="49"/>
      <c r="B58" s="24"/>
      <c r="C58" s="51" t="s">
        <v>308</v>
      </c>
      <c r="D58" s="28">
        <v>2062</v>
      </c>
      <c r="E58" s="29">
        <v>425</v>
      </c>
      <c r="F58" s="30">
        <v>11</v>
      </c>
      <c r="G58" s="30">
        <v>147</v>
      </c>
      <c r="H58" s="30">
        <v>39</v>
      </c>
      <c r="I58" s="30">
        <v>581</v>
      </c>
      <c r="J58" s="30">
        <v>564</v>
      </c>
      <c r="K58" s="30">
        <v>96</v>
      </c>
      <c r="L58" s="30">
        <v>935</v>
      </c>
      <c r="M58" s="30">
        <v>538</v>
      </c>
      <c r="N58" s="30">
        <v>1</v>
      </c>
      <c r="O58" s="30">
        <v>0</v>
      </c>
      <c r="P58" s="30">
        <v>15</v>
      </c>
      <c r="Q58" s="30">
        <v>95</v>
      </c>
      <c r="R58" s="30">
        <v>0</v>
      </c>
      <c r="S58" s="30">
        <v>3</v>
      </c>
      <c r="T58" s="30">
        <v>390</v>
      </c>
    </row>
    <row r="59" spans="1:20" ht="15" customHeight="1">
      <c r="A59" s="49"/>
      <c r="B59" s="24"/>
      <c r="C59" s="52"/>
      <c r="D59" s="31">
        <v>1</v>
      </c>
      <c r="E59" s="26">
        <v>0.20611057225994181</v>
      </c>
      <c r="F59" s="27">
        <v>5.3346265761396701E-3</v>
      </c>
      <c r="G59" s="27">
        <v>7.1290009699321047E-2</v>
      </c>
      <c r="H59" s="27">
        <v>1.8913676042677012E-2</v>
      </c>
      <c r="I59" s="27">
        <v>0.28176527643064986</v>
      </c>
      <c r="J59" s="27">
        <v>0.27352085354025218</v>
      </c>
      <c r="K59" s="27">
        <v>4.6556741028128033E-2</v>
      </c>
      <c r="L59" s="27">
        <v>0.45344325897187199</v>
      </c>
      <c r="M59" s="27">
        <v>0.26091173617846752</v>
      </c>
      <c r="N59" s="27">
        <v>4.8496605237633366E-4</v>
      </c>
      <c r="O59" s="27">
        <v>0</v>
      </c>
      <c r="P59" s="27">
        <v>7.2744907856450046E-3</v>
      </c>
      <c r="Q59" s="27">
        <v>4.6071774975751698E-2</v>
      </c>
      <c r="R59" s="27">
        <v>0</v>
      </c>
      <c r="S59" s="27">
        <v>1.454898157129001E-3</v>
      </c>
      <c r="T59" s="27">
        <v>0.18913676042677013</v>
      </c>
    </row>
    <row r="60" spans="1:20" ht="15" customHeight="1">
      <c r="A60" s="49"/>
      <c r="B60" s="24"/>
      <c r="C60" s="51" t="s">
        <v>16</v>
      </c>
      <c r="D60" s="28">
        <v>1141</v>
      </c>
      <c r="E60" s="29">
        <v>219</v>
      </c>
      <c r="F60" s="30">
        <v>12</v>
      </c>
      <c r="G60" s="30">
        <v>83</v>
      </c>
      <c r="H60" s="30">
        <v>19</v>
      </c>
      <c r="I60" s="30">
        <v>409</v>
      </c>
      <c r="J60" s="30">
        <v>455</v>
      </c>
      <c r="K60" s="30">
        <v>101</v>
      </c>
      <c r="L60" s="30">
        <v>473</v>
      </c>
      <c r="M60" s="30">
        <v>220</v>
      </c>
      <c r="N60" s="30">
        <v>3</v>
      </c>
      <c r="O60" s="30">
        <v>0</v>
      </c>
      <c r="P60" s="30">
        <v>16</v>
      </c>
      <c r="Q60" s="30">
        <v>17</v>
      </c>
      <c r="R60" s="30">
        <v>0</v>
      </c>
      <c r="S60" s="30">
        <v>0</v>
      </c>
      <c r="T60" s="30">
        <v>73</v>
      </c>
    </row>
    <row r="61" spans="1:20" ht="15" customHeight="1">
      <c r="A61" s="49"/>
      <c r="B61" s="24"/>
      <c r="C61" s="52"/>
      <c r="D61" s="31">
        <v>1</v>
      </c>
      <c r="E61" s="26">
        <v>0.19193689745836984</v>
      </c>
      <c r="F61" s="27">
        <v>1.0517090271691499E-2</v>
      </c>
      <c r="G61" s="27">
        <v>7.274320771253287E-2</v>
      </c>
      <c r="H61" s="27">
        <v>1.6652059596844872E-2</v>
      </c>
      <c r="I61" s="27">
        <v>0.3584574934268186</v>
      </c>
      <c r="J61" s="27">
        <v>0.3987730061349693</v>
      </c>
      <c r="K61" s="27">
        <v>8.851884312007012E-2</v>
      </c>
      <c r="L61" s="27">
        <v>0.41454864154250659</v>
      </c>
      <c r="M61" s="27">
        <v>0.19281332164767748</v>
      </c>
      <c r="N61" s="27">
        <v>2.6292725679228747E-3</v>
      </c>
      <c r="O61" s="27">
        <v>0</v>
      </c>
      <c r="P61" s="27">
        <v>1.4022787028921999E-2</v>
      </c>
      <c r="Q61" s="27">
        <v>1.4899211218229623E-2</v>
      </c>
      <c r="R61" s="27">
        <v>0</v>
      </c>
      <c r="S61" s="27">
        <v>0</v>
      </c>
      <c r="T61" s="27">
        <v>6.3978965819456612E-2</v>
      </c>
    </row>
    <row r="62" spans="1:20" ht="15" customHeight="1">
      <c r="A62" s="49"/>
      <c r="B62" s="24"/>
      <c r="C62" s="51" t="s">
        <v>5</v>
      </c>
      <c r="D62" s="28">
        <v>2265</v>
      </c>
      <c r="E62" s="29">
        <v>537</v>
      </c>
      <c r="F62" s="30">
        <v>31</v>
      </c>
      <c r="G62" s="30">
        <v>109</v>
      </c>
      <c r="H62" s="30">
        <v>55</v>
      </c>
      <c r="I62" s="30">
        <v>752</v>
      </c>
      <c r="J62" s="30">
        <v>509</v>
      </c>
      <c r="K62" s="30">
        <v>173</v>
      </c>
      <c r="L62" s="30">
        <v>1014</v>
      </c>
      <c r="M62" s="30">
        <v>556</v>
      </c>
      <c r="N62" s="30">
        <v>7</v>
      </c>
      <c r="O62" s="30">
        <v>0</v>
      </c>
      <c r="P62" s="30">
        <v>5</v>
      </c>
      <c r="Q62" s="30">
        <v>96</v>
      </c>
      <c r="R62" s="30">
        <v>0</v>
      </c>
      <c r="S62" s="30">
        <v>40</v>
      </c>
      <c r="T62" s="30">
        <v>254</v>
      </c>
    </row>
    <row r="63" spans="1:20" ht="15" customHeight="1">
      <c r="A63" s="49"/>
      <c r="B63" s="24"/>
      <c r="C63" s="52"/>
      <c r="D63" s="31">
        <v>1</v>
      </c>
      <c r="E63" s="26">
        <v>0.23708609271523179</v>
      </c>
      <c r="F63" s="27">
        <v>1.3686534216335542E-2</v>
      </c>
      <c r="G63" s="27">
        <v>4.812362030905077E-2</v>
      </c>
      <c r="H63" s="27">
        <v>2.4282560706401765E-2</v>
      </c>
      <c r="I63" s="27">
        <v>0.33200883002207504</v>
      </c>
      <c r="J63" s="27">
        <v>0.22472406181015453</v>
      </c>
      <c r="K63" s="27">
        <v>7.6379690949227377E-2</v>
      </c>
      <c r="L63" s="27">
        <v>0.44768211920529799</v>
      </c>
      <c r="M63" s="27">
        <v>0.24547461368653423</v>
      </c>
      <c r="N63" s="27">
        <v>3.0905077262693157E-3</v>
      </c>
      <c r="O63" s="27">
        <v>0</v>
      </c>
      <c r="P63" s="27">
        <v>2.2075055187637969E-3</v>
      </c>
      <c r="Q63" s="27">
        <v>4.2384105960264901E-2</v>
      </c>
      <c r="R63" s="27">
        <v>0</v>
      </c>
      <c r="S63" s="27">
        <v>1.7660044150110375E-2</v>
      </c>
      <c r="T63" s="27">
        <v>0.11214128035320088</v>
      </c>
    </row>
    <row r="64" spans="1:20" ht="15" customHeight="1">
      <c r="A64" s="49"/>
      <c r="B64" s="24"/>
      <c r="C64" s="51" t="s">
        <v>14</v>
      </c>
      <c r="D64" s="28">
        <v>1187</v>
      </c>
      <c r="E64" s="29">
        <v>312</v>
      </c>
      <c r="F64" s="30">
        <v>16</v>
      </c>
      <c r="G64" s="30">
        <v>90</v>
      </c>
      <c r="H64" s="30">
        <v>26</v>
      </c>
      <c r="I64" s="30">
        <v>579</v>
      </c>
      <c r="J64" s="30">
        <v>131</v>
      </c>
      <c r="K64" s="30">
        <v>208</v>
      </c>
      <c r="L64" s="30">
        <v>660</v>
      </c>
      <c r="M64" s="30">
        <v>413</v>
      </c>
      <c r="N64" s="30">
        <v>0</v>
      </c>
      <c r="O64" s="30">
        <v>0</v>
      </c>
      <c r="P64" s="30">
        <v>2</v>
      </c>
      <c r="Q64" s="30">
        <v>46</v>
      </c>
      <c r="R64" s="30">
        <v>0</v>
      </c>
      <c r="S64" s="30">
        <v>0</v>
      </c>
      <c r="T64" s="30">
        <v>92</v>
      </c>
    </row>
    <row r="65" spans="1:20" ht="15" customHeight="1">
      <c r="A65" s="49"/>
      <c r="B65" s="24"/>
      <c r="C65" s="52"/>
      <c r="D65" s="31">
        <v>1</v>
      </c>
      <c r="E65" s="26">
        <v>0.26284751474304968</v>
      </c>
      <c r="F65" s="27">
        <v>1.3479359730412805E-2</v>
      </c>
      <c r="G65" s="27">
        <v>7.5821398483572028E-2</v>
      </c>
      <c r="H65" s="27">
        <v>2.1903959561920809E-2</v>
      </c>
      <c r="I65" s="27">
        <v>0.48778433024431339</v>
      </c>
      <c r="J65" s="27">
        <v>0.11036225779275484</v>
      </c>
      <c r="K65" s="27">
        <v>0.17523167649536647</v>
      </c>
      <c r="L65" s="27">
        <v>0.55602358887952819</v>
      </c>
      <c r="M65" s="27">
        <v>0.34793597304128054</v>
      </c>
      <c r="N65" s="27">
        <v>0</v>
      </c>
      <c r="O65" s="27">
        <v>0</v>
      </c>
      <c r="P65" s="27">
        <v>1.6849199663016006E-3</v>
      </c>
      <c r="Q65" s="27">
        <v>3.8753159224936815E-2</v>
      </c>
      <c r="R65" s="27">
        <v>0</v>
      </c>
      <c r="S65" s="27">
        <v>0</v>
      </c>
      <c r="T65" s="27">
        <v>7.7506318449873629E-2</v>
      </c>
    </row>
    <row r="66" spans="1:20" ht="15" customHeight="1">
      <c r="A66" s="49"/>
      <c r="B66" s="24"/>
      <c r="C66" s="51" t="s">
        <v>19</v>
      </c>
      <c r="D66" s="28">
        <v>2539</v>
      </c>
      <c r="E66" s="29">
        <v>675</v>
      </c>
      <c r="F66" s="30">
        <v>34</v>
      </c>
      <c r="G66" s="30">
        <v>295</v>
      </c>
      <c r="H66" s="30">
        <v>65</v>
      </c>
      <c r="I66" s="30">
        <v>920</v>
      </c>
      <c r="J66" s="30">
        <v>541</v>
      </c>
      <c r="K66" s="30">
        <v>237</v>
      </c>
      <c r="L66" s="30">
        <v>960</v>
      </c>
      <c r="M66" s="30">
        <v>493</v>
      </c>
      <c r="N66" s="30">
        <v>5</v>
      </c>
      <c r="O66" s="30">
        <v>0</v>
      </c>
      <c r="P66" s="30">
        <v>36</v>
      </c>
      <c r="Q66" s="30">
        <v>64</v>
      </c>
      <c r="R66" s="30">
        <v>1</v>
      </c>
      <c r="S66" s="30">
        <v>74</v>
      </c>
      <c r="T66" s="30">
        <v>489</v>
      </c>
    </row>
    <row r="67" spans="1:20" ht="15" customHeight="1">
      <c r="A67" s="49"/>
      <c r="B67" s="43"/>
      <c r="C67" s="60"/>
      <c r="D67" s="44">
        <v>1</v>
      </c>
      <c r="E67" s="45">
        <v>0.265852697912564</v>
      </c>
      <c r="F67" s="46">
        <v>1.3391098857818039E-2</v>
      </c>
      <c r="G67" s="46">
        <v>0.11618747538400945</v>
      </c>
      <c r="H67" s="46">
        <v>2.5600630169358016E-2</v>
      </c>
      <c r="I67" s="46">
        <v>0.36234738085860574</v>
      </c>
      <c r="J67" s="46">
        <v>0.21307601417881056</v>
      </c>
      <c r="K67" s="46">
        <v>9.3343836155966919E-2</v>
      </c>
      <c r="L67" s="46">
        <v>0.37810161480897991</v>
      </c>
      <c r="M67" s="46">
        <v>0.19417093343836156</v>
      </c>
      <c r="N67" s="46">
        <v>1.9692792437967705E-3</v>
      </c>
      <c r="O67" s="46">
        <v>0</v>
      </c>
      <c r="P67" s="46">
        <v>1.4178810555336747E-2</v>
      </c>
      <c r="Q67" s="46">
        <v>2.520677432059866E-2</v>
      </c>
      <c r="R67" s="46">
        <v>3.9385584875935406E-4</v>
      </c>
      <c r="S67" s="46">
        <v>2.91453328081922E-2</v>
      </c>
      <c r="T67" s="46">
        <v>0.19259551004332415</v>
      </c>
    </row>
    <row r="68" spans="1:20" ht="15" customHeight="1">
      <c r="A68" s="49"/>
      <c r="B68" s="24" t="s">
        <v>283</v>
      </c>
      <c r="C68" s="53" t="s">
        <v>309</v>
      </c>
      <c r="D68" s="21">
        <v>2952</v>
      </c>
      <c r="E68" s="22">
        <v>543</v>
      </c>
      <c r="F68" s="23">
        <v>3</v>
      </c>
      <c r="G68" s="23">
        <v>71</v>
      </c>
      <c r="H68" s="23">
        <v>28</v>
      </c>
      <c r="I68" s="23">
        <v>792</v>
      </c>
      <c r="J68" s="23">
        <v>539</v>
      </c>
      <c r="K68" s="23">
        <v>18</v>
      </c>
      <c r="L68" s="23">
        <v>763</v>
      </c>
      <c r="M68" s="23">
        <v>553</v>
      </c>
      <c r="N68" s="23">
        <v>1</v>
      </c>
      <c r="O68" s="23">
        <v>0</v>
      </c>
      <c r="P68" s="23">
        <v>1</v>
      </c>
      <c r="Q68" s="23">
        <v>35</v>
      </c>
      <c r="R68" s="23">
        <v>0</v>
      </c>
      <c r="S68" s="23">
        <v>13</v>
      </c>
      <c r="T68" s="23">
        <v>779</v>
      </c>
    </row>
    <row r="69" spans="1:20" ht="15" customHeight="1">
      <c r="A69" s="49"/>
      <c r="B69" s="24"/>
      <c r="C69" s="52"/>
      <c r="D69" s="31">
        <v>1</v>
      </c>
      <c r="E69" s="26">
        <v>0.1839430894308943</v>
      </c>
      <c r="F69" s="27">
        <v>1.0162601626016261E-3</v>
      </c>
      <c r="G69" s="27">
        <v>2.4051490514905148E-2</v>
      </c>
      <c r="H69" s="27">
        <v>9.485094850948509E-3</v>
      </c>
      <c r="I69" s="27">
        <v>0.26829268292682928</v>
      </c>
      <c r="J69" s="27">
        <v>0.18258807588075882</v>
      </c>
      <c r="K69" s="27">
        <v>6.0975609756097563E-3</v>
      </c>
      <c r="L69" s="27">
        <v>0.25846883468834686</v>
      </c>
      <c r="M69" s="27">
        <v>0.18733062330623307</v>
      </c>
      <c r="N69" s="27">
        <v>3.3875338753387534E-4</v>
      </c>
      <c r="O69" s="27">
        <v>0</v>
      </c>
      <c r="P69" s="27">
        <v>3.3875338753387534E-4</v>
      </c>
      <c r="Q69" s="27">
        <v>1.1856368563685637E-2</v>
      </c>
      <c r="R69" s="27">
        <v>0</v>
      </c>
      <c r="S69" s="27">
        <v>4.4037940379403791E-3</v>
      </c>
      <c r="T69" s="27">
        <v>0.2638888888888889</v>
      </c>
    </row>
    <row r="70" spans="1:20" ht="15" customHeight="1">
      <c r="A70" s="49"/>
      <c r="B70" s="24"/>
      <c r="C70" s="51" t="s">
        <v>310</v>
      </c>
      <c r="D70" s="28">
        <v>2912</v>
      </c>
      <c r="E70" s="29">
        <v>653</v>
      </c>
      <c r="F70" s="30">
        <v>7</v>
      </c>
      <c r="G70" s="30">
        <v>104</v>
      </c>
      <c r="H70" s="30">
        <v>45</v>
      </c>
      <c r="I70" s="30">
        <v>870</v>
      </c>
      <c r="J70" s="30">
        <v>688</v>
      </c>
      <c r="K70" s="30">
        <v>52</v>
      </c>
      <c r="L70" s="30">
        <v>1035</v>
      </c>
      <c r="M70" s="30">
        <v>593</v>
      </c>
      <c r="N70" s="30">
        <v>2</v>
      </c>
      <c r="O70" s="30">
        <v>0</v>
      </c>
      <c r="P70" s="30">
        <v>2</v>
      </c>
      <c r="Q70" s="30">
        <v>39</v>
      </c>
      <c r="R70" s="30">
        <v>0</v>
      </c>
      <c r="S70" s="30">
        <v>29</v>
      </c>
      <c r="T70" s="30">
        <v>572</v>
      </c>
    </row>
    <row r="71" spans="1:20" ht="15" customHeight="1">
      <c r="A71" s="49"/>
      <c r="B71" s="24"/>
      <c r="C71" s="52"/>
      <c r="D71" s="31">
        <v>1</v>
      </c>
      <c r="E71" s="26">
        <v>0.2242445054945055</v>
      </c>
      <c r="F71" s="27">
        <v>2.403846153846154E-3</v>
      </c>
      <c r="G71" s="27">
        <v>3.5714285714285712E-2</v>
      </c>
      <c r="H71" s="27">
        <v>1.5453296703296704E-2</v>
      </c>
      <c r="I71" s="27">
        <v>0.29876373626373626</v>
      </c>
      <c r="J71" s="27">
        <v>0.23626373626373626</v>
      </c>
      <c r="K71" s="27">
        <v>1.7857142857142856E-2</v>
      </c>
      <c r="L71" s="27">
        <v>0.35542582417582419</v>
      </c>
      <c r="M71" s="27">
        <v>0.20364010989010989</v>
      </c>
      <c r="N71" s="27">
        <v>6.8681318681318687E-4</v>
      </c>
      <c r="O71" s="27">
        <v>0</v>
      </c>
      <c r="P71" s="27">
        <v>6.8681318681318687E-4</v>
      </c>
      <c r="Q71" s="27">
        <v>1.3392857142857142E-2</v>
      </c>
      <c r="R71" s="27">
        <v>0</v>
      </c>
      <c r="S71" s="27">
        <v>9.9587912087912081E-3</v>
      </c>
      <c r="T71" s="27">
        <v>0.19642857142857142</v>
      </c>
    </row>
    <row r="72" spans="1:20" ht="15" customHeight="1">
      <c r="A72" s="49"/>
      <c r="B72" s="24"/>
      <c r="C72" s="51" t="s">
        <v>311</v>
      </c>
      <c r="D72" s="28">
        <v>3812</v>
      </c>
      <c r="E72" s="29">
        <v>773</v>
      </c>
      <c r="F72" s="30">
        <v>9</v>
      </c>
      <c r="G72" s="30">
        <v>208</v>
      </c>
      <c r="H72" s="30">
        <v>64</v>
      </c>
      <c r="I72" s="30">
        <v>1560</v>
      </c>
      <c r="J72" s="30">
        <v>1061</v>
      </c>
      <c r="K72" s="30">
        <v>213</v>
      </c>
      <c r="L72" s="30">
        <v>1212</v>
      </c>
      <c r="M72" s="30">
        <v>634</v>
      </c>
      <c r="N72" s="30">
        <v>2</v>
      </c>
      <c r="O72" s="30">
        <v>0</v>
      </c>
      <c r="P72" s="30">
        <v>38</v>
      </c>
      <c r="Q72" s="30">
        <v>136</v>
      </c>
      <c r="R72" s="30">
        <v>2</v>
      </c>
      <c r="S72" s="30">
        <v>37</v>
      </c>
      <c r="T72" s="30">
        <v>568</v>
      </c>
    </row>
    <row r="73" spans="1:20" ht="15" customHeight="1">
      <c r="A73" s="49"/>
      <c r="B73" s="24"/>
      <c r="C73" s="52"/>
      <c r="D73" s="31">
        <v>1</v>
      </c>
      <c r="E73" s="26">
        <v>0.2027806925498426</v>
      </c>
      <c r="F73" s="27">
        <v>2.3609653725078701E-3</v>
      </c>
      <c r="G73" s="27">
        <v>5.4564533053515218E-2</v>
      </c>
      <c r="H73" s="27">
        <v>1.6789087093389297E-2</v>
      </c>
      <c r="I73" s="27">
        <v>0.40923399790136411</v>
      </c>
      <c r="J73" s="27">
        <v>0.27833158447009443</v>
      </c>
      <c r="K73" s="27">
        <v>5.5876180482686257E-2</v>
      </c>
      <c r="L73" s="27">
        <v>0.3179433368310598</v>
      </c>
      <c r="M73" s="27">
        <v>0.16631689401888772</v>
      </c>
      <c r="N73" s="27">
        <v>5.2465897166841555E-4</v>
      </c>
      <c r="O73" s="27">
        <v>0</v>
      </c>
      <c r="P73" s="27">
        <v>9.9685204616998951E-3</v>
      </c>
      <c r="Q73" s="27">
        <v>3.5676810073452254E-2</v>
      </c>
      <c r="R73" s="27">
        <v>5.2465897166841555E-4</v>
      </c>
      <c r="S73" s="27">
        <v>9.7061909758656868E-3</v>
      </c>
      <c r="T73" s="27">
        <v>0.14900314795383002</v>
      </c>
    </row>
    <row r="74" spans="1:20" ht="15" customHeight="1">
      <c r="A74" s="49"/>
      <c r="B74" s="24"/>
      <c r="C74" s="51" t="s">
        <v>312</v>
      </c>
      <c r="D74" s="28">
        <v>2750</v>
      </c>
      <c r="E74" s="29">
        <v>546</v>
      </c>
      <c r="F74" s="30">
        <v>15</v>
      </c>
      <c r="G74" s="30">
        <v>213</v>
      </c>
      <c r="H74" s="30">
        <v>70</v>
      </c>
      <c r="I74" s="30">
        <v>1061</v>
      </c>
      <c r="J74" s="30">
        <v>834</v>
      </c>
      <c r="K74" s="30">
        <v>331</v>
      </c>
      <c r="L74" s="30">
        <v>1338</v>
      </c>
      <c r="M74" s="30">
        <v>488</v>
      </c>
      <c r="N74" s="30">
        <v>3</v>
      </c>
      <c r="O74" s="30">
        <v>0</v>
      </c>
      <c r="P74" s="30">
        <v>27</v>
      </c>
      <c r="Q74" s="30">
        <v>111</v>
      </c>
      <c r="R74" s="30">
        <v>0</v>
      </c>
      <c r="S74" s="30">
        <v>45</v>
      </c>
      <c r="T74" s="30">
        <v>368</v>
      </c>
    </row>
    <row r="75" spans="1:20" ht="15" customHeight="1">
      <c r="A75" s="49"/>
      <c r="B75" s="24"/>
      <c r="C75" s="52"/>
      <c r="D75" s="31">
        <v>1</v>
      </c>
      <c r="E75" s="26">
        <v>0.19854545454545455</v>
      </c>
      <c r="F75" s="27">
        <v>5.454545454545455E-3</v>
      </c>
      <c r="G75" s="27">
        <v>7.7454545454545456E-2</v>
      </c>
      <c r="H75" s="27">
        <v>2.5454545454545455E-2</v>
      </c>
      <c r="I75" s="27">
        <v>0.38581818181818184</v>
      </c>
      <c r="J75" s="27">
        <v>0.30327272727272725</v>
      </c>
      <c r="K75" s="27">
        <v>0.12036363636363637</v>
      </c>
      <c r="L75" s="27">
        <v>0.48654545454545456</v>
      </c>
      <c r="M75" s="27">
        <v>0.17745454545454545</v>
      </c>
      <c r="N75" s="27">
        <v>1.090909090909091E-3</v>
      </c>
      <c r="O75" s="27">
        <v>0</v>
      </c>
      <c r="P75" s="27">
        <v>9.8181818181818179E-3</v>
      </c>
      <c r="Q75" s="27">
        <v>4.0363636363636365E-2</v>
      </c>
      <c r="R75" s="27">
        <v>0</v>
      </c>
      <c r="S75" s="27">
        <v>1.6363636363636365E-2</v>
      </c>
      <c r="T75" s="27">
        <v>0.13381818181818181</v>
      </c>
    </row>
    <row r="76" spans="1:20" ht="15" customHeight="1">
      <c r="A76" s="49"/>
      <c r="B76" s="24"/>
      <c r="C76" s="51" t="s">
        <v>313</v>
      </c>
      <c r="D76" s="28">
        <v>1585</v>
      </c>
      <c r="E76" s="29">
        <v>307</v>
      </c>
      <c r="F76" s="30">
        <v>16</v>
      </c>
      <c r="G76" s="30">
        <v>160</v>
      </c>
      <c r="H76" s="30">
        <v>59</v>
      </c>
      <c r="I76" s="30">
        <v>576</v>
      </c>
      <c r="J76" s="30">
        <v>447</v>
      </c>
      <c r="K76" s="30">
        <v>288</v>
      </c>
      <c r="L76" s="30">
        <v>929</v>
      </c>
      <c r="M76" s="30">
        <v>285</v>
      </c>
      <c r="N76" s="30">
        <v>7</v>
      </c>
      <c r="O76" s="30">
        <v>0</v>
      </c>
      <c r="P76" s="30">
        <v>27</v>
      </c>
      <c r="Q76" s="30">
        <v>87</v>
      </c>
      <c r="R76" s="30">
        <v>0</v>
      </c>
      <c r="S76" s="30">
        <v>42</v>
      </c>
      <c r="T76" s="30">
        <v>214</v>
      </c>
    </row>
    <row r="77" spans="1:20" ht="15" customHeight="1">
      <c r="A77" s="49"/>
      <c r="B77" s="24"/>
      <c r="C77" s="52"/>
      <c r="D77" s="31">
        <v>1</v>
      </c>
      <c r="E77" s="26">
        <v>0.19369085173501577</v>
      </c>
      <c r="F77" s="27">
        <v>1.0094637223974764E-2</v>
      </c>
      <c r="G77" s="27">
        <v>0.10094637223974763</v>
      </c>
      <c r="H77" s="27">
        <v>3.7223974763406942E-2</v>
      </c>
      <c r="I77" s="27">
        <v>0.36340694006309149</v>
      </c>
      <c r="J77" s="27">
        <v>0.28201892744479495</v>
      </c>
      <c r="K77" s="27">
        <v>0.18170347003154574</v>
      </c>
      <c r="L77" s="27">
        <v>0.58611987381703468</v>
      </c>
      <c r="M77" s="27">
        <v>0.17981072555205047</v>
      </c>
      <c r="N77" s="27">
        <v>4.4164037854889588E-3</v>
      </c>
      <c r="O77" s="27">
        <v>0</v>
      </c>
      <c r="P77" s="27">
        <v>1.7034700315457414E-2</v>
      </c>
      <c r="Q77" s="27">
        <v>5.4889589905362773E-2</v>
      </c>
      <c r="R77" s="27">
        <v>0</v>
      </c>
      <c r="S77" s="27">
        <v>2.6498422712933754E-2</v>
      </c>
      <c r="T77" s="27">
        <v>0.13501577287066246</v>
      </c>
    </row>
    <row r="78" spans="1:20" ht="15" customHeight="1">
      <c r="A78" s="49"/>
      <c r="B78" s="24"/>
      <c r="C78" s="51" t="s">
        <v>314</v>
      </c>
      <c r="D78" s="28">
        <v>1329</v>
      </c>
      <c r="E78" s="29">
        <v>320</v>
      </c>
      <c r="F78" s="30">
        <v>31</v>
      </c>
      <c r="G78" s="30">
        <v>152</v>
      </c>
      <c r="H78" s="30">
        <v>58</v>
      </c>
      <c r="I78" s="30">
        <v>418</v>
      </c>
      <c r="J78" s="30">
        <v>351</v>
      </c>
      <c r="K78" s="30">
        <v>270</v>
      </c>
      <c r="L78" s="30">
        <v>841</v>
      </c>
      <c r="M78" s="30">
        <v>336</v>
      </c>
      <c r="N78" s="30">
        <v>6</v>
      </c>
      <c r="O78" s="30">
        <v>0</v>
      </c>
      <c r="P78" s="30">
        <v>15</v>
      </c>
      <c r="Q78" s="30">
        <v>42</v>
      </c>
      <c r="R78" s="30">
        <v>0</v>
      </c>
      <c r="S78" s="30">
        <v>40</v>
      </c>
      <c r="T78" s="30">
        <v>210</v>
      </c>
    </row>
    <row r="79" spans="1:20" ht="15" customHeight="1">
      <c r="A79" s="49"/>
      <c r="B79" s="24"/>
      <c r="C79" s="52"/>
      <c r="D79" s="31">
        <v>1</v>
      </c>
      <c r="E79" s="26">
        <v>0.24078254326561324</v>
      </c>
      <c r="F79" s="27">
        <v>2.3325808878856283E-2</v>
      </c>
      <c r="G79" s="27">
        <v>0.1143717080511663</v>
      </c>
      <c r="H79" s="27">
        <v>4.3641835966892403E-2</v>
      </c>
      <c r="I79" s="27">
        <v>0.31452219714070728</v>
      </c>
      <c r="J79" s="27">
        <v>0.26410835214446954</v>
      </c>
      <c r="K79" s="27">
        <v>0.20316027088036118</v>
      </c>
      <c r="L79" s="27">
        <v>0.63280662151993983</v>
      </c>
      <c r="M79" s="27">
        <v>0.25282167042889392</v>
      </c>
      <c r="N79" s="27">
        <v>4.5146726862302479E-3</v>
      </c>
      <c r="O79" s="27">
        <v>0</v>
      </c>
      <c r="P79" s="27">
        <v>1.1286681715575621E-2</v>
      </c>
      <c r="Q79" s="27">
        <v>3.160270880361174E-2</v>
      </c>
      <c r="R79" s="27">
        <v>0</v>
      </c>
      <c r="S79" s="27">
        <v>3.0097817908201655E-2</v>
      </c>
      <c r="T79" s="27">
        <v>0.1580135440180587</v>
      </c>
    </row>
    <row r="80" spans="1:20" ht="15" customHeight="1">
      <c r="A80" s="49"/>
      <c r="B80" s="24"/>
      <c r="C80" s="51" t="s">
        <v>315</v>
      </c>
      <c r="D80" s="28">
        <v>686</v>
      </c>
      <c r="E80" s="29">
        <v>170</v>
      </c>
      <c r="F80" s="30">
        <v>67</v>
      </c>
      <c r="G80" s="30">
        <v>153</v>
      </c>
      <c r="H80" s="30">
        <v>44</v>
      </c>
      <c r="I80" s="30">
        <v>213</v>
      </c>
      <c r="J80" s="30">
        <v>132</v>
      </c>
      <c r="K80" s="30">
        <v>160</v>
      </c>
      <c r="L80" s="30">
        <v>461</v>
      </c>
      <c r="M80" s="30">
        <v>121</v>
      </c>
      <c r="N80" s="30">
        <v>2</v>
      </c>
      <c r="O80" s="30">
        <v>0</v>
      </c>
      <c r="P80" s="30">
        <v>15</v>
      </c>
      <c r="Q80" s="30">
        <v>27</v>
      </c>
      <c r="R80" s="30">
        <v>1</v>
      </c>
      <c r="S80" s="30">
        <v>42</v>
      </c>
      <c r="T80" s="30">
        <v>127</v>
      </c>
    </row>
    <row r="81" spans="1:20" ht="15" customHeight="1">
      <c r="A81" s="49"/>
      <c r="B81" s="24"/>
      <c r="C81" s="52"/>
      <c r="D81" s="31">
        <v>1</v>
      </c>
      <c r="E81" s="26">
        <v>0.24781341107871721</v>
      </c>
      <c r="F81" s="27">
        <v>9.7667638483965008E-2</v>
      </c>
      <c r="G81" s="27">
        <v>0.22303206997084549</v>
      </c>
      <c r="H81" s="27">
        <v>6.4139941690962099E-2</v>
      </c>
      <c r="I81" s="27">
        <v>0.31049562682215742</v>
      </c>
      <c r="J81" s="27">
        <v>0.1924198250728863</v>
      </c>
      <c r="K81" s="27">
        <v>0.23323615160349853</v>
      </c>
      <c r="L81" s="27">
        <v>0.67201166180758021</v>
      </c>
      <c r="M81" s="27">
        <v>0.17638483965014579</v>
      </c>
      <c r="N81" s="27">
        <v>2.9154518950437317E-3</v>
      </c>
      <c r="O81" s="27">
        <v>0</v>
      </c>
      <c r="P81" s="27">
        <v>2.1865889212827987E-2</v>
      </c>
      <c r="Q81" s="27">
        <v>3.9358600583090382E-2</v>
      </c>
      <c r="R81" s="27">
        <v>1.4577259475218659E-3</v>
      </c>
      <c r="S81" s="27">
        <v>6.1224489795918366E-2</v>
      </c>
      <c r="T81" s="27">
        <v>0.18513119533527697</v>
      </c>
    </row>
    <row r="82" spans="1:20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</row>
    <row r="83" spans="1:20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</row>
    <row r="84" spans="1:20" ht="15" customHeight="1">
      <c r="A84" s="49"/>
      <c r="B84" s="24" t="s">
        <v>316</v>
      </c>
      <c r="C84" s="53" t="s">
        <v>317</v>
      </c>
      <c r="D84" s="21">
        <v>4187</v>
      </c>
      <c r="E84" s="22">
        <v>949</v>
      </c>
      <c r="F84" s="23">
        <v>36</v>
      </c>
      <c r="G84" s="23">
        <v>213</v>
      </c>
      <c r="H84" s="23">
        <v>116</v>
      </c>
      <c r="I84" s="23">
        <v>1023</v>
      </c>
      <c r="J84" s="23">
        <v>955</v>
      </c>
      <c r="K84" s="23">
        <v>90</v>
      </c>
      <c r="L84" s="23">
        <v>1762</v>
      </c>
      <c r="M84" s="23">
        <v>899</v>
      </c>
      <c r="N84" s="23">
        <v>4</v>
      </c>
      <c r="O84" s="23">
        <v>0</v>
      </c>
      <c r="P84" s="23">
        <v>3</v>
      </c>
      <c r="Q84" s="23">
        <v>37</v>
      </c>
      <c r="R84" s="23">
        <v>0</v>
      </c>
      <c r="S84" s="23">
        <v>37</v>
      </c>
      <c r="T84" s="23">
        <v>834</v>
      </c>
    </row>
    <row r="85" spans="1:20" ht="15" customHeight="1">
      <c r="A85" s="49"/>
      <c r="B85" s="24" t="s">
        <v>318</v>
      </c>
      <c r="C85" s="52"/>
      <c r="D85" s="31">
        <v>1</v>
      </c>
      <c r="E85" s="26">
        <v>0.22665392882732266</v>
      </c>
      <c r="F85" s="27">
        <v>8.5980415572008591E-3</v>
      </c>
      <c r="G85" s="27">
        <v>5.0871745880105089E-2</v>
      </c>
      <c r="H85" s="27">
        <v>2.7704800573202772E-2</v>
      </c>
      <c r="I85" s="27">
        <v>0.24432768091712442</v>
      </c>
      <c r="J85" s="27">
        <v>0.22808693575352282</v>
      </c>
      <c r="K85" s="27">
        <v>2.1495103893002149E-2</v>
      </c>
      <c r="L85" s="27">
        <v>0.42082636732744211</v>
      </c>
      <c r="M85" s="27">
        <v>0.21471220444232147</v>
      </c>
      <c r="N85" s="27">
        <v>9.5533795080009556E-4</v>
      </c>
      <c r="O85" s="27">
        <v>0</v>
      </c>
      <c r="P85" s="27">
        <v>7.165034631000717E-4</v>
      </c>
      <c r="Q85" s="27">
        <v>8.8368760449008838E-3</v>
      </c>
      <c r="R85" s="27">
        <v>0</v>
      </c>
      <c r="S85" s="27">
        <v>8.8368760449008838E-3</v>
      </c>
      <c r="T85" s="27">
        <v>0.19918796274181991</v>
      </c>
    </row>
    <row r="86" spans="1:20" ht="15" customHeight="1">
      <c r="A86" s="49"/>
      <c r="B86" s="24" t="s">
        <v>319</v>
      </c>
      <c r="C86" s="51" t="s">
        <v>320</v>
      </c>
      <c r="D86" s="28">
        <v>3737</v>
      </c>
      <c r="E86" s="29">
        <v>773</v>
      </c>
      <c r="F86" s="30">
        <v>22</v>
      </c>
      <c r="G86" s="30">
        <v>203</v>
      </c>
      <c r="H86" s="30">
        <v>73</v>
      </c>
      <c r="I86" s="30">
        <v>1180</v>
      </c>
      <c r="J86" s="30">
        <v>1088</v>
      </c>
      <c r="K86" s="30">
        <v>186</v>
      </c>
      <c r="L86" s="30">
        <v>1530</v>
      </c>
      <c r="M86" s="30">
        <v>746</v>
      </c>
      <c r="N86" s="30">
        <v>5</v>
      </c>
      <c r="O86" s="30">
        <v>0</v>
      </c>
      <c r="P86" s="30">
        <v>4</v>
      </c>
      <c r="Q86" s="30">
        <v>65</v>
      </c>
      <c r="R86" s="30">
        <v>0</v>
      </c>
      <c r="S86" s="30">
        <v>32</v>
      </c>
      <c r="T86" s="30">
        <v>685</v>
      </c>
    </row>
    <row r="87" spans="1:20" ht="15" customHeight="1">
      <c r="A87" s="49"/>
      <c r="B87" s="24"/>
      <c r="C87" s="52"/>
      <c r="D87" s="31">
        <v>1</v>
      </c>
      <c r="E87" s="26">
        <v>0.20685041477120686</v>
      </c>
      <c r="F87" s="27">
        <v>5.8870751940058872E-3</v>
      </c>
      <c r="G87" s="27">
        <v>5.432164838105432E-2</v>
      </c>
      <c r="H87" s="27">
        <v>1.9534385871019536E-2</v>
      </c>
      <c r="I87" s="27">
        <v>0.31576130586031576</v>
      </c>
      <c r="J87" s="27">
        <v>0.29114262777629113</v>
      </c>
      <c r="K87" s="27">
        <v>4.977254482204977E-2</v>
      </c>
      <c r="L87" s="27">
        <v>0.4094193203104094</v>
      </c>
      <c r="M87" s="27">
        <v>0.19962536794219962</v>
      </c>
      <c r="N87" s="27">
        <v>1.3379716350013381E-3</v>
      </c>
      <c r="O87" s="27">
        <v>0</v>
      </c>
      <c r="P87" s="27">
        <v>1.0703773080010704E-3</v>
      </c>
      <c r="Q87" s="27">
        <v>1.7393631255017392E-2</v>
      </c>
      <c r="R87" s="27">
        <v>0</v>
      </c>
      <c r="S87" s="27">
        <v>8.5630184640085628E-3</v>
      </c>
      <c r="T87" s="27">
        <v>0.18330211399518331</v>
      </c>
    </row>
    <row r="88" spans="1:20" ht="15" customHeight="1">
      <c r="A88" s="49"/>
      <c r="B88" s="24"/>
      <c r="C88" s="51" t="s">
        <v>321</v>
      </c>
      <c r="D88" s="28">
        <v>2220</v>
      </c>
      <c r="E88" s="29">
        <v>500</v>
      </c>
      <c r="F88" s="30">
        <v>9</v>
      </c>
      <c r="G88" s="30">
        <v>148</v>
      </c>
      <c r="H88" s="30">
        <v>38</v>
      </c>
      <c r="I88" s="30">
        <v>915</v>
      </c>
      <c r="J88" s="30">
        <v>621</v>
      </c>
      <c r="K88" s="30">
        <v>165</v>
      </c>
      <c r="L88" s="30">
        <v>911</v>
      </c>
      <c r="M88" s="30">
        <v>353</v>
      </c>
      <c r="N88" s="30">
        <v>2</v>
      </c>
      <c r="O88" s="30">
        <v>0</v>
      </c>
      <c r="P88" s="30">
        <v>16</v>
      </c>
      <c r="Q88" s="30">
        <v>72</v>
      </c>
      <c r="R88" s="30">
        <v>1</v>
      </c>
      <c r="S88" s="30">
        <v>24</v>
      </c>
      <c r="T88" s="30">
        <v>325</v>
      </c>
    </row>
    <row r="89" spans="1:20" ht="15" customHeight="1">
      <c r="A89" s="49"/>
      <c r="B89" s="24"/>
      <c r="C89" s="52"/>
      <c r="D89" s="31">
        <v>1</v>
      </c>
      <c r="E89" s="26">
        <v>0.22522522522522523</v>
      </c>
      <c r="F89" s="27">
        <v>4.0540540540540543E-3</v>
      </c>
      <c r="G89" s="27">
        <v>6.6666666666666666E-2</v>
      </c>
      <c r="H89" s="27">
        <v>1.7117117117117116E-2</v>
      </c>
      <c r="I89" s="27">
        <v>0.41216216216216217</v>
      </c>
      <c r="J89" s="27">
        <v>0.2797297297297297</v>
      </c>
      <c r="K89" s="27">
        <v>7.4324324324324328E-2</v>
      </c>
      <c r="L89" s="27">
        <v>0.41036036036036039</v>
      </c>
      <c r="M89" s="27">
        <v>0.15900900900900902</v>
      </c>
      <c r="N89" s="27">
        <v>9.0090090090090091E-4</v>
      </c>
      <c r="O89" s="27">
        <v>0</v>
      </c>
      <c r="P89" s="27">
        <v>7.2072072072072073E-3</v>
      </c>
      <c r="Q89" s="27">
        <v>3.2432432432432434E-2</v>
      </c>
      <c r="R89" s="27">
        <v>4.5045045045045046E-4</v>
      </c>
      <c r="S89" s="27">
        <v>1.0810810810810811E-2</v>
      </c>
      <c r="T89" s="27">
        <v>0.1463963963963964</v>
      </c>
    </row>
    <row r="90" spans="1:20" ht="15" customHeight="1">
      <c r="A90" s="49"/>
      <c r="B90" s="24"/>
      <c r="C90" s="51" t="s">
        <v>322</v>
      </c>
      <c r="D90" s="28">
        <v>3166</v>
      </c>
      <c r="E90" s="29">
        <v>613</v>
      </c>
      <c r="F90" s="30">
        <v>17</v>
      </c>
      <c r="G90" s="30">
        <v>225</v>
      </c>
      <c r="H90" s="30">
        <v>74</v>
      </c>
      <c r="I90" s="30">
        <v>1367</v>
      </c>
      <c r="J90" s="30">
        <v>829</v>
      </c>
      <c r="K90" s="30">
        <v>377</v>
      </c>
      <c r="L90" s="30">
        <v>1219</v>
      </c>
      <c r="M90" s="30">
        <v>572</v>
      </c>
      <c r="N90" s="30">
        <v>6</v>
      </c>
      <c r="O90" s="30">
        <v>0</v>
      </c>
      <c r="P90" s="30">
        <v>41</v>
      </c>
      <c r="Q90" s="30">
        <v>155</v>
      </c>
      <c r="R90" s="30">
        <v>0</v>
      </c>
      <c r="S90" s="30">
        <v>62</v>
      </c>
      <c r="T90" s="30">
        <v>447</v>
      </c>
    </row>
    <row r="91" spans="1:20" ht="15" customHeight="1">
      <c r="A91" s="49"/>
      <c r="B91" s="24"/>
      <c r="C91" s="52"/>
      <c r="D91" s="31">
        <v>1</v>
      </c>
      <c r="E91" s="26">
        <v>0.19361970941250789</v>
      </c>
      <c r="F91" s="27">
        <v>5.3695514845230573E-3</v>
      </c>
      <c r="G91" s="27">
        <v>7.106759317751106E-2</v>
      </c>
      <c r="H91" s="27">
        <v>2.337334175615919E-2</v>
      </c>
      <c r="I91" s="27">
        <v>0.43177511054958939</v>
      </c>
      <c r="J91" s="27">
        <v>0.2618445988629185</v>
      </c>
      <c r="K91" s="27">
        <v>0.11907770056854075</v>
      </c>
      <c r="L91" s="27">
        <v>0.38502842703727103</v>
      </c>
      <c r="M91" s="27">
        <v>0.18066961465571699</v>
      </c>
      <c r="N91" s="27">
        <v>1.8951358180669614E-3</v>
      </c>
      <c r="O91" s="27">
        <v>0</v>
      </c>
      <c r="P91" s="27">
        <v>1.2950094756790903E-2</v>
      </c>
      <c r="Q91" s="27">
        <v>4.8957675300063168E-2</v>
      </c>
      <c r="R91" s="27">
        <v>0</v>
      </c>
      <c r="S91" s="27">
        <v>1.9583070120025269E-2</v>
      </c>
      <c r="T91" s="27">
        <v>0.14118761844598862</v>
      </c>
    </row>
    <row r="92" spans="1:20" ht="15" customHeight="1">
      <c r="A92" s="49"/>
      <c r="B92" s="24"/>
      <c r="C92" s="51" t="s">
        <v>323</v>
      </c>
      <c r="D92" s="28">
        <v>1639</v>
      </c>
      <c r="E92" s="29">
        <v>331</v>
      </c>
      <c r="F92" s="30">
        <v>27</v>
      </c>
      <c r="G92" s="30">
        <v>167</v>
      </c>
      <c r="H92" s="30">
        <v>37</v>
      </c>
      <c r="I92" s="30">
        <v>685</v>
      </c>
      <c r="J92" s="30">
        <v>375</v>
      </c>
      <c r="K92" s="30">
        <v>312</v>
      </c>
      <c r="L92" s="30">
        <v>716</v>
      </c>
      <c r="M92" s="30">
        <v>266</v>
      </c>
      <c r="N92" s="30">
        <v>3</v>
      </c>
      <c r="O92" s="30">
        <v>0</v>
      </c>
      <c r="P92" s="30">
        <v>40</v>
      </c>
      <c r="Q92" s="30">
        <v>86</v>
      </c>
      <c r="R92" s="30">
        <v>1</v>
      </c>
      <c r="S92" s="30">
        <v>60</v>
      </c>
      <c r="T92" s="30">
        <v>253</v>
      </c>
    </row>
    <row r="93" spans="1:20" ht="15" customHeight="1">
      <c r="A93" s="49"/>
      <c r="B93" s="24"/>
      <c r="C93" s="52"/>
      <c r="D93" s="31">
        <v>1</v>
      </c>
      <c r="E93" s="26">
        <v>0.20195241000610129</v>
      </c>
      <c r="F93" s="27">
        <v>1.6473459426479559E-2</v>
      </c>
      <c r="G93" s="27">
        <v>0.10189139719341062</v>
      </c>
      <c r="H93" s="27">
        <v>2.2574740695546065E-2</v>
      </c>
      <c r="I93" s="27">
        <v>0.4179377669310555</v>
      </c>
      <c r="J93" s="27">
        <v>0.22879804758999389</v>
      </c>
      <c r="K93" s="27">
        <v>0.19035997559487491</v>
      </c>
      <c r="L93" s="27">
        <v>0.43685173886516171</v>
      </c>
      <c r="M93" s="27">
        <v>0.162294081757169</v>
      </c>
      <c r="N93" s="27">
        <v>1.8303843807199512E-3</v>
      </c>
      <c r="O93" s="27">
        <v>0</v>
      </c>
      <c r="P93" s="27">
        <v>2.4405125076266018E-2</v>
      </c>
      <c r="Q93" s="27">
        <v>5.2471018913971934E-2</v>
      </c>
      <c r="R93" s="27">
        <v>6.1012812690665037E-4</v>
      </c>
      <c r="S93" s="27">
        <v>3.6607687614399025E-2</v>
      </c>
      <c r="T93" s="27">
        <v>0.15436241610738255</v>
      </c>
    </row>
    <row r="94" spans="1:20" ht="15" customHeight="1">
      <c r="A94" s="49"/>
      <c r="B94" s="24"/>
      <c r="C94" s="51" t="s">
        <v>324</v>
      </c>
      <c r="D94" s="28">
        <v>403</v>
      </c>
      <c r="E94" s="29">
        <v>69</v>
      </c>
      <c r="F94" s="30">
        <v>8</v>
      </c>
      <c r="G94" s="30">
        <v>41</v>
      </c>
      <c r="H94" s="30">
        <v>8</v>
      </c>
      <c r="I94" s="30">
        <v>160</v>
      </c>
      <c r="J94" s="30">
        <v>98</v>
      </c>
      <c r="K94" s="30">
        <v>99</v>
      </c>
      <c r="L94" s="30">
        <v>183</v>
      </c>
      <c r="M94" s="30">
        <v>78</v>
      </c>
      <c r="N94" s="30">
        <v>0</v>
      </c>
      <c r="O94" s="30">
        <v>0</v>
      </c>
      <c r="P94" s="30">
        <v>11</v>
      </c>
      <c r="Q94" s="30">
        <v>28</v>
      </c>
      <c r="R94" s="30">
        <v>0</v>
      </c>
      <c r="S94" s="30">
        <v>11</v>
      </c>
      <c r="T94" s="30">
        <v>49</v>
      </c>
    </row>
    <row r="95" spans="1:20" ht="15" customHeight="1">
      <c r="A95" s="49"/>
      <c r="B95" s="24"/>
      <c r="C95" s="52"/>
      <c r="D95" s="31">
        <v>1</v>
      </c>
      <c r="E95" s="26">
        <v>0.17121588089330025</v>
      </c>
      <c r="F95" s="27">
        <v>1.9851116625310174E-2</v>
      </c>
      <c r="G95" s="27">
        <v>0.10173697270471464</v>
      </c>
      <c r="H95" s="27">
        <v>1.9851116625310174E-2</v>
      </c>
      <c r="I95" s="27">
        <v>0.3970223325062035</v>
      </c>
      <c r="J95" s="27">
        <v>0.24317617866004962</v>
      </c>
      <c r="K95" s="27">
        <v>0.24565756823821339</v>
      </c>
      <c r="L95" s="27">
        <v>0.45409429280397023</v>
      </c>
      <c r="M95" s="27">
        <v>0.19354838709677419</v>
      </c>
      <c r="N95" s="27">
        <v>0</v>
      </c>
      <c r="O95" s="27">
        <v>0</v>
      </c>
      <c r="P95" s="27">
        <v>2.729528535980149E-2</v>
      </c>
      <c r="Q95" s="27">
        <v>6.9478908188585611E-2</v>
      </c>
      <c r="R95" s="27">
        <v>0</v>
      </c>
      <c r="S95" s="27">
        <v>2.729528535980149E-2</v>
      </c>
      <c r="T95" s="27">
        <v>0.12158808933002481</v>
      </c>
    </row>
    <row r="96" spans="1:20" ht="15" customHeight="1">
      <c r="A96" s="49"/>
      <c r="B96" s="24"/>
      <c r="C96" s="51" t="s">
        <v>325</v>
      </c>
      <c r="D96" s="28">
        <v>373</v>
      </c>
      <c r="E96" s="29">
        <v>68</v>
      </c>
      <c r="F96" s="30">
        <v>23</v>
      </c>
      <c r="G96" s="30">
        <v>55</v>
      </c>
      <c r="H96" s="30">
        <v>17</v>
      </c>
      <c r="I96" s="30">
        <v>118</v>
      </c>
      <c r="J96" s="30">
        <v>73</v>
      </c>
      <c r="K96" s="30">
        <v>91</v>
      </c>
      <c r="L96" s="30">
        <v>208</v>
      </c>
      <c r="M96" s="30">
        <v>58</v>
      </c>
      <c r="N96" s="30">
        <v>2</v>
      </c>
      <c r="O96" s="30">
        <v>0</v>
      </c>
      <c r="P96" s="30">
        <v>10</v>
      </c>
      <c r="Q96" s="30">
        <v>25</v>
      </c>
      <c r="R96" s="30">
        <v>0</v>
      </c>
      <c r="S96" s="30">
        <v>18</v>
      </c>
      <c r="T96" s="30">
        <v>61</v>
      </c>
    </row>
    <row r="97" spans="1:20" ht="15" customHeight="1">
      <c r="A97" s="49"/>
      <c r="B97" s="24"/>
      <c r="C97" s="52"/>
      <c r="D97" s="31">
        <v>1</v>
      </c>
      <c r="E97" s="26">
        <v>0.18230563002680966</v>
      </c>
      <c r="F97" s="27">
        <v>6.1662198391420911E-2</v>
      </c>
      <c r="G97" s="27">
        <v>0.14745308310991956</v>
      </c>
      <c r="H97" s="27">
        <v>4.5576407506702415E-2</v>
      </c>
      <c r="I97" s="27">
        <v>0.3163538873994638</v>
      </c>
      <c r="J97" s="27">
        <v>0.19571045576407506</v>
      </c>
      <c r="K97" s="27">
        <v>0.24396782841823056</v>
      </c>
      <c r="L97" s="27">
        <v>0.55764075067024133</v>
      </c>
      <c r="M97" s="27">
        <v>0.15549597855227881</v>
      </c>
      <c r="N97" s="27">
        <v>5.3619302949061663E-3</v>
      </c>
      <c r="O97" s="27">
        <v>0</v>
      </c>
      <c r="P97" s="27">
        <v>2.6809651474530832E-2</v>
      </c>
      <c r="Q97" s="27">
        <v>6.7024128686327081E-2</v>
      </c>
      <c r="R97" s="27">
        <v>0</v>
      </c>
      <c r="S97" s="27">
        <v>4.8257372654155493E-2</v>
      </c>
      <c r="T97" s="27">
        <v>0.16353887399463807</v>
      </c>
    </row>
    <row r="98" spans="1:20" ht="15" customHeight="1">
      <c r="A98" s="49"/>
      <c r="B98" s="24"/>
      <c r="C98" s="51" t="s">
        <v>326</v>
      </c>
      <c r="D98" s="28">
        <v>28</v>
      </c>
      <c r="E98" s="29">
        <v>2</v>
      </c>
      <c r="F98" s="30">
        <v>3</v>
      </c>
      <c r="G98" s="30">
        <v>4</v>
      </c>
      <c r="H98" s="30">
        <v>3</v>
      </c>
      <c r="I98" s="30">
        <v>12</v>
      </c>
      <c r="J98" s="30">
        <v>2</v>
      </c>
      <c r="K98" s="30">
        <v>6</v>
      </c>
      <c r="L98" s="30">
        <v>11</v>
      </c>
      <c r="M98" s="30">
        <v>1</v>
      </c>
      <c r="N98" s="30">
        <v>0</v>
      </c>
      <c r="O98" s="30">
        <v>0</v>
      </c>
      <c r="P98" s="30">
        <v>0</v>
      </c>
      <c r="Q98" s="30">
        <v>2</v>
      </c>
      <c r="R98" s="30">
        <v>0</v>
      </c>
      <c r="S98" s="30">
        <v>3</v>
      </c>
      <c r="T98" s="30">
        <v>6</v>
      </c>
    </row>
    <row r="99" spans="1:20" ht="15" customHeight="1">
      <c r="A99" s="49"/>
      <c r="B99" s="24"/>
      <c r="C99" s="52"/>
      <c r="D99" s="31">
        <v>1</v>
      </c>
      <c r="E99" s="26">
        <v>7.1428571428571425E-2</v>
      </c>
      <c r="F99" s="27">
        <v>0.10714285714285714</v>
      </c>
      <c r="G99" s="27">
        <v>0.14285714285714285</v>
      </c>
      <c r="H99" s="27">
        <v>0.10714285714285714</v>
      </c>
      <c r="I99" s="27">
        <v>0.42857142857142855</v>
      </c>
      <c r="J99" s="27">
        <v>7.1428571428571425E-2</v>
      </c>
      <c r="K99" s="27">
        <v>0.21428571428571427</v>
      </c>
      <c r="L99" s="27">
        <v>0.39285714285714285</v>
      </c>
      <c r="M99" s="27">
        <v>3.5714285714285712E-2</v>
      </c>
      <c r="N99" s="27">
        <v>0</v>
      </c>
      <c r="O99" s="27">
        <v>0</v>
      </c>
      <c r="P99" s="27">
        <v>0</v>
      </c>
      <c r="Q99" s="27">
        <v>7.1428571428571425E-2</v>
      </c>
      <c r="R99" s="27">
        <v>0</v>
      </c>
      <c r="S99" s="27">
        <v>0.10714285714285714</v>
      </c>
      <c r="T99" s="27">
        <v>0.21428571428571427</v>
      </c>
    </row>
    <row r="100" spans="1:20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1</v>
      </c>
    </row>
    <row r="101" spans="1:20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1</v>
      </c>
    </row>
    <row r="102" spans="1:20" ht="15" customHeight="1">
      <c r="C102"/>
    </row>
    <row r="103" spans="1:20" ht="12" hidden="1" customHeight="1">
      <c r="C103"/>
    </row>
    <row r="104" spans="1:20" ht="12" hidden="1" customHeight="1">
      <c r="C104"/>
    </row>
    <row r="105" spans="1:20" ht="12" hidden="1" customHeight="1">
      <c r="C105"/>
    </row>
    <row r="106" spans="1:20" ht="12" hidden="1" customHeight="1">
      <c r="C106"/>
    </row>
    <row r="107" spans="1:20" ht="12" hidden="1" customHeight="1">
      <c r="C107"/>
    </row>
    <row r="108" spans="1:20" ht="12" hidden="1" customHeight="1">
      <c r="C108"/>
    </row>
    <row r="109" spans="1:20" ht="12" hidden="1" customHeight="1">
      <c r="C109"/>
    </row>
    <row r="110" spans="1:20" ht="12" hidden="1" customHeight="1">
      <c r="C110"/>
    </row>
    <row r="111" spans="1:20" ht="12" hidden="1" customHeight="1">
      <c r="C111"/>
    </row>
    <row r="112" spans="1:20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T9">
    <cfRule type="top10" dxfId="45" priority="56" rank="1"/>
  </conditionalFormatting>
  <conditionalFormatting sqref="E67:T67">
    <cfRule type="top10" dxfId="44" priority="49" rank="1"/>
  </conditionalFormatting>
  <conditionalFormatting sqref="E65:T65">
    <cfRule type="top10" dxfId="43" priority="48" rank="1"/>
  </conditionalFormatting>
  <conditionalFormatting sqref="E63:T63">
    <cfRule type="top10" dxfId="42" priority="47" rank="1"/>
  </conditionalFormatting>
  <conditionalFormatting sqref="E61:T61">
    <cfRule type="top10" dxfId="41" priority="46" rank="1"/>
  </conditionalFormatting>
  <conditionalFormatting sqref="E59:T59">
    <cfRule type="top10" dxfId="40" priority="45" rank="1"/>
  </conditionalFormatting>
  <conditionalFormatting sqref="E57:T57">
    <cfRule type="top10" dxfId="39" priority="44" rank="1"/>
  </conditionalFormatting>
  <conditionalFormatting sqref="E55:T55">
    <cfRule type="top10" dxfId="38" priority="43" rank="1"/>
  </conditionalFormatting>
  <conditionalFormatting sqref="E53:T53">
    <cfRule type="top10" dxfId="37" priority="42" rank="1"/>
  </conditionalFormatting>
  <conditionalFormatting sqref="E51:T51">
    <cfRule type="top10" dxfId="36" priority="41" rank="1"/>
  </conditionalFormatting>
  <conditionalFormatting sqref="E49:T49">
    <cfRule type="top10" dxfId="35" priority="40" rank="1"/>
  </conditionalFormatting>
  <conditionalFormatting sqref="E47:T47">
    <cfRule type="top10" dxfId="34" priority="39" rank="1"/>
  </conditionalFormatting>
  <conditionalFormatting sqref="E45:T45">
    <cfRule type="top10" dxfId="33" priority="38" rank="1"/>
  </conditionalFormatting>
  <conditionalFormatting sqref="E43:T43">
    <cfRule type="top10" dxfId="32" priority="37" rank="1"/>
  </conditionalFormatting>
  <conditionalFormatting sqref="E41:T41">
    <cfRule type="top10" dxfId="31" priority="36" rank="1"/>
  </conditionalFormatting>
  <conditionalFormatting sqref="E39:T39">
    <cfRule type="top10" dxfId="30" priority="35" rank="1"/>
  </conditionalFormatting>
  <conditionalFormatting sqref="E37:T37">
    <cfRule type="top10" dxfId="29" priority="34" rank="1"/>
  </conditionalFormatting>
  <conditionalFormatting sqref="E35:T35">
    <cfRule type="top10" dxfId="28" priority="32" rank="1"/>
  </conditionalFormatting>
  <conditionalFormatting sqref="E33:T33">
    <cfRule type="top10" dxfId="27" priority="31" rank="1"/>
  </conditionalFormatting>
  <conditionalFormatting sqref="E31:T31">
    <cfRule type="top10" dxfId="26" priority="30" rank="1"/>
  </conditionalFormatting>
  <conditionalFormatting sqref="E29:T29">
    <cfRule type="top10" dxfId="25" priority="29" rank="1"/>
  </conditionalFormatting>
  <conditionalFormatting sqref="E27:T27">
    <cfRule type="top10" dxfId="24" priority="28" rank="1"/>
  </conditionalFormatting>
  <conditionalFormatting sqref="E21:T21">
    <cfRule type="top10" dxfId="23" priority="27" rank="1"/>
  </conditionalFormatting>
  <conditionalFormatting sqref="E19:T19">
    <cfRule type="top10" dxfId="22" priority="26" rank="1"/>
  </conditionalFormatting>
  <conditionalFormatting sqref="E17:T17">
    <cfRule type="top10" dxfId="21" priority="25" rank="1"/>
  </conditionalFormatting>
  <conditionalFormatting sqref="E15:T15">
    <cfRule type="top10" dxfId="20" priority="24" rank="1"/>
  </conditionalFormatting>
  <conditionalFormatting sqref="E13:T13">
    <cfRule type="top10" dxfId="19" priority="23" rank="1"/>
  </conditionalFormatting>
  <conditionalFormatting sqref="E11:T11">
    <cfRule type="top10" dxfId="18" priority="22" rank="1"/>
  </conditionalFormatting>
  <conditionalFormatting sqref="E23:T23">
    <cfRule type="top10" dxfId="17" priority="21" rank="1"/>
  </conditionalFormatting>
  <conditionalFormatting sqref="E25:T25">
    <cfRule type="top10" dxfId="16" priority="20" rank="1"/>
  </conditionalFormatting>
  <conditionalFormatting sqref="E81:T81">
    <cfRule type="top10" dxfId="15" priority="17" rank="1"/>
  </conditionalFormatting>
  <conditionalFormatting sqref="E79:T79">
    <cfRule type="top10" dxfId="14" priority="16" rank="1"/>
  </conditionalFormatting>
  <conditionalFormatting sqref="E77:T77">
    <cfRule type="top10" dxfId="13" priority="15" rank="1"/>
  </conditionalFormatting>
  <conditionalFormatting sqref="E75:T75">
    <cfRule type="top10" dxfId="12" priority="14" rank="1"/>
  </conditionalFormatting>
  <conditionalFormatting sqref="E73:T73">
    <cfRule type="top10" dxfId="11" priority="13" rank="1"/>
  </conditionalFormatting>
  <conditionalFormatting sqref="E71:T71">
    <cfRule type="top10" dxfId="10" priority="12" rank="1"/>
  </conditionalFormatting>
  <conditionalFormatting sqref="E69:T69">
    <cfRule type="top10" dxfId="9" priority="11" rank="1"/>
  </conditionalFormatting>
  <conditionalFormatting sqref="E101:T101">
    <cfRule type="top10" dxfId="8" priority="9" rank="1"/>
  </conditionalFormatting>
  <conditionalFormatting sqref="E99:T99">
    <cfRule type="top10" dxfId="7" priority="8" rank="1"/>
  </conditionalFormatting>
  <conditionalFormatting sqref="E97:T97">
    <cfRule type="top10" dxfId="6" priority="7" rank="1"/>
  </conditionalFormatting>
  <conditionalFormatting sqref="E95:T95">
    <cfRule type="top10" dxfId="5" priority="6" rank="1"/>
  </conditionalFormatting>
  <conditionalFormatting sqref="E93:T93">
    <cfRule type="top10" dxfId="4" priority="5" rank="1"/>
  </conditionalFormatting>
  <conditionalFormatting sqref="E91:T91">
    <cfRule type="top10" dxfId="3" priority="4" rank="1"/>
  </conditionalFormatting>
  <conditionalFormatting sqref="E89:T89">
    <cfRule type="top10" dxfId="2" priority="3" rank="1"/>
  </conditionalFormatting>
  <conditionalFormatting sqref="E87:T87">
    <cfRule type="top10" dxfId="1" priority="2" rank="1"/>
  </conditionalFormatting>
  <conditionalFormatting sqref="E85:T85">
    <cfRule type="top10" dxfId="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1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4" width="8.625" style="3"/>
    <col min="15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</row>
    <row r="2" spans="1:16384" ht="15" customHeight="1">
      <c r="B2" s="3" t="s">
        <v>29</v>
      </c>
    </row>
    <row r="3" spans="1:16384" ht="15" customHeight="1">
      <c r="B3" s="3" t="s">
        <v>332</v>
      </c>
    </row>
    <row r="4" spans="1:16384" ht="15" customHeight="1">
      <c r="B4" s="3" t="s">
        <v>329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39" t="s">
        <v>381</v>
      </c>
      <c r="F7" s="39" t="s">
        <v>382</v>
      </c>
      <c r="G7" s="39" t="s">
        <v>383</v>
      </c>
      <c r="H7" s="39" t="s">
        <v>384</v>
      </c>
      <c r="I7" s="39" t="s">
        <v>385</v>
      </c>
      <c r="J7" s="39" t="s">
        <v>386</v>
      </c>
      <c r="K7" s="39" t="s">
        <v>387</v>
      </c>
      <c r="L7" s="39" t="s">
        <v>388</v>
      </c>
      <c r="M7" s="13" t="s">
        <v>24</v>
      </c>
      <c r="N7" s="13" t="s">
        <v>27</v>
      </c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11767</v>
      </c>
      <c r="E8" s="15">
        <v>7</v>
      </c>
      <c r="F8" s="16">
        <v>46</v>
      </c>
      <c r="G8" s="16">
        <v>203</v>
      </c>
      <c r="H8" s="16">
        <v>791</v>
      </c>
      <c r="I8" s="16">
        <v>2992</v>
      </c>
      <c r="J8" s="16">
        <v>4092</v>
      </c>
      <c r="K8" s="16">
        <v>1687</v>
      </c>
      <c r="L8" s="16">
        <v>1668</v>
      </c>
      <c r="M8" s="16">
        <v>96</v>
      </c>
      <c r="N8" s="16">
        <v>185</v>
      </c>
    </row>
    <row r="9" spans="1:16384" ht="15" customHeight="1">
      <c r="A9" s="49"/>
      <c r="B9" s="57"/>
      <c r="C9" s="58"/>
      <c r="D9" s="17">
        <v>1</v>
      </c>
      <c r="E9" s="18">
        <v>5.9488399762046404E-4</v>
      </c>
      <c r="F9" s="19">
        <v>3.9092376986487633E-3</v>
      </c>
      <c r="G9" s="19">
        <v>1.7251635930993457E-2</v>
      </c>
      <c r="H9" s="19">
        <v>6.7221891731112426E-2</v>
      </c>
      <c r="I9" s="19">
        <v>0.25427041726863264</v>
      </c>
      <c r="J9" s="19">
        <v>0.34775218832327698</v>
      </c>
      <c r="K9" s="19">
        <v>0.14336704342653184</v>
      </c>
      <c r="L9" s="19">
        <v>0.14175235829013341</v>
      </c>
      <c r="M9" s="19">
        <v>8.1584091102235058E-3</v>
      </c>
      <c r="N9" s="19">
        <v>1.5721934222826549E-2</v>
      </c>
    </row>
    <row r="10" spans="1:16384" ht="15" customHeight="1">
      <c r="A10" s="49"/>
      <c r="B10" s="20" t="s">
        <v>280</v>
      </c>
      <c r="C10" s="59" t="s">
        <v>286</v>
      </c>
      <c r="D10" s="21">
        <v>3676</v>
      </c>
      <c r="E10" s="22">
        <v>1</v>
      </c>
      <c r="F10" s="23">
        <v>17</v>
      </c>
      <c r="G10" s="23">
        <v>54</v>
      </c>
      <c r="H10" s="23">
        <v>223</v>
      </c>
      <c r="I10" s="23">
        <v>630</v>
      </c>
      <c r="J10" s="23">
        <v>928</v>
      </c>
      <c r="K10" s="23">
        <v>887</v>
      </c>
      <c r="L10" s="23">
        <v>851</v>
      </c>
      <c r="M10" s="23">
        <v>27</v>
      </c>
      <c r="N10" s="23">
        <v>58</v>
      </c>
    </row>
    <row r="11" spans="1:16384" ht="15" customHeight="1">
      <c r="A11" s="49"/>
      <c r="B11" s="24"/>
      <c r="C11" s="52"/>
      <c r="D11" s="25">
        <v>1</v>
      </c>
      <c r="E11" s="26">
        <v>2.720348204570185E-4</v>
      </c>
      <c r="F11" s="27">
        <v>4.6245919477693144E-3</v>
      </c>
      <c r="G11" s="27">
        <v>1.4689880304679E-2</v>
      </c>
      <c r="H11" s="27">
        <v>6.0663764961915126E-2</v>
      </c>
      <c r="I11" s="27">
        <v>0.17138193688792167</v>
      </c>
      <c r="J11" s="27">
        <v>0.25244831338411317</v>
      </c>
      <c r="K11" s="27">
        <v>0.24129488574537541</v>
      </c>
      <c r="L11" s="27">
        <v>0.23150163220892275</v>
      </c>
      <c r="M11" s="27">
        <v>7.3449401523394998E-3</v>
      </c>
      <c r="N11" s="27">
        <v>1.5778019586507073E-2</v>
      </c>
    </row>
    <row r="12" spans="1:16384" ht="15" customHeight="1">
      <c r="A12" s="49"/>
      <c r="B12" s="24"/>
      <c r="C12" s="51" t="s">
        <v>287</v>
      </c>
      <c r="D12" s="28">
        <v>7904</v>
      </c>
      <c r="E12" s="29">
        <v>5</v>
      </c>
      <c r="F12" s="30">
        <v>28</v>
      </c>
      <c r="G12" s="30">
        <v>143</v>
      </c>
      <c r="H12" s="30">
        <v>554</v>
      </c>
      <c r="I12" s="30">
        <v>2312</v>
      </c>
      <c r="J12" s="30">
        <v>3102</v>
      </c>
      <c r="K12" s="30">
        <v>773</v>
      </c>
      <c r="L12" s="30">
        <v>797</v>
      </c>
      <c r="M12" s="30">
        <v>65</v>
      </c>
      <c r="N12" s="30">
        <v>125</v>
      </c>
    </row>
    <row r="13" spans="1:16384" ht="15" customHeight="1">
      <c r="A13" s="49"/>
      <c r="B13" s="43"/>
      <c r="C13" s="60"/>
      <c r="D13" s="44">
        <v>1</v>
      </c>
      <c r="E13" s="45">
        <v>6.3259109311740891E-4</v>
      </c>
      <c r="F13" s="46">
        <v>3.5425101214574899E-3</v>
      </c>
      <c r="G13" s="46">
        <v>1.8092105263157895E-2</v>
      </c>
      <c r="H13" s="46">
        <v>7.0091093117408909E-2</v>
      </c>
      <c r="I13" s="46">
        <v>0.29251012145748989</v>
      </c>
      <c r="J13" s="46">
        <v>0.39245951417004049</v>
      </c>
      <c r="K13" s="46">
        <v>9.7798582995951414E-2</v>
      </c>
      <c r="L13" s="46">
        <v>0.10083502024291498</v>
      </c>
      <c r="M13" s="46">
        <v>8.2236842105263153E-3</v>
      </c>
      <c r="N13" s="46">
        <v>1.5814777327935223E-2</v>
      </c>
    </row>
    <row r="14" spans="1:16384" ht="15" customHeight="1">
      <c r="A14" s="49"/>
      <c r="B14" s="24" t="s">
        <v>22</v>
      </c>
      <c r="C14" s="53" t="s">
        <v>288</v>
      </c>
      <c r="D14" s="21">
        <v>273</v>
      </c>
      <c r="E14" s="22">
        <v>0</v>
      </c>
      <c r="F14" s="23">
        <v>9</v>
      </c>
      <c r="G14" s="23">
        <v>18</v>
      </c>
      <c r="H14" s="23">
        <v>13</v>
      </c>
      <c r="I14" s="23">
        <v>64</v>
      </c>
      <c r="J14" s="23">
        <v>118</v>
      </c>
      <c r="K14" s="23">
        <v>23</v>
      </c>
      <c r="L14" s="23">
        <v>22</v>
      </c>
      <c r="M14" s="23">
        <v>2</v>
      </c>
      <c r="N14" s="23">
        <v>4</v>
      </c>
    </row>
    <row r="15" spans="1:16384" ht="15" customHeight="1">
      <c r="A15" s="49"/>
      <c r="B15" s="24"/>
      <c r="C15" s="52"/>
      <c r="D15" s="31">
        <v>1</v>
      </c>
      <c r="E15" s="26">
        <v>0</v>
      </c>
      <c r="F15" s="27">
        <v>3.2967032967032968E-2</v>
      </c>
      <c r="G15" s="27">
        <v>6.5934065934065936E-2</v>
      </c>
      <c r="H15" s="27">
        <v>4.7619047619047616E-2</v>
      </c>
      <c r="I15" s="27">
        <v>0.23443223443223443</v>
      </c>
      <c r="J15" s="27">
        <v>0.43223443223443225</v>
      </c>
      <c r="K15" s="27">
        <v>8.4249084249084255E-2</v>
      </c>
      <c r="L15" s="27">
        <v>8.0586080586080591E-2</v>
      </c>
      <c r="M15" s="27">
        <v>7.326007326007326E-3</v>
      </c>
      <c r="N15" s="27">
        <v>1.4652014652014652E-2</v>
      </c>
    </row>
    <row r="16" spans="1:16384" ht="15" customHeight="1">
      <c r="A16" s="49"/>
      <c r="B16" s="24"/>
      <c r="C16" s="51" t="s">
        <v>289</v>
      </c>
      <c r="D16" s="28">
        <v>476</v>
      </c>
      <c r="E16" s="29">
        <v>1</v>
      </c>
      <c r="F16" s="30">
        <v>3</v>
      </c>
      <c r="G16" s="30">
        <v>43</v>
      </c>
      <c r="H16" s="30">
        <v>38</v>
      </c>
      <c r="I16" s="30">
        <v>15</v>
      </c>
      <c r="J16" s="30">
        <v>280</v>
      </c>
      <c r="K16" s="30">
        <v>75</v>
      </c>
      <c r="L16" s="30">
        <v>12</v>
      </c>
      <c r="M16" s="30">
        <v>1</v>
      </c>
      <c r="N16" s="30">
        <v>8</v>
      </c>
    </row>
    <row r="17" spans="1:14" ht="15" customHeight="1">
      <c r="A17" s="49"/>
      <c r="B17" s="24"/>
      <c r="C17" s="52"/>
      <c r="D17" s="31">
        <v>1</v>
      </c>
      <c r="E17" s="26">
        <v>2.1008403361344537E-3</v>
      </c>
      <c r="F17" s="27">
        <v>6.3025210084033615E-3</v>
      </c>
      <c r="G17" s="27">
        <v>9.0336134453781511E-2</v>
      </c>
      <c r="H17" s="27">
        <v>7.9831932773109238E-2</v>
      </c>
      <c r="I17" s="27">
        <v>3.1512605042016806E-2</v>
      </c>
      <c r="J17" s="27">
        <v>0.58823529411764708</v>
      </c>
      <c r="K17" s="27">
        <v>0.15756302521008403</v>
      </c>
      <c r="L17" s="27">
        <v>2.5210084033613446E-2</v>
      </c>
      <c r="M17" s="27">
        <v>2.1008403361344537E-3</v>
      </c>
      <c r="N17" s="27">
        <v>1.680672268907563E-2</v>
      </c>
    </row>
    <row r="18" spans="1:14" ht="15" customHeight="1">
      <c r="A18" s="49"/>
      <c r="B18" s="24"/>
      <c r="C18" s="51" t="s">
        <v>290</v>
      </c>
      <c r="D18" s="28">
        <v>584</v>
      </c>
      <c r="E18" s="29">
        <v>1</v>
      </c>
      <c r="F18" s="30">
        <v>0</v>
      </c>
      <c r="G18" s="30">
        <v>23</v>
      </c>
      <c r="H18" s="30">
        <v>92</v>
      </c>
      <c r="I18" s="30">
        <v>30</v>
      </c>
      <c r="J18" s="30">
        <v>166</v>
      </c>
      <c r="K18" s="30">
        <v>236</v>
      </c>
      <c r="L18" s="30">
        <v>25</v>
      </c>
      <c r="M18" s="30">
        <v>2</v>
      </c>
      <c r="N18" s="30">
        <v>9</v>
      </c>
    </row>
    <row r="19" spans="1:14" ht="15" customHeight="1">
      <c r="A19" s="49"/>
      <c r="B19" s="24"/>
      <c r="C19" s="52"/>
      <c r="D19" s="31">
        <v>1</v>
      </c>
      <c r="E19" s="26">
        <v>1.7123287671232876E-3</v>
      </c>
      <c r="F19" s="27">
        <v>0</v>
      </c>
      <c r="G19" s="27">
        <v>3.9383561643835614E-2</v>
      </c>
      <c r="H19" s="27">
        <v>0.15753424657534246</v>
      </c>
      <c r="I19" s="27">
        <v>5.1369863013698627E-2</v>
      </c>
      <c r="J19" s="27">
        <v>0.28424657534246578</v>
      </c>
      <c r="K19" s="27">
        <v>0.4041095890410959</v>
      </c>
      <c r="L19" s="27">
        <v>4.2808219178082189E-2</v>
      </c>
      <c r="M19" s="27">
        <v>3.4246575342465752E-3</v>
      </c>
      <c r="N19" s="27">
        <v>1.5410958904109588E-2</v>
      </c>
    </row>
    <row r="20" spans="1:14" ht="15" customHeight="1">
      <c r="A20" s="49"/>
      <c r="B20" s="24"/>
      <c r="C20" s="51" t="s">
        <v>291</v>
      </c>
      <c r="D20" s="28">
        <v>1213</v>
      </c>
      <c r="E20" s="29">
        <v>0</v>
      </c>
      <c r="F20" s="30">
        <v>6</v>
      </c>
      <c r="G20" s="30">
        <v>22</v>
      </c>
      <c r="H20" s="30">
        <v>186</v>
      </c>
      <c r="I20" s="30">
        <v>244</v>
      </c>
      <c r="J20" s="30">
        <v>86</v>
      </c>
      <c r="K20" s="30">
        <v>478</v>
      </c>
      <c r="L20" s="30">
        <v>157</v>
      </c>
      <c r="M20" s="30">
        <v>9</v>
      </c>
      <c r="N20" s="30">
        <v>25</v>
      </c>
    </row>
    <row r="21" spans="1:14" ht="15" customHeight="1">
      <c r="A21" s="49"/>
      <c r="B21" s="24"/>
      <c r="C21" s="52"/>
      <c r="D21" s="31">
        <v>1</v>
      </c>
      <c r="E21" s="26">
        <v>0</v>
      </c>
      <c r="F21" s="27">
        <v>4.9464138499587798E-3</v>
      </c>
      <c r="G21" s="27">
        <v>1.8136850783182192E-2</v>
      </c>
      <c r="H21" s="27">
        <v>0.15333882934872217</v>
      </c>
      <c r="I21" s="27">
        <v>0.20115416323165705</v>
      </c>
      <c r="J21" s="27">
        <v>7.0898598516075842E-2</v>
      </c>
      <c r="K21" s="27">
        <v>0.39406430338004944</v>
      </c>
      <c r="L21" s="27">
        <v>0.12943116240725475</v>
      </c>
      <c r="M21" s="27">
        <v>7.4196207749381701E-3</v>
      </c>
      <c r="N21" s="27">
        <v>2.0610057708161583E-2</v>
      </c>
    </row>
    <row r="22" spans="1:14" ht="15" customHeight="1">
      <c r="A22" s="49"/>
      <c r="B22" s="24"/>
      <c r="C22" s="51" t="s">
        <v>292</v>
      </c>
      <c r="D22" s="28">
        <v>2533</v>
      </c>
      <c r="E22" s="29">
        <v>2</v>
      </c>
      <c r="F22" s="30">
        <v>6</v>
      </c>
      <c r="G22" s="30">
        <v>26</v>
      </c>
      <c r="H22" s="30">
        <v>235</v>
      </c>
      <c r="I22" s="30">
        <v>970</v>
      </c>
      <c r="J22" s="30">
        <v>302</v>
      </c>
      <c r="K22" s="30">
        <v>359</v>
      </c>
      <c r="L22" s="30">
        <v>576</v>
      </c>
      <c r="M22" s="30">
        <v>18</v>
      </c>
      <c r="N22" s="30">
        <v>39</v>
      </c>
    </row>
    <row r="23" spans="1:14" ht="15" customHeight="1">
      <c r="A23" s="49"/>
      <c r="B23" s="24"/>
      <c r="C23" s="52"/>
      <c r="D23" s="25">
        <v>1</v>
      </c>
      <c r="E23" s="26">
        <v>7.8957757599684166E-4</v>
      </c>
      <c r="F23" s="27">
        <v>2.3687327279905252E-3</v>
      </c>
      <c r="G23" s="27">
        <v>1.0264508487958943E-2</v>
      </c>
      <c r="H23" s="27">
        <v>9.2775365179628894E-2</v>
      </c>
      <c r="I23" s="27">
        <v>0.38294512435846823</v>
      </c>
      <c r="J23" s="27">
        <v>0.11922621397552309</v>
      </c>
      <c r="K23" s="27">
        <v>0.14172917489143308</v>
      </c>
      <c r="L23" s="27">
        <v>0.2273983418870904</v>
      </c>
      <c r="M23" s="27">
        <v>7.1061981839715752E-3</v>
      </c>
      <c r="N23" s="27">
        <v>1.5396762731938412E-2</v>
      </c>
    </row>
    <row r="24" spans="1:14" ht="15" customHeight="1">
      <c r="A24" s="49"/>
      <c r="B24" s="24"/>
      <c r="C24" s="51" t="s">
        <v>293</v>
      </c>
      <c r="D24" s="28">
        <v>3444</v>
      </c>
      <c r="E24" s="29">
        <v>0</v>
      </c>
      <c r="F24" s="30">
        <v>16</v>
      </c>
      <c r="G24" s="30">
        <v>35</v>
      </c>
      <c r="H24" s="30">
        <v>130</v>
      </c>
      <c r="I24" s="30">
        <v>1077</v>
      </c>
      <c r="J24" s="30">
        <v>1347</v>
      </c>
      <c r="K24" s="30">
        <v>158</v>
      </c>
      <c r="L24" s="30">
        <v>601</v>
      </c>
      <c r="M24" s="30">
        <v>23</v>
      </c>
      <c r="N24" s="30">
        <v>57</v>
      </c>
    </row>
    <row r="25" spans="1:14" ht="15" customHeight="1">
      <c r="A25" s="49"/>
      <c r="B25" s="24"/>
      <c r="C25" s="52"/>
      <c r="D25" s="25">
        <v>1</v>
      </c>
      <c r="E25" s="26">
        <v>0</v>
      </c>
      <c r="F25" s="27">
        <v>4.6457607433217189E-3</v>
      </c>
      <c r="G25" s="27">
        <v>1.016260162601626E-2</v>
      </c>
      <c r="H25" s="27">
        <v>3.7746806039488968E-2</v>
      </c>
      <c r="I25" s="27">
        <v>0.31271777003484319</v>
      </c>
      <c r="J25" s="27">
        <v>0.39111498257839722</v>
      </c>
      <c r="K25" s="27">
        <v>4.5876887340301972E-2</v>
      </c>
      <c r="L25" s="27">
        <v>0.17450638792102208</v>
      </c>
      <c r="M25" s="27">
        <v>6.6782810685249707E-3</v>
      </c>
      <c r="N25" s="27">
        <v>1.6550522648083623E-2</v>
      </c>
    </row>
    <row r="26" spans="1:14" ht="15" customHeight="1">
      <c r="A26" s="49"/>
      <c r="B26" s="24"/>
      <c r="C26" s="51" t="s">
        <v>294</v>
      </c>
      <c r="D26" s="28">
        <v>3018</v>
      </c>
      <c r="E26" s="29">
        <v>2</v>
      </c>
      <c r="F26" s="30">
        <v>5</v>
      </c>
      <c r="G26" s="30">
        <v>30</v>
      </c>
      <c r="H26" s="30">
        <v>80</v>
      </c>
      <c r="I26" s="30">
        <v>530</v>
      </c>
      <c r="J26" s="30">
        <v>1719</v>
      </c>
      <c r="K26" s="30">
        <v>330</v>
      </c>
      <c r="L26" s="30">
        <v>247</v>
      </c>
      <c r="M26" s="30">
        <v>37</v>
      </c>
      <c r="N26" s="30">
        <v>38</v>
      </c>
    </row>
    <row r="27" spans="1:14" ht="15" customHeight="1">
      <c r="A27" s="49"/>
      <c r="B27" s="43"/>
      <c r="C27" s="60"/>
      <c r="D27" s="44">
        <v>1</v>
      </c>
      <c r="E27" s="45">
        <v>6.6269052352551359E-4</v>
      </c>
      <c r="F27" s="46">
        <v>1.6567263088137839E-3</v>
      </c>
      <c r="G27" s="46">
        <v>9.9403578528827041E-3</v>
      </c>
      <c r="H27" s="46">
        <v>2.6507620941020542E-2</v>
      </c>
      <c r="I27" s="46">
        <v>0.17561298873426109</v>
      </c>
      <c r="J27" s="46">
        <v>0.56958250497017893</v>
      </c>
      <c r="K27" s="46">
        <v>0.10934393638170974</v>
      </c>
      <c r="L27" s="46">
        <v>8.1842279655400932E-2</v>
      </c>
      <c r="M27" s="46">
        <v>1.2259774685222002E-2</v>
      </c>
      <c r="N27" s="46">
        <v>1.2591119946984758E-2</v>
      </c>
    </row>
    <row r="28" spans="1:14" ht="15" customHeight="1">
      <c r="A28" s="49"/>
      <c r="B28" s="24" t="s">
        <v>281</v>
      </c>
      <c r="C28" s="53" t="s">
        <v>295</v>
      </c>
      <c r="D28" s="21">
        <v>3483</v>
      </c>
      <c r="E28" s="22">
        <v>1</v>
      </c>
      <c r="F28" s="23">
        <v>12</v>
      </c>
      <c r="G28" s="23">
        <v>78</v>
      </c>
      <c r="H28" s="23">
        <v>270</v>
      </c>
      <c r="I28" s="23">
        <v>1203</v>
      </c>
      <c r="J28" s="23">
        <v>1496</v>
      </c>
      <c r="K28" s="23">
        <v>261</v>
      </c>
      <c r="L28" s="23">
        <v>53</v>
      </c>
      <c r="M28" s="23">
        <v>43</v>
      </c>
      <c r="N28" s="23">
        <v>66</v>
      </c>
    </row>
    <row r="29" spans="1:14" ht="15" customHeight="1">
      <c r="A29" s="49"/>
      <c r="B29" s="24"/>
      <c r="C29" s="52"/>
      <c r="D29" s="31">
        <v>1</v>
      </c>
      <c r="E29" s="26">
        <v>2.871088142405972E-4</v>
      </c>
      <c r="F29" s="27">
        <v>3.4453057708871662E-3</v>
      </c>
      <c r="G29" s="27">
        <v>2.2394487510766579E-2</v>
      </c>
      <c r="H29" s="27">
        <v>7.7519379844961239E-2</v>
      </c>
      <c r="I29" s="27">
        <v>0.34539190353143839</v>
      </c>
      <c r="J29" s="27">
        <v>0.4295147861039334</v>
      </c>
      <c r="K29" s="27">
        <v>7.4935400516795869E-2</v>
      </c>
      <c r="L29" s="27">
        <v>1.5216767154751652E-2</v>
      </c>
      <c r="M29" s="27">
        <v>1.2345679012345678E-2</v>
      </c>
      <c r="N29" s="27">
        <v>1.8949181739879414E-2</v>
      </c>
    </row>
    <row r="30" spans="1:14" ht="15" customHeight="1">
      <c r="A30" s="49"/>
      <c r="B30" s="24"/>
      <c r="C30" s="51" t="s">
        <v>296</v>
      </c>
      <c r="D30" s="28">
        <v>3071</v>
      </c>
      <c r="E30" s="29">
        <v>0</v>
      </c>
      <c r="F30" s="30">
        <v>6</v>
      </c>
      <c r="G30" s="30">
        <v>12</v>
      </c>
      <c r="H30" s="30">
        <v>93</v>
      </c>
      <c r="I30" s="30">
        <v>296</v>
      </c>
      <c r="J30" s="30">
        <v>486</v>
      </c>
      <c r="K30" s="30">
        <v>889</v>
      </c>
      <c r="L30" s="30">
        <v>1230</v>
      </c>
      <c r="M30" s="30">
        <v>16</v>
      </c>
      <c r="N30" s="30">
        <v>43</v>
      </c>
    </row>
    <row r="31" spans="1:14" ht="15" customHeight="1">
      <c r="A31" s="49"/>
      <c r="B31" s="24"/>
      <c r="C31" s="52"/>
      <c r="D31" s="31">
        <v>1</v>
      </c>
      <c r="E31" s="26">
        <v>0</v>
      </c>
      <c r="F31" s="27">
        <v>1.9537609899055682E-3</v>
      </c>
      <c r="G31" s="27">
        <v>3.9075219798111365E-3</v>
      </c>
      <c r="H31" s="27">
        <v>3.0283295343536309E-2</v>
      </c>
      <c r="I31" s="27">
        <v>9.6385542168674704E-2</v>
      </c>
      <c r="J31" s="27">
        <v>0.15825464018235103</v>
      </c>
      <c r="K31" s="27">
        <v>0.28948225333767502</v>
      </c>
      <c r="L31" s="27">
        <v>0.40052100293064147</v>
      </c>
      <c r="M31" s="27">
        <v>5.2100293064148489E-3</v>
      </c>
      <c r="N31" s="27">
        <v>1.4001953760989906E-2</v>
      </c>
    </row>
    <row r="32" spans="1:14" ht="15" customHeight="1">
      <c r="A32" s="49"/>
      <c r="B32" s="24"/>
      <c r="C32" s="51" t="s">
        <v>297</v>
      </c>
      <c r="D32" s="28">
        <v>292</v>
      </c>
      <c r="E32" s="29">
        <v>0</v>
      </c>
      <c r="F32" s="30">
        <v>0</v>
      </c>
      <c r="G32" s="30">
        <v>2</v>
      </c>
      <c r="H32" s="30">
        <v>12</v>
      </c>
      <c r="I32" s="30">
        <v>42</v>
      </c>
      <c r="J32" s="30">
        <v>134</v>
      </c>
      <c r="K32" s="30">
        <v>39</v>
      </c>
      <c r="L32" s="30">
        <v>57</v>
      </c>
      <c r="M32" s="30">
        <v>1</v>
      </c>
      <c r="N32" s="30">
        <v>5</v>
      </c>
    </row>
    <row r="33" spans="1:14" ht="15" customHeight="1">
      <c r="A33" s="49"/>
      <c r="B33" s="24"/>
      <c r="C33" s="52"/>
      <c r="D33" s="31">
        <v>1</v>
      </c>
      <c r="E33" s="26">
        <v>0</v>
      </c>
      <c r="F33" s="27">
        <v>0</v>
      </c>
      <c r="G33" s="27">
        <v>6.8493150684931503E-3</v>
      </c>
      <c r="H33" s="27">
        <v>4.1095890410958902E-2</v>
      </c>
      <c r="I33" s="27">
        <v>0.14383561643835616</v>
      </c>
      <c r="J33" s="27">
        <v>0.4589041095890411</v>
      </c>
      <c r="K33" s="27">
        <v>0.13356164383561644</v>
      </c>
      <c r="L33" s="27">
        <v>0.1952054794520548</v>
      </c>
      <c r="M33" s="27">
        <v>3.4246575342465752E-3</v>
      </c>
      <c r="N33" s="27">
        <v>1.7123287671232876E-2</v>
      </c>
    </row>
    <row r="34" spans="1:14" ht="15" customHeight="1">
      <c r="A34" s="49"/>
      <c r="B34" s="24"/>
      <c r="C34" s="51" t="s">
        <v>298</v>
      </c>
      <c r="D34" s="28">
        <v>2670</v>
      </c>
      <c r="E34" s="29">
        <v>2</v>
      </c>
      <c r="F34" s="30">
        <v>8</v>
      </c>
      <c r="G34" s="30">
        <v>47</v>
      </c>
      <c r="H34" s="30">
        <v>225</v>
      </c>
      <c r="I34" s="30">
        <v>892</v>
      </c>
      <c r="J34" s="30">
        <v>1119</v>
      </c>
      <c r="K34" s="30">
        <v>206</v>
      </c>
      <c r="L34" s="30">
        <v>145</v>
      </c>
      <c r="M34" s="30">
        <v>5</v>
      </c>
      <c r="N34" s="30">
        <v>21</v>
      </c>
    </row>
    <row r="35" spans="1:14" ht="15" customHeight="1">
      <c r="A35" s="49"/>
      <c r="B35" s="43"/>
      <c r="C35" s="60"/>
      <c r="D35" s="44">
        <v>1</v>
      </c>
      <c r="E35" s="45">
        <v>7.4906367041198505E-4</v>
      </c>
      <c r="F35" s="46">
        <v>2.9962546816479402E-3</v>
      </c>
      <c r="G35" s="46">
        <v>1.7602996254681647E-2</v>
      </c>
      <c r="H35" s="46">
        <v>8.4269662921348312E-2</v>
      </c>
      <c r="I35" s="46">
        <v>0.33408239700374531</v>
      </c>
      <c r="J35" s="46">
        <v>0.41910112359550561</v>
      </c>
      <c r="K35" s="46">
        <v>7.7153558052434457E-2</v>
      </c>
      <c r="L35" s="46">
        <v>5.4307116104868915E-2</v>
      </c>
      <c r="M35" s="46">
        <v>1.8726591760299626E-3</v>
      </c>
      <c r="N35" s="46">
        <v>7.8651685393258432E-3</v>
      </c>
    </row>
    <row r="36" spans="1:14" ht="15" customHeight="1">
      <c r="A36" s="49"/>
      <c r="B36" s="24" t="s">
        <v>17</v>
      </c>
      <c r="C36" s="53" t="s">
        <v>299</v>
      </c>
      <c r="D36" s="21">
        <v>356</v>
      </c>
      <c r="E36" s="22">
        <v>0</v>
      </c>
      <c r="F36" s="23">
        <v>1</v>
      </c>
      <c r="G36" s="23">
        <v>5</v>
      </c>
      <c r="H36" s="23">
        <v>29</v>
      </c>
      <c r="I36" s="23">
        <v>101</v>
      </c>
      <c r="J36" s="23">
        <v>112</v>
      </c>
      <c r="K36" s="23">
        <v>41</v>
      </c>
      <c r="L36" s="23">
        <v>57</v>
      </c>
      <c r="M36" s="23">
        <v>2</v>
      </c>
      <c r="N36" s="23">
        <v>8</v>
      </c>
    </row>
    <row r="37" spans="1:14" ht="15" customHeight="1">
      <c r="A37" s="49"/>
      <c r="B37" s="24"/>
      <c r="C37" s="52"/>
      <c r="D37" s="31">
        <v>1</v>
      </c>
      <c r="E37" s="26">
        <v>0</v>
      </c>
      <c r="F37" s="27">
        <v>2.8089887640449437E-3</v>
      </c>
      <c r="G37" s="27">
        <v>1.4044943820224719E-2</v>
      </c>
      <c r="H37" s="27">
        <v>8.1460674157303375E-2</v>
      </c>
      <c r="I37" s="27">
        <v>0.28370786516853935</v>
      </c>
      <c r="J37" s="27">
        <v>0.3146067415730337</v>
      </c>
      <c r="K37" s="27">
        <v>0.1151685393258427</v>
      </c>
      <c r="L37" s="27">
        <v>0.1601123595505618</v>
      </c>
      <c r="M37" s="27">
        <v>5.6179775280898875E-3</v>
      </c>
      <c r="N37" s="27">
        <v>2.247191011235955E-2</v>
      </c>
    </row>
    <row r="38" spans="1:14" ht="15" customHeight="1">
      <c r="A38" s="49"/>
      <c r="B38" s="24"/>
      <c r="C38" s="54" t="s">
        <v>300</v>
      </c>
      <c r="D38" s="28">
        <v>844</v>
      </c>
      <c r="E38" s="29">
        <v>0</v>
      </c>
      <c r="F38" s="30">
        <v>4</v>
      </c>
      <c r="G38" s="30">
        <v>15</v>
      </c>
      <c r="H38" s="30">
        <v>50</v>
      </c>
      <c r="I38" s="30">
        <v>222</v>
      </c>
      <c r="J38" s="30">
        <v>275</v>
      </c>
      <c r="K38" s="30">
        <v>115</v>
      </c>
      <c r="L38" s="30">
        <v>142</v>
      </c>
      <c r="M38" s="30">
        <v>2</v>
      </c>
      <c r="N38" s="30">
        <v>19</v>
      </c>
    </row>
    <row r="39" spans="1:14" ht="15" customHeight="1">
      <c r="A39" s="49"/>
      <c r="B39" s="24"/>
      <c r="C39" s="52"/>
      <c r="D39" s="31">
        <v>1</v>
      </c>
      <c r="E39" s="26">
        <v>0</v>
      </c>
      <c r="F39" s="27">
        <v>4.7393364928909956E-3</v>
      </c>
      <c r="G39" s="27">
        <v>1.7772511848341232E-2</v>
      </c>
      <c r="H39" s="27">
        <v>5.9241706161137442E-2</v>
      </c>
      <c r="I39" s="27">
        <v>0.26303317535545023</v>
      </c>
      <c r="J39" s="27">
        <v>0.32582938388625593</v>
      </c>
      <c r="K39" s="27">
        <v>0.13625592417061611</v>
      </c>
      <c r="L39" s="27">
        <v>0.16824644549763032</v>
      </c>
      <c r="M39" s="27">
        <v>2.3696682464454978E-3</v>
      </c>
      <c r="N39" s="27">
        <v>2.2511848341232227E-2</v>
      </c>
    </row>
    <row r="40" spans="1:14" ht="15" customHeight="1">
      <c r="A40" s="49"/>
      <c r="B40" s="24"/>
      <c r="C40" s="51" t="s">
        <v>301</v>
      </c>
      <c r="D40" s="28">
        <v>10249</v>
      </c>
      <c r="E40" s="29">
        <v>7</v>
      </c>
      <c r="F40" s="30">
        <v>39</v>
      </c>
      <c r="G40" s="30">
        <v>177</v>
      </c>
      <c r="H40" s="30">
        <v>689</v>
      </c>
      <c r="I40" s="30">
        <v>2606</v>
      </c>
      <c r="J40" s="30">
        <v>3605</v>
      </c>
      <c r="K40" s="30">
        <v>1481</v>
      </c>
      <c r="L40" s="30">
        <v>1412</v>
      </c>
      <c r="M40" s="30">
        <v>89</v>
      </c>
      <c r="N40" s="30">
        <v>144</v>
      </c>
    </row>
    <row r="41" spans="1:14" ht="15" customHeight="1">
      <c r="A41" s="49"/>
      <c r="B41" s="43"/>
      <c r="C41" s="60"/>
      <c r="D41" s="44">
        <v>1</v>
      </c>
      <c r="E41" s="45">
        <v>6.8299346277685624E-4</v>
      </c>
      <c r="F41" s="46">
        <v>3.8052492926139137E-3</v>
      </c>
      <c r="G41" s="46">
        <v>1.7269977558786224E-2</v>
      </c>
      <c r="H41" s="46">
        <v>6.7226070836179139E-2</v>
      </c>
      <c r="I41" s="46">
        <v>0.25426870914235533</v>
      </c>
      <c r="J41" s="46">
        <v>0.35174163333008096</v>
      </c>
      <c r="K41" s="46">
        <v>0.14450190262464629</v>
      </c>
      <c r="L41" s="46">
        <v>0.13776953849156015</v>
      </c>
      <c r="M41" s="46">
        <v>8.6837740267343162E-3</v>
      </c>
      <c r="N41" s="46">
        <v>1.4050151234266757E-2</v>
      </c>
    </row>
    <row r="42" spans="1:14" ht="15" customHeight="1">
      <c r="A42" s="49"/>
      <c r="B42" s="24" t="s">
        <v>15</v>
      </c>
      <c r="C42" s="53" t="s">
        <v>302</v>
      </c>
      <c r="D42" s="21">
        <v>334</v>
      </c>
      <c r="E42" s="35">
        <v>0</v>
      </c>
      <c r="F42" s="36">
        <v>1</v>
      </c>
      <c r="G42" s="36">
        <v>11</v>
      </c>
      <c r="H42" s="36">
        <v>19</v>
      </c>
      <c r="I42" s="36">
        <v>83</v>
      </c>
      <c r="J42" s="36">
        <v>120</v>
      </c>
      <c r="K42" s="36">
        <v>41</v>
      </c>
      <c r="L42" s="36">
        <v>44</v>
      </c>
      <c r="M42" s="36">
        <v>5</v>
      </c>
      <c r="N42" s="36">
        <v>10</v>
      </c>
    </row>
    <row r="43" spans="1:14" ht="15" customHeight="1">
      <c r="A43" s="49"/>
      <c r="B43" s="24"/>
      <c r="C43" s="52"/>
      <c r="D43" s="31">
        <v>1</v>
      </c>
      <c r="E43" s="26">
        <v>0</v>
      </c>
      <c r="F43" s="27">
        <v>2.9940119760479044E-3</v>
      </c>
      <c r="G43" s="27">
        <v>3.2934131736526949E-2</v>
      </c>
      <c r="H43" s="27">
        <v>5.6886227544910177E-2</v>
      </c>
      <c r="I43" s="27">
        <v>0.24850299401197604</v>
      </c>
      <c r="J43" s="27">
        <v>0.3592814371257485</v>
      </c>
      <c r="K43" s="27">
        <v>0.12275449101796407</v>
      </c>
      <c r="L43" s="27">
        <v>0.1317365269461078</v>
      </c>
      <c r="M43" s="27">
        <v>1.4970059880239521E-2</v>
      </c>
      <c r="N43" s="27">
        <v>2.9940119760479042E-2</v>
      </c>
    </row>
    <row r="44" spans="1:14" ht="15" customHeight="1">
      <c r="A44" s="49"/>
      <c r="B44" s="24"/>
      <c r="C44" s="51" t="s">
        <v>303</v>
      </c>
      <c r="D44" s="28">
        <v>6021</v>
      </c>
      <c r="E44" s="37">
        <v>3</v>
      </c>
      <c r="F44" s="38">
        <v>23</v>
      </c>
      <c r="G44" s="38">
        <v>95</v>
      </c>
      <c r="H44" s="38">
        <v>421</v>
      </c>
      <c r="I44" s="38">
        <v>1633</v>
      </c>
      <c r="J44" s="38">
        <v>2222</v>
      </c>
      <c r="K44" s="38">
        <v>746</v>
      </c>
      <c r="L44" s="38">
        <v>748</v>
      </c>
      <c r="M44" s="38">
        <v>46</v>
      </c>
      <c r="N44" s="38">
        <v>84</v>
      </c>
    </row>
    <row r="45" spans="1:14" ht="15" customHeight="1">
      <c r="A45" s="49"/>
      <c r="B45" s="24"/>
      <c r="C45" s="52"/>
      <c r="D45" s="31">
        <v>1</v>
      </c>
      <c r="E45" s="26">
        <v>4.9825610363726954E-4</v>
      </c>
      <c r="F45" s="27">
        <v>3.8199634612190664E-3</v>
      </c>
      <c r="G45" s="27">
        <v>1.5778109948513537E-2</v>
      </c>
      <c r="H45" s="27">
        <v>6.9921939877096828E-2</v>
      </c>
      <c r="I45" s="27">
        <v>0.27121740574655373</v>
      </c>
      <c r="J45" s="27">
        <v>0.36904168742733767</v>
      </c>
      <c r="K45" s="27">
        <v>0.12389968443780103</v>
      </c>
      <c r="L45" s="27">
        <v>0.12423185517355921</v>
      </c>
      <c r="M45" s="27">
        <v>7.6399269224381328E-3</v>
      </c>
      <c r="N45" s="27">
        <v>1.3951170901843548E-2</v>
      </c>
    </row>
    <row r="46" spans="1:14" ht="15" customHeight="1">
      <c r="A46" s="49"/>
      <c r="B46" s="24"/>
      <c r="C46" s="51" t="s">
        <v>304</v>
      </c>
      <c r="D46" s="28">
        <v>3802</v>
      </c>
      <c r="E46" s="37">
        <v>1</v>
      </c>
      <c r="F46" s="38">
        <v>15</v>
      </c>
      <c r="G46" s="38">
        <v>64</v>
      </c>
      <c r="H46" s="38">
        <v>256</v>
      </c>
      <c r="I46" s="38">
        <v>937</v>
      </c>
      <c r="J46" s="38">
        <v>1241</v>
      </c>
      <c r="K46" s="38">
        <v>612</v>
      </c>
      <c r="L46" s="38">
        <v>580</v>
      </c>
      <c r="M46" s="38">
        <v>32</v>
      </c>
      <c r="N46" s="38">
        <v>64</v>
      </c>
    </row>
    <row r="47" spans="1:14" ht="15" customHeight="1">
      <c r="A47" s="49"/>
      <c r="B47" s="24"/>
      <c r="C47" s="52"/>
      <c r="D47" s="31">
        <v>1</v>
      </c>
      <c r="E47" s="26">
        <v>2.6301946344029457E-4</v>
      </c>
      <c r="F47" s="27">
        <v>3.9452919516044186E-3</v>
      </c>
      <c r="G47" s="27">
        <v>1.6833245660178853E-2</v>
      </c>
      <c r="H47" s="27">
        <v>6.7332982640715411E-2</v>
      </c>
      <c r="I47" s="27">
        <v>0.24644923724355602</v>
      </c>
      <c r="J47" s="27">
        <v>0.32640715412940557</v>
      </c>
      <c r="K47" s="27">
        <v>0.16096791162546029</v>
      </c>
      <c r="L47" s="27">
        <v>0.15255128879537086</v>
      </c>
      <c r="M47" s="27">
        <v>8.4166228300894264E-3</v>
      </c>
      <c r="N47" s="27">
        <v>1.6833245660178853E-2</v>
      </c>
    </row>
    <row r="48" spans="1:14" ht="15" customHeight="1">
      <c r="A48" s="49"/>
      <c r="B48" s="24"/>
      <c r="C48" s="51" t="s">
        <v>305</v>
      </c>
      <c r="D48" s="28">
        <v>1393</v>
      </c>
      <c r="E48" s="37">
        <v>2</v>
      </c>
      <c r="F48" s="38">
        <v>7</v>
      </c>
      <c r="G48" s="38">
        <v>31</v>
      </c>
      <c r="H48" s="38">
        <v>80</v>
      </c>
      <c r="I48" s="38">
        <v>298</v>
      </c>
      <c r="J48" s="38">
        <v>432</v>
      </c>
      <c r="K48" s="38">
        <v>254</v>
      </c>
      <c r="L48" s="38">
        <v>263</v>
      </c>
      <c r="M48" s="38">
        <v>10</v>
      </c>
      <c r="N48" s="38">
        <v>16</v>
      </c>
    </row>
    <row r="49" spans="1:14" ht="15" customHeight="1">
      <c r="A49" s="49"/>
      <c r="B49" s="43"/>
      <c r="C49" s="60"/>
      <c r="D49" s="44">
        <v>1</v>
      </c>
      <c r="E49" s="45">
        <v>1.4357501794687725E-3</v>
      </c>
      <c r="F49" s="46">
        <v>5.0251256281407036E-3</v>
      </c>
      <c r="G49" s="46">
        <v>2.2254127781765973E-2</v>
      </c>
      <c r="H49" s="46">
        <v>5.7430007178750894E-2</v>
      </c>
      <c r="I49" s="46">
        <v>0.21392677674084709</v>
      </c>
      <c r="J49" s="46">
        <v>0.31012203876525485</v>
      </c>
      <c r="K49" s="46">
        <v>0.18234027279253409</v>
      </c>
      <c r="L49" s="46">
        <v>0.18880114860014358</v>
      </c>
      <c r="M49" s="46">
        <v>7.1787508973438618E-3</v>
      </c>
      <c r="N49" s="46">
        <v>1.148600143575018E-2</v>
      </c>
    </row>
    <row r="50" spans="1:14" ht="15" customHeight="1">
      <c r="A50" s="49"/>
      <c r="B50" s="24" t="s">
        <v>282</v>
      </c>
      <c r="C50" s="53" t="s">
        <v>1</v>
      </c>
      <c r="D50" s="21">
        <v>1893</v>
      </c>
      <c r="E50" s="22">
        <v>1</v>
      </c>
      <c r="F50" s="23">
        <v>8</v>
      </c>
      <c r="G50" s="23">
        <v>40</v>
      </c>
      <c r="H50" s="23">
        <v>143</v>
      </c>
      <c r="I50" s="23">
        <v>495</v>
      </c>
      <c r="J50" s="23">
        <v>625</v>
      </c>
      <c r="K50" s="23">
        <v>291</v>
      </c>
      <c r="L50" s="23">
        <v>228</v>
      </c>
      <c r="M50" s="23">
        <v>17</v>
      </c>
      <c r="N50" s="23">
        <v>45</v>
      </c>
    </row>
    <row r="51" spans="1:14" ht="15" customHeight="1">
      <c r="A51" s="49"/>
      <c r="B51" s="24"/>
      <c r="C51" s="52"/>
      <c r="D51" s="31">
        <v>1</v>
      </c>
      <c r="E51" s="26">
        <v>5.2826201796090863E-4</v>
      </c>
      <c r="F51" s="27">
        <v>4.226096143687269E-3</v>
      </c>
      <c r="G51" s="27">
        <v>2.1130480718436345E-2</v>
      </c>
      <c r="H51" s="27">
        <v>7.5541468568409931E-2</v>
      </c>
      <c r="I51" s="27">
        <v>0.26148969889064977</v>
      </c>
      <c r="J51" s="27">
        <v>0.3301637612255679</v>
      </c>
      <c r="K51" s="27">
        <v>0.15372424722662439</v>
      </c>
      <c r="L51" s="27">
        <v>0.12044374009508717</v>
      </c>
      <c r="M51" s="27">
        <v>8.9804543053354467E-3</v>
      </c>
      <c r="N51" s="27">
        <v>2.3771790808240888E-2</v>
      </c>
    </row>
    <row r="52" spans="1:14" ht="15" customHeight="1">
      <c r="A52" s="49"/>
      <c r="B52" s="24"/>
      <c r="C52" s="51" t="s">
        <v>306</v>
      </c>
      <c r="D52" s="28">
        <v>1503</v>
      </c>
      <c r="E52" s="29">
        <v>0</v>
      </c>
      <c r="F52" s="30">
        <v>6</v>
      </c>
      <c r="G52" s="30">
        <v>18</v>
      </c>
      <c r="H52" s="30">
        <v>115</v>
      </c>
      <c r="I52" s="30">
        <v>428</v>
      </c>
      <c r="J52" s="30">
        <v>549</v>
      </c>
      <c r="K52" s="30">
        <v>175</v>
      </c>
      <c r="L52" s="30">
        <v>198</v>
      </c>
      <c r="M52" s="30">
        <v>4</v>
      </c>
      <c r="N52" s="30">
        <v>10</v>
      </c>
    </row>
    <row r="53" spans="1:14" ht="15" customHeight="1">
      <c r="A53" s="49"/>
      <c r="B53" s="24"/>
      <c r="C53" s="52"/>
      <c r="D53" s="31">
        <v>1</v>
      </c>
      <c r="E53" s="26">
        <v>0</v>
      </c>
      <c r="F53" s="27">
        <v>3.9920159680638719E-3</v>
      </c>
      <c r="G53" s="27">
        <v>1.1976047904191617E-2</v>
      </c>
      <c r="H53" s="27">
        <v>7.651363938789088E-2</v>
      </c>
      <c r="I53" s="27">
        <v>0.28476380572188953</v>
      </c>
      <c r="J53" s="27">
        <v>0.3652694610778443</v>
      </c>
      <c r="K53" s="27">
        <v>0.1164337990685296</v>
      </c>
      <c r="L53" s="27">
        <v>0.1317365269461078</v>
      </c>
      <c r="M53" s="27">
        <v>2.6613439787092482E-3</v>
      </c>
      <c r="N53" s="27">
        <v>6.6533599467731202E-3</v>
      </c>
    </row>
    <row r="54" spans="1:14" ht="15" customHeight="1">
      <c r="A54" s="49"/>
      <c r="B54" s="24"/>
      <c r="C54" s="51" t="s">
        <v>307</v>
      </c>
      <c r="D54" s="28">
        <v>702</v>
      </c>
      <c r="E54" s="29">
        <v>0</v>
      </c>
      <c r="F54" s="30">
        <v>2</v>
      </c>
      <c r="G54" s="30">
        <v>8</v>
      </c>
      <c r="H54" s="30">
        <v>43</v>
      </c>
      <c r="I54" s="30">
        <v>174</v>
      </c>
      <c r="J54" s="30">
        <v>237</v>
      </c>
      <c r="K54" s="30">
        <v>108</v>
      </c>
      <c r="L54" s="30">
        <v>116</v>
      </c>
      <c r="M54" s="30">
        <v>5</v>
      </c>
      <c r="N54" s="30">
        <v>9</v>
      </c>
    </row>
    <row r="55" spans="1:14" ht="15" customHeight="1">
      <c r="A55" s="49"/>
      <c r="B55" s="24"/>
      <c r="C55" s="52"/>
      <c r="D55" s="31">
        <v>1</v>
      </c>
      <c r="E55" s="26">
        <v>0</v>
      </c>
      <c r="F55" s="27">
        <v>2.8490028490028491E-3</v>
      </c>
      <c r="G55" s="27">
        <v>1.1396011396011397E-2</v>
      </c>
      <c r="H55" s="27">
        <v>6.1253561253561253E-2</v>
      </c>
      <c r="I55" s="27">
        <v>0.24786324786324787</v>
      </c>
      <c r="J55" s="27">
        <v>0.33760683760683763</v>
      </c>
      <c r="K55" s="27">
        <v>0.15384615384615385</v>
      </c>
      <c r="L55" s="27">
        <v>0.16524216524216523</v>
      </c>
      <c r="M55" s="27">
        <v>7.1225071225071226E-3</v>
      </c>
      <c r="N55" s="27">
        <v>1.282051282051282E-2</v>
      </c>
    </row>
    <row r="56" spans="1:14" ht="15" customHeight="1">
      <c r="A56" s="49"/>
      <c r="B56" s="24"/>
      <c r="C56" s="51" t="s">
        <v>12</v>
      </c>
      <c r="D56" s="28">
        <v>912</v>
      </c>
      <c r="E56" s="29">
        <v>0</v>
      </c>
      <c r="F56" s="30">
        <v>3</v>
      </c>
      <c r="G56" s="30">
        <v>9</v>
      </c>
      <c r="H56" s="30">
        <v>52</v>
      </c>
      <c r="I56" s="30">
        <v>240</v>
      </c>
      <c r="J56" s="30">
        <v>312</v>
      </c>
      <c r="K56" s="30">
        <v>142</v>
      </c>
      <c r="L56" s="30">
        <v>140</v>
      </c>
      <c r="M56" s="30">
        <v>8</v>
      </c>
      <c r="N56" s="30">
        <v>6</v>
      </c>
    </row>
    <row r="57" spans="1:14" ht="15" customHeight="1">
      <c r="A57" s="49"/>
      <c r="B57" s="24"/>
      <c r="C57" s="52"/>
      <c r="D57" s="31">
        <v>1</v>
      </c>
      <c r="E57" s="26">
        <v>0</v>
      </c>
      <c r="F57" s="27">
        <v>3.2894736842105261E-3</v>
      </c>
      <c r="G57" s="27">
        <v>9.8684210526315784E-3</v>
      </c>
      <c r="H57" s="27">
        <v>5.701754385964912E-2</v>
      </c>
      <c r="I57" s="27">
        <v>0.26315789473684209</v>
      </c>
      <c r="J57" s="27">
        <v>0.34210526315789475</v>
      </c>
      <c r="K57" s="27">
        <v>0.15570175438596492</v>
      </c>
      <c r="L57" s="27">
        <v>0.15350877192982457</v>
      </c>
      <c r="M57" s="27">
        <v>8.771929824561403E-3</v>
      </c>
      <c r="N57" s="27">
        <v>6.5789473684210523E-3</v>
      </c>
    </row>
    <row r="58" spans="1:14" ht="15" customHeight="1">
      <c r="A58" s="49"/>
      <c r="B58" s="24"/>
      <c r="C58" s="51" t="s">
        <v>308</v>
      </c>
      <c r="D58" s="28">
        <v>1397</v>
      </c>
      <c r="E58" s="29">
        <v>1</v>
      </c>
      <c r="F58" s="30">
        <v>5</v>
      </c>
      <c r="G58" s="30">
        <v>25</v>
      </c>
      <c r="H58" s="30">
        <v>97</v>
      </c>
      <c r="I58" s="30">
        <v>296</v>
      </c>
      <c r="J58" s="30">
        <v>514</v>
      </c>
      <c r="K58" s="30">
        <v>232</v>
      </c>
      <c r="L58" s="30">
        <v>194</v>
      </c>
      <c r="M58" s="30">
        <v>9</v>
      </c>
      <c r="N58" s="30">
        <v>24</v>
      </c>
    </row>
    <row r="59" spans="1:14" ht="15" customHeight="1">
      <c r="A59" s="49"/>
      <c r="B59" s="24"/>
      <c r="C59" s="52"/>
      <c r="D59" s="31">
        <v>1</v>
      </c>
      <c r="E59" s="26">
        <v>7.158196134574087E-4</v>
      </c>
      <c r="F59" s="27">
        <v>3.5790980672870437E-3</v>
      </c>
      <c r="G59" s="27">
        <v>1.789549033643522E-2</v>
      </c>
      <c r="H59" s="27">
        <v>6.9434502505368645E-2</v>
      </c>
      <c r="I59" s="27">
        <v>0.21188260558339297</v>
      </c>
      <c r="J59" s="27">
        <v>0.36793128131710812</v>
      </c>
      <c r="K59" s="27">
        <v>0.16607015032211883</v>
      </c>
      <c r="L59" s="27">
        <v>0.13886900501073729</v>
      </c>
      <c r="M59" s="27">
        <v>6.442376521116679E-3</v>
      </c>
      <c r="N59" s="27">
        <v>1.7179670722977811E-2</v>
      </c>
    </row>
    <row r="60" spans="1:14" ht="15" customHeight="1">
      <c r="A60" s="49"/>
      <c r="B60" s="24"/>
      <c r="C60" s="51" t="s">
        <v>16</v>
      </c>
      <c r="D60" s="28">
        <v>940</v>
      </c>
      <c r="E60" s="29">
        <v>1</v>
      </c>
      <c r="F60" s="30">
        <v>7</v>
      </c>
      <c r="G60" s="30">
        <v>10</v>
      </c>
      <c r="H60" s="30">
        <v>33</v>
      </c>
      <c r="I60" s="30">
        <v>226</v>
      </c>
      <c r="J60" s="30">
        <v>360</v>
      </c>
      <c r="K60" s="30">
        <v>139</v>
      </c>
      <c r="L60" s="30">
        <v>150</v>
      </c>
      <c r="M60" s="30">
        <v>4</v>
      </c>
      <c r="N60" s="30">
        <v>10</v>
      </c>
    </row>
    <row r="61" spans="1:14" ht="15" customHeight="1">
      <c r="A61" s="49"/>
      <c r="B61" s="24"/>
      <c r="C61" s="52"/>
      <c r="D61" s="31">
        <v>1</v>
      </c>
      <c r="E61" s="26">
        <v>1.0638297872340426E-3</v>
      </c>
      <c r="F61" s="27">
        <v>7.4468085106382982E-3</v>
      </c>
      <c r="G61" s="27">
        <v>1.0638297872340425E-2</v>
      </c>
      <c r="H61" s="27">
        <v>3.5106382978723406E-2</v>
      </c>
      <c r="I61" s="27">
        <v>0.2404255319148936</v>
      </c>
      <c r="J61" s="27">
        <v>0.38297872340425532</v>
      </c>
      <c r="K61" s="27">
        <v>0.14787234042553191</v>
      </c>
      <c r="L61" s="27">
        <v>0.15957446808510639</v>
      </c>
      <c r="M61" s="27">
        <v>4.2553191489361703E-3</v>
      </c>
      <c r="N61" s="27">
        <v>1.0638297872340425E-2</v>
      </c>
    </row>
    <row r="62" spans="1:14" ht="15" customHeight="1">
      <c r="A62" s="49"/>
      <c r="B62" s="24"/>
      <c r="C62" s="51" t="s">
        <v>5</v>
      </c>
      <c r="D62" s="28">
        <v>1675</v>
      </c>
      <c r="E62" s="29">
        <v>1</v>
      </c>
      <c r="F62" s="30">
        <v>4</v>
      </c>
      <c r="G62" s="30">
        <v>28</v>
      </c>
      <c r="H62" s="30">
        <v>104</v>
      </c>
      <c r="I62" s="30">
        <v>442</v>
      </c>
      <c r="J62" s="30">
        <v>548</v>
      </c>
      <c r="K62" s="30">
        <v>229</v>
      </c>
      <c r="L62" s="30">
        <v>283</v>
      </c>
      <c r="M62" s="30">
        <v>16</v>
      </c>
      <c r="N62" s="30">
        <v>20</v>
      </c>
    </row>
    <row r="63" spans="1:14" ht="15" customHeight="1">
      <c r="A63" s="49"/>
      <c r="B63" s="24"/>
      <c r="C63" s="52"/>
      <c r="D63" s="31">
        <v>1</v>
      </c>
      <c r="E63" s="26">
        <v>5.9701492537313433E-4</v>
      </c>
      <c r="F63" s="27">
        <v>2.3880597014925373E-3</v>
      </c>
      <c r="G63" s="27">
        <v>1.671641791044776E-2</v>
      </c>
      <c r="H63" s="27">
        <v>6.2089552238805967E-2</v>
      </c>
      <c r="I63" s="27">
        <v>0.26388059701492539</v>
      </c>
      <c r="J63" s="27">
        <v>0.32716417910447759</v>
      </c>
      <c r="K63" s="27">
        <v>0.13671641791044775</v>
      </c>
      <c r="L63" s="27">
        <v>0.16895522388059703</v>
      </c>
      <c r="M63" s="27">
        <v>9.5522388059701493E-3</v>
      </c>
      <c r="N63" s="27">
        <v>1.1940298507462687E-2</v>
      </c>
    </row>
    <row r="64" spans="1:14" ht="15" customHeight="1">
      <c r="A64" s="49"/>
      <c r="B64" s="24"/>
      <c r="C64" s="51" t="s">
        <v>14</v>
      </c>
      <c r="D64" s="28">
        <v>834</v>
      </c>
      <c r="E64" s="29">
        <v>0</v>
      </c>
      <c r="F64" s="30">
        <v>4</v>
      </c>
      <c r="G64" s="30">
        <v>16</v>
      </c>
      <c r="H64" s="30">
        <v>41</v>
      </c>
      <c r="I64" s="30">
        <v>210</v>
      </c>
      <c r="J64" s="30">
        <v>296</v>
      </c>
      <c r="K64" s="30">
        <v>116</v>
      </c>
      <c r="L64" s="30">
        <v>122</v>
      </c>
      <c r="M64" s="30">
        <v>11</v>
      </c>
      <c r="N64" s="30">
        <v>18</v>
      </c>
    </row>
    <row r="65" spans="1:14" ht="15" customHeight="1">
      <c r="A65" s="49"/>
      <c r="B65" s="24"/>
      <c r="C65" s="52"/>
      <c r="D65" s="31">
        <v>1</v>
      </c>
      <c r="E65" s="26">
        <v>0</v>
      </c>
      <c r="F65" s="27">
        <v>4.7961630695443642E-3</v>
      </c>
      <c r="G65" s="27">
        <v>1.9184652278177457E-2</v>
      </c>
      <c r="H65" s="27">
        <v>4.9160671462829736E-2</v>
      </c>
      <c r="I65" s="27">
        <v>0.25179856115107913</v>
      </c>
      <c r="J65" s="27">
        <v>0.35491606714628299</v>
      </c>
      <c r="K65" s="27">
        <v>0.13908872901678657</v>
      </c>
      <c r="L65" s="27">
        <v>0.14628297362110312</v>
      </c>
      <c r="M65" s="27">
        <v>1.3189448441247002E-2</v>
      </c>
      <c r="N65" s="27">
        <v>2.1582733812949641E-2</v>
      </c>
    </row>
    <row r="66" spans="1:14" ht="15" customHeight="1">
      <c r="A66" s="49"/>
      <c r="B66" s="24"/>
      <c r="C66" s="51" t="s">
        <v>19</v>
      </c>
      <c r="D66" s="28">
        <v>1911</v>
      </c>
      <c r="E66" s="29">
        <v>3</v>
      </c>
      <c r="F66" s="30">
        <v>7</v>
      </c>
      <c r="G66" s="30">
        <v>49</v>
      </c>
      <c r="H66" s="30">
        <v>163</v>
      </c>
      <c r="I66" s="30">
        <v>481</v>
      </c>
      <c r="J66" s="30">
        <v>651</v>
      </c>
      <c r="K66" s="30">
        <v>255</v>
      </c>
      <c r="L66" s="30">
        <v>237</v>
      </c>
      <c r="M66" s="30">
        <v>22</v>
      </c>
      <c r="N66" s="30">
        <v>43</v>
      </c>
    </row>
    <row r="67" spans="1:14" ht="15" customHeight="1">
      <c r="A67" s="49"/>
      <c r="B67" s="43"/>
      <c r="C67" s="60"/>
      <c r="D67" s="44">
        <v>1</v>
      </c>
      <c r="E67" s="45">
        <v>1.5698587127158557E-3</v>
      </c>
      <c r="F67" s="46">
        <v>3.663003663003663E-3</v>
      </c>
      <c r="G67" s="46">
        <v>2.564102564102564E-2</v>
      </c>
      <c r="H67" s="46">
        <v>8.5295656724228147E-2</v>
      </c>
      <c r="I67" s="46">
        <v>0.25170068027210885</v>
      </c>
      <c r="J67" s="46">
        <v>0.34065934065934067</v>
      </c>
      <c r="K67" s="46">
        <v>0.13343799058084774</v>
      </c>
      <c r="L67" s="46">
        <v>0.12401883830455258</v>
      </c>
      <c r="M67" s="46">
        <v>1.1512297226582941E-2</v>
      </c>
      <c r="N67" s="46">
        <v>2.2501308215593929E-2</v>
      </c>
    </row>
    <row r="68" spans="1:14" ht="15" customHeight="1">
      <c r="A68" s="49"/>
      <c r="B68" s="24" t="s">
        <v>283</v>
      </c>
      <c r="C68" s="53" t="s">
        <v>309</v>
      </c>
      <c r="D68" s="21">
        <v>1592</v>
      </c>
      <c r="E68" s="22">
        <v>2</v>
      </c>
      <c r="F68" s="23">
        <v>4</v>
      </c>
      <c r="G68" s="23">
        <v>25</v>
      </c>
      <c r="H68" s="23">
        <v>126</v>
      </c>
      <c r="I68" s="23">
        <v>480</v>
      </c>
      <c r="J68" s="23">
        <v>556</v>
      </c>
      <c r="K68" s="23">
        <v>158</v>
      </c>
      <c r="L68" s="23">
        <v>202</v>
      </c>
      <c r="M68" s="23">
        <v>9</v>
      </c>
      <c r="N68" s="23">
        <v>30</v>
      </c>
    </row>
    <row r="69" spans="1:14" ht="15" customHeight="1">
      <c r="A69" s="49"/>
      <c r="B69" s="24"/>
      <c r="C69" s="52"/>
      <c r="D69" s="31">
        <v>1</v>
      </c>
      <c r="E69" s="26">
        <v>1.2562814070351759E-3</v>
      </c>
      <c r="F69" s="27">
        <v>2.5125628140703518E-3</v>
      </c>
      <c r="G69" s="27">
        <v>1.5703517587939697E-2</v>
      </c>
      <c r="H69" s="27">
        <v>7.9145728643216076E-2</v>
      </c>
      <c r="I69" s="27">
        <v>0.30150753768844218</v>
      </c>
      <c r="J69" s="27">
        <v>0.34924623115577891</v>
      </c>
      <c r="K69" s="27">
        <v>9.9246231155778894E-2</v>
      </c>
      <c r="L69" s="27">
        <v>0.12688442211055276</v>
      </c>
      <c r="M69" s="27">
        <v>5.6532663316582916E-3</v>
      </c>
      <c r="N69" s="27">
        <v>1.8844221105527637E-2</v>
      </c>
    </row>
    <row r="70" spans="1:14" ht="15" customHeight="1">
      <c r="A70" s="49"/>
      <c r="B70" s="24"/>
      <c r="C70" s="51" t="s">
        <v>310</v>
      </c>
      <c r="D70" s="28">
        <v>1914</v>
      </c>
      <c r="E70" s="29">
        <v>1</v>
      </c>
      <c r="F70" s="30">
        <v>10</v>
      </c>
      <c r="G70" s="30">
        <v>41</v>
      </c>
      <c r="H70" s="30">
        <v>132</v>
      </c>
      <c r="I70" s="30">
        <v>545</v>
      </c>
      <c r="J70" s="30">
        <v>706</v>
      </c>
      <c r="K70" s="30">
        <v>219</v>
      </c>
      <c r="L70" s="30">
        <v>223</v>
      </c>
      <c r="M70" s="30">
        <v>9</v>
      </c>
      <c r="N70" s="30">
        <v>28</v>
      </c>
    </row>
    <row r="71" spans="1:14" ht="15" customHeight="1">
      <c r="A71" s="49"/>
      <c r="B71" s="24"/>
      <c r="C71" s="52"/>
      <c r="D71" s="31">
        <v>1</v>
      </c>
      <c r="E71" s="26">
        <v>5.2246603970741907E-4</v>
      </c>
      <c r="F71" s="27">
        <v>5.2246603970741903E-3</v>
      </c>
      <c r="G71" s="27">
        <v>2.1421107628004178E-2</v>
      </c>
      <c r="H71" s="27">
        <v>6.8965517241379309E-2</v>
      </c>
      <c r="I71" s="27">
        <v>0.28474399164054337</v>
      </c>
      <c r="J71" s="27">
        <v>0.36886102403343785</v>
      </c>
      <c r="K71" s="27">
        <v>0.11442006269592477</v>
      </c>
      <c r="L71" s="27">
        <v>0.11650992685475445</v>
      </c>
      <c r="M71" s="27">
        <v>4.7021943573667714E-3</v>
      </c>
      <c r="N71" s="27">
        <v>1.4629049111807733E-2</v>
      </c>
    </row>
    <row r="72" spans="1:14" ht="15" customHeight="1">
      <c r="A72" s="49"/>
      <c r="B72" s="24"/>
      <c r="C72" s="51" t="s">
        <v>311</v>
      </c>
      <c r="D72" s="28">
        <v>3017</v>
      </c>
      <c r="E72" s="29">
        <v>3</v>
      </c>
      <c r="F72" s="30">
        <v>8</v>
      </c>
      <c r="G72" s="30">
        <v>50</v>
      </c>
      <c r="H72" s="30">
        <v>217</v>
      </c>
      <c r="I72" s="30">
        <v>807</v>
      </c>
      <c r="J72" s="30">
        <v>1003</v>
      </c>
      <c r="K72" s="30">
        <v>400</v>
      </c>
      <c r="L72" s="30">
        <v>471</v>
      </c>
      <c r="M72" s="30">
        <v>18</v>
      </c>
      <c r="N72" s="30">
        <v>40</v>
      </c>
    </row>
    <row r="73" spans="1:14" ht="15" customHeight="1">
      <c r="A73" s="49"/>
      <c r="B73" s="24"/>
      <c r="C73" s="52"/>
      <c r="D73" s="31">
        <v>1</v>
      </c>
      <c r="E73" s="26">
        <v>9.9436526350679482E-4</v>
      </c>
      <c r="F73" s="27">
        <v>2.651640702684786E-3</v>
      </c>
      <c r="G73" s="27">
        <v>1.6572754391779913E-2</v>
      </c>
      <c r="H73" s="27">
        <v>7.1925754060324823E-2</v>
      </c>
      <c r="I73" s="27">
        <v>0.2674842558833278</v>
      </c>
      <c r="J73" s="27">
        <v>0.33244945309910506</v>
      </c>
      <c r="K73" s="27">
        <v>0.1325820351342393</v>
      </c>
      <c r="L73" s="27">
        <v>0.15611534637056679</v>
      </c>
      <c r="M73" s="27">
        <v>5.9661915810407693E-3</v>
      </c>
      <c r="N73" s="27">
        <v>1.3258203513423931E-2</v>
      </c>
    </row>
    <row r="74" spans="1:14" ht="15" customHeight="1">
      <c r="A74" s="49"/>
      <c r="B74" s="24"/>
      <c r="C74" s="51" t="s">
        <v>312</v>
      </c>
      <c r="D74" s="28">
        <v>2283</v>
      </c>
      <c r="E74" s="29">
        <v>1</v>
      </c>
      <c r="F74" s="30">
        <v>15</v>
      </c>
      <c r="G74" s="30">
        <v>35</v>
      </c>
      <c r="H74" s="30">
        <v>146</v>
      </c>
      <c r="I74" s="30">
        <v>535</v>
      </c>
      <c r="J74" s="30">
        <v>794</v>
      </c>
      <c r="K74" s="30">
        <v>362</v>
      </c>
      <c r="L74" s="30">
        <v>343</v>
      </c>
      <c r="M74" s="30">
        <v>21</v>
      </c>
      <c r="N74" s="30">
        <v>31</v>
      </c>
    </row>
    <row r="75" spans="1:14" ht="15" customHeight="1">
      <c r="A75" s="49"/>
      <c r="B75" s="24"/>
      <c r="C75" s="52"/>
      <c r="D75" s="31">
        <v>1</v>
      </c>
      <c r="E75" s="26">
        <v>4.3802014892685063E-4</v>
      </c>
      <c r="F75" s="27">
        <v>6.5703022339027592E-3</v>
      </c>
      <c r="G75" s="27">
        <v>1.5330705212439772E-2</v>
      </c>
      <c r="H75" s="27">
        <v>6.3950941743320194E-2</v>
      </c>
      <c r="I75" s="27">
        <v>0.23434077967586509</v>
      </c>
      <c r="J75" s="27">
        <v>0.34778799824791939</v>
      </c>
      <c r="K75" s="27">
        <v>0.15856329391151994</v>
      </c>
      <c r="L75" s="27">
        <v>0.15024091108190976</v>
      </c>
      <c r="M75" s="27">
        <v>9.1984231274638631E-3</v>
      </c>
      <c r="N75" s="27">
        <v>1.3578624616732369E-2</v>
      </c>
    </row>
    <row r="76" spans="1:14" ht="15" customHeight="1">
      <c r="A76" s="49"/>
      <c r="B76" s="24"/>
      <c r="C76" s="51" t="s">
        <v>313</v>
      </c>
      <c r="D76" s="28">
        <v>1299</v>
      </c>
      <c r="E76" s="29">
        <v>0</v>
      </c>
      <c r="F76" s="30">
        <v>4</v>
      </c>
      <c r="G76" s="30">
        <v>22</v>
      </c>
      <c r="H76" s="30">
        <v>67</v>
      </c>
      <c r="I76" s="30">
        <v>281</v>
      </c>
      <c r="J76" s="30">
        <v>484</v>
      </c>
      <c r="K76" s="30">
        <v>225</v>
      </c>
      <c r="L76" s="30">
        <v>188</v>
      </c>
      <c r="M76" s="30">
        <v>7</v>
      </c>
      <c r="N76" s="30">
        <v>21</v>
      </c>
    </row>
    <row r="77" spans="1:14" ht="15" customHeight="1">
      <c r="A77" s="49"/>
      <c r="B77" s="24"/>
      <c r="C77" s="52"/>
      <c r="D77" s="31">
        <v>1</v>
      </c>
      <c r="E77" s="26">
        <v>0</v>
      </c>
      <c r="F77" s="27">
        <v>3.0792917628945341E-3</v>
      </c>
      <c r="G77" s="27">
        <v>1.6936104695919937E-2</v>
      </c>
      <c r="H77" s="27">
        <v>5.1578137028483448E-2</v>
      </c>
      <c r="I77" s="27">
        <v>0.21632024634334104</v>
      </c>
      <c r="J77" s="27">
        <v>0.37259430331023863</v>
      </c>
      <c r="K77" s="27">
        <v>0.17321016166281755</v>
      </c>
      <c r="L77" s="27">
        <v>0.1447267128560431</v>
      </c>
      <c r="M77" s="27">
        <v>5.3887605850654347E-3</v>
      </c>
      <c r="N77" s="27">
        <v>1.6166281755196306E-2</v>
      </c>
    </row>
    <row r="78" spans="1:14" ht="15" customHeight="1">
      <c r="A78" s="49"/>
      <c r="B78" s="24"/>
      <c r="C78" s="51" t="s">
        <v>314</v>
      </c>
      <c r="D78" s="28">
        <v>1041</v>
      </c>
      <c r="E78" s="29">
        <v>0</v>
      </c>
      <c r="F78" s="30">
        <v>3</v>
      </c>
      <c r="G78" s="30">
        <v>17</v>
      </c>
      <c r="H78" s="30">
        <v>64</v>
      </c>
      <c r="I78" s="30">
        <v>213</v>
      </c>
      <c r="J78" s="30">
        <v>338</v>
      </c>
      <c r="K78" s="30">
        <v>201</v>
      </c>
      <c r="L78" s="30">
        <v>164</v>
      </c>
      <c r="M78" s="30">
        <v>20</v>
      </c>
      <c r="N78" s="30">
        <v>21</v>
      </c>
    </row>
    <row r="79" spans="1:14" ht="15" customHeight="1">
      <c r="A79" s="49"/>
      <c r="B79" s="24"/>
      <c r="C79" s="52"/>
      <c r="D79" s="31">
        <v>1</v>
      </c>
      <c r="E79" s="26">
        <v>0</v>
      </c>
      <c r="F79" s="27">
        <v>2.881844380403458E-3</v>
      </c>
      <c r="G79" s="27">
        <v>1.633045148895293E-2</v>
      </c>
      <c r="H79" s="27">
        <v>6.147934678194044E-2</v>
      </c>
      <c r="I79" s="27">
        <v>0.20461095100864554</v>
      </c>
      <c r="J79" s="27">
        <v>0.32468780019212296</v>
      </c>
      <c r="K79" s="27">
        <v>0.1930835734870317</v>
      </c>
      <c r="L79" s="27">
        <v>0.15754082612872239</v>
      </c>
      <c r="M79" s="27">
        <v>1.921229586935639E-2</v>
      </c>
      <c r="N79" s="27">
        <v>2.0172910662824207E-2</v>
      </c>
    </row>
    <row r="80" spans="1:14" ht="15" customHeight="1">
      <c r="A80" s="49"/>
      <c r="B80" s="24"/>
      <c r="C80" s="51" t="s">
        <v>315</v>
      </c>
      <c r="D80" s="28">
        <v>534</v>
      </c>
      <c r="E80" s="29">
        <v>0</v>
      </c>
      <c r="F80" s="30">
        <v>2</v>
      </c>
      <c r="G80" s="30">
        <v>11</v>
      </c>
      <c r="H80" s="30">
        <v>32</v>
      </c>
      <c r="I80" s="30">
        <v>109</v>
      </c>
      <c r="J80" s="30">
        <v>180</v>
      </c>
      <c r="K80" s="30">
        <v>112</v>
      </c>
      <c r="L80" s="30">
        <v>65</v>
      </c>
      <c r="M80" s="30">
        <v>10</v>
      </c>
      <c r="N80" s="30">
        <v>13</v>
      </c>
    </row>
    <row r="81" spans="1:14" ht="15" customHeight="1">
      <c r="A81" s="49"/>
      <c r="B81" s="24"/>
      <c r="C81" s="52"/>
      <c r="D81" s="31">
        <v>1</v>
      </c>
      <c r="E81" s="26">
        <v>0</v>
      </c>
      <c r="F81" s="27">
        <v>3.7453183520599251E-3</v>
      </c>
      <c r="G81" s="27">
        <v>2.0599250936329586E-2</v>
      </c>
      <c r="H81" s="27">
        <v>5.9925093632958802E-2</v>
      </c>
      <c r="I81" s="27">
        <v>0.20411985018726592</v>
      </c>
      <c r="J81" s="27">
        <v>0.33707865168539325</v>
      </c>
      <c r="K81" s="27">
        <v>0.20973782771535582</v>
      </c>
      <c r="L81" s="27">
        <v>0.12172284644194757</v>
      </c>
      <c r="M81" s="27">
        <v>1.8726591760299626E-2</v>
      </c>
      <c r="N81" s="27">
        <v>2.4344569288389514E-2</v>
      </c>
    </row>
    <row r="82" spans="1:14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</row>
    <row r="83" spans="1:14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</row>
    <row r="84" spans="1:14" ht="15" customHeight="1">
      <c r="A84" s="49"/>
      <c r="B84" s="24" t="s">
        <v>316</v>
      </c>
      <c r="C84" s="53" t="s">
        <v>317</v>
      </c>
      <c r="D84" s="21">
        <v>2602</v>
      </c>
      <c r="E84" s="22">
        <v>3</v>
      </c>
      <c r="F84" s="23">
        <v>13</v>
      </c>
      <c r="G84" s="23">
        <v>59</v>
      </c>
      <c r="H84" s="23">
        <v>203</v>
      </c>
      <c r="I84" s="23">
        <v>629</v>
      </c>
      <c r="J84" s="23">
        <v>903</v>
      </c>
      <c r="K84" s="23">
        <v>400</v>
      </c>
      <c r="L84" s="23">
        <v>349</v>
      </c>
      <c r="M84" s="23">
        <v>12</v>
      </c>
      <c r="N84" s="23">
        <v>31</v>
      </c>
    </row>
    <row r="85" spans="1:14" ht="15" customHeight="1">
      <c r="A85" s="49"/>
      <c r="B85" s="24" t="s">
        <v>318</v>
      </c>
      <c r="C85" s="52"/>
      <c r="D85" s="31">
        <v>1</v>
      </c>
      <c r="E85" s="26">
        <v>1.1529592621060721E-3</v>
      </c>
      <c r="F85" s="27">
        <v>4.9961568024596463E-3</v>
      </c>
      <c r="G85" s="27">
        <v>2.2674865488086088E-2</v>
      </c>
      <c r="H85" s="27">
        <v>7.8016910069177561E-2</v>
      </c>
      <c r="I85" s="27">
        <v>0.24173712528823982</v>
      </c>
      <c r="J85" s="27">
        <v>0.34704073789392775</v>
      </c>
      <c r="K85" s="27">
        <v>0.15372790161414296</v>
      </c>
      <c r="L85" s="27">
        <v>0.13412759415833975</v>
      </c>
      <c r="M85" s="27">
        <v>4.6118370484242886E-3</v>
      </c>
      <c r="N85" s="27">
        <v>1.191391237509608E-2</v>
      </c>
    </row>
    <row r="86" spans="1:14" ht="15" customHeight="1">
      <c r="A86" s="49"/>
      <c r="B86" s="24" t="s">
        <v>319</v>
      </c>
      <c r="C86" s="51" t="s">
        <v>320</v>
      </c>
      <c r="D86" s="28">
        <v>2669</v>
      </c>
      <c r="E86" s="29">
        <v>1</v>
      </c>
      <c r="F86" s="30">
        <v>11</v>
      </c>
      <c r="G86" s="30">
        <v>46</v>
      </c>
      <c r="H86" s="30">
        <v>177</v>
      </c>
      <c r="I86" s="30">
        <v>724</v>
      </c>
      <c r="J86" s="30">
        <v>926</v>
      </c>
      <c r="K86" s="30">
        <v>360</v>
      </c>
      <c r="L86" s="30">
        <v>361</v>
      </c>
      <c r="M86" s="30">
        <v>15</v>
      </c>
      <c r="N86" s="30">
        <v>48</v>
      </c>
    </row>
    <row r="87" spans="1:14" ht="15" customHeight="1">
      <c r="A87" s="49"/>
      <c r="B87" s="24"/>
      <c r="C87" s="52"/>
      <c r="D87" s="31">
        <v>1</v>
      </c>
      <c r="E87" s="26">
        <v>3.7467216185837392E-4</v>
      </c>
      <c r="F87" s="27">
        <v>4.121393780442113E-3</v>
      </c>
      <c r="G87" s="27">
        <v>1.7234919445485202E-2</v>
      </c>
      <c r="H87" s="27">
        <v>6.6316972648932188E-2</v>
      </c>
      <c r="I87" s="27">
        <v>0.27126264518546273</v>
      </c>
      <c r="J87" s="27">
        <v>0.34694642188085423</v>
      </c>
      <c r="K87" s="27">
        <v>0.1348819782690146</v>
      </c>
      <c r="L87" s="27">
        <v>0.13525665043087298</v>
      </c>
      <c r="M87" s="27">
        <v>5.6200824278756084E-3</v>
      </c>
      <c r="N87" s="27">
        <v>1.7984263769201949E-2</v>
      </c>
    </row>
    <row r="88" spans="1:14" ht="15" customHeight="1">
      <c r="A88" s="49"/>
      <c r="B88" s="24"/>
      <c r="C88" s="51" t="s">
        <v>321</v>
      </c>
      <c r="D88" s="28">
        <v>1746</v>
      </c>
      <c r="E88" s="29">
        <v>1</v>
      </c>
      <c r="F88" s="30">
        <v>5</v>
      </c>
      <c r="G88" s="30">
        <v>26</v>
      </c>
      <c r="H88" s="30">
        <v>123</v>
      </c>
      <c r="I88" s="30">
        <v>480</v>
      </c>
      <c r="J88" s="30">
        <v>593</v>
      </c>
      <c r="K88" s="30">
        <v>229</v>
      </c>
      <c r="L88" s="30">
        <v>251</v>
      </c>
      <c r="M88" s="30">
        <v>18</v>
      </c>
      <c r="N88" s="30">
        <v>20</v>
      </c>
    </row>
    <row r="89" spans="1:14" ht="15" customHeight="1">
      <c r="A89" s="49"/>
      <c r="B89" s="24"/>
      <c r="C89" s="52"/>
      <c r="D89" s="31">
        <v>1</v>
      </c>
      <c r="E89" s="26">
        <v>5.7273768613974802E-4</v>
      </c>
      <c r="F89" s="27">
        <v>2.8636884306987398E-3</v>
      </c>
      <c r="G89" s="27">
        <v>1.4891179839633447E-2</v>
      </c>
      <c r="H89" s="27">
        <v>7.0446735395189003E-2</v>
      </c>
      <c r="I89" s="27">
        <v>0.27491408934707906</v>
      </c>
      <c r="J89" s="27">
        <v>0.33963344788087058</v>
      </c>
      <c r="K89" s="27">
        <v>0.1311569301260023</v>
      </c>
      <c r="L89" s="27">
        <v>0.14375715922107674</v>
      </c>
      <c r="M89" s="27">
        <v>1.0309278350515464E-2</v>
      </c>
      <c r="N89" s="27">
        <v>1.1454753722794959E-2</v>
      </c>
    </row>
    <row r="90" spans="1:14" ht="15" customHeight="1">
      <c r="A90" s="49"/>
      <c r="B90" s="24"/>
      <c r="C90" s="51" t="s">
        <v>322</v>
      </c>
      <c r="D90" s="28">
        <v>2526</v>
      </c>
      <c r="E90" s="29">
        <v>1</v>
      </c>
      <c r="F90" s="30">
        <v>11</v>
      </c>
      <c r="G90" s="30">
        <v>37</v>
      </c>
      <c r="H90" s="30">
        <v>153</v>
      </c>
      <c r="I90" s="30">
        <v>658</v>
      </c>
      <c r="J90" s="30">
        <v>883</v>
      </c>
      <c r="K90" s="30">
        <v>351</v>
      </c>
      <c r="L90" s="30">
        <v>379</v>
      </c>
      <c r="M90" s="30">
        <v>23</v>
      </c>
      <c r="N90" s="30">
        <v>30</v>
      </c>
    </row>
    <row r="91" spans="1:14" ht="15" customHeight="1">
      <c r="A91" s="49"/>
      <c r="B91" s="24"/>
      <c r="C91" s="52"/>
      <c r="D91" s="31">
        <v>1</v>
      </c>
      <c r="E91" s="26">
        <v>3.9588281868566902E-4</v>
      </c>
      <c r="F91" s="27">
        <v>4.3547110055423598E-3</v>
      </c>
      <c r="G91" s="27">
        <v>1.4647664291369754E-2</v>
      </c>
      <c r="H91" s="27">
        <v>6.0570071258907364E-2</v>
      </c>
      <c r="I91" s="27">
        <v>0.26049089469517023</v>
      </c>
      <c r="J91" s="27">
        <v>0.34956452889944578</v>
      </c>
      <c r="K91" s="27">
        <v>0.13895486935866982</v>
      </c>
      <c r="L91" s="27">
        <v>0.15003958828186856</v>
      </c>
      <c r="M91" s="27">
        <v>9.1053048297703876E-3</v>
      </c>
      <c r="N91" s="27">
        <v>1.1876484560570071E-2</v>
      </c>
    </row>
    <row r="92" spans="1:14" ht="15" customHeight="1">
      <c r="A92" s="49"/>
      <c r="B92" s="24"/>
      <c r="C92" s="51" t="s">
        <v>323</v>
      </c>
      <c r="D92" s="28">
        <v>1297</v>
      </c>
      <c r="E92" s="29">
        <v>1</v>
      </c>
      <c r="F92" s="30">
        <v>2</v>
      </c>
      <c r="G92" s="30">
        <v>13</v>
      </c>
      <c r="H92" s="30">
        <v>80</v>
      </c>
      <c r="I92" s="30">
        <v>307</v>
      </c>
      <c r="J92" s="30">
        <v>454</v>
      </c>
      <c r="K92" s="30">
        <v>197</v>
      </c>
      <c r="L92" s="30">
        <v>197</v>
      </c>
      <c r="M92" s="30">
        <v>18</v>
      </c>
      <c r="N92" s="30">
        <v>28</v>
      </c>
    </row>
    <row r="93" spans="1:14" ht="15" customHeight="1">
      <c r="A93" s="49"/>
      <c r="B93" s="24"/>
      <c r="C93" s="52"/>
      <c r="D93" s="31">
        <v>1</v>
      </c>
      <c r="E93" s="26">
        <v>7.7101002313030066E-4</v>
      </c>
      <c r="F93" s="27">
        <v>1.5420200462606013E-3</v>
      </c>
      <c r="G93" s="27">
        <v>1.0023130300693909E-2</v>
      </c>
      <c r="H93" s="27">
        <v>6.1680801850424058E-2</v>
      </c>
      <c r="I93" s="27">
        <v>0.23670007710100233</v>
      </c>
      <c r="J93" s="27">
        <v>0.35003855050115651</v>
      </c>
      <c r="K93" s="27">
        <v>0.15188897455666925</v>
      </c>
      <c r="L93" s="27">
        <v>0.15188897455666925</v>
      </c>
      <c r="M93" s="27">
        <v>1.3878180416345412E-2</v>
      </c>
      <c r="N93" s="27">
        <v>2.1588280647648419E-2</v>
      </c>
    </row>
    <row r="94" spans="1:14" ht="15" customHeight="1">
      <c r="A94" s="49"/>
      <c r="B94" s="24"/>
      <c r="C94" s="51" t="s">
        <v>324</v>
      </c>
      <c r="D94" s="28">
        <v>327</v>
      </c>
      <c r="E94" s="29">
        <v>0</v>
      </c>
      <c r="F94" s="30">
        <v>3</v>
      </c>
      <c r="G94" s="30">
        <v>5</v>
      </c>
      <c r="H94" s="30">
        <v>21</v>
      </c>
      <c r="I94" s="30">
        <v>70</v>
      </c>
      <c r="J94" s="30">
        <v>121</v>
      </c>
      <c r="K94" s="30">
        <v>52</v>
      </c>
      <c r="L94" s="30">
        <v>41</v>
      </c>
      <c r="M94" s="30">
        <v>5</v>
      </c>
      <c r="N94" s="30">
        <v>9</v>
      </c>
    </row>
    <row r="95" spans="1:14" ht="15" customHeight="1">
      <c r="A95" s="49"/>
      <c r="B95" s="24"/>
      <c r="C95" s="52"/>
      <c r="D95" s="31">
        <v>1</v>
      </c>
      <c r="E95" s="26">
        <v>0</v>
      </c>
      <c r="F95" s="27">
        <v>9.1743119266055051E-3</v>
      </c>
      <c r="G95" s="27">
        <v>1.5290519877675841E-2</v>
      </c>
      <c r="H95" s="27">
        <v>6.4220183486238536E-2</v>
      </c>
      <c r="I95" s="27">
        <v>0.21406727828746178</v>
      </c>
      <c r="J95" s="27">
        <v>0.37003058103975534</v>
      </c>
      <c r="K95" s="27">
        <v>0.15902140672782875</v>
      </c>
      <c r="L95" s="27">
        <v>0.12538226299694188</v>
      </c>
      <c r="M95" s="27">
        <v>1.5290519877675841E-2</v>
      </c>
      <c r="N95" s="27">
        <v>2.7522935779816515E-2</v>
      </c>
    </row>
    <row r="96" spans="1:14" ht="15" customHeight="1">
      <c r="A96" s="49"/>
      <c r="B96" s="24"/>
      <c r="C96" s="51" t="s">
        <v>325</v>
      </c>
      <c r="D96" s="28">
        <v>287</v>
      </c>
      <c r="E96" s="29">
        <v>0</v>
      </c>
      <c r="F96" s="30">
        <v>1</v>
      </c>
      <c r="G96" s="30">
        <v>4</v>
      </c>
      <c r="H96" s="30">
        <v>11</v>
      </c>
      <c r="I96" s="30">
        <v>57</v>
      </c>
      <c r="J96" s="30">
        <v>100</v>
      </c>
      <c r="K96" s="30">
        <v>49</v>
      </c>
      <c r="L96" s="30">
        <v>56</v>
      </c>
      <c r="M96" s="30">
        <v>3</v>
      </c>
      <c r="N96" s="30">
        <v>6</v>
      </c>
    </row>
    <row r="97" spans="1:14" ht="15" customHeight="1">
      <c r="A97" s="49"/>
      <c r="B97" s="24"/>
      <c r="C97" s="52"/>
      <c r="D97" s="31">
        <v>1</v>
      </c>
      <c r="E97" s="26">
        <v>0</v>
      </c>
      <c r="F97" s="27">
        <v>3.4843205574912892E-3</v>
      </c>
      <c r="G97" s="27">
        <v>1.3937282229965157E-2</v>
      </c>
      <c r="H97" s="27">
        <v>3.8327526132404179E-2</v>
      </c>
      <c r="I97" s="27">
        <v>0.19860627177700349</v>
      </c>
      <c r="J97" s="27">
        <v>0.34843205574912894</v>
      </c>
      <c r="K97" s="27">
        <v>0.17073170731707318</v>
      </c>
      <c r="L97" s="27">
        <v>0.1951219512195122</v>
      </c>
      <c r="M97" s="27">
        <v>1.0452961672473868E-2</v>
      </c>
      <c r="N97" s="27">
        <v>2.0905923344947737E-2</v>
      </c>
    </row>
    <row r="98" spans="1:14" ht="15" customHeight="1">
      <c r="A98" s="49"/>
      <c r="B98" s="24"/>
      <c r="C98" s="51" t="s">
        <v>326</v>
      </c>
      <c r="D98" s="28">
        <v>23</v>
      </c>
      <c r="E98" s="29">
        <v>0</v>
      </c>
      <c r="F98" s="30">
        <v>0</v>
      </c>
      <c r="G98" s="30">
        <v>0</v>
      </c>
      <c r="H98" s="30">
        <v>2</v>
      </c>
      <c r="I98" s="30">
        <v>6</v>
      </c>
      <c r="J98" s="30">
        <v>8</v>
      </c>
      <c r="K98" s="30">
        <v>6</v>
      </c>
      <c r="L98" s="30">
        <v>1</v>
      </c>
      <c r="M98" s="30">
        <v>0</v>
      </c>
      <c r="N98" s="30">
        <v>0</v>
      </c>
    </row>
    <row r="99" spans="1:14" ht="15" customHeight="1">
      <c r="A99" s="49"/>
      <c r="B99" s="24"/>
      <c r="C99" s="52"/>
      <c r="D99" s="31">
        <v>1</v>
      </c>
      <c r="E99" s="26">
        <v>0</v>
      </c>
      <c r="F99" s="27">
        <v>0</v>
      </c>
      <c r="G99" s="27">
        <v>0</v>
      </c>
      <c r="H99" s="27">
        <v>8.6956521739130432E-2</v>
      </c>
      <c r="I99" s="27">
        <v>0.2608695652173913</v>
      </c>
      <c r="J99" s="27">
        <v>0.34782608695652173</v>
      </c>
      <c r="K99" s="27">
        <v>0.2608695652173913</v>
      </c>
      <c r="L99" s="27">
        <v>4.3478260869565216E-2</v>
      </c>
      <c r="M99" s="27">
        <v>0</v>
      </c>
      <c r="N99" s="27">
        <v>0</v>
      </c>
    </row>
    <row r="100" spans="1:14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</row>
    <row r="101" spans="1:14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</row>
    <row r="102" spans="1:14" ht="15" customHeight="1">
      <c r="C102"/>
    </row>
    <row r="103" spans="1:14" ht="12" hidden="1" customHeight="1">
      <c r="C103"/>
    </row>
    <row r="104" spans="1:14" ht="12" hidden="1" customHeight="1">
      <c r="C104"/>
    </row>
    <row r="105" spans="1:14" ht="12" hidden="1" customHeight="1">
      <c r="C105"/>
    </row>
    <row r="106" spans="1:14" ht="12" hidden="1" customHeight="1">
      <c r="C106"/>
    </row>
    <row r="107" spans="1:14" ht="12" hidden="1" customHeight="1">
      <c r="C107"/>
    </row>
    <row r="108" spans="1:14" ht="12" hidden="1" customHeight="1">
      <c r="C108"/>
    </row>
    <row r="109" spans="1:14" ht="12" hidden="1" customHeight="1">
      <c r="C109"/>
    </row>
    <row r="110" spans="1:14" ht="12" hidden="1" customHeight="1">
      <c r="C110"/>
    </row>
    <row r="111" spans="1:14" ht="12" hidden="1" customHeight="1">
      <c r="C111"/>
    </row>
    <row r="112" spans="1:14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N9">
    <cfRule type="top10" dxfId="1747" priority="56" rank="1"/>
  </conditionalFormatting>
  <conditionalFormatting sqref="E67:N67">
    <cfRule type="top10" dxfId="1746" priority="49" rank="1"/>
  </conditionalFormatting>
  <conditionalFormatting sqref="E65:N65">
    <cfRule type="top10" dxfId="1745" priority="48" rank="1"/>
  </conditionalFormatting>
  <conditionalFormatting sqref="E63:N63">
    <cfRule type="top10" dxfId="1744" priority="47" rank="1"/>
  </conditionalFormatting>
  <conditionalFormatting sqref="E61:N61">
    <cfRule type="top10" dxfId="1743" priority="46" rank="1"/>
  </conditionalFormatting>
  <conditionalFormatting sqref="E59:N59">
    <cfRule type="top10" dxfId="1742" priority="45" rank="1"/>
  </conditionalFormatting>
  <conditionalFormatting sqref="E57:N57">
    <cfRule type="top10" dxfId="1741" priority="44" rank="1"/>
  </conditionalFormatting>
  <conditionalFormatting sqref="E55:N55">
    <cfRule type="top10" dxfId="1740" priority="43" rank="1"/>
  </conditionalFormatting>
  <conditionalFormatting sqref="E53:N53">
    <cfRule type="top10" dxfId="1739" priority="42" rank="1"/>
  </conditionalFormatting>
  <conditionalFormatting sqref="E51:N51">
    <cfRule type="top10" dxfId="1738" priority="41" rank="1"/>
  </conditionalFormatting>
  <conditionalFormatting sqref="E49:N49">
    <cfRule type="top10" dxfId="1737" priority="40" rank="1"/>
  </conditionalFormatting>
  <conditionalFormatting sqref="E47:N47">
    <cfRule type="top10" dxfId="1736" priority="39" rank="1"/>
  </conditionalFormatting>
  <conditionalFormatting sqref="E45:N45">
    <cfRule type="top10" dxfId="1735" priority="38" rank="1"/>
  </conditionalFormatting>
  <conditionalFormatting sqref="E43:N43">
    <cfRule type="top10" dxfId="1734" priority="37" rank="1"/>
  </conditionalFormatting>
  <conditionalFormatting sqref="E41:N41">
    <cfRule type="top10" dxfId="1733" priority="36" rank="1"/>
  </conditionalFormatting>
  <conditionalFormatting sqref="E39:N39">
    <cfRule type="top10" dxfId="1732" priority="35" rank="1"/>
  </conditionalFormatting>
  <conditionalFormatting sqref="E37:N37">
    <cfRule type="top10" dxfId="1731" priority="34" rank="1"/>
  </conditionalFormatting>
  <conditionalFormatting sqref="E35:N35">
    <cfRule type="top10" dxfId="1730" priority="32" rank="1"/>
  </conditionalFormatting>
  <conditionalFormatting sqref="E33:N33">
    <cfRule type="top10" dxfId="1729" priority="31" rank="1"/>
  </conditionalFormatting>
  <conditionalFormatting sqref="E31:N31">
    <cfRule type="top10" dxfId="1728" priority="30" rank="1"/>
  </conditionalFormatting>
  <conditionalFormatting sqref="E29:N29">
    <cfRule type="top10" dxfId="1727" priority="29" rank="1"/>
  </conditionalFormatting>
  <conditionalFormatting sqref="E27:N27">
    <cfRule type="top10" dxfId="1726" priority="28" rank="1"/>
  </conditionalFormatting>
  <conditionalFormatting sqref="E21:N21">
    <cfRule type="top10" dxfId="1725" priority="27" rank="1"/>
  </conditionalFormatting>
  <conditionalFormatting sqref="E19:N19">
    <cfRule type="top10" dxfId="1724" priority="26" rank="1"/>
  </conditionalFormatting>
  <conditionalFormatting sqref="E17:N17">
    <cfRule type="top10" dxfId="1723" priority="25" rank="1"/>
  </conditionalFormatting>
  <conditionalFormatting sqref="E15:N15">
    <cfRule type="top10" dxfId="1722" priority="24" rank="1"/>
  </conditionalFormatting>
  <conditionalFormatting sqref="E13:N13">
    <cfRule type="top10" dxfId="1721" priority="23" rank="1"/>
  </conditionalFormatting>
  <conditionalFormatting sqref="E11:N11">
    <cfRule type="top10" dxfId="1720" priority="22" rank="1"/>
  </conditionalFormatting>
  <conditionalFormatting sqref="E23:N23">
    <cfRule type="top10" dxfId="1719" priority="21" rank="1"/>
  </conditionalFormatting>
  <conditionalFormatting sqref="E25:N25">
    <cfRule type="top10" dxfId="1718" priority="20" rank="1"/>
  </conditionalFormatting>
  <conditionalFormatting sqref="E81:N81">
    <cfRule type="top10" dxfId="1717" priority="17" rank="1"/>
  </conditionalFormatting>
  <conditionalFormatting sqref="E79:N79">
    <cfRule type="top10" dxfId="1716" priority="16" rank="1"/>
  </conditionalFormatting>
  <conditionalFormatting sqref="E77:N77">
    <cfRule type="top10" dxfId="1715" priority="15" rank="1"/>
  </conditionalFormatting>
  <conditionalFormatting sqref="E75:N75">
    <cfRule type="top10" dxfId="1714" priority="14" rank="1"/>
  </conditionalFormatting>
  <conditionalFormatting sqref="E73:N73">
    <cfRule type="top10" dxfId="1713" priority="13" rank="1"/>
  </conditionalFormatting>
  <conditionalFormatting sqref="E71:N71">
    <cfRule type="top10" dxfId="1712" priority="12" rank="1"/>
  </conditionalFormatting>
  <conditionalFormatting sqref="E69:N69">
    <cfRule type="top10" dxfId="1711" priority="11" rank="1"/>
  </conditionalFormatting>
  <conditionalFormatting sqref="E101:N101">
    <cfRule type="top10" dxfId="1710" priority="9" rank="1"/>
  </conditionalFormatting>
  <conditionalFormatting sqref="E99:N99">
    <cfRule type="top10" dxfId="1709" priority="8" rank="1"/>
  </conditionalFormatting>
  <conditionalFormatting sqref="E97:N97">
    <cfRule type="top10" dxfId="1708" priority="7" rank="1"/>
  </conditionalFormatting>
  <conditionalFormatting sqref="E95:N95">
    <cfRule type="top10" dxfId="1707" priority="6" rank="1"/>
  </conditionalFormatting>
  <conditionalFormatting sqref="E93:N93">
    <cfRule type="top10" dxfId="1706" priority="5" rank="1"/>
  </conditionalFormatting>
  <conditionalFormatting sqref="E91:N91">
    <cfRule type="top10" dxfId="1705" priority="4" rank="1"/>
  </conditionalFormatting>
  <conditionalFormatting sqref="E89:N89">
    <cfRule type="top10" dxfId="1704" priority="3" rank="1"/>
  </conditionalFormatting>
  <conditionalFormatting sqref="E87:N87">
    <cfRule type="top10" dxfId="1703" priority="2" rank="1"/>
  </conditionalFormatting>
  <conditionalFormatting sqref="E85:N85">
    <cfRule type="top10" dxfId="1702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2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21" width="8.625" style="3"/>
    <col min="2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  <c r="Q1" s="40"/>
      <c r="R1" s="40"/>
      <c r="S1" s="40"/>
      <c r="T1" s="40"/>
      <c r="U1" s="40"/>
    </row>
    <row r="2" spans="1:16384" ht="15" customHeight="1">
      <c r="B2" s="3" t="s">
        <v>29</v>
      </c>
    </row>
    <row r="3" spans="1:16384" ht="15" customHeight="1">
      <c r="B3" s="3" t="s">
        <v>333</v>
      </c>
    </row>
    <row r="4" spans="1:16384" ht="15" customHeight="1">
      <c r="B4" s="3" t="s">
        <v>334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  <c r="Q6" s="8"/>
      <c r="R6" s="8"/>
      <c r="S6" s="8"/>
      <c r="T6" s="8"/>
      <c r="U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75</v>
      </c>
      <c r="F7" s="13" t="s">
        <v>76</v>
      </c>
      <c r="G7" s="13" t="s">
        <v>392</v>
      </c>
      <c r="H7" s="13" t="s">
        <v>77</v>
      </c>
      <c r="I7" s="13" t="s">
        <v>393</v>
      </c>
      <c r="J7" s="13" t="s">
        <v>78</v>
      </c>
      <c r="K7" s="13" t="s">
        <v>79</v>
      </c>
      <c r="L7" s="13" t="s">
        <v>80</v>
      </c>
      <c r="M7" s="13" t="s">
        <v>81</v>
      </c>
      <c r="N7" s="13" t="s">
        <v>82</v>
      </c>
      <c r="O7" s="13" t="s">
        <v>394</v>
      </c>
      <c r="P7" s="13" t="s">
        <v>83</v>
      </c>
      <c r="Q7" s="13" t="s">
        <v>395</v>
      </c>
      <c r="R7" s="13" t="s">
        <v>84</v>
      </c>
      <c r="S7" s="13" t="s">
        <v>23</v>
      </c>
      <c r="T7" s="13" t="s">
        <v>24</v>
      </c>
      <c r="U7" s="13" t="s">
        <v>27</v>
      </c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11767</v>
      </c>
      <c r="E8" s="15">
        <v>2477</v>
      </c>
      <c r="F8" s="16">
        <v>2346</v>
      </c>
      <c r="G8" s="16">
        <v>2696</v>
      </c>
      <c r="H8" s="16">
        <v>3213</v>
      </c>
      <c r="I8" s="16">
        <v>3023</v>
      </c>
      <c r="J8" s="16">
        <v>4079</v>
      </c>
      <c r="K8" s="16">
        <v>2636</v>
      </c>
      <c r="L8" s="16">
        <v>7773</v>
      </c>
      <c r="M8" s="16">
        <v>5142</v>
      </c>
      <c r="N8" s="16">
        <v>2785</v>
      </c>
      <c r="O8" s="16">
        <v>1403</v>
      </c>
      <c r="P8" s="16">
        <v>8083</v>
      </c>
      <c r="Q8" s="16">
        <v>9160</v>
      </c>
      <c r="R8" s="16">
        <v>8199</v>
      </c>
      <c r="S8" s="16">
        <v>477</v>
      </c>
      <c r="T8" s="16">
        <v>136</v>
      </c>
      <c r="U8" s="16">
        <v>228</v>
      </c>
    </row>
    <row r="9" spans="1:16384" ht="15" customHeight="1">
      <c r="A9" s="49"/>
      <c r="B9" s="57"/>
      <c r="C9" s="58"/>
      <c r="D9" s="17">
        <v>1</v>
      </c>
      <c r="E9" s="18">
        <v>0.21050395172941277</v>
      </c>
      <c r="F9" s="19">
        <v>0.19937112263108694</v>
      </c>
      <c r="G9" s="19">
        <v>0.22911532251211014</v>
      </c>
      <c r="H9" s="19">
        <v>0.27305175490779299</v>
      </c>
      <c r="I9" s="19">
        <v>0.25690490354380896</v>
      </c>
      <c r="J9" s="19">
        <v>0.34664740375626751</v>
      </c>
      <c r="K9" s="19">
        <v>0.22401631681822046</v>
      </c>
      <c r="L9" s="19">
        <v>0.66057618764340953</v>
      </c>
      <c r="M9" s="19">
        <v>0.43698478796634654</v>
      </c>
      <c r="N9" s="19">
        <v>0.23667884762471317</v>
      </c>
      <c r="O9" s="19">
        <v>0.11923174980878729</v>
      </c>
      <c r="P9" s="19">
        <v>0.68692105039517293</v>
      </c>
      <c r="Q9" s="19">
        <v>0.77844820260049286</v>
      </c>
      <c r="R9" s="19">
        <v>0.6967791280700264</v>
      </c>
      <c r="S9" s="19">
        <v>4.0537095266423046E-2</v>
      </c>
      <c r="T9" s="19">
        <v>1.15577462394833E-2</v>
      </c>
      <c r="U9" s="19">
        <v>1.9376221636780828E-2</v>
      </c>
    </row>
    <row r="10" spans="1:16384" ht="15" customHeight="1">
      <c r="A10" s="49"/>
      <c r="B10" s="20" t="s">
        <v>280</v>
      </c>
      <c r="C10" s="59" t="s">
        <v>286</v>
      </c>
      <c r="D10" s="21">
        <v>3676</v>
      </c>
      <c r="E10" s="22">
        <v>956</v>
      </c>
      <c r="F10" s="23">
        <v>945</v>
      </c>
      <c r="G10" s="23">
        <v>1003</v>
      </c>
      <c r="H10" s="23">
        <v>1255</v>
      </c>
      <c r="I10" s="23">
        <v>1215</v>
      </c>
      <c r="J10" s="23">
        <v>1736</v>
      </c>
      <c r="K10" s="23">
        <v>888</v>
      </c>
      <c r="L10" s="23">
        <v>2308</v>
      </c>
      <c r="M10" s="23">
        <v>1853</v>
      </c>
      <c r="N10" s="23">
        <v>798</v>
      </c>
      <c r="O10" s="23">
        <v>531</v>
      </c>
      <c r="P10" s="23">
        <v>2854</v>
      </c>
      <c r="Q10" s="23">
        <v>2882</v>
      </c>
      <c r="R10" s="23">
        <v>2576</v>
      </c>
      <c r="S10" s="23">
        <v>150</v>
      </c>
      <c r="T10" s="23">
        <v>45</v>
      </c>
      <c r="U10" s="23">
        <v>61</v>
      </c>
    </row>
    <row r="11" spans="1:16384" ht="15" customHeight="1">
      <c r="A11" s="49"/>
      <c r="B11" s="24"/>
      <c r="C11" s="52"/>
      <c r="D11" s="25">
        <v>1</v>
      </c>
      <c r="E11" s="26">
        <v>0.26006528835690967</v>
      </c>
      <c r="F11" s="27">
        <v>0.25707290533188248</v>
      </c>
      <c r="G11" s="27">
        <v>0.27285092491838958</v>
      </c>
      <c r="H11" s="27">
        <v>0.34140369967355821</v>
      </c>
      <c r="I11" s="27">
        <v>0.33052230685527745</v>
      </c>
      <c r="J11" s="27">
        <v>0.47225244831338409</v>
      </c>
      <c r="K11" s="27">
        <v>0.24156692056583243</v>
      </c>
      <c r="L11" s="27">
        <v>0.62785636561479874</v>
      </c>
      <c r="M11" s="27">
        <v>0.50408052230685529</v>
      </c>
      <c r="N11" s="27">
        <v>0.21708378672470077</v>
      </c>
      <c r="O11" s="27">
        <v>0.14445048966267682</v>
      </c>
      <c r="P11" s="27">
        <v>0.77638737758433074</v>
      </c>
      <c r="Q11" s="27">
        <v>0.7840043525571273</v>
      </c>
      <c r="R11" s="27">
        <v>0.70076169749727968</v>
      </c>
      <c r="S11" s="27">
        <v>4.0805223068552776E-2</v>
      </c>
      <c r="T11" s="27">
        <v>1.2241566920565832E-2</v>
      </c>
      <c r="U11" s="27">
        <v>1.6594124047878127E-2</v>
      </c>
    </row>
    <row r="12" spans="1:16384" ht="15" customHeight="1">
      <c r="A12" s="49"/>
      <c r="B12" s="24"/>
      <c r="C12" s="51" t="s">
        <v>287</v>
      </c>
      <c r="D12" s="28">
        <v>7904</v>
      </c>
      <c r="E12" s="29">
        <v>1476</v>
      </c>
      <c r="F12" s="30">
        <v>1358</v>
      </c>
      <c r="G12" s="30">
        <v>1662</v>
      </c>
      <c r="H12" s="30">
        <v>1902</v>
      </c>
      <c r="I12" s="30">
        <v>1772</v>
      </c>
      <c r="J12" s="30">
        <v>2292</v>
      </c>
      <c r="K12" s="30">
        <v>1721</v>
      </c>
      <c r="L12" s="30">
        <v>5377</v>
      </c>
      <c r="M12" s="30">
        <v>3231</v>
      </c>
      <c r="N12" s="30">
        <v>1953</v>
      </c>
      <c r="O12" s="30">
        <v>863</v>
      </c>
      <c r="P12" s="30">
        <v>5110</v>
      </c>
      <c r="Q12" s="30">
        <v>6137</v>
      </c>
      <c r="R12" s="30">
        <v>5497</v>
      </c>
      <c r="S12" s="30">
        <v>319</v>
      </c>
      <c r="T12" s="30">
        <v>89</v>
      </c>
      <c r="U12" s="30">
        <v>163</v>
      </c>
    </row>
    <row r="13" spans="1:16384" ht="15" customHeight="1">
      <c r="A13" s="49"/>
      <c r="B13" s="43"/>
      <c r="C13" s="60"/>
      <c r="D13" s="44">
        <v>1</v>
      </c>
      <c r="E13" s="45">
        <v>0.18674089068825911</v>
      </c>
      <c r="F13" s="46">
        <v>0.17181174089068826</v>
      </c>
      <c r="G13" s="46">
        <v>0.21027327935222673</v>
      </c>
      <c r="H13" s="46">
        <v>0.24063765182186234</v>
      </c>
      <c r="I13" s="46">
        <v>0.22419028340080971</v>
      </c>
      <c r="J13" s="46">
        <v>0.28997975708502022</v>
      </c>
      <c r="K13" s="46">
        <v>0.21773785425101214</v>
      </c>
      <c r="L13" s="46">
        <v>0.68028846153846156</v>
      </c>
      <c r="M13" s="46">
        <v>0.40878036437246962</v>
      </c>
      <c r="N13" s="46">
        <v>0.24709008097165991</v>
      </c>
      <c r="O13" s="46">
        <v>0.10918522267206478</v>
      </c>
      <c r="P13" s="46">
        <v>0.64650809716599189</v>
      </c>
      <c r="Q13" s="46">
        <v>0.77644230769230771</v>
      </c>
      <c r="R13" s="46">
        <v>0.69547064777327938</v>
      </c>
      <c r="S13" s="46">
        <v>4.0359311740890691E-2</v>
      </c>
      <c r="T13" s="46">
        <v>1.1260121457489879E-2</v>
      </c>
      <c r="U13" s="46">
        <v>2.0622469635627531E-2</v>
      </c>
    </row>
    <row r="14" spans="1:16384" ht="15" customHeight="1">
      <c r="A14" s="49"/>
      <c r="B14" s="24" t="s">
        <v>22</v>
      </c>
      <c r="C14" s="53" t="s">
        <v>288</v>
      </c>
      <c r="D14" s="21">
        <v>273</v>
      </c>
      <c r="E14" s="22">
        <v>64</v>
      </c>
      <c r="F14" s="23">
        <v>61</v>
      </c>
      <c r="G14" s="23">
        <v>65</v>
      </c>
      <c r="H14" s="23">
        <v>91</v>
      </c>
      <c r="I14" s="23">
        <v>76</v>
      </c>
      <c r="J14" s="23">
        <v>110</v>
      </c>
      <c r="K14" s="23">
        <v>68</v>
      </c>
      <c r="L14" s="23">
        <v>185</v>
      </c>
      <c r="M14" s="23">
        <v>106</v>
      </c>
      <c r="N14" s="23">
        <v>23</v>
      </c>
      <c r="O14" s="23">
        <v>29</v>
      </c>
      <c r="P14" s="23">
        <v>198</v>
      </c>
      <c r="Q14" s="23">
        <v>213</v>
      </c>
      <c r="R14" s="23">
        <v>199</v>
      </c>
      <c r="S14" s="23">
        <v>6</v>
      </c>
      <c r="T14" s="23">
        <v>2</v>
      </c>
      <c r="U14" s="23">
        <v>5</v>
      </c>
    </row>
    <row r="15" spans="1:16384" ht="15" customHeight="1">
      <c r="A15" s="49"/>
      <c r="B15" s="24"/>
      <c r="C15" s="52"/>
      <c r="D15" s="31">
        <v>1</v>
      </c>
      <c r="E15" s="26">
        <v>0.23443223443223443</v>
      </c>
      <c r="F15" s="27">
        <v>0.22344322344322345</v>
      </c>
      <c r="G15" s="27">
        <v>0.23809523809523808</v>
      </c>
      <c r="H15" s="27">
        <v>0.33333333333333331</v>
      </c>
      <c r="I15" s="27">
        <v>0.2783882783882784</v>
      </c>
      <c r="J15" s="27">
        <v>0.40293040293040294</v>
      </c>
      <c r="K15" s="27">
        <v>0.24908424908424909</v>
      </c>
      <c r="L15" s="27">
        <v>0.67765567765567769</v>
      </c>
      <c r="M15" s="27">
        <v>0.38827838827838829</v>
      </c>
      <c r="N15" s="27">
        <v>8.4249084249084255E-2</v>
      </c>
      <c r="O15" s="27">
        <v>0.10622710622710622</v>
      </c>
      <c r="P15" s="27">
        <v>0.72527472527472525</v>
      </c>
      <c r="Q15" s="27">
        <v>0.78021978021978022</v>
      </c>
      <c r="R15" s="27">
        <v>0.7289377289377289</v>
      </c>
      <c r="S15" s="27">
        <v>2.197802197802198E-2</v>
      </c>
      <c r="T15" s="27">
        <v>7.326007326007326E-3</v>
      </c>
      <c r="U15" s="27">
        <v>1.8315018315018316E-2</v>
      </c>
    </row>
    <row r="16" spans="1:16384" ht="15" customHeight="1">
      <c r="A16" s="49"/>
      <c r="B16" s="24"/>
      <c r="C16" s="51" t="s">
        <v>289</v>
      </c>
      <c r="D16" s="28">
        <v>476</v>
      </c>
      <c r="E16" s="29">
        <v>141</v>
      </c>
      <c r="F16" s="30">
        <v>133</v>
      </c>
      <c r="G16" s="30">
        <v>141</v>
      </c>
      <c r="H16" s="30">
        <v>215</v>
      </c>
      <c r="I16" s="30">
        <v>155</v>
      </c>
      <c r="J16" s="30">
        <v>245</v>
      </c>
      <c r="K16" s="30">
        <v>143</v>
      </c>
      <c r="L16" s="30">
        <v>339</v>
      </c>
      <c r="M16" s="30">
        <v>213</v>
      </c>
      <c r="N16" s="30">
        <v>69</v>
      </c>
      <c r="O16" s="30">
        <v>70</v>
      </c>
      <c r="P16" s="30">
        <v>364</v>
      </c>
      <c r="Q16" s="30">
        <v>382</v>
      </c>
      <c r="R16" s="30">
        <v>328</v>
      </c>
      <c r="S16" s="30">
        <v>15</v>
      </c>
      <c r="T16" s="30">
        <v>3</v>
      </c>
      <c r="U16" s="30">
        <v>7</v>
      </c>
    </row>
    <row r="17" spans="1:21" ht="15" customHeight="1">
      <c r="A17" s="49"/>
      <c r="B17" s="24"/>
      <c r="C17" s="52"/>
      <c r="D17" s="31">
        <v>1</v>
      </c>
      <c r="E17" s="26">
        <v>0.29621848739495799</v>
      </c>
      <c r="F17" s="27">
        <v>0.27941176470588236</v>
      </c>
      <c r="G17" s="27">
        <v>0.29621848739495799</v>
      </c>
      <c r="H17" s="27">
        <v>0.45168067226890757</v>
      </c>
      <c r="I17" s="27">
        <v>0.32563025210084034</v>
      </c>
      <c r="J17" s="27">
        <v>0.51470588235294112</v>
      </c>
      <c r="K17" s="27">
        <v>0.30042016806722688</v>
      </c>
      <c r="L17" s="27">
        <v>0.71218487394957986</v>
      </c>
      <c r="M17" s="27">
        <v>0.44747899159663868</v>
      </c>
      <c r="N17" s="27">
        <v>0.14495798319327732</v>
      </c>
      <c r="O17" s="27">
        <v>0.14705882352941177</v>
      </c>
      <c r="P17" s="27">
        <v>0.76470588235294112</v>
      </c>
      <c r="Q17" s="27">
        <v>0.80252100840336138</v>
      </c>
      <c r="R17" s="27">
        <v>0.68907563025210083</v>
      </c>
      <c r="S17" s="27">
        <v>3.1512605042016806E-2</v>
      </c>
      <c r="T17" s="27">
        <v>6.3025210084033615E-3</v>
      </c>
      <c r="U17" s="27">
        <v>1.4705882352941176E-2</v>
      </c>
    </row>
    <row r="18" spans="1:21" ht="15" customHeight="1">
      <c r="A18" s="49"/>
      <c r="B18" s="24"/>
      <c r="C18" s="51" t="s">
        <v>290</v>
      </c>
      <c r="D18" s="28">
        <v>584</v>
      </c>
      <c r="E18" s="29">
        <v>150</v>
      </c>
      <c r="F18" s="30">
        <v>147</v>
      </c>
      <c r="G18" s="30">
        <v>138</v>
      </c>
      <c r="H18" s="30">
        <v>211</v>
      </c>
      <c r="I18" s="30">
        <v>165</v>
      </c>
      <c r="J18" s="30">
        <v>250</v>
      </c>
      <c r="K18" s="30">
        <v>157</v>
      </c>
      <c r="L18" s="30">
        <v>428</v>
      </c>
      <c r="M18" s="30">
        <v>276</v>
      </c>
      <c r="N18" s="30">
        <v>88</v>
      </c>
      <c r="O18" s="30">
        <v>73</v>
      </c>
      <c r="P18" s="30">
        <v>412</v>
      </c>
      <c r="Q18" s="30">
        <v>456</v>
      </c>
      <c r="R18" s="30">
        <v>406</v>
      </c>
      <c r="S18" s="30">
        <v>26</v>
      </c>
      <c r="T18" s="30">
        <v>7</v>
      </c>
      <c r="U18" s="30">
        <v>7</v>
      </c>
    </row>
    <row r="19" spans="1:21" ht="15" customHeight="1">
      <c r="A19" s="49"/>
      <c r="B19" s="24"/>
      <c r="C19" s="52"/>
      <c r="D19" s="31">
        <v>1</v>
      </c>
      <c r="E19" s="26">
        <v>0.25684931506849318</v>
      </c>
      <c r="F19" s="27">
        <v>0.25171232876712329</v>
      </c>
      <c r="G19" s="27">
        <v>0.2363013698630137</v>
      </c>
      <c r="H19" s="27">
        <v>0.3613013698630137</v>
      </c>
      <c r="I19" s="27">
        <v>0.28253424657534248</v>
      </c>
      <c r="J19" s="27">
        <v>0.42808219178082191</v>
      </c>
      <c r="K19" s="27">
        <v>0.26883561643835618</v>
      </c>
      <c r="L19" s="27">
        <v>0.73287671232876717</v>
      </c>
      <c r="M19" s="27">
        <v>0.4726027397260274</v>
      </c>
      <c r="N19" s="27">
        <v>0.15068493150684931</v>
      </c>
      <c r="O19" s="27">
        <v>0.125</v>
      </c>
      <c r="P19" s="27">
        <v>0.70547945205479456</v>
      </c>
      <c r="Q19" s="27">
        <v>0.78082191780821919</v>
      </c>
      <c r="R19" s="27">
        <v>0.6952054794520548</v>
      </c>
      <c r="S19" s="27">
        <v>4.4520547945205477E-2</v>
      </c>
      <c r="T19" s="27">
        <v>1.1986301369863013E-2</v>
      </c>
      <c r="U19" s="27">
        <v>1.1986301369863013E-2</v>
      </c>
    </row>
    <row r="20" spans="1:21" ht="15" customHeight="1">
      <c r="A20" s="49"/>
      <c r="B20" s="24"/>
      <c r="C20" s="51" t="s">
        <v>291</v>
      </c>
      <c r="D20" s="28">
        <v>1213</v>
      </c>
      <c r="E20" s="29">
        <v>276</v>
      </c>
      <c r="F20" s="30">
        <v>287</v>
      </c>
      <c r="G20" s="30">
        <v>277</v>
      </c>
      <c r="H20" s="30">
        <v>389</v>
      </c>
      <c r="I20" s="30">
        <v>309</v>
      </c>
      <c r="J20" s="30">
        <v>470</v>
      </c>
      <c r="K20" s="30">
        <v>300</v>
      </c>
      <c r="L20" s="30">
        <v>817</v>
      </c>
      <c r="M20" s="30">
        <v>501</v>
      </c>
      <c r="N20" s="30">
        <v>252</v>
      </c>
      <c r="O20" s="30">
        <v>160</v>
      </c>
      <c r="P20" s="30">
        <v>804</v>
      </c>
      <c r="Q20" s="30">
        <v>922</v>
      </c>
      <c r="R20" s="30">
        <v>829</v>
      </c>
      <c r="S20" s="30">
        <v>56</v>
      </c>
      <c r="T20" s="30">
        <v>18</v>
      </c>
      <c r="U20" s="30">
        <v>27</v>
      </c>
    </row>
    <row r="21" spans="1:21" ht="15" customHeight="1">
      <c r="A21" s="49"/>
      <c r="B21" s="24"/>
      <c r="C21" s="52"/>
      <c r="D21" s="31">
        <v>1</v>
      </c>
      <c r="E21" s="26">
        <v>0.22753503709810388</v>
      </c>
      <c r="F21" s="27">
        <v>0.23660346248969497</v>
      </c>
      <c r="G21" s="27">
        <v>0.22835943940643033</v>
      </c>
      <c r="H21" s="27">
        <v>0.32069249793899424</v>
      </c>
      <c r="I21" s="27">
        <v>0.25474031327287716</v>
      </c>
      <c r="J21" s="27">
        <v>0.38746908491343773</v>
      </c>
      <c r="K21" s="27">
        <v>0.247320692497939</v>
      </c>
      <c r="L21" s="27">
        <v>0.67353668590272053</v>
      </c>
      <c r="M21" s="27">
        <v>0.41302555647155814</v>
      </c>
      <c r="N21" s="27">
        <v>0.20774938169826876</v>
      </c>
      <c r="O21" s="27">
        <v>0.13190436933223412</v>
      </c>
      <c r="P21" s="27">
        <v>0.66281945589447655</v>
      </c>
      <c r="Q21" s="27">
        <v>0.76009892827699921</v>
      </c>
      <c r="R21" s="27">
        <v>0.68342951360263804</v>
      </c>
      <c r="S21" s="27">
        <v>4.6166529266281946E-2</v>
      </c>
      <c r="T21" s="27">
        <v>1.483924154987634E-2</v>
      </c>
      <c r="U21" s="27">
        <v>2.2258862324814509E-2</v>
      </c>
    </row>
    <row r="22" spans="1:21" ht="15" customHeight="1">
      <c r="A22" s="49"/>
      <c r="B22" s="24"/>
      <c r="C22" s="51" t="s">
        <v>292</v>
      </c>
      <c r="D22" s="28">
        <v>2533</v>
      </c>
      <c r="E22" s="29">
        <v>449</v>
      </c>
      <c r="F22" s="30">
        <v>436</v>
      </c>
      <c r="G22" s="30">
        <v>505</v>
      </c>
      <c r="H22" s="30">
        <v>581</v>
      </c>
      <c r="I22" s="30">
        <v>570</v>
      </c>
      <c r="J22" s="30">
        <v>779</v>
      </c>
      <c r="K22" s="30">
        <v>487</v>
      </c>
      <c r="L22" s="30">
        <v>1643</v>
      </c>
      <c r="M22" s="30">
        <v>1046</v>
      </c>
      <c r="N22" s="30">
        <v>619</v>
      </c>
      <c r="O22" s="30">
        <v>270</v>
      </c>
      <c r="P22" s="30">
        <v>1578</v>
      </c>
      <c r="Q22" s="30">
        <v>1907</v>
      </c>
      <c r="R22" s="30">
        <v>1669</v>
      </c>
      <c r="S22" s="30">
        <v>115</v>
      </c>
      <c r="T22" s="30">
        <v>28</v>
      </c>
      <c r="U22" s="30">
        <v>58</v>
      </c>
    </row>
    <row r="23" spans="1:21" ht="15" customHeight="1">
      <c r="A23" s="49"/>
      <c r="B23" s="24"/>
      <c r="C23" s="52"/>
      <c r="D23" s="25">
        <v>1</v>
      </c>
      <c r="E23" s="26">
        <v>0.17726016581129095</v>
      </c>
      <c r="F23" s="27">
        <v>0.1721279115673115</v>
      </c>
      <c r="G23" s="27">
        <v>0.19936833793920253</v>
      </c>
      <c r="H23" s="27">
        <v>0.22937228582708252</v>
      </c>
      <c r="I23" s="27">
        <v>0.22502960915909989</v>
      </c>
      <c r="J23" s="27">
        <v>0.30754046585076983</v>
      </c>
      <c r="K23" s="27">
        <v>0.19226213975523096</v>
      </c>
      <c r="L23" s="27">
        <v>0.64863797868140549</v>
      </c>
      <c r="M23" s="27">
        <v>0.41294907224634819</v>
      </c>
      <c r="N23" s="27">
        <v>0.24437425977102251</v>
      </c>
      <c r="O23" s="27">
        <v>0.10659297275957363</v>
      </c>
      <c r="P23" s="27">
        <v>0.62297670746150813</v>
      </c>
      <c r="Q23" s="27">
        <v>0.75286221871298853</v>
      </c>
      <c r="R23" s="27">
        <v>0.65890248716936439</v>
      </c>
      <c r="S23" s="27">
        <v>4.5400710619818395E-2</v>
      </c>
      <c r="T23" s="27">
        <v>1.1054086063955783E-2</v>
      </c>
      <c r="U23" s="27">
        <v>2.2897749703908409E-2</v>
      </c>
    </row>
    <row r="24" spans="1:21" ht="15" customHeight="1">
      <c r="A24" s="49"/>
      <c r="B24" s="24"/>
      <c r="C24" s="51" t="s">
        <v>293</v>
      </c>
      <c r="D24" s="28">
        <v>3444</v>
      </c>
      <c r="E24" s="29">
        <v>607</v>
      </c>
      <c r="F24" s="30">
        <v>579</v>
      </c>
      <c r="G24" s="30">
        <v>698</v>
      </c>
      <c r="H24" s="30">
        <v>796</v>
      </c>
      <c r="I24" s="30">
        <v>788</v>
      </c>
      <c r="J24" s="30">
        <v>1021</v>
      </c>
      <c r="K24" s="30">
        <v>696</v>
      </c>
      <c r="L24" s="30">
        <v>2261</v>
      </c>
      <c r="M24" s="30">
        <v>1423</v>
      </c>
      <c r="N24" s="30">
        <v>881</v>
      </c>
      <c r="O24" s="30">
        <v>412</v>
      </c>
      <c r="P24" s="30">
        <v>2312</v>
      </c>
      <c r="Q24" s="30">
        <v>2659</v>
      </c>
      <c r="R24" s="30">
        <v>2382</v>
      </c>
      <c r="S24" s="30">
        <v>138</v>
      </c>
      <c r="T24" s="30">
        <v>36</v>
      </c>
      <c r="U24" s="30">
        <v>67</v>
      </c>
    </row>
    <row r="25" spans="1:21" ht="15" customHeight="1">
      <c r="A25" s="49"/>
      <c r="B25" s="24"/>
      <c r="C25" s="52"/>
      <c r="D25" s="25">
        <v>1</v>
      </c>
      <c r="E25" s="26">
        <v>0.17624854819976771</v>
      </c>
      <c r="F25" s="27">
        <v>0.16811846689895471</v>
      </c>
      <c r="G25" s="27">
        <v>0.20267131242740999</v>
      </c>
      <c r="H25" s="27">
        <v>0.23112659698025551</v>
      </c>
      <c r="I25" s="27">
        <v>0.22880371660859466</v>
      </c>
      <c r="J25" s="27">
        <v>0.2964576074332172</v>
      </c>
      <c r="K25" s="27">
        <v>0.20209059233449478</v>
      </c>
      <c r="L25" s="27">
        <v>0.6565040650406504</v>
      </c>
      <c r="M25" s="27">
        <v>0.41318234610917537</v>
      </c>
      <c r="N25" s="27">
        <v>0.25580720092915216</v>
      </c>
      <c r="O25" s="27">
        <v>0.11962833914053426</v>
      </c>
      <c r="P25" s="27">
        <v>0.67131242740998842</v>
      </c>
      <c r="Q25" s="27">
        <v>0.77206736353077821</v>
      </c>
      <c r="R25" s="27">
        <v>0.69163763066202089</v>
      </c>
      <c r="S25" s="27">
        <v>4.0069686411149823E-2</v>
      </c>
      <c r="T25" s="27">
        <v>1.0452961672473868E-2</v>
      </c>
      <c r="U25" s="27">
        <v>1.9454123112659698E-2</v>
      </c>
    </row>
    <row r="26" spans="1:21" ht="15" customHeight="1">
      <c r="A26" s="49"/>
      <c r="B26" s="24"/>
      <c r="C26" s="51" t="s">
        <v>294</v>
      </c>
      <c r="D26" s="28">
        <v>3018</v>
      </c>
      <c r="E26" s="29">
        <v>733</v>
      </c>
      <c r="F26" s="30">
        <v>649</v>
      </c>
      <c r="G26" s="30">
        <v>833</v>
      </c>
      <c r="H26" s="30">
        <v>863</v>
      </c>
      <c r="I26" s="30">
        <v>909</v>
      </c>
      <c r="J26" s="30">
        <v>1134</v>
      </c>
      <c r="K26" s="30">
        <v>748</v>
      </c>
      <c r="L26" s="30">
        <v>1990</v>
      </c>
      <c r="M26" s="30">
        <v>1496</v>
      </c>
      <c r="N26" s="30">
        <v>809</v>
      </c>
      <c r="O26" s="30">
        <v>374</v>
      </c>
      <c r="P26" s="30">
        <v>2269</v>
      </c>
      <c r="Q26" s="30">
        <v>2445</v>
      </c>
      <c r="R26" s="30">
        <v>2230</v>
      </c>
      <c r="S26" s="30">
        <v>112</v>
      </c>
      <c r="T26" s="30">
        <v>38</v>
      </c>
      <c r="U26" s="30">
        <v>53</v>
      </c>
    </row>
    <row r="27" spans="1:21" ht="15" customHeight="1">
      <c r="A27" s="49"/>
      <c r="B27" s="43"/>
      <c r="C27" s="60"/>
      <c r="D27" s="44">
        <v>1</v>
      </c>
      <c r="E27" s="45">
        <v>0.24287607687210072</v>
      </c>
      <c r="F27" s="46">
        <v>0.21504307488402916</v>
      </c>
      <c r="G27" s="46">
        <v>0.27601060304837643</v>
      </c>
      <c r="H27" s="46">
        <v>0.2859509609012591</v>
      </c>
      <c r="I27" s="46">
        <v>0.30119284294234594</v>
      </c>
      <c r="J27" s="46">
        <v>0.37574552683896623</v>
      </c>
      <c r="K27" s="46">
        <v>0.24784625579854208</v>
      </c>
      <c r="L27" s="46">
        <v>0.659377070907886</v>
      </c>
      <c r="M27" s="46">
        <v>0.49569251159708416</v>
      </c>
      <c r="N27" s="46">
        <v>0.26805831676607023</v>
      </c>
      <c r="O27" s="46">
        <v>0.12392312789927104</v>
      </c>
      <c r="P27" s="46">
        <v>0.75182239893969516</v>
      </c>
      <c r="Q27" s="46">
        <v>0.81013916500994032</v>
      </c>
      <c r="R27" s="46">
        <v>0.73889993373094764</v>
      </c>
      <c r="S27" s="46">
        <v>3.7110669317428763E-2</v>
      </c>
      <c r="T27" s="46">
        <v>1.2591119946984758E-2</v>
      </c>
      <c r="U27" s="46">
        <v>1.7561298873426109E-2</v>
      </c>
    </row>
    <row r="28" spans="1:21" ht="15" customHeight="1">
      <c r="A28" s="49"/>
      <c r="B28" s="24" t="s">
        <v>281</v>
      </c>
      <c r="C28" s="53" t="s">
        <v>295</v>
      </c>
      <c r="D28" s="21">
        <v>3483</v>
      </c>
      <c r="E28" s="22">
        <v>290</v>
      </c>
      <c r="F28" s="23">
        <v>223</v>
      </c>
      <c r="G28" s="23">
        <v>437</v>
      </c>
      <c r="H28" s="23">
        <v>538</v>
      </c>
      <c r="I28" s="23">
        <v>407</v>
      </c>
      <c r="J28" s="23">
        <v>509</v>
      </c>
      <c r="K28" s="23">
        <v>378</v>
      </c>
      <c r="L28" s="23">
        <v>2163</v>
      </c>
      <c r="M28" s="23">
        <v>962</v>
      </c>
      <c r="N28" s="23">
        <v>585</v>
      </c>
      <c r="O28" s="23">
        <v>268</v>
      </c>
      <c r="P28" s="23">
        <v>1626</v>
      </c>
      <c r="Q28" s="23">
        <v>2460</v>
      </c>
      <c r="R28" s="23">
        <v>2175</v>
      </c>
      <c r="S28" s="23">
        <v>207</v>
      </c>
      <c r="T28" s="23">
        <v>40</v>
      </c>
      <c r="U28" s="23">
        <v>100</v>
      </c>
    </row>
    <row r="29" spans="1:21" ht="15" customHeight="1">
      <c r="A29" s="49"/>
      <c r="B29" s="24"/>
      <c r="C29" s="52"/>
      <c r="D29" s="31">
        <v>1</v>
      </c>
      <c r="E29" s="26">
        <v>8.3261556129773179E-2</v>
      </c>
      <c r="F29" s="27">
        <v>6.4025265575653176E-2</v>
      </c>
      <c r="G29" s="27">
        <v>0.12546655182314098</v>
      </c>
      <c r="H29" s="27">
        <v>0.15446454206144128</v>
      </c>
      <c r="I29" s="27">
        <v>0.11685328739592306</v>
      </c>
      <c r="J29" s="27">
        <v>0.14613838644846397</v>
      </c>
      <c r="K29" s="27">
        <v>0.10852713178294573</v>
      </c>
      <c r="L29" s="27">
        <v>0.62101636520241177</v>
      </c>
      <c r="M29" s="27">
        <v>0.27619867929945452</v>
      </c>
      <c r="N29" s="27">
        <v>0.16795865633074936</v>
      </c>
      <c r="O29" s="27">
        <v>7.694516221648004E-2</v>
      </c>
      <c r="P29" s="27">
        <v>0.46683893195521103</v>
      </c>
      <c r="Q29" s="27">
        <v>0.70628768303186906</v>
      </c>
      <c r="R29" s="27">
        <v>0.62446167097329885</v>
      </c>
      <c r="S29" s="27">
        <v>5.9431524547803614E-2</v>
      </c>
      <c r="T29" s="27">
        <v>1.1484352569623888E-2</v>
      </c>
      <c r="U29" s="27">
        <v>2.8710881424059718E-2</v>
      </c>
    </row>
    <row r="30" spans="1:21" ht="15" customHeight="1">
      <c r="A30" s="49"/>
      <c r="B30" s="24"/>
      <c r="C30" s="51" t="s">
        <v>296</v>
      </c>
      <c r="D30" s="28">
        <v>3071</v>
      </c>
      <c r="E30" s="29">
        <v>754</v>
      </c>
      <c r="F30" s="30">
        <v>778</v>
      </c>
      <c r="G30" s="30">
        <v>834</v>
      </c>
      <c r="H30" s="30">
        <v>1016</v>
      </c>
      <c r="I30" s="30">
        <v>932</v>
      </c>
      <c r="J30" s="30">
        <v>1378</v>
      </c>
      <c r="K30" s="30">
        <v>748</v>
      </c>
      <c r="L30" s="30">
        <v>1967</v>
      </c>
      <c r="M30" s="30">
        <v>1455</v>
      </c>
      <c r="N30" s="30">
        <v>705</v>
      </c>
      <c r="O30" s="30">
        <v>426</v>
      </c>
      <c r="P30" s="30">
        <v>2258</v>
      </c>
      <c r="Q30" s="30">
        <v>2386</v>
      </c>
      <c r="R30" s="30">
        <v>2065</v>
      </c>
      <c r="S30" s="30">
        <v>118</v>
      </c>
      <c r="T30" s="30">
        <v>48</v>
      </c>
      <c r="U30" s="30">
        <v>56</v>
      </c>
    </row>
    <row r="31" spans="1:21" ht="15" customHeight="1">
      <c r="A31" s="49"/>
      <c r="B31" s="24"/>
      <c r="C31" s="52"/>
      <c r="D31" s="31">
        <v>1</v>
      </c>
      <c r="E31" s="26">
        <v>0.24552263106479974</v>
      </c>
      <c r="F31" s="27">
        <v>0.253337675024422</v>
      </c>
      <c r="G31" s="27">
        <v>0.27157277759687398</v>
      </c>
      <c r="H31" s="27">
        <v>0.33083686095734288</v>
      </c>
      <c r="I31" s="27">
        <v>0.30348420709866492</v>
      </c>
      <c r="J31" s="27">
        <v>0.44871377401497886</v>
      </c>
      <c r="K31" s="27">
        <v>0.24356887007489417</v>
      </c>
      <c r="L31" s="27">
        <v>0.64050797785737545</v>
      </c>
      <c r="M31" s="27">
        <v>0.47378704005210032</v>
      </c>
      <c r="N31" s="27">
        <v>0.22956691631390427</v>
      </c>
      <c r="O31" s="27">
        <v>0.13871703028329535</v>
      </c>
      <c r="P31" s="27">
        <v>0.73526538586779555</v>
      </c>
      <c r="Q31" s="27">
        <v>0.77694562031911429</v>
      </c>
      <c r="R31" s="27">
        <v>0.67241940735916639</v>
      </c>
      <c r="S31" s="27">
        <v>3.8423966134809508E-2</v>
      </c>
      <c r="T31" s="27">
        <v>1.5630087919244546E-2</v>
      </c>
      <c r="U31" s="27">
        <v>1.8235102572451971E-2</v>
      </c>
    </row>
    <row r="32" spans="1:21" ht="15" customHeight="1">
      <c r="A32" s="49"/>
      <c r="B32" s="24"/>
      <c r="C32" s="51" t="s">
        <v>297</v>
      </c>
      <c r="D32" s="28">
        <v>292</v>
      </c>
      <c r="E32" s="29">
        <v>78</v>
      </c>
      <c r="F32" s="30">
        <v>89</v>
      </c>
      <c r="G32" s="30">
        <v>94</v>
      </c>
      <c r="H32" s="30">
        <v>146</v>
      </c>
      <c r="I32" s="30">
        <v>111</v>
      </c>
      <c r="J32" s="30">
        <v>151</v>
      </c>
      <c r="K32" s="30">
        <v>89</v>
      </c>
      <c r="L32" s="30">
        <v>202</v>
      </c>
      <c r="M32" s="30">
        <v>147</v>
      </c>
      <c r="N32" s="30">
        <v>47</v>
      </c>
      <c r="O32" s="30">
        <v>39</v>
      </c>
      <c r="P32" s="30">
        <v>227</v>
      </c>
      <c r="Q32" s="30">
        <v>225</v>
      </c>
      <c r="R32" s="30">
        <v>204</v>
      </c>
      <c r="S32" s="30">
        <v>6</v>
      </c>
      <c r="T32" s="30">
        <v>4</v>
      </c>
      <c r="U32" s="30">
        <v>4</v>
      </c>
    </row>
    <row r="33" spans="1:21" ht="15" customHeight="1">
      <c r="A33" s="49"/>
      <c r="B33" s="24"/>
      <c r="C33" s="52"/>
      <c r="D33" s="31">
        <v>1</v>
      </c>
      <c r="E33" s="26">
        <v>0.26712328767123289</v>
      </c>
      <c r="F33" s="27">
        <v>0.3047945205479452</v>
      </c>
      <c r="G33" s="27">
        <v>0.32191780821917809</v>
      </c>
      <c r="H33" s="27">
        <v>0.5</v>
      </c>
      <c r="I33" s="27">
        <v>0.38013698630136988</v>
      </c>
      <c r="J33" s="27">
        <v>0.51712328767123283</v>
      </c>
      <c r="K33" s="27">
        <v>0.3047945205479452</v>
      </c>
      <c r="L33" s="27">
        <v>0.69178082191780821</v>
      </c>
      <c r="M33" s="27">
        <v>0.50342465753424659</v>
      </c>
      <c r="N33" s="27">
        <v>0.16095890410958905</v>
      </c>
      <c r="O33" s="27">
        <v>0.13356164383561644</v>
      </c>
      <c r="P33" s="27">
        <v>0.7773972602739726</v>
      </c>
      <c r="Q33" s="27">
        <v>0.77054794520547942</v>
      </c>
      <c r="R33" s="27">
        <v>0.69863013698630139</v>
      </c>
      <c r="S33" s="27">
        <v>2.0547945205479451E-2</v>
      </c>
      <c r="T33" s="27">
        <v>1.3698630136986301E-2</v>
      </c>
      <c r="U33" s="27">
        <v>1.3698630136986301E-2</v>
      </c>
    </row>
    <row r="34" spans="1:21" ht="15" customHeight="1">
      <c r="A34" s="49"/>
      <c r="B34" s="24"/>
      <c r="C34" s="51" t="s">
        <v>298</v>
      </c>
      <c r="D34" s="28">
        <v>2670</v>
      </c>
      <c r="E34" s="29">
        <v>717</v>
      </c>
      <c r="F34" s="30">
        <v>665</v>
      </c>
      <c r="G34" s="30">
        <v>715</v>
      </c>
      <c r="H34" s="30">
        <v>770</v>
      </c>
      <c r="I34" s="30">
        <v>847</v>
      </c>
      <c r="J34" s="30">
        <v>1092</v>
      </c>
      <c r="K34" s="30">
        <v>753</v>
      </c>
      <c r="L34" s="30">
        <v>1904</v>
      </c>
      <c r="M34" s="30">
        <v>1417</v>
      </c>
      <c r="N34" s="30">
        <v>816</v>
      </c>
      <c r="O34" s="30">
        <v>360</v>
      </c>
      <c r="P34" s="30">
        <v>2222</v>
      </c>
      <c r="Q34" s="30">
        <v>2269</v>
      </c>
      <c r="R34" s="30">
        <v>2110</v>
      </c>
      <c r="S34" s="30">
        <v>58</v>
      </c>
      <c r="T34" s="30">
        <v>24</v>
      </c>
      <c r="U34" s="30">
        <v>27</v>
      </c>
    </row>
    <row r="35" spans="1:21" ht="15" customHeight="1">
      <c r="A35" s="49"/>
      <c r="B35" s="43"/>
      <c r="C35" s="60"/>
      <c r="D35" s="44">
        <v>1</v>
      </c>
      <c r="E35" s="45">
        <v>0.26853932584269663</v>
      </c>
      <c r="F35" s="46">
        <v>0.24906367041198502</v>
      </c>
      <c r="G35" s="46">
        <v>0.26779026217228463</v>
      </c>
      <c r="H35" s="46">
        <v>0.28838951310861421</v>
      </c>
      <c r="I35" s="46">
        <v>0.31722846441947566</v>
      </c>
      <c r="J35" s="46">
        <v>0.40898876404494383</v>
      </c>
      <c r="K35" s="46">
        <v>0.28202247191011237</v>
      </c>
      <c r="L35" s="46">
        <v>0.71310861423220973</v>
      </c>
      <c r="M35" s="46">
        <v>0.53071161048689142</v>
      </c>
      <c r="N35" s="46">
        <v>0.30561797752808989</v>
      </c>
      <c r="O35" s="46">
        <v>0.1348314606741573</v>
      </c>
      <c r="P35" s="46">
        <v>0.83220973782771535</v>
      </c>
      <c r="Q35" s="46">
        <v>0.84981273408239699</v>
      </c>
      <c r="R35" s="46">
        <v>0.79026217228464424</v>
      </c>
      <c r="S35" s="46">
        <v>2.1722846441947566E-2</v>
      </c>
      <c r="T35" s="46">
        <v>8.988764044943821E-3</v>
      </c>
      <c r="U35" s="46">
        <v>1.0112359550561797E-2</v>
      </c>
    </row>
    <row r="36" spans="1:21" ht="15" customHeight="1">
      <c r="A36" s="49"/>
      <c r="B36" s="24" t="s">
        <v>17</v>
      </c>
      <c r="C36" s="53" t="s">
        <v>299</v>
      </c>
      <c r="D36" s="21">
        <v>356</v>
      </c>
      <c r="E36" s="22">
        <v>25</v>
      </c>
      <c r="F36" s="23">
        <v>21</v>
      </c>
      <c r="G36" s="23">
        <v>38</v>
      </c>
      <c r="H36" s="23">
        <v>44</v>
      </c>
      <c r="I36" s="23">
        <v>25</v>
      </c>
      <c r="J36" s="23">
        <v>34</v>
      </c>
      <c r="K36" s="23">
        <v>31</v>
      </c>
      <c r="L36" s="23">
        <v>188</v>
      </c>
      <c r="M36" s="23">
        <v>65</v>
      </c>
      <c r="N36" s="23">
        <v>31</v>
      </c>
      <c r="O36" s="23">
        <v>32</v>
      </c>
      <c r="P36" s="23">
        <v>168</v>
      </c>
      <c r="Q36" s="23">
        <v>208</v>
      </c>
      <c r="R36" s="23">
        <v>171</v>
      </c>
      <c r="S36" s="23">
        <v>7</v>
      </c>
      <c r="T36" s="23">
        <v>4</v>
      </c>
      <c r="U36" s="23">
        <v>27</v>
      </c>
    </row>
    <row r="37" spans="1:21" ht="15" customHeight="1">
      <c r="A37" s="49"/>
      <c r="B37" s="24"/>
      <c r="C37" s="52"/>
      <c r="D37" s="31">
        <v>1</v>
      </c>
      <c r="E37" s="26">
        <v>7.02247191011236E-2</v>
      </c>
      <c r="F37" s="27">
        <v>5.8988764044943819E-2</v>
      </c>
      <c r="G37" s="27">
        <v>0.10674157303370786</v>
      </c>
      <c r="H37" s="27">
        <v>0.12359550561797752</v>
      </c>
      <c r="I37" s="27">
        <v>7.02247191011236E-2</v>
      </c>
      <c r="J37" s="27">
        <v>9.5505617977528087E-2</v>
      </c>
      <c r="K37" s="27">
        <v>8.7078651685393263E-2</v>
      </c>
      <c r="L37" s="27">
        <v>0.5280898876404494</v>
      </c>
      <c r="M37" s="27">
        <v>0.18258426966292135</v>
      </c>
      <c r="N37" s="27">
        <v>8.7078651685393263E-2</v>
      </c>
      <c r="O37" s="27">
        <v>8.98876404494382E-2</v>
      </c>
      <c r="P37" s="27">
        <v>0.47191011235955055</v>
      </c>
      <c r="Q37" s="27">
        <v>0.5842696629213483</v>
      </c>
      <c r="R37" s="27">
        <v>0.4803370786516854</v>
      </c>
      <c r="S37" s="27">
        <v>1.9662921348314606E-2</v>
      </c>
      <c r="T37" s="27">
        <v>1.1235955056179775E-2</v>
      </c>
      <c r="U37" s="27">
        <v>7.5842696629213488E-2</v>
      </c>
    </row>
    <row r="38" spans="1:21" ht="15" customHeight="1">
      <c r="A38" s="49"/>
      <c r="B38" s="24"/>
      <c r="C38" s="54" t="s">
        <v>300</v>
      </c>
      <c r="D38" s="28">
        <v>844</v>
      </c>
      <c r="E38" s="29">
        <v>52</v>
      </c>
      <c r="F38" s="30">
        <v>51</v>
      </c>
      <c r="G38" s="30">
        <v>136</v>
      </c>
      <c r="H38" s="30">
        <v>174</v>
      </c>
      <c r="I38" s="30">
        <v>96</v>
      </c>
      <c r="J38" s="30">
        <v>148</v>
      </c>
      <c r="K38" s="30">
        <v>106</v>
      </c>
      <c r="L38" s="30">
        <v>525</v>
      </c>
      <c r="M38" s="30">
        <v>192</v>
      </c>
      <c r="N38" s="30">
        <v>105</v>
      </c>
      <c r="O38" s="30">
        <v>79</v>
      </c>
      <c r="P38" s="30">
        <v>427</v>
      </c>
      <c r="Q38" s="30">
        <v>531</v>
      </c>
      <c r="R38" s="30">
        <v>425</v>
      </c>
      <c r="S38" s="30">
        <v>31</v>
      </c>
      <c r="T38" s="30">
        <v>11</v>
      </c>
      <c r="U38" s="30">
        <v>40</v>
      </c>
    </row>
    <row r="39" spans="1:21" ht="15" customHeight="1">
      <c r="A39" s="49"/>
      <c r="B39" s="24"/>
      <c r="C39" s="52"/>
      <c r="D39" s="31">
        <v>1</v>
      </c>
      <c r="E39" s="26">
        <v>6.1611374407582936E-2</v>
      </c>
      <c r="F39" s="27">
        <v>6.0426540284360189E-2</v>
      </c>
      <c r="G39" s="27">
        <v>0.16113744075829384</v>
      </c>
      <c r="H39" s="27">
        <v>0.20616113744075829</v>
      </c>
      <c r="I39" s="27">
        <v>0.11374407582938388</v>
      </c>
      <c r="J39" s="27">
        <v>0.17535545023696683</v>
      </c>
      <c r="K39" s="27">
        <v>0.12559241706161137</v>
      </c>
      <c r="L39" s="27">
        <v>0.62203791469194314</v>
      </c>
      <c r="M39" s="27">
        <v>0.22748815165876776</v>
      </c>
      <c r="N39" s="27">
        <v>0.12440758293838862</v>
      </c>
      <c r="O39" s="27">
        <v>9.3601895734597151E-2</v>
      </c>
      <c r="P39" s="27">
        <v>0.50592417061611372</v>
      </c>
      <c r="Q39" s="27">
        <v>0.62914691943127965</v>
      </c>
      <c r="R39" s="27">
        <v>0.50355450236966826</v>
      </c>
      <c r="S39" s="27">
        <v>3.6729857819905211E-2</v>
      </c>
      <c r="T39" s="27">
        <v>1.3033175355450236E-2</v>
      </c>
      <c r="U39" s="27">
        <v>4.7393364928909949E-2</v>
      </c>
    </row>
    <row r="40" spans="1:21" ht="15" customHeight="1">
      <c r="A40" s="49"/>
      <c r="B40" s="24"/>
      <c r="C40" s="51" t="s">
        <v>301</v>
      </c>
      <c r="D40" s="28">
        <v>10249</v>
      </c>
      <c r="E40" s="29">
        <v>2355</v>
      </c>
      <c r="F40" s="30">
        <v>2228</v>
      </c>
      <c r="G40" s="30">
        <v>2452</v>
      </c>
      <c r="H40" s="30">
        <v>2905</v>
      </c>
      <c r="I40" s="30">
        <v>2831</v>
      </c>
      <c r="J40" s="30">
        <v>3808</v>
      </c>
      <c r="K40" s="30">
        <v>2449</v>
      </c>
      <c r="L40" s="30">
        <v>6897</v>
      </c>
      <c r="M40" s="30">
        <v>4783</v>
      </c>
      <c r="N40" s="30">
        <v>2602</v>
      </c>
      <c r="O40" s="30">
        <v>1254</v>
      </c>
      <c r="P40" s="30">
        <v>7314</v>
      </c>
      <c r="Q40" s="30">
        <v>8218</v>
      </c>
      <c r="R40" s="30">
        <v>7437</v>
      </c>
      <c r="S40" s="30">
        <v>431</v>
      </c>
      <c r="T40" s="30">
        <v>118</v>
      </c>
      <c r="U40" s="30">
        <v>133</v>
      </c>
    </row>
    <row r="41" spans="1:21" ht="15" customHeight="1">
      <c r="A41" s="49"/>
      <c r="B41" s="43"/>
      <c r="C41" s="60"/>
      <c r="D41" s="44">
        <v>1</v>
      </c>
      <c r="E41" s="45">
        <v>0.22977851497707094</v>
      </c>
      <c r="F41" s="46">
        <v>0.21738706215240511</v>
      </c>
      <c r="G41" s="46">
        <v>0.23924285296126452</v>
      </c>
      <c r="H41" s="46">
        <v>0.28344228705239538</v>
      </c>
      <c r="I41" s="46">
        <v>0.27622207044589714</v>
      </c>
      <c r="J41" s="46">
        <v>0.3715484437506098</v>
      </c>
      <c r="K41" s="46">
        <v>0.2389501414772173</v>
      </c>
      <c r="L41" s="46">
        <v>0.6729437018245682</v>
      </c>
      <c r="M41" s="46">
        <v>0.46667967606595767</v>
      </c>
      <c r="N41" s="46">
        <v>0.25387842716362574</v>
      </c>
      <c r="O41" s="46">
        <v>0.12235340033173968</v>
      </c>
      <c r="P41" s="46">
        <v>0.71363059810713236</v>
      </c>
      <c r="Q41" s="46">
        <v>0.80183432530002929</v>
      </c>
      <c r="R41" s="46">
        <v>0.72563176895306858</v>
      </c>
      <c r="S41" s="46">
        <v>4.2052883208117862E-2</v>
      </c>
      <c r="T41" s="46">
        <v>1.1513318372524148E-2</v>
      </c>
      <c r="U41" s="46">
        <v>1.2976875792760269E-2</v>
      </c>
    </row>
    <row r="42" spans="1:21" ht="15" customHeight="1">
      <c r="A42" s="49"/>
      <c r="B42" s="24" t="s">
        <v>15</v>
      </c>
      <c r="C42" s="53" t="s">
        <v>302</v>
      </c>
      <c r="D42" s="21">
        <v>334</v>
      </c>
      <c r="E42" s="35">
        <v>60</v>
      </c>
      <c r="F42" s="36">
        <v>47</v>
      </c>
      <c r="G42" s="36">
        <v>52</v>
      </c>
      <c r="H42" s="36">
        <v>73</v>
      </c>
      <c r="I42" s="36">
        <v>70</v>
      </c>
      <c r="J42" s="36">
        <v>85</v>
      </c>
      <c r="K42" s="36">
        <v>50</v>
      </c>
      <c r="L42" s="36">
        <v>202</v>
      </c>
      <c r="M42" s="36">
        <v>135</v>
      </c>
      <c r="N42" s="36">
        <v>88</v>
      </c>
      <c r="O42" s="36">
        <v>28</v>
      </c>
      <c r="P42" s="36">
        <v>224</v>
      </c>
      <c r="Q42" s="36">
        <v>241</v>
      </c>
      <c r="R42" s="36">
        <v>226</v>
      </c>
      <c r="S42" s="36">
        <v>16</v>
      </c>
      <c r="T42" s="36">
        <v>7</v>
      </c>
      <c r="U42" s="36">
        <v>5</v>
      </c>
    </row>
    <row r="43" spans="1:21" ht="15" customHeight="1">
      <c r="A43" s="49"/>
      <c r="B43" s="24"/>
      <c r="C43" s="52"/>
      <c r="D43" s="31">
        <v>1</v>
      </c>
      <c r="E43" s="26">
        <v>0.17964071856287425</v>
      </c>
      <c r="F43" s="27">
        <v>0.1407185628742515</v>
      </c>
      <c r="G43" s="27">
        <v>0.15568862275449102</v>
      </c>
      <c r="H43" s="27">
        <v>0.21856287425149701</v>
      </c>
      <c r="I43" s="27">
        <v>0.20958083832335328</v>
      </c>
      <c r="J43" s="27">
        <v>0.25449101796407186</v>
      </c>
      <c r="K43" s="27">
        <v>0.1497005988023952</v>
      </c>
      <c r="L43" s="27">
        <v>0.60479041916167664</v>
      </c>
      <c r="M43" s="27">
        <v>0.40419161676646709</v>
      </c>
      <c r="N43" s="27">
        <v>0.26347305389221559</v>
      </c>
      <c r="O43" s="27">
        <v>8.3832335329341312E-2</v>
      </c>
      <c r="P43" s="27">
        <v>0.6706586826347305</v>
      </c>
      <c r="Q43" s="27">
        <v>0.72155688622754488</v>
      </c>
      <c r="R43" s="27">
        <v>0.67664670658682635</v>
      </c>
      <c r="S43" s="27">
        <v>4.790419161676647E-2</v>
      </c>
      <c r="T43" s="27">
        <v>2.0958083832335328E-2</v>
      </c>
      <c r="U43" s="27">
        <v>1.4970059880239521E-2</v>
      </c>
    </row>
    <row r="44" spans="1:21" ht="15" customHeight="1">
      <c r="A44" s="49"/>
      <c r="B44" s="24"/>
      <c r="C44" s="51" t="s">
        <v>303</v>
      </c>
      <c r="D44" s="28">
        <v>6021</v>
      </c>
      <c r="E44" s="37">
        <v>1154</v>
      </c>
      <c r="F44" s="38">
        <v>1090</v>
      </c>
      <c r="G44" s="38">
        <v>1148</v>
      </c>
      <c r="H44" s="38">
        <v>1505</v>
      </c>
      <c r="I44" s="38">
        <v>1425</v>
      </c>
      <c r="J44" s="38">
        <v>1935</v>
      </c>
      <c r="K44" s="38">
        <v>1146</v>
      </c>
      <c r="L44" s="38">
        <v>3989</v>
      </c>
      <c r="M44" s="38">
        <v>2683</v>
      </c>
      <c r="N44" s="38">
        <v>1545</v>
      </c>
      <c r="O44" s="38">
        <v>629</v>
      </c>
      <c r="P44" s="38">
        <v>4176</v>
      </c>
      <c r="Q44" s="38">
        <v>4728</v>
      </c>
      <c r="R44" s="38">
        <v>4343</v>
      </c>
      <c r="S44" s="38">
        <v>227</v>
      </c>
      <c r="T44" s="38">
        <v>54</v>
      </c>
      <c r="U44" s="38">
        <v>102</v>
      </c>
    </row>
    <row r="45" spans="1:21" ht="15" customHeight="1">
      <c r="A45" s="49"/>
      <c r="B45" s="24"/>
      <c r="C45" s="52"/>
      <c r="D45" s="31">
        <v>1</v>
      </c>
      <c r="E45" s="26">
        <v>0.19166251453246969</v>
      </c>
      <c r="F45" s="27">
        <v>0.18103305098820793</v>
      </c>
      <c r="G45" s="27">
        <v>0.19066600232519515</v>
      </c>
      <c r="H45" s="27">
        <v>0.24995847865803023</v>
      </c>
      <c r="I45" s="27">
        <v>0.23667164922770303</v>
      </c>
      <c r="J45" s="27">
        <v>0.32137518684603888</v>
      </c>
      <c r="K45" s="27">
        <v>0.19033383158943698</v>
      </c>
      <c r="L45" s="27">
        <v>0.66251453246968939</v>
      </c>
      <c r="M45" s="27">
        <v>0.44560704201959805</v>
      </c>
      <c r="N45" s="27">
        <v>0.25660189337319383</v>
      </c>
      <c r="O45" s="27">
        <v>0.10446769639594752</v>
      </c>
      <c r="P45" s="27">
        <v>0.69357249626307926</v>
      </c>
      <c r="Q45" s="27">
        <v>0.78525161933233678</v>
      </c>
      <c r="R45" s="27">
        <v>0.72130875269888728</v>
      </c>
      <c r="S45" s="27">
        <v>3.7701378508553395E-2</v>
      </c>
      <c r="T45" s="27">
        <v>8.9686098654708519E-3</v>
      </c>
      <c r="U45" s="27">
        <v>1.6940707523667164E-2</v>
      </c>
    </row>
    <row r="46" spans="1:21" ht="15" customHeight="1">
      <c r="A46" s="49"/>
      <c r="B46" s="24"/>
      <c r="C46" s="51" t="s">
        <v>304</v>
      </c>
      <c r="D46" s="28">
        <v>3802</v>
      </c>
      <c r="E46" s="37">
        <v>747</v>
      </c>
      <c r="F46" s="38">
        <v>706</v>
      </c>
      <c r="G46" s="38">
        <v>886</v>
      </c>
      <c r="H46" s="38">
        <v>1037</v>
      </c>
      <c r="I46" s="38">
        <v>920</v>
      </c>
      <c r="J46" s="38">
        <v>1286</v>
      </c>
      <c r="K46" s="38">
        <v>887</v>
      </c>
      <c r="L46" s="38">
        <v>2557</v>
      </c>
      <c r="M46" s="38">
        <v>1537</v>
      </c>
      <c r="N46" s="38">
        <v>767</v>
      </c>
      <c r="O46" s="38">
        <v>445</v>
      </c>
      <c r="P46" s="38">
        <v>2550</v>
      </c>
      <c r="Q46" s="38">
        <v>2949</v>
      </c>
      <c r="R46" s="38">
        <v>2542</v>
      </c>
      <c r="S46" s="38">
        <v>156</v>
      </c>
      <c r="T46" s="38">
        <v>51</v>
      </c>
      <c r="U46" s="38">
        <v>78</v>
      </c>
    </row>
    <row r="47" spans="1:21" ht="15" customHeight="1">
      <c r="A47" s="49"/>
      <c r="B47" s="24"/>
      <c r="C47" s="52"/>
      <c r="D47" s="31">
        <v>1</v>
      </c>
      <c r="E47" s="26">
        <v>0.19647553918990004</v>
      </c>
      <c r="F47" s="27">
        <v>0.18569174118884799</v>
      </c>
      <c r="G47" s="27">
        <v>0.23303524460810099</v>
      </c>
      <c r="H47" s="27">
        <v>0.27275118358758549</v>
      </c>
      <c r="I47" s="27">
        <v>0.24197790636507102</v>
      </c>
      <c r="J47" s="27">
        <v>0.33824302998421885</v>
      </c>
      <c r="K47" s="27">
        <v>0.23329826407154131</v>
      </c>
      <c r="L47" s="27">
        <v>0.67254076801683327</v>
      </c>
      <c r="M47" s="27">
        <v>0.40426091530773278</v>
      </c>
      <c r="N47" s="27">
        <v>0.20173592845870594</v>
      </c>
      <c r="O47" s="27">
        <v>0.11704366123093109</v>
      </c>
      <c r="P47" s="27">
        <v>0.67069963177275116</v>
      </c>
      <c r="Q47" s="27">
        <v>0.7756443976854287</v>
      </c>
      <c r="R47" s="27">
        <v>0.66859547606522884</v>
      </c>
      <c r="S47" s="27">
        <v>4.1031036296685953E-2</v>
      </c>
      <c r="T47" s="27">
        <v>1.3413992635455023E-2</v>
      </c>
      <c r="U47" s="27">
        <v>2.0515518148342977E-2</v>
      </c>
    </row>
    <row r="48" spans="1:21" ht="15" customHeight="1">
      <c r="A48" s="49"/>
      <c r="B48" s="24"/>
      <c r="C48" s="51" t="s">
        <v>305</v>
      </c>
      <c r="D48" s="28">
        <v>1393</v>
      </c>
      <c r="E48" s="37">
        <v>458</v>
      </c>
      <c r="F48" s="38">
        <v>450</v>
      </c>
      <c r="G48" s="38">
        <v>538</v>
      </c>
      <c r="H48" s="38">
        <v>528</v>
      </c>
      <c r="I48" s="38">
        <v>536</v>
      </c>
      <c r="J48" s="38">
        <v>678</v>
      </c>
      <c r="K48" s="38">
        <v>497</v>
      </c>
      <c r="L48" s="38">
        <v>891</v>
      </c>
      <c r="M48" s="38">
        <v>686</v>
      </c>
      <c r="N48" s="38">
        <v>338</v>
      </c>
      <c r="O48" s="38">
        <v>273</v>
      </c>
      <c r="P48" s="38">
        <v>985</v>
      </c>
      <c r="Q48" s="38">
        <v>1088</v>
      </c>
      <c r="R48" s="38">
        <v>961</v>
      </c>
      <c r="S48" s="38">
        <v>68</v>
      </c>
      <c r="T48" s="38">
        <v>23</v>
      </c>
      <c r="U48" s="38">
        <v>33</v>
      </c>
    </row>
    <row r="49" spans="1:21" ht="15" customHeight="1">
      <c r="A49" s="49"/>
      <c r="B49" s="43"/>
      <c r="C49" s="60"/>
      <c r="D49" s="44">
        <v>1</v>
      </c>
      <c r="E49" s="45">
        <v>0.32878679109834891</v>
      </c>
      <c r="F49" s="46">
        <v>0.32304379038047382</v>
      </c>
      <c r="G49" s="46">
        <v>0.38621679827709976</v>
      </c>
      <c r="H49" s="46">
        <v>0.37903804737975594</v>
      </c>
      <c r="I49" s="46">
        <v>0.38478104809763103</v>
      </c>
      <c r="J49" s="46">
        <v>0.48671931083991388</v>
      </c>
      <c r="K49" s="46">
        <v>0.35678391959798994</v>
      </c>
      <c r="L49" s="46">
        <v>0.63962670495333807</v>
      </c>
      <c r="M49" s="46">
        <v>0.49246231155778897</v>
      </c>
      <c r="N49" s="46">
        <v>0.24264178033022255</v>
      </c>
      <c r="O49" s="46">
        <v>0.19597989949748743</v>
      </c>
      <c r="P49" s="46">
        <v>0.70710696338837042</v>
      </c>
      <c r="Q49" s="46">
        <v>0.78104809763101224</v>
      </c>
      <c r="R49" s="46">
        <v>0.68987796123474521</v>
      </c>
      <c r="S49" s="46">
        <v>4.8815506101938265E-2</v>
      </c>
      <c r="T49" s="46">
        <v>1.6511127063890883E-2</v>
      </c>
      <c r="U49" s="46">
        <v>2.3689877961234746E-2</v>
      </c>
    </row>
    <row r="50" spans="1:21" ht="15" customHeight="1">
      <c r="A50" s="49"/>
      <c r="B50" s="24" t="s">
        <v>282</v>
      </c>
      <c r="C50" s="53" t="s">
        <v>1</v>
      </c>
      <c r="D50" s="21">
        <v>1893</v>
      </c>
      <c r="E50" s="22">
        <v>355</v>
      </c>
      <c r="F50" s="23">
        <v>347</v>
      </c>
      <c r="G50" s="23">
        <v>411</v>
      </c>
      <c r="H50" s="23">
        <v>525</v>
      </c>
      <c r="I50" s="23">
        <v>453</v>
      </c>
      <c r="J50" s="23">
        <v>628</v>
      </c>
      <c r="K50" s="23">
        <v>418</v>
      </c>
      <c r="L50" s="23">
        <v>1268</v>
      </c>
      <c r="M50" s="23">
        <v>801</v>
      </c>
      <c r="N50" s="23">
        <v>439</v>
      </c>
      <c r="O50" s="23">
        <v>250</v>
      </c>
      <c r="P50" s="23">
        <v>1259</v>
      </c>
      <c r="Q50" s="23">
        <v>1442</v>
      </c>
      <c r="R50" s="23">
        <v>1255</v>
      </c>
      <c r="S50" s="23">
        <v>70</v>
      </c>
      <c r="T50" s="23">
        <v>18</v>
      </c>
      <c r="U50" s="23">
        <v>66</v>
      </c>
    </row>
    <row r="51" spans="1:21" ht="15" customHeight="1">
      <c r="A51" s="49"/>
      <c r="B51" s="24"/>
      <c r="C51" s="52"/>
      <c r="D51" s="31">
        <v>1</v>
      </c>
      <c r="E51" s="26">
        <v>0.18753301637612255</v>
      </c>
      <c r="F51" s="27">
        <v>0.18330692023243528</v>
      </c>
      <c r="G51" s="27">
        <v>0.21711568938193343</v>
      </c>
      <c r="H51" s="27">
        <v>0.27733755942947702</v>
      </c>
      <c r="I51" s="27">
        <v>0.2393026941362916</v>
      </c>
      <c r="J51" s="27">
        <v>0.33174854727945063</v>
      </c>
      <c r="K51" s="27">
        <v>0.22081352350765979</v>
      </c>
      <c r="L51" s="27">
        <v>0.6698362387744321</v>
      </c>
      <c r="M51" s="27">
        <v>0.42313787638668782</v>
      </c>
      <c r="N51" s="27">
        <v>0.23190702588483889</v>
      </c>
      <c r="O51" s="27">
        <v>0.13206550449022716</v>
      </c>
      <c r="P51" s="27">
        <v>0.66508188061278395</v>
      </c>
      <c r="Q51" s="27">
        <v>0.76175382989963025</v>
      </c>
      <c r="R51" s="27">
        <v>0.6629688325409403</v>
      </c>
      <c r="S51" s="27">
        <v>3.6978341257263604E-2</v>
      </c>
      <c r="T51" s="27">
        <v>9.5087163232963554E-3</v>
      </c>
      <c r="U51" s="27">
        <v>3.486529318541997E-2</v>
      </c>
    </row>
    <row r="52" spans="1:21" ht="15" customHeight="1">
      <c r="A52" s="49"/>
      <c r="B52" s="24"/>
      <c r="C52" s="51" t="s">
        <v>306</v>
      </c>
      <c r="D52" s="28">
        <v>1503</v>
      </c>
      <c r="E52" s="29">
        <v>249</v>
      </c>
      <c r="F52" s="30">
        <v>225</v>
      </c>
      <c r="G52" s="30">
        <v>262</v>
      </c>
      <c r="H52" s="30">
        <v>354</v>
      </c>
      <c r="I52" s="30">
        <v>316</v>
      </c>
      <c r="J52" s="30">
        <v>466</v>
      </c>
      <c r="K52" s="30">
        <v>269</v>
      </c>
      <c r="L52" s="30">
        <v>1038</v>
      </c>
      <c r="M52" s="30">
        <v>615</v>
      </c>
      <c r="N52" s="30">
        <v>369</v>
      </c>
      <c r="O52" s="30">
        <v>148</v>
      </c>
      <c r="P52" s="30">
        <v>1000</v>
      </c>
      <c r="Q52" s="30">
        <v>1189</v>
      </c>
      <c r="R52" s="30">
        <v>1024</v>
      </c>
      <c r="S52" s="30">
        <v>55</v>
      </c>
      <c r="T52" s="30">
        <v>10</v>
      </c>
      <c r="U52" s="30">
        <v>16</v>
      </c>
    </row>
    <row r="53" spans="1:21" ht="15" customHeight="1">
      <c r="A53" s="49"/>
      <c r="B53" s="24"/>
      <c r="C53" s="52"/>
      <c r="D53" s="31">
        <v>1</v>
      </c>
      <c r="E53" s="26">
        <v>0.16566866267465069</v>
      </c>
      <c r="F53" s="27">
        <v>0.1497005988023952</v>
      </c>
      <c r="G53" s="27">
        <v>0.17431803060545575</v>
      </c>
      <c r="H53" s="27">
        <v>0.23552894211576847</v>
      </c>
      <c r="I53" s="27">
        <v>0.21024617431803061</v>
      </c>
      <c r="J53" s="27">
        <v>0.31004657351962739</v>
      </c>
      <c r="K53" s="27">
        <v>0.17897538256819695</v>
      </c>
      <c r="L53" s="27">
        <v>0.69061876247504994</v>
      </c>
      <c r="M53" s="27">
        <v>0.40918163672654689</v>
      </c>
      <c r="N53" s="27">
        <v>0.24550898203592814</v>
      </c>
      <c r="O53" s="27">
        <v>9.8469727212242189E-2</v>
      </c>
      <c r="P53" s="27">
        <v>0.66533599467731208</v>
      </c>
      <c r="Q53" s="27">
        <v>0.79108449767132405</v>
      </c>
      <c r="R53" s="27">
        <v>0.68130405854956755</v>
      </c>
      <c r="S53" s="27">
        <v>3.6593479707252165E-2</v>
      </c>
      <c r="T53" s="27">
        <v>6.6533599467731202E-3</v>
      </c>
      <c r="U53" s="27">
        <v>1.0645375914836993E-2</v>
      </c>
    </row>
    <row r="54" spans="1:21" ht="15" customHeight="1">
      <c r="A54" s="49"/>
      <c r="B54" s="24"/>
      <c r="C54" s="51" t="s">
        <v>307</v>
      </c>
      <c r="D54" s="28">
        <v>702</v>
      </c>
      <c r="E54" s="29">
        <v>146</v>
      </c>
      <c r="F54" s="30">
        <v>137</v>
      </c>
      <c r="G54" s="30">
        <v>198</v>
      </c>
      <c r="H54" s="30">
        <v>204</v>
      </c>
      <c r="I54" s="30">
        <v>194</v>
      </c>
      <c r="J54" s="30">
        <v>276</v>
      </c>
      <c r="K54" s="30">
        <v>186</v>
      </c>
      <c r="L54" s="30">
        <v>517</v>
      </c>
      <c r="M54" s="30">
        <v>342</v>
      </c>
      <c r="N54" s="30">
        <v>187</v>
      </c>
      <c r="O54" s="30">
        <v>100</v>
      </c>
      <c r="P54" s="30">
        <v>475</v>
      </c>
      <c r="Q54" s="30">
        <v>531</v>
      </c>
      <c r="R54" s="30">
        <v>516</v>
      </c>
      <c r="S54" s="30">
        <v>35</v>
      </c>
      <c r="T54" s="30">
        <v>23</v>
      </c>
      <c r="U54" s="30">
        <v>16</v>
      </c>
    </row>
    <row r="55" spans="1:21" ht="15" customHeight="1">
      <c r="A55" s="49"/>
      <c r="B55" s="24"/>
      <c r="C55" s="52"/>
      <c r="D55" s="31">
        <v>1</v>
      </c>
      <c r="E55" s="26">
        <v>0.20797720797720798</v>
      </c>
      <c r="F55" s="27">
        <v>0.19515669515669515</v>
      </c>
      <c r="G55" s="27">
        <v>0.28205128205128205</v>
      </c>
      <c r="H55" s="27">
        <v>0.29059829059829062</v>
      </c>
      <c r="I55" s="27">
        <v>0.27635327635327633</v>
      </c>
      <c r="J55" s="27">
        <v>0.39316239316239315</v>
      </c>
      <c r="K55" s="27">
        <v>0.26495726495726496</v>
      </c>
      <c r="L55" s="27">
        <v>0.73646723646723644</v>
      </c>
      <c r="M55" s="27">
        <v>0.48717948717948717</v>
      </c>
      <c r="N55" s="27">
        <v>0.26638176638176636</v>
      </c>
      <c r="O55" s="27">
        <v>0.14245014245014245</v>
      </c>
      <c r="P55" s="27">
        <v>0.6766381766381766</v>
      </c>
      <c r="Q55" s="27">
        <v>0.75641025641025639</v>
      </c>
      <c r="R55" s="27">
        <v>0.7350427350427351</v>
      </c>
      <c r="S55" s="27">
        <v>4.9857549857549859E-2</v>
      </c>
      <c r="T55" s="27">
        <v>3.2763532763532763E-2</v>
      </c>
      <c r="U55" s="27">
        <v>2.2792022792022793E-2</v>
      </c>
    </row>
    <row r="56" spans="1:21" ht="15" customHeight="1">
      <c r="A56" s="49"/>
      <c r="B56" s="24"/>
      <c r="C56" s="51" t="s">
        <v>12</v>
      </c>
      <c r="D56" s="28">
        <v>912</v>
      </c>
      <c r="E56" s="29">
        <v>178</v>
      </c>
      <c r="F56" s="30">
        <v>161</v>
      </c>
      <c r="G56" s="30">
        <v>239</v>
      </c>
      <c r="H56" s="30">
        <v>246</v>
      </c>
      <c r="I56" s="30">
        <v>233</v>
      </c>
      <c r="J56" s="30">
        <v>315</v>
      </c>
      <c r="K56" s="30">
        <v>203</v>
      </c>
      <c r="L56" s="30">
        <v>648</v>
      </c>
      <c r="M56" s="30">
        <v>414</v>
      </c>
      <c r="N56" s="30">
        <v>200</v>
      </c>
      <c r="O56" s="30">
        <v>116</v>
      </c>
      <c r="P56" s="30">
        <v>648</v>
      </c>
      <c r="Q56" s="30">
        <v>718</v>
      </c>
      <c r="R56" s="30">
        <v>631</v>
      </c>
      <c r="S56" s="30">
        <v>34</v>
      </c>
      <c r="T56" s="30">
        <v>13</v>
      </c>
      <c r="U56" s="30">
        <v>20</v>
      </c>
    </row>
    <row r="57" spans="1:21" ht="15" customHeight="1">
      <c r="A57" s="49"/>
      <c r="B57" s="24"/>
      <c r="C57" s="52"/>
      <c r="D57" s="31">
        <v>1</v>
      </c>
      <c r="E57" s="26">
        <v>0.19517543859649122</v>
      </c>
      <c r="F57" s="27">
        <v>0.17653508771929824</v>
      </c>
      <c r="G57" s="27">
        <v>0.26206140350877194</v>
      </c>
      <c r="H57" s="27">
        <v>0.26973684210526316</v>
      </c>
      <c r="I57" s="27">
        <v>0.25548245614035087</v>
      </c>
      <c r="J57" s="27">
        <v>0.34539473684210525</v>
      </c>
      <c r="K57" s="27">
        <v>0.22258771929824561</v>
      </c>
      <c r="L57" s="27">
        <v>0.71052631578947367</v>
      </c>
      <c r="M57" s="27">
        <v>0.45394736842105265</v>
      </c>
      <c r="N57" s="27">
        <v>0.21929824561403508</v>
      </c>
      <c r="O57" s="27">
        <v>0.12719298245614036</v>
      </c>
      <c r="P57" s="27">
        <v>0.71052631578947367</v>
      </c>
      <c r="Q57" s="27">
        <v>0.78728070175438591</v>
      </c>
      <c r="R57" s="27">
        <v>0.69188596491228072</v>
      </c>
      <c r="S57" s="27">
        <v>3.7280701754385963E-2</v>
      </c>
      <c r="T57" s="27">
        <v>1.425438596491228E-2</v>
      </c>
      <c r="U57" s="27">
        <v>2.1929824561403508E-2</v>
      </c>
    </row>
    <row r="58" spans="1:21" ht="15" customHeight="1">
      <c r="A58" s="49"/>
      <c r="B58" s="24"/>
      <c r="C58" s="51" t="s">
        <v>308</v>
      </c>
      <c r="D58" s="28">
        <v>1397</v>
      </c>
      <c r="E58" s="29">
        <v>286</v>
      </c>
      <c r="F58" s="30">
        <v>264</v>
      </c>
      <c r="G58" s="30">
        <v>350</v>
      </c>
      <c r="H58" s="30">
        <v>451</v>
      </c>
      <c r="I58" s="30">
        <v>365</v>
      </c>
      <c r="J58" s="30">
        <v>488</v>
      </c>
      <c r="K58" s="30">
        <v>324</v>
      </c>
      <c r="L58" s="30">
        <v>909</v>
      </c>
      <c r="M58" s="30">
        <v>585</v>
      </c>
      <c r="N58" s="30">
        <v>311</v>
      </c>
      <c r="O58" s="30">
        <v>217</v>
      </c>
      <c r="P58" s="30">
        <v>936</v>
      </c>
      <c r="Q58" s="30">
        <v>1017</v>
      </c>
      <c r="R58" s="30">
        <v>935</v>
      </c>
      <c r="S58" s="30">
        <v>54</v>
      </c>
      <c r="T58" s="30">
        <v>13</v>
      </c>
      <c r="U58" s="30">
        <v>30</v>
      </c>
    </row>
    <row r="59" spans="1:21" ht="15" customHeight="1">
      <c r="A59" s="49"/>
      <c r="B59" s="24"/>
      <c r="C59" s="52"/>
      <c r="D59" s="31">
        <v>1</v>
      </c>
      <c r="E59" s="26">
        <v>0.20472440944881889</v>
      </c>
      <c r="F59" s="27">
        <v>0.1889763779527559</v>
      </c>
      <c r="G59" s="27">
        <v>0.25053686471009307</v>
      </c>
      <c r="H59" s="27">
        <v>0.32283464566929132</v>
      </c>
      <c r="I59" s="27">
        <v>0.26127415891195421</v>
      </c>
      <c r="J59" s="27">
        <v>0.34931997136721549</v>
      </c>
      <c r="K59" s="27">
        <v>0.23192555476020044</v>
      </c>
      <c r="L59" s="27">
        <v>0.65068002863278451</v>
      </c>
      <c r="M59" s="27">
        <v>0.41875447387258413</v>
      </c>
      <c r="N59" s="27">
        <v>0.22261989978525412</v>
      </c>
      <c r="O59" s="27">
        <v>0.15533285612025768</v>
      </c>
      <c r="P59" s="27">
        <v>0.67000715819613454</v>
      </c>
      <c r="Q59" s="27">
        <v>0.72798854688618464</v>
      </c>
      <c r="R59" s="27">
        <v>0.6692913385826772</v>
      </c>
      <c r="S59" s="27">
        <v>3.865425912670007E-2</v>
      </c>
      <c r="T59" s="27">
        <v>9.3056549749463129E-3</v>
      </c>
      <c r="U59" s="27">
        <v>2.1474588403722263E-2</v>
      </c>
    </row>
    <row r="60" spans="1:21" ht="15" customHeight="1">
      <c r="A60" s="49"/>
      <c r="B60" s="24"/>
      <c r="C60" s="51" t="s">
        <v>16</v>
      </c>
      <c r="D60" s="28">
        <v>940</v>
      </c>
      <c r="E60" s="29">
        <v>212</v>
      </c>
      <c r="F60" s="30">
        <v>196</v>
      </c>
      <c r="G60" s="30">
        <v>175</v>
      </c>
      <c r="H60" s="30">
        <v>197</v>
      </c>
      <c r="I60" s="30">
        <v>230</v>
      </c>
      <c r="J60" s="30">
        <v>325</v>
      </c>
      <c r="K60" s="30">
        <v>201</v>
      </c>
      <c r="L60" s="30">
        <v>619</v>
      </c>
      <c r="M60" s="30">
        <v>421</v>
      </c>
      <c r="N60" s="30">
        <v>211</v>
      </c>
      <c r="O60" s="30">
        <v>85</v>
      </c>
      <c r="P60" s="30">
        <v>672</v>
      </c>
      <c r="Q60" s="30">
        <v>744</v>
      </c>
      <c r="R60" s="30">
        <v>669</v>
      </c>
      <c r="S60" s="30">
        <v>23</v>
      </c>
      <c r="T60" s="30">
        <v>8</v>
      </c>
      <c r="U60" s="30">
        <v>9</v>
      </c>
    </row>
    <row r="61" spans="1:21" ht="15" customHeight="1">
      <c r="A61" s="49"/>
      <c r="B61" s="24"/>
      <c r="C61" s="52"/>
      <c r="D61" s="31">
        <v>1</v>
      </c>
      <c r="E61" s="26">
        <v>0.22553191489361701</v>
      </c>
      <c r="F61" s="27">
        <v>0.20851063829787234</v>
      </c>
      <c r="G61" s="27">
        <v>0.18617021276595744</v>
      </c>
      <c r="H61" s="27">
        <v>0.20957446808510638</v>
      </c>
      <c r="I61" s="27">
        <v>0.24468085106382978</v>
      </c>
      <c r="J61" s="27">
        <v>0.34574468085106386</v>
      </c>
      <c r="K61" s="27">
        <v>0.21382978723404256</v>
      </c>
      <c r="L61" s="27">
        <v>0.65851063829787237</v>
      </c>
      <c r="M61" s="27">
        <v>0.44787234042553192</v>
      </c>
      <c r="N61" s="27">
        <v>0.22446808510638297</v>
      </c>
      <c r="O61" s="27">
        <v>9.0425531914893623E-2</v>
      </c>
      <c r="P61" s="27">
        <v>0.71489361702127663</v>
      </c>
      <c r="Q61" s="27">
        <v>0.79148936170212769</v>
      </c>
      <c r="R61" s="27">
        <v>0.71170212765957441</v>
      </c>
      <c r="S61" s="27">
        <v>2.4468085106382979E-2</v>
      </c>
      <c r="T61" s="27">
        <v>8.5106382978723406E-3</v>
      </c>
      <c r="U61" s="27">
        <v>9.5744680851063829E-3</v>
      </c>
    </row>
    <row r="62" spans="1:21" ht="15" customHeight="1">
      <c r="A62" s="49"/>
      <c r="B62" s="24"/>
      <c r="C62" s="51" t="s">
        <v>5</v>
      </c>
      <c r="D62" s="28">
        <v>1675</v>
      </c>
      <c r="E62" s="29">
        <v>327</v>
      </c>
      <c r="F62" s="30">
        <v>338</v>
      </c>
      <c r="G62" s="30">
        <v>350</v>
      </c>
      <c r="H62" s="30">
        <v>429</v>
      </c>
      <c r="I62" s="30">
        <v>402</v>
      </c>
      <c r="J62" s="30">
        <v>559</v>
      </c>
      <c r="K62" s="30">
        <v>354</v>
      </c>
      <c r="L62" s="30">
        <v>1123</v>
      </c>
      <c r="M62" s="30">
        <v>713</v>
      </c>
      <c r="N62" s="30">
        <v>370</v>
      </c>
      <c r="O62" s="30">
        <v>176</v>
      </c>
      <c r="P62" s="30">
        <v>1135</v>
      </c>
      <c r="Q62" s="30">
        <v>1355</v>
      </c>
      <c r="R62" s="30">
        <v>1193</v>
      </c>
      <c r="S62" s="30">
        <v>76</v>
      </c>
      <c r="T62" s="30">
        <v>17</v>
      </c>
      <c r="U62" s="30">
        <v>22</v>
      </c>
    </row>
    <row r="63" spans="1:21" ht="15" customHeight="1">
      <c r="A63" s="49"/>
      <c r="B63" s="24"/>
      <c r="C63" s="52"/>
      <c r="D63" s="31">
        <v>1</v>
      </c>
      <c r="E63" s="26">
        <v>0.19522388059701493</v>
      </c>
      <c r="F63" s="27">
        <v>0.20179104477611939</v>
      </c>
      <c r="G63" s="27">
        <v>0.20895522388059701</v>
      </c>
      <c r="H63" s="27">
        <v>0.25611940298507463</v>
      </c>
      <c r="I63" s="27">
        <v>0.24</v>
      </c>
      <c r="J63" s="27">
        <v>0.33373134328358212</v>
      </c>
      <c r="K63" s="27">
        <v>0.21134328358208956</v>
      </c>
      <c r="L63" s="27">
        <v>0.67044776119402982</v>
      </c>
      <c r="M63" s="27">
        <v>0.42567164179104477</v>
      </c>
      <c r="N63" s="27">
        <v>0.22089552238805971</v>
      </c>
      <c r="O63" s="27">
        <v>0.10507462686567164</v>
      </c>
      <c r="P63" s="27">
        <v>0.67761194029850746</v>
      </c>
      <c r="Q63" s="27">
        <v>0.80895522388059704</v>
      </c>
      <c r="R63" s="27">
        <v>0.71223880597014921</v>
      </c>
      <c r="S63" s="27">
        <v>4.5373134328358211E-2</v>
      </c>
      <c r="T63" s="27">
        <v>1.0149253731343283E-2</v>
      </c>
      <c r="U63" s="27">
        <v>1.3134328358208954E-2</v>
      </c>
    </row>
    <row r="64" spans="1:21" ht="15" customHeight="1">
      <c r="A64" s="49"/>
      <c r="B64" s="24"/>
      <c r="C64" s="51" t="s">
        <v>14</v>
      </c>
      <c r="D64" s="28">
        <v>834</v>
      </c>
      <c r="E64" s="29">
        <v>222</v>
      </c>
      <c r="F64" s="30">
        <v>214</v>
      </c>
      <c r="G64" s="30">
        <v>238</v>
      </c>
      <c r="H64" s="30">
        <v>233</v>
      </c>
      <c r="I64" s="30">
        <v>265</v>
      </c>
      <c r="J64" s="30">
        <v>336</v>
      </c>
      <c r="K64" s="30">
        <v>217</v>
      </c>
      <c r="L64" s="30">
        <v>512</v>
      </c>
      <c r="M64" s="30">
        <v>377</v>
      </c>
      <c r="N64" s="30">
        <v>193</v>
      </c>
      <c r="O64" s="30">
        <v>87</v>
      </c>
      <c r="P64" s="30">
        <v>601</v>
      </c>
      <c r="Q64" s="30">
        <v>636</v>
      </c>
      <c r="R64" s="30">
        <v>604</v>
      </c>
      <c r="S64" s="30">
        <v>37</v>
      </c>
      <c r="T64" s="30">
        <v>15</v>
      </c>
      <c r="U64" s="30">
        <v>16</v>
      </c>
    </row>
    <row r="65" spans="1:21" ht="15" customHeight="1">
      <c r="A65" s="49"/>
      <c r="B65" s="24"/>
      <c r="C65" s="52"/>
      <c r="D65" s="31">
        <v>1</v>
      </c>
      <c r="E65" s="26">
        <v>0.26618705035971224</v>
      </c>
      <c r="F65" s="27">
        <v>0.25659472422062352</v>
      </c>
      <c r="G65" s="27">
        <v>0.28537170263788969</v>
      </c>
      <c r="H65" s="27">
        <v>0.27937649880095922</v>
      </c>
      <c r="I65" s="27">
        <v>0.31774580335731417</v>
      </c>
      <c r="J65" s="27">
        <v>0.40287769784172661</v>
      </c>
      <c r="K65" s="27">
        <v>0.26019184652278177</v>
      </c>
      <c r="L65" s="27">
        <v>0.61390887290167862</v>
      </c>
      <c r="M65" s="27">
        <v>0.45203836930455638</v>
      </c>
      <c r="N65" s="27">
        <v>0.23141486810551559</v>
      </c>
      <c r="O65" s="27">
        <v>0.10431654676258993</v>
      </c>
      <c r="P65" s="27">
        <v>0.72062350119904073</v>
      </c>
      <c r="Q65" s="27">
        <v>0.76258992805755399</v>
      </c>
      <c r="R65" s="27">
        <v>0.72422062350119909</v>
      </c>
      <c r="S65" s="27">
        <v>4.4364508393285373E-2</v>
      </c>
      <c r="T65" s="27">
        <v>1.7985611510791366E-2</v>
      </c>
      <c r="U65" s="27">
        <v>1.9184652278177457E-2</v>
      </c>
    </row>
    <row r="66" spans="1:21" ht="15" customHeight="1">
      <c r="A66" s="49"/>
      <c r="B66" s="24"/>
      <c r="C66" s="51" t="s">
        <v>19</v>
      </c>
      <c r="D66" s="28">
        <v>1911</v>
      </c>
      <c r="E66" s="29">
        <v>502</v>
      </c>
      <c r="F66" s="30">
        <v>464</v>
      </c>
      <c r="G66" s="30">
        <v>473</v>
      </c>
      <c r="H66" s="30">
        <v>574</v>
      </c>
      <c r="I66" s="30">
        <v>565</v>
      </c>
      <c r="J66" s="30">
        <v>686</v>
      </c>
      <c r="K66" s="30">
        <v>464</v>
      </c>
      <c r="L66" s="30">
        <v>1139</v>
      </c>
      <c r="M66" s="30">
        <v>874</v>
      </c>
      <c r="N66" s="30">
        <v>505</v>
      </c>
      <c r="O66" s="30">
        <v>224</v>
      </c>
      <c r="P66" s="30">
        <v>1357</v>
      </c>
      <c r="Q66" s="30">
        <v>1528</v>
      </c>
      <c r="R66" s="30">
        <v>1372</v>
      </c>
      <c r="S66" s="30">
        <v>93</v>
      </c>
      <c r="T66" s="30">
        <v>19</v>
      </c>
      <c r="U66" s="30">
        <v>33</v>
      </c>
    </row>
    <row r="67" spans="1:21" ht="15" customHeight="1">
      <c r="A67" s="49"/>
      <c r="B67" s="43"/>
      <c r="C67" s="60"/>
      <c r="D67" s="44">
        <v>1</v>
      </c>
      <c r="E67" s="45">
        <v>0.26268969126111985</v>
      </c>
      <c r="F67" s="46">
        <v>0.24280481423338565</v>
      </c>
      <c r="G67" s="46">
        <v>0.24751439037153322</v>
      </c>
      <c r="H67" s="46">
        <v>0.30036630036630035</v>
      </c>
      <c r="I67" s="46">
        <v>0.29565672422815281</v>
      </c>
      <c r="J67" s="46">
        <v>0.35897435897435898</v>
      </c>
      <c r="K67" s="46">
        <v>0.24280481423338565</v>
      </c>
      <c r="L67" s="46">
        <v>0.59602302459445322</v>
      </c>
      <c r="M67" s="46">
        <v>0.45735217163788594</v>
      </c>
      <c r="N67" s="46">
        <v>0.26425954997383566</v>
      </c>
      <c r="O67" s="46">
        <v>0.11721611721611722</v>
      </c>
      <c r="P67" s="46">
        <v>0.71009942438513862</v>
      </c>
      <c r="Q67" s="46">
        <v>0.79958137100994242</v>
      </c>
      <c r="R67" s="46">
        <v>0.71794871794871795</v>
      </c>
      <c r="S67" s="46">
        <v>4.8665620094191522E-2</v>
      </c>
      <c r="T67" s="46">
        <v>9.9424385138670857E-3</v>
      </c>
      <c r="U67" s="46">
        <v>1.726844583987441E-2</v>
      </c>
    </row>
    <row r="68" spans="1:21" ht="15" customHeight="1">
      <c r="A68" s="49"/>
      <c r="B68" s="24" t="s">
        <v>283</v>
      </c>
      <c r="C68" s="53" t="s">
        <v>309</v>
      </c>
      <c r="D68" s="21">
        <v>1592</v>
      </c>
      <c r="E68" s="22">
        <v>31</v>
      </c>
      <c r="F68" s="23">
        <v>46</v>
      </c>
      <c r="G68" s="23">
        <v>102</v>
      </c>
      <c r="H68" s="23">
        <v>191</v>
      </c>
      <c r="I68" s="23">
        <v>74</v>
      </c>
      <c r="J68" s="23">
        <v>130</v>
      </c>
      <c r="K68" s="23">
        <v>89</v>
      </c>
      <c r="L68" s="23">
        <v>930</v>
      </c>
      <c r="M68" s="23">
        <v>220</v>
      </c>
      <c r="N68" s="23">
        <v>96</v>
      </c>
      <c r="O68" s="23">
        <v>102</v>
      </c>
      <c r="P68" s="23">
        <v>716</v>
      </c>
      <c r="Q68" s="23">
        <v>1057</v>
      </c>
      <c r="R68" s="23">
        <v>739</v>
      </c>
      <c r="S68" s="23">
        <v>88</v>
      </c>
      <c r="T68" s="23">
        <v>15</v>
      </c>
      <c r="U68" s="23">
        <v>76</v>
      </c>
    </row>
    <row r="69" spans="1:21" ht="15" customHeight="1">
      <c r="A69" s="49"/>
      <c r="B69" s="24"/>
      <c r="C69" s="52"/>
      <c r="D69" s="31">
        <v>1</v>
      </c>
      <c r="E69" s="26">
        <v>1.9472361809045227E-2</v>
      </c>
      <c r="F69" s="27">
        <v>2.8894472361809045E-2</v>
      </c>
      <c r="G69" s="27">
        <v>6.407035175879397E-2</v>
      </c>
      <c r="H69" s="27">
        <v>0.1199748743718593</v>
      </c>
      <c r="I69" s="27">
        <v>4.6482412060301508E-2</v>
      </c>
      <c r="J69" s="27">
        <v>8.1658291457286439E-2</v>
      </c>
      <c r="K69" s="27">
        <v>5.5904522613065326E-2</v>
      </c>
      <c r="L69" s="27">
        <v>0.58417085427135673</v>
      </c>
      <c r="M69" s="27">
        <v>0.13819095477386933</v>
      </c>
      <c r="N69" s="27">
        <v>6.030150753768844E-2</v>
      </c>
      <c r="O69" s="27">
        <v>6.407035175879397E-2</v>
      </c>
      <c r="P69" s="27">
        <v>0.44974874371859297</v>
      </c>
      <c r="Q69" s="27">
        <v>0.66394472361809043</v>
      </c>
      <c r="R69" s="27">
        <v>0.46419597989949751</v>
      </c>
      <c r="S69" s="27">
        <v>5.5276381909547742E-2</v>
      </c>
      <c r="T69" s="27">
        <v>9.4221105527638183E-3</v>
      </c>
      <c r="U69" s="27">
        <v>4.7738693467336682E-2</v>
      </c>
    </row>
    <row r="70" spans="1:21" ht="15" customHeight="1">
      <c r="A70" s="49"/>
      <c r="B70" s="24"/>
      <c r="C70" s="51" t="s">
        <v>310</v>
      </c>
      <c r="D70" s="28">
        <v>1914</v>
      </c>
      <c r="E70" s="29">
        <v>62</v>
      </c>
      <c r="F70" s="30">
        <v>73</v>
      </c>
      <c r="G70" s="30">
        <v>185</v>
      </c>
      <c r="H70" s="30">
        <v>343</v>
      </c>
      <c r="I70" s="30">
        <v>103</v>
      </c>
      <c r="J70" s="30">
        <v>237</v>
      </c>
      <c r="K70" s="30">
        <v>188</v>
      </c>
      <c r="L70" s="30">
        <v>1228</v>
      </c>
      <c r="M70" s="30">
        <v>242</v>
      </c>
      <c r="N70" s="30">
        <v>78</v>
      </c>
      <c r="O70" s="30">
        <v>120</v>
      </c>
      <c r="P70" s="30">
        <v>1021</v>
      </c>
      <c r="Q70" s="30">
        <v>1386</v>
      </c>
      <c r="R70" s="30">
        <v>1023</v>
      </c>
      <c r="S70" s="30">
        <v>99</v>
      </c>
      <c r="T70" s="30">
        <v>14</v>
      </c>
      <c r="U70" s="30">
        <v>49</v>
      </c>
    </row>
    <row r="71" spans="1:21" ht="15" customHeight="1">
      <c r="A71" s="49"/>
      <c r="B71" s="24"/>
      <c r="C71" s="52"/>
      <c r="D71" s="31">
        <v>1</v>
      </c>
      <c r="E71" s="26">
        <v>3.2392894461859979E-2</v>
      </c>
      <c r="F71" s="27">
        <v>3.8140020898641588E-2</v>
      </c>
      <c r="G71" s="27">
        <v>9.6656217345872514E-2</v>
      </c>
      <c r="H71" s="27">
        <v>0.17920585161964472</v>
      </c>
      <c r="I71" s="27">
        <v>5.3814002089864157E-2</v>
      </c>
      <c r="J71" s="27">
        <v>0.1238244514106583</v>
      </c>
      <c r="K71" s="27">
        <v>9.8223615464994779E-2</v>
      </c>
      <c r="L71" s="27">
        <v>0.64158829676071061</v>
      </c>
      <c r="M71" s="27">
        <v>0.12643678160919541</v>
      </c>
      <c r="N71" s="27">
        <v>4.0752351097178681E-2</v>
      </c>
      <c r="O71" s="27">
        <v>6.2695924764890276E-2</v>
      </c>
      <c r="P71" s="27">
        <v>0.53343782654127481</v>
      </c>
      <c r="Q71" s="27">
        <v>0.72413793103448276</v>
      </c>
      <c r="R71" s="27">
        <v>0.53448275862068961</v>
      </c>
      <c r="S71" s="27">
        <v>5.1724137931034482E-2</v>
      </c>
      <c r="T71" s="27">
        <v>7.3145245559038665E-3</v>
      </c>
      <c r="U71" s="27">
        <v>2.5600835945663532E-2</v>
      </c>
    </row>
    <row r="72" spans="1:21" ht="15" customHeight="1">
      <c r="A72" s="49"/>
      <c r="B72" s="24"/>
      <c r="C72" s="51" t="s">
        <v>311</v>
      </c>
      <c r="D72" s="28">
        <v>3017</v>
      </c>
      <c r="E72" s="29">
        <v>213</v>
      </c>
      <c r="F72" s="30">
        <v>237</v>
      </c>
      <c r="G72" s="30">
        <v>427</v>
      </c>
      <c r="H72" s="30">
        <v>737</v>
      </c>
      <c r="I72" s="30">
        <v>471</v>
      </c>
      <c r="J72" s="30">
        <v>682</v>
      </c>
      <c r="K72" s="30">
        <v>363</v>
      </c>
      <c r="L72" s="30">
        <v>2024</v>
      </c>
      <c r="M72" s="30">
        <v>1386</v>
      </c>
      <c r="N72" s="30">
        <v>882</v>
      </c>
      <c r="O72" s="30">
        <v>306</v>
      </c>
      <c r="P72" s="30">
        <v>2160</v>
      </c>
      <c r="Q72" s="30">
        <v>2359</v>
      </c>
      <c r="R72" s="30">
        <v>2319</v>
      </c>
      <c r="S72" s="30">
        <v>100</v>
      </c>
      <c r="T72" s="30">
        <v>43</v>
      </c>
      <c r="U72" s="30">
        <v>39</v>
      </c>
    </row>
    <row r="73" spans="1:21" ht="15" customHeight="1">
      <c r="A73" s="49"/>
      <c r="B73" s="24"/>
      <c r="C73" s="52"/>
      <c r="D73" s="31">
        <v>1</v>
      </c>
      <c r="E73" s="26">
        <v>7.0599933708982432E-2</v>
      </c>
      <c r="F73" s="27">
        <v>7.8554855817036792E-2</v>
      </c>
      <c r="G73" s="27">
        <v>0.14153132250580047</v>
      </c>
      <c r="H73" s="27">
        <v>0.24428239973483593</v>
      </c>
      <c r="I73" s="27">
        <v>0.15611534637056679</v>
      </c>
      <c r="J73" s="27">
        <v>0.22605236990387803</v>
      </c>
      <c r="K73" s="27">
        <v>0.12031819688432217</v>
      </c>
      <c r="L73" s="27">
        <v>0.67086509777925096</v>
      </c>
      <c r="M73" s="27">
        <v>0.45939675174013922</v>
      </c>
      <c r="N73" s="27">
        <v>0.2923433874709977</v>
      </c>
      <c r="O73" s="27">
        <v>0.10142525687769308</v>
      </c>
      <c r="P73" s="27">
        <v>0.71594298972489223</v>
      </c>
      <c r="Q73" s="27">
        <v>0.78190255220417637</v>
      </c>
      <c r="R73" s="27">
        <v>0.76864434869075238</v>
      </c>
      <c r="S73" s="27">
        <v>3.3145508783559825E-2</v>
      </c>
      <c r="T73" s="27">
        <v>1.4252568776930727E-2</v>
      </c>
      <c r="U73" s="27">
        <v>1.2926748425588332E-2</v>
      </c>
    </row>
    <row r="74" spans="1:21" ht="15" customHeight="1">
      <c r="A74" s="49"/>
      <c r="B74" s="24"/>
      <c r="C74" s="51" t="s">
        <v>312</v>
      </c>
      <c r="D74" s="28">
        <v>2283</v>
      </c>
      <c r="E74" s="29">
        <v>485</v>
      </c>
      <c r="F74" s="30">
        <v>441</v>
      </c>
      <c r="G74" s="30">
        <v>562</v>
      </c>
      <c r="H74" s="30">
        <v>797</v>
      </c>
      <c r="I74" s="30">
        <v>661</v>
      </c>
      <c r="J74" s="30">
        <v>1001</v>
      </c>
      <c r="K74" s="30">
        <v>536</v>
      </c>
      <c r="L74" s="30">
        <v>1618</v>
      </c>
      <c r="M74" s="30">
        <v>1225</v>
      </c>
      <c r="N74" s="30">
        <v>663</v>
      </c>
      <c r="O74" s="30">
        <v>312</v>
      </c>
      <c r="P74" s="30">
        <v>1787</v>
      </c>
      <c r="Q74" s="30">
        <v>1892</v>
      </c>
      <c r="R74" s="30">
        <v>1758</v>
      </c>
      <c r="S74" s="30">
        <v>76</v>
      </c>
      <c r="T74" s="30">
        <v>30</v>
      </c>
      <c r="U74" s="30">
        <v>29</v>
      </c>
    </row>
    <row r="75" spans="1:21" ht="15" customHeight="1">
      <c r="A75" s="49"/>
      <c r="B75" s="24"/>
      <c r="C75" s="52"/>
      <c r="D75" s="31">
        <v>1</v>
      </c>
      <c r="E75" s="26">
        <v>0.21243977222952257</v>
      </c>
      <c r="F75" s="27">
        <v>0.19316688567674112</v>
      </c>
      <c r="G75" s="27">
        <v>0.24616732369689007</v>
      </c>
      <c r="H75" s="27">
        <v>0.34910205869469996</v>
      </c>
      <c r="I75" s="27">
        <v>0.28953131844064828</v>
      </c>
      <c r="J75" s="27">
        <v>0.4384581690757775</v>
      </c>
      <c r="K75" s="27">
        <v>0.23477879982479194</v>
      </c>
      <c r="L75" s="27">
        <v>0.70871660096364431</v>
      </c>
      <c r="M75" s="27">
        <v>0.53657468243539208</v>
      </c>
      <c r="N75" s="27">
        <v>0.29040735873850199</v>
      </c>
      <c r="O75" s="27">
        <v>0.13666228646517739</v>
      </c>
      <c r="P75" s="27">
        <v>0.78274200613228206</v>
      </c>
      <c r="Q75" s="27">
        <v>0.82873412176960137</v>
      </c>
      <c r="R75" s="27">
        <v>0.77003942181340346</v>
      </c>
      <c r="S75" s="27">
        <v>3.3289531318440646E-2</v>
      </c>
      <c r="T75" s="27">
        <v>1.3140604467805518E-2</v>
      </c>
      <c r="U75" s="27">
        <v>1.2702584318878668E-2</v>
      </c>
    </row>
    <row r="76" spans="1:21" ht="15" customHeight="1">
      <c r="A76" s="49"/>
      <c r="B76" s="24"/>
      <c r="C76" s="51" t="s">
        <v>313</v>
      </c>
      <c r="D76" s="28">
        <v>1299</v>
      </c>
      <c r="E76" s="29">
        <v>619</v>
      </c>
      <c r="F76" s="30">
        <v>583</v>
      </c>
      <c r="G76" s="30">
        <v>485</v>
      </c>
      <c r="H76" s="30">
        <v>530</v>
      </c>
      <c r="I76" s="30">
        <v>669</v>
      </c>
      <c r="J76" s="30">
        <v>866</v>
      </c>
      <c r="K76" s="30">
        <v>584</v>
      </c>
      <c r="L76" s="30">
        <v>923</v>
      </c>
      <c r="M76" s="30">
        <v>883</v>
      </c>
      <c r="N76" s="30">
        <v>479</v>
      </c>
      <c r="O76" s="30">
        <v>210</v>
      </c>
      <c r="P76" s="30">
        <v>1070</v>
      </c>
      <c r="Q76" s="30">
        <v>1085</v>
      </c>
      <c r="R76" s="30">
        <v>1045</v>
      </c>
      <c r="S76" s="30">
        <v>44</v>
      </c>
      <c r="T76" s="30">
        <v>20</v>
      </c>
      <c r="U76" s="30">
        <v>15</v>
      </c>
    </row>
    <row r="77" spans="1:21" ht="15" customHeight="1">
      <c r="A77" s="49"/>
      <c r="B77" s="24"/>
      <c r="C77" s="52"/>
      <c r="D77" s="31">
        <v>1</v>
      </c>
      <c r="E77" s="26">
        <v>0.47652040030792919</v>
      </c>
      <c r="F77" s="27">
        <v>0.44880677444187839</v>
      </c>
      <c r="G77" s="27">
        <v>0.37336412625096227</v>
      </c>
      <c r="H77" s="27">
        <v>0.40800615858352579</v>
      </c>
      <c r="I77" s="27">
        <v>0.51501154734411081</v>
      </c>
      <c r="J77" s="27">
        <v>0.66666666666666663</v>
      </c>
      <c r="K77" s="27">
        <v>0.44957659738260203</v>
      </c>
      <c r="L77" s="27">
        <v>0.71054657428791379</v>
      </c>
      <c r="M77" s="27">
        <v>0.67975365665896847</v>
      </c>
      <c r="N77" s="27">
        <v>0.36874518860662048</v>
      </c>
      <c r="O77" s="27">
        <v>0.16166281755196305</v>
      </c>
      <c r="P77" s="27">
        <v>0.82371054657428788</v>
      </c>
      <c r="Q77" s="27">
        <v>0.83525789068514245</v>
      </c>
      <c r="R77" s="27">
        <v>0.80446497305619713</v>
      </c>
      <c r="S77" s="27">
        <v>3.3872209391839873E-2</v>
      </c>
      <c r="T77" s="27">
        <v>1.5396458814472672E-2</v>
      </c>
      <c r="U77" s="27">
        <v>1.1547344110854504E-2</v>
      </c>
    </row>
    <row r="78" spans="1:21" ht="15" customHeight="1">
      <c r="A78" s="49"/>
      <c r="B78" s="24"/>
      <c r="C78" s="51" t="s">
        <v>314</v>
      </c>
      <c r="D78" s="28">
        <v>1041</v>
      </c>
      <c r="E78" s="29">
        <v>630</v>
      </c>
      <c r="F78" s="30">
        <v>576</v>
      </c>
      <c r="G78" s="30">
        <v>511</v>
      </c>
      <c r="H78" s="30">
        <v>380</v>
      </c>
      <c r="I78" s="30">
        <v>619</v>
      </c>
      <c r="J78" s="30">
        <v>716</v>
      </c>
      <c r="K78" s="30">
        <v>539</v>
      </c>
      <c r="L78" s="30">
        <v>682</v>
      </c>
      <c r="M78" s="30">
        <v>725</v>
      </c>
      <c r="N78" s="30">
        <v>355</v>
      </c>
      <c r="O78" s="30">
        <v>178</v>
      </c>
      <c r="P78" s="30">
        <v>857</v>
      </c>
      <c r="Q78" s="30">
        <v>886</v>
      </c>
      <c r="R78" s="30">
        <v>841</v>
      </c>
      <c r="S78" s="30">
        <v>35</v>
      </c>
      <c r="T78" s="30">
        <v>6</v>
      </c>
      <c r="U78" s="30">
        <v>9</v>
      </c>
    </row>
    <row r="79" spans="1:21" ht="15" customHeight="1">
      <c r="A79" s="49"/>
      <c r="B79" s="24"/>
      <c r="C79" s="52"/>
      <c r="D79" s="31">
        <v>1</v>
      </c>
      <c r="E79" s="26">
        <v>0.60518731988472618</v>
      </c>
      <c r="F79" s="27">
        <v>0.55331412103746402</v>
      </c>
      <c r="G79" s="27">
        <v>0.4908741594620557</v>
      </c>
      <c r="H79" s="27">
        <v>0.36503362151777136</v>
      </c>
      <c r="I79" s="27">
        <v>0.59462055715658024</v>
      </c>
      <c r="J79" s="27">
        <v>0.68780019212295873</v>
      </c>
      <c r="K79" s="27">
        <v>0.51777137367915471</v>
      </c>
      <c r="L79" s="27">
        <v>0.65513928914505282</v>
      </c>
      <c r="M79" s="27">
        <v>0.69644572526416904</v>
      </c>
      <c r="N79" s="27">
        <v>0.34101825168107591</v>
      </c>
      <c r="O79" s="27">
        <v>0.17098943323727187</v>
      </c>
      <c r="P79" s="27">
        <v>0.8232468780019212</v>
      </c>
      <c r="Q79" s="27">
        <v>0.85110470701248797</v>
      </c>
      <c r="R79" s="27">
        <v>0.80787704130643612</v>
      </c>
      <c r="S79" s="27">
        <v>3.3621517771373677E-2</v>
      </c>
      <c r="T79" s="27">
        <v>5.763688760806916E-3</v>
      </c>
      <c r="U79" s="27">
        <v>8.6455331412103754E-3</v>
      </c>
    </row>
    <row r="80" spans="1:21" ht="15" customHeight="1">
      <c r="A80" s="49"/>
      <c r="B80" s="24"/>
      <c r="C80" s="51" t="s">
        <v>315</v>
      </c>
      <c r="D80" s="28">
        <v>534</v>
      </c>
      <c r="E80" s="29">
        <v>406</v>
      </c>
      <c r="F80" s="30">
        <v>365</v>
      </c>
      <c r="G80" s="30">
        <v>401</v>
      </c>
      <c r="H80" s="30">
        <v>202</v>
      </c>
      <c r="I80" s="30">
        <v>399</v>
      </c>
      <c r="J80" s="30">
        <v>416</v>
      </c>
      <c r="K80" s="30">
        <v>315</v>
      </c>
      <c r="L80" s="30">
        <v>308</v>
      </c>
      <c r="M80" s="30">
        <v>419</v>
      </c>
      <c r="N80" s="30">
        <v>202</v>
      </c>
      <c r="O80" s="30">
        <v>170</v>
      </c>
      <c r="P80" s="30">
        <v>406</v>
      </c>
      <c r="Q80" s="30">
        <v>423</v>
      </c>
      <c r="R80" s="30">
        <v>420</v>
      </c>
      <c r="S80" s="30">
        <v>34</v>
      </c>
      <c r="T80" s="30">
        <v>8</v>
      </c>
      <c r="U80" s="30">
        <v>11</v>
      </c>
    </row>
    <row r="81" spans="1:21" ht="15" customHeight="1">
      <c r="A81" s="49"/>
      <c r="B81" s="24"/>
      <c r="C81" s="52"/>
      <c r="D81" s="31">
        <v>1</v>
      </c>
      <c r="E81" s="26">
        <v>0.76029962546816476</v>
      </c>
      <c r="F81" s="27">
        <v>0.68352059925093633</v>
      </c>
      <c r="G81" s="27">
        <v>0.75093632958801493</v>
      </c>
      <c r="H81" s="27">
        <v>0.37827715355805241</v>
      </c>
      <c r="I81" s="27">
        <v>0.7471910112359551</v>
      </c>
      <c r="J81" s="27">
        <v>0.77902621722846443</v>
      </c>
      <c r="K81" s="27">
        <v>0.5898876404494382</v>
      </c>
      <c r="L81" s="27">
        <v>0.57677902621722843</v>
      </c>
      <c r="M81" s="27">
        <v>0.78464419475655434</v>
      </c>
      <c r="N81" s="27">
        <v>0.37827715355805241</v>
      </c>
      <c r="O81" s="27">
        <v>0.31835205992509363</v>
      </c>
      <c r="P81" s="27">
        <v>0.76029962546816476</v>
      </c>
      <c r="Q81" s="27">
        <v>0.7921348314606742</v>
      </c>
      <c r="R81" s="27">
        <v>0.7865168539325843</v>
      </c>
      <c r="S81" s="27">
        <v>6.3670411985018729E-2</v>
      </c>
      <c r="T81" s="27">
        <v>1.4981273408239701E-2</v>
      </c>
      <c r="U81" s="27">
        <v>2.0599250936329586E-2</v>
      </c>
    </row>
    <row r="82" spans="1:2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  <c r="Q82" s="30">
        <v>0</v>
      </c>
      <c r="R82" s="30">
        <v>0</v>
      </c>
      <c r="S82" s="30">
        <v>0</v>
      </c>
      <c r="T82" s="30">
        <v>0</v>
      </c>
      <c r="U82" s="30">
        <v>0</v>
      </c>
    </row>
    <row r="83" spans="1:2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  <c r="Q83" s="46">
        <v>0</v>
      </c>
      <c r="R83" s="46">
        <v>0</v>
      </c>
      <c r="S83" s="46">
        <v>0</v>
      </c>
      <c r="T83" s="46">
        <v>0</v>
      </c>
      <c r="U83" s="46">
        <v>0</v>
      </c>
    </row>
    <row r="84" spans="1:21" ht="15" customHeight="1">
      <c r="A84" s="49"/>
      <c r="B84" s="24" t="s">
        <v>316</v>
      </c>
      <c r="C84" s="53" t="s">
        <v>317</v>
      </c>
      <c r="D84" s="21">
        <v>2602</v>
      </c>
      <c r="E84" s="22">
        <v>271</v>
      </c>
      <c r="F84" s="23">
        <v>265</v>
      </c>
      <c r="G84" s="23">
        <v>361</v>
      </c>
      <c r="H84" s="23">
        <v>626</v>
      </c>
      <c r="I84" s="23">
        <v>320</v>
      </c>
      <c r="J84" s="23">
        <v>587</v>
      </c>
      <c r="K84" s="23">
        <v>400</v>
      </c>
      <c r="L84" s="23">
        <v>1696</v>
      </c>
      <c r="M84" s="23">
        <v>445</v>
      </c>
      <c r="N84" s="23">
        <v>46</v>
      </c>
      <c r="O84" s="23">
        <v>214</v>
      </c>
      <c r="P84" s="23">
        <v>1476</v>
      </c>
      <c r="Q84" s="23">
        <v>1942</v>
      </c>
      <c r="R84" s="23">
        <v>1382</v>
      </c>
      <c r="S84" s="23">
        <v>114</v>
      </c>
      <c r="T84" s="23">
        <v>24</v>
      </c>
      <c r="U84" s="23">
        <v>61</v>
      </c>
    </row>
    <row r="85" spans="1:21" ht="15" customHeight="1">
      <c r="A85" s="49"/>
      <c r="B85" s="24" t="s">
        <v>318</v>
      </c>
      <c r="C85" s="52"/>
      <c r="D85" s="31">
        <v>1</v>
      </c>
      <c r="E85" s="26">
        <v>0.10415065334358185</v>
      </c>
      <c r="F85" s="27">
        <v>0.10184473481936972</v>
      </c>
      <c r="G85" s="27">
        <v>0.13873943120676402</v>
      </c>
      <c r="H85" s="27">
        <v>0.24058416602613375</v>
      </c>
      <c r="I85" s="27">
        <v>0.12298232129131437</v>
      </c>
      <c r="J85" s="27">
        <v>0.22559569561875481</v>
      </c>
      <c r="K85" s="27">
        <v>0.15372790161414296</v>
      </c>
      <c r="L85" s="27">
        <v>0.65180630284396623</v>
      </c>
      <c r="M85" s="27">
        <v>0.17102229054573406</v>
      </c>
      <c r="N85" s="27">
        <v>1.7678708685626442E-2</v>
      </c>
      <c r="O85" s="27">
        <v>8.2244427363566491E-2</v>
      </c>
      <c r="P85" s="27">
        <v>0.56725595695618758</v>
      </c>
      <c r="Q85" s="27">
        <v>0.74634896233666415</v>
      </c>
      <c r="R85" s="27">
        <v>0.531129900076864</v>
      </c>
      <c r="S85" s="27">
        <v>4.3812451960030745E-2</v>
      </c>
      <c r="T85" s="27">
        <v>9.2236740968485772E-3</v>
      </c>
      <c r="U85" s="27">
        <v>2.3443504996156803E-2</v>
      </c>
    </row>
    <row r="86" spans="1:21" ht="15" customHeight="1">
      <c r="A86" s="49"/>
      <c r="B86" s="24" t="s">
        <v>319</v>
      </c>
      <c r="C86" s="51" t="s">
        <v>320</v>
      </c>
      <c r="D86" s="28">
        <v>2669</v>
      </c>
      <c r="E86" s="29">
        <v>349</v>
      </c>
      <c r="F86" s="30">
        <v>355</v>
      </c>
      <c r="G86" s="30">
        <v>456</v>
      </c>
      <c r="H86" s="30">
        <v>627</v>
      </c>
      <c r="I86" s="30">
        <v>427</v>
      </c>
      <c r="J86" s="30">
        <v>684</v>
      </c>
      <c r="K86" s="30">
        <v>478</v>
      </c>
      <c r="L86" s="30">
        <v>1721</v>
      </c>
      <c r="M86" s="30">
        <v>766</v>
      </c>
      <c r="N86" s="30">
        <v>177</v>
      </c>
      <c r="O86" s="30">
        <v>250</v>
      </c>
      <c r="P86" s="30">
        <v>1673</v>
      </c>
      <c r="Q86" s="30">
        <v>2016</v>
      </c>
      <c r="R86" s="30">
        <v>1721</v>
      </c>
      <c r="S86" s="30">
        <v>118</v>
      </c>
      <c r="T86" s="30">
        <v>23</v>
      </c>
      <c r="U86" s="30">
        <v>67</v>
      </c>
    </row>
    <row r="87" spans="1:21" ht="15" customHeight="1">
      <c r="A87" s="49"/>
      <c r="B87" s="24"/>
      <c r="C87" s="52"/>
      <c r="D87" s="31">
        <v>1</v>
      </c>
      <c r="E87" s="26">
        <v>0.1307605844885725</v>
      </c>
      <c r="F87" s="27">
        <v>0.13300861745972276</v>
      </c>
      <c r="G87" s="27">
        <v>0.17085050580741851</v>
      </c>
      <c r="H87" s="27">
        <v>0.23491944548520044</v>
      </c>
      <c r="I87" s="27">
        <v>0.15998501311352567</v>
      </c>
      <c r="J87" s="27">
        <v>0.25627575871112779</v>
      </c>
      <c r="K87" s="27">
        <v>0.17909329336830274</v>
      </c>
      <c r="L87" s="27">
        <v>0.64481079055826152</v>
      </c>
      <c r="M87" s="27">
        <v>0.28699887598351442</v>
      </c>
      <c r="N87" s="27">
        <v>6.6316972648932188E-2</v>
      </c>
      <c r="O87" s="27">
        <v>9.3668040464593483E-2</v>
      </c>
      <c r="P87" s="27">
        <v>0.62682652678905959</v>
      </c>
      <c r="Q87" s="27">
        <v>0.75533907830648184</v>
      </c>
      <c r="R87" s="27">
        <v>0.64481079055826152</v>
      </c>
      <c r="S87" s="27">
        <v>4.421131509928812E-2</v>
      </c>
      <c r="T87" s="27">
        <v>8.6174597227426011E-3</v>
      </c>
      <c r="U87" s="27">
        <v>2.5103034844511051E-2</v>
      </c>
    </row>
    <row r="88" spans="1:21" ht="15" customHeight="1">
      <c r="A88" s="49"/>
      <c r="B88" s="24"/>
      <c r="C88" s="51" t="s">
        <v>321</v>
      </c>
      <c r="D88" s="28">
        <v>1746</v>
      </c>
      <c r="E88" s="29">
        <v>270</v>
      </c>
      <c r="F88" s="30">
        <v>242</v>
      </c>
      <c r="G88" s="30">
        <v>334</v>
      </c>
      <c r="H88" s="30">
        <v>427</v>
      </c>
      <c r="I88" s="30">
        <v>376</v>
      </c>
      <c r="J88" s="30">
        <v>526</v>
      </c>
      <c r="K88" s="30">
        <v>332</v>
      </c>
      <c r="L88" s="30">
        <v>1172</v>
      </c>
      <c r="M88" s="30">
        <v>825</v>
      </c>
      <c r="N88" s="30">
        <v>378</v>
      </c>
      <c r="O88" s="30">
        <v>193</v>
      </c>
      <c r="P88" s="30">
        <v>1247</v>
      </c>
      <c r="Q88" s="30">
        <v>1356</v>
      </c>
      <c r="R88" s="30">
        <v>1299</v>
      </c>
      <c r="S88" s="30">
        <v>70</v>
      </c>
      <c r="T88" s="30">
        <v>24</v>
      </c>
      <c r="U88" s="30">
        <v>34</v>
      </c>
    </row>
    <row r="89" spans="1:21" ht="15" customHeight="1">
      <c r="A89" s="49"/>
      <c r="B89" s="24"/>
      <c r="C89" s="52"/>
      <c r="D89" s="31">
        <v>1</v>
      </c>
      <c r="E89" s="26">
        <v>0.15463917525773196</v>
      </c>
      <c r="F89" s="27">
        <v>0.13860252004581902</v>
      </c>
      <c r="G89" s="27">
        <v>0.19129438717067582</v>
      </c>
      <c r="H89" s="27">
        <v>0.24455899198167239</v>
      </c>
      <c r="I89" s="27">
        <v>0.21534936998854526</v>
      </c>
      <c r="J89" s="27">
        <v>0.30126002290950743</v>
      </c>
      <c r="K89" s="27">
        <v>0.19014891179839633</v>
      </c>
      <c r="L89" s="27">
        <v>0.6712485681557846</v>
      </c>
      <c r="M89" s="27">
        <v>0.47250859106529208</v>
      </c>
      <c r="N89" s="27">
        <v>0.21649484536082475</v>
      </c>
      <c r="O89" s="27">
        <v>0.11053837342497136</v>
      </c>
      <c r="P89" s="27">
        <v>0.71420389461626577</v>
      </c>
      <c r="Q89" s="27">
        <v>0.7766323024054983</v>
      </c>
      <c r="R89" s="27">
        <v>0.74398625429553267</v>
      </c>
      <c r="S89" s="27">
        <v>4.0091638029782363E-2</v>
      </c>
      <c r="T89" s="27">
        <v>1.3745704467353952E-2</v>
      </c>
      <c r="U89" s="27">
        <v>1.9473081328751432E-2</v>
      </c>
    </row>
    <row r="90" spans="1:21" ht="15" customHeight="1">
      <c r="A90" s="49"/>
      <c r="B90" s="24"/>
      <c r="C90" s="51" t="s">
        <v>322</v>
      </c>
      <c r="D90" s="28">
        <v>2526</v>
      </c>
      <c r="E90" s="29">
        <v>600</v>
      </c>
      <c r="F90" s="30">
        <v>567</v>
      </c>
      <c r="G90" s="30">
        <v>621</v>
      </c>
      <c r="H90" s="30">
        <v>771</v>
      </c>
      <c r="I90" s="30">
        <v>790</v>
      </c>
      <c r="J90" s="30">
        <v>1017</v>
      </c>
      <c r="K90" s="30">
        <v>600</v>
      </c>
      <c r="L90" s="30">
        <v>1729</v>
      </c>
      <c r="M90" s="30">
        <v>1597</v>
      </c>
      <c r="N90" s="30">
        <v>1071</v>
      </c>
      <c r="O90" s="30">
        <v>360</v>
      </c>
      <c r="P90" s="30">
        <v>1970</v>
      </c>
      <c r="Q90" s="30">
        <v>2059</v>
      </c>
      <c r="R90" s="30">
        <v>2045</v>
      </c>
      <c r="S90" s="30">
        <v>85</v>
      </c>
      <c r="T90" s="30">
        <v>33</v>
      </c>
      <c r="U90" s="30">
        <v>27</v>
      </c>
    </row>
    <row r="91" spans="1:21" ht="15" customHeight="1">
      <c r="A91" s="49"/>
      <c r="B91" s="24"/>
      <c r="C91" s="52"/>
      <c r="D91" s="31">
        <v>1</v>
      </c>
      <c r="E91" s="26">
        <v>0.23752969121140141</v>
      </c>
      <c r="F91" s="27">
        <v>0.22446555819477435</v>
      </c>
      <c r="G91" s="27">
        <v>0.24584323040380046</v>
      </c>
      <c r="H91" s="27">
        <v>0.30522565320665085</v>
      </c>
      <c r="I91" s="27">
        <v>0.31274742676167855</v>
      </c>
      <c r="J91" s="27">
        <v>0.40261282660332542</v>
      </c>
      <c r="K91" s="27">
        <v>0.23752969121140141</v>
      </c>
      <c r="L91" s="27">
        <v>0.6844813935075218</v>
      </c>
      <c r="M91" s="27">
        <v>0.63222486144101342</v>
      </c>
      <c r="N91" s="27">
        <v>0.42399049881235157</v>
      </c>
      <c r="O91" s="27">
        <v>0.14251781472684086</v>
      </c>
      <c r="P91" s="27">
        <v>0.77988915281076798</v>
      </c>
      <c r="Q91" s="27">
        <v>0.81512272367379257</v>
      </c>
      <c r="R91" s="27">
        <v>0.80958036421219315</v>
      </c>
      <c r="S91" s="27">
        <v>3.3650039588281867E-2</v>
      </c>
      <c r="T91" s="27">
        <v>1.3064133016627079E-2</v>
      </c>
      <c r="U91" s="27">
        <v>1.0688836104513063E-2</v>
      </c>
    </row>
    <row r="92" spans="1:21" ht="15" customHeight="1">
      <c r="A92" s="49"/>
      <c r="B92" s="24"/>
      <c r="C92" s="51" t="s">
        <v>323</v>
      </c>
      <c r="D92" s="28">
        <v>1297</v>
      </c>
      <c r="E92" s="29">
        <v>539</v>
      </c>
      <c r="F92" s="30">
        <v>509</v>
      </c>
      <c r="G92" s="30">
        <v>522</v>
      </c>
      <c r="H92" s="30">
        <v>417</v>
      </c>
      <c r="I92" s="30">
        <v>638</v>
      </c>
      <c r="J92" s="30">
        <v>738</v>
      </c>
      <c r="K92" s="30">
        <v>475</v>
      </c>
      <c r="L92" s="30">
        <v>851</v>
      </c>
      <c r="M92" s="30">
        <v>908</v>
      </c>
      <c r="N92" s="30">
        <v>670</v>
      </c>
      <c r="O92" s="30">
        <v>214</v>
      </c>
      <c r="P92" s="30">
        <v>1011</v>
      </c>
      <c r="Q92" s="30">
        <v>1053</v>
      </c>
      <c r="R92" s="30">
        <v>1039</v>
      </c>
      <c r="S92" s="30">
        <v>49</v>
      </c>
      <c r="T92" s="30">
        <v>20</v>
      </c>
      <c r="U92" s="30">
        <v>20</v>
      </c>
    </row>
    <row r="93" spans="1:21" ht="15" customHeight="1">
      <c r="A93" s="49"/>
      <c r="B93" s="24"/>
      <c r="C93" s="52"/>
      <c r="D93" s="31">
        <v>1</v>
      </c>
      <c r="E93" s="26">
        <v>0.4155744024672321</v>
      </c>
      <c r="F93" s="27">
        <v>0.39244410177332306</v>
      </c>
      <c r="G93" s="27">
        <v>0.40246723207401697</v>
      </c>
      <c r="H93" s="27">
        <v>0.32151117964533538</v>
      </c>
      <c r="I93" s="27">
        <v>0.49190439475713182</v>
      </c>
      <c r="J93" s="27">
        <v>0.56900539707016196</v>
      </c>
      <c r="K93" s="27">
        <v>0.3662297609868928</v>
      </c>
      <c r="L93" s="27">
        <v>0.65612952968388594</v>
      </c>
      <c r="M93" s="27">
        <v>0.70007710100231302</v>
      </c>
      <c r="N93" s="27">
        <v>0.51657671549730144</v>
      </c>
      <c r="O93" s="27">
        <v>0.16499614494988435</v>
      </c>
      <c r="P93" s="27">
        <v>0.77949113338473397</v>
      </c>
      <c r="Q93" s="27">
        <v>0.81187355435620667</v>
      </c>
      <c r="R93" s="27">
        <v>0.80107941403238248</v>
      </c>
      <c r="S93" s="27">
        <v>3.7779491133384732E-2</v>
      </c>
      <c r="T93" s="27">
        <v>1.5420200462606014E-2</v>
      </c>
      <c r="U93" s="27">
        <v>1.5420200462606014E-2</v>
      </c>
    </row>
    <row r="94" spans="1:21" ht="15" customHeight="1">
      <c r="A94" s="49"/>
      <c r="B94" s="24"/>
      <c r="C94" s="51" t="s">
        <v>324</v>
      </c>
      <c r="D94" s="28">
        <v>327</v>
      </c>
      <c r="E94" s="29">
        <v>154</v>
      </c>
      <c r="F94" s="30">
        <v>147</v>
      </c>
      <c r="G94" s="30">
        <v>142</v>
      </c>
      <c r="H94" s="30">
        <v>115</v>
      </c>
      <c r="I94" s="30">
        <v>167</v>
      </c>
      <c r="J94" s="30">
        <v>198</v>
      </c>
      <c r="K94" s="30">
        <v>131</v>
      </c>
      <c r="L94" s="30">
        <v>213</v>
      </c>
      <c r="M94" s="30">
        <v>229</v>
      </c>
      <c r="N94" s="30">
        <v>188</v>
      </c>
      <c r="O94" s="30">
        <v>53</v>
      </c>
      <c r="P94" s="30">
        <v>259</v>
      </c>
      <c r="Q94" s="30">
        <v>266</v>
      </c>
      <c r="R94" s="30">
        <v>268</v>
      </c>
      <c r="S94" s="30">
        <v>13</v>
      </c>
      <c r="T94" s="30">
        <v>5</v>
      </c>
      <c r="U94" s="30">
        <v>8</v>
      </c>
    </row>
    <row r="95" spans="1:21" ht="15" customHeight="1">
      <c r="A95" s="49"/>
      <c r="B95" s="24"/>
      <c r="C95" s="52"/>
      <c r="D95" s="31">
        <v>1</v>
      </c>
      <c r="E95" s="26">
        <v>0.47094801223241589</v>
      </c>
      <c r="F95" s="27">
        <v>0.44954128440366975</v>
      </c>
      <c r="G95" s="27">
        <v>0.43425076452599387</v>
      </c>
      <c r="H95" s="27">
        <v>0.35168195718654433</v>
      </c>
      <c r="I95" s="27">
        <v>0.5107033639143731</v>
      </c>
      <c r="J95" s="27">
        <v>0.60550458715596334</v>
      </c>
      <c r="K95" s="27">
        <v>0.40061162079510704</v>
      </c>
      <c r="L95" s="27">
        <v>0.65137614678899081</v>
      </c>
      <c r="M95" s="27">
        <v>0.70030581039755346</v>
      </c>
      <c r="N95" s="27">
        <v>0.57492354740061158</v>
      </c>
      <c r="O95" s="27">
        <v>0.1620795107033639</v>
      </c>
      <c r="P95" s="27">
        <v>0.79204892966360851</v>
      </c>
      <c r="Q95" s="27">
        <v>0.81345565749235471</v>
      </c>
      <c r="R95" s="27">
        <v>0.81957186544342508</v>
      </c>
      <c r="S95" s="27">
        <v>3.9755351681957186E-2</v>
      </c>
      <c r="T95" s="27">
        <v>1.5290519877675841E-2</v>
      </c>
      <c r="U95" s="27">
        <v>2.4464831804281346E-2</v>
      </c>
    </row>
    <row r="96" spans="1:21" ht="15" customHeight="1">
      <c r="A96" s="49"/>
      <c r="B96" s="24"/>
      <c r="C96" s="51" t="s">
        <v>325</v>
      </c>
      <c r="D96" s="28">
        <v>287</v>
      </c>
      <c r="E96" s="29">
        <v>195</v>
      </c>
      <c r="F96" s="30">
        <v>184</v>
      </c>
      <c r="G96" s="30">
        <v>172</v>
      </c>
      <c r="H96" s="30">
        <v>109</v>
      </c>
      <c r="I96" s="30">
        <v>202</v>
      </c>
      <c r="J96" s="30">
        <v>211</v>
      </c>
      <c r="K96" s="30">
        <v>143</v>
      </c>
      <c r="L96" s="30">
        <v>180</v>
      </c>
      <c r="M96" s="30">
        <v>219</v>
      </c>
      <c r="N96" s="30">
        <v>157</v>
      </c>
      <c r="O96" s="30">
        <v>75</v>
      </c>
      <c r="P96" s="30">
        <v>220</v>
      </c>
      <c r="Q96" s="30">
        <v>235</v>
      </c>
      <c r="R96" s="30">
        <v>230</v>
      </c>
      <c r="S96" s="30">
        <v>17</v>
      </c>
      <c r="T96" s="30">
        <v>4</v>
      </c>
      <c r="U96" s="30">
        <v>5</v>
      </c>
    </row>
    <row r="97" spans="1:21" ht="15" customHeight="1">
      <c r="A97" s="49"/>
      <c r="B97" s="24"/>
      <c r="C97" s="52"/>
      <c r="D97" s="31">
        <v>1</v>
      </c>
      <c r="E97" s="26">
        <v>0.67944250871080136</v>
      </c>
      <c r="F97" s="27">
        <v>0.64111498257839716</v>
      </c>
      <c r="G97" s="27">
        <v>0.5993031358885017</v>
      </c>
      <c r="H97" s="27">
        <v>0.37979094076655051</v>
      </c>
      <c r="I97" s="27">
        <v>0.70383275261324041</v>
      </c>
      <c r="J97" s="27">
        <v>0.73519163763066198</v>
      </c>
      <c r="K97" s="27">
        <v>0.49825783972125437</v>
      </c>
      <c r="L97" s="27">
        <v>0.62717770034843201</v>
      </c>
      <c r="M97" s="27">
        <v>0.76306620209059228</v>
      </c>
      <c r="N97" s="27">
        <v>0.54703832752613235</v>
      </c>
      <c r="O97" s="27">
        <v>0.26132404181184671</v>
      </c>
      <c r="P97" s="27">
        <v>0.76655052264808365</v>
      </c>
      <c r="Q97" s="27">
        <v>0.81881533101045301</v>
      </c>
      <c r="R97" s="27">
        <v>0.80139372822299648</v>
      </c>
      <c r="S97" s="27">
        <v>5.9233449477351915E-2</v>
      </c>
      <c r="T97" s="27">
        <v>1.3937282229965157E-2</v>
      </c>
      <c r="U97" s="27">
        <v>1.7421602787456445E-2</v>
      </c>
    </row>
    <row r="98" spans="1:21" ht="15" customHeight="1">
      <c r="A98" s="49"/>
      <c r="B98" s="24"/>
      <c r="C98" s="51" t="s">
        <v>326</v>
      </c>
      <c r="D98" s="28">
        <v>23</v>
      </c>
      <c r="E98" s="29">
        <v>15</v>
      </c>
      <c r="F98" s="30">
        <v>14</v>
      </c>
      <c r="G98" s="30">
        <v>13</v>
      </c>
      <c r="H98" s="30">
        <v>12</v>
      </c>
      <c r="I98" s="30">
        <v>15</v>
      </c>
      <c r="J98" s="30">
        <v>16</v>
      </c>
      <c r="K98" s="30">
        <v>11</v>
      </c>
      <c r="L98" s="30">
        <v>18</v>
      </c>
      <c r="M98" s="30">
        <v>20</v>
      </c>
      <c r="N98" s="30">
        <v>12</v>
      </c>
      <c r="O98" s="30">
        <v>7</v>
      </c>
      <c r="P98" s="30">
        <v>22</v>
      </c>
      <c r="Q98" s="30">
        <v>21</v>
      </c>
      <c r="R98" s="30">
        <v>21</v>
      </c>
      <c r="S98" s="30">
        <v>0</v>
      </c>
      <c r="T98" s="30">
        <v>0</v>
      </c>
      <c r="U98" s="30">
        <v>0</v>
      </c>
    </row>
    <row r="99" spans="1:21" ht="15" customHeight="1">
      <c r="A99" s="49"/>
      <c r="B99" s="24"/>
      <c r="C99" s="52"/>
      <c r="D99" s="31">
        <v>1</v>
      </c>
      <c r="E99" s="26">
        <v>0.65217391304347827</v>
      </c>
      <c r="F99" s="27">
        <v>0.60869565217391308</v>
      </c>
      <c r="G99" s="27">
        <v>0.56521739130434778</v>
      </c>
      <c r="H99" s="27">
        <v>0.52173913043478259</v>
      </c>
      <c r="I99" s="27">
        <v>0.65217391304347827</v>
      </c>
      <c r="J99" s="27">
        <v>0.69565217391304346</v>
      </c>
      <c r="K99" s="27">
        <v>0.47826086956521741</v>
      </c>
      <c r="L99" s="27">
        <v>0.78260869565217395</v>
      </c>
      <c r="M99" s="27">
        <v>0.86956521739130432</v>
      </c>
      <c r="N99" s="27">
        <v>0.52173913043478259</v>
      </c>
      <c r="O99" s="27">
        <v>0.30434782608695654</v>
      </c>
      <c r="P99" s="27">
        <v>0.95652173913043481</v>
      </c>
      <c r="Q99" s="27">
        <v>0.91304347826086951</v>
      </c>
      <c r="R99" s="27">
        <v>0.91304347826086951</v>
      </c>
      <c r="S99" s="27">
        <v>0</v>
      </c>
      <c r="T99" s="27">
        <v>0</v>
      </c>
      <c r="U99" s="27">
        <v>0</v>
      </c>
    </row>
    <row r="100" spans="1:21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0</v>
      </c>
      <c r="P100" s="30">
        <v>0</v>
      </c>
      <c r="Q100" s="30">
        <v>0</v>
      </c>
      <c r="R100" s="30">
        <v>0</v>
      </c>
      <c r="S100" s="30">
        <v>0</v>
      </c>
      <c r="T100" s="30">
        <v>0</v>
      </c>
      <c r="U100" s="30">
        <v>0</v>
      </c>
    </row>
    <row r="101" spans="1:21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0</v>
      </c>
      <c r="P101" s="46">
        <v>0</v>
      </c>
      <c r="Q101" s="46">
        <v>0</v>
      </c>
      <c r="R101" s="46">
        <v>0</v>
      </c>
      <c r="S101" s="46">
        <v>0</v>
      </c>
      <c r="T101" s="46">
        <v>0</v>
      </c>
      <c r="U101" s="46">
        <v>0</v>
      </c>
    </row>
    <row r="102" spans="1:21" ht="15" customHeight="1">
      <c r="C102"/>
    </row>
    <row r="103" spans="1:21" ht="12" hidden="1" customHeight="1">
      <c r="C103"/>
    </row>
    <row r="104" spans="1:21" ht="12" hidden="1" customHeight="1">
      <c r="C104"/>
    </row>
    <row r="105" spans="1:21" ht="12" hidden="1" customHeight="1">
      <c r="C105"/>
    </row>
    <row r="106" spans="1:21" ht="12" hidden="1" customHeight="1">
      <c r="C106"/>
    </row>
    <row r="107" spans="1:21" ht="12" hidden="1" customHeight="1">
      <c r="C107"/>
    </row>
    <row r="108" spans="1:21" ht="12" hidden="1" customHeight="1">
      <c r="C108"/>
    </row>
    <row r="109" spans="1:21" ht="12" hidden="1" customHeight="1">
      <c r="C109"/>
    </row>
    <row r="110" spans="1:21" ht="12" hidden="1" customHeight="1">
      <c r="C110"/>
    </row>
    <row r="111" spans="1:21" ht="12" hidden="1" customHeight="1">
      <c r="C111"/>
    </row>
    <row r="112" spans="1:2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U9">
    <cfRule type="top10" dxfId="1701" priority="56" rank="1"/>
  </conditionalFormatting>
  <conditionalFormatting sqref="E67:U67">
    <cfRule type="top10" dxfId="1700" priority="49" rank="1"/>
  </conditionalFormatting>
  <conditionalFormatting sqref="E65:U65">
    <cfRule type="top10" dxfId="1699" priority="48" rank="1"/>
  </conditionalFormatting>
  <conditionalFormatting sqref="E63:U63">
    <cfRule type="top10" dxfId="1698" priority="47" rank="1"/>
  </conditionalFormatting>
  <conditionalFormatting sqref="E61:U61">
    <cfRule type="top10" dxfId="1697" priority="46" rank="1"/>
  </conditionalFormatting>
  <conditionalFormatting sqref="E59:U59">
    <cfRule type="top10" dxfId="1696" priority="45" rank="1"/>
  </conditionalFormatting>
  <conditionalFormatting sqref="E57:U57">
    <cfRule type="top10" dxfId="1695" priority="44" rank="1"/>
  </conditionalFormatting>
  <conditionalFormatting sqref="E55:U55">
    <cfRule type="top10" dxfId="1694" priority="43" rank="1"/>
  </conditionalFormatting>
  <conditionalFormatting sqref="E53:U53">
    <cfRule type="top10" dxfId="1693" priority="42" rank="1"/>
  </conditionalFormatting>
  <conditionalFormatting sqref="E51:U51">
    <cfRule type="top10" dxfId="1692" priority="41" rank="1"/>
  </conditionalFormatting>
  <conditionalFormatting sqref="E49:U49">
    <cfRule type="top10" dxfId="1691" priority="40" rank="1"/>
  </conditionalFormatting>
  <conditionalFormatting sqref="E47:U47">
    <cfRule type="top10" dxfId="1690" priority="39" rank="1"/>
  </conditionalFormatting>
  <conditionalFormatting sqref="E45:U45">
    <cfRule type="top10" dxfId="1689" priority="38" rank="1"/>
  </conditionalFormatting>
  <conditionalFormatting sqref="E43:U43">
    <cfRule type="top10" dxfId="1688" priority="37" rank="1"/>
  </conditionalFormatting>
  <conditionalFormatting sqref="E41:U41">
    <cfRule type="top10" dxfId="1687" priority="36" rank="1"/>
  </conditionalFormatting>
  <conditionalFormatting sqref="E39:U39">
    <cfRule type="top10" dxfId="1686" priority="35" rank="1"/>
  </conditionalFormatting>
  <conditionalFormatting sqref="E37:U37">
    <cfRule type="top10" dxfId="1685" priority="34" rank="1"/>
  </conditionalFormatting>
  <conditionalFormatting sqref="E35:U35">
    <cfRule type="top10" dxfId="1684" priority="32" rank="1"/>
  </conditionalFormatting>
  <conditionalFormatting sqref="E33:U33">
    <cfRule type="top10" dxfId="1683" priority="31" rank="1"/>
  </conditionalFormatting>
  <conditionalFormatting sqref="E31:U31">
    <cfRule type="top10" dxfId="1682" priority="30" rank="1"/>
  </conditionalFormatting>
  <conditionalFormatting sqref="E29:U29">
    <cfRule type="top10" dxfId="1681" priority="29" rank="1"/>
  </conditionalFormatting>
  <conditionalFormatting sqref="E27:U27">
    <cfRule type="top10" dxfId="1680" priority="28" rank="1"/>
  </conditionalFormatting>
  <conditionalFormatting sqref="E21:U21">
    <cfRule type="top10" dxfId="1679" priority="27" rank="1"/>
  </conditionalFormatting>
  <conditionalFormatting sqref="E19:U19">
    <cfRule type="top10" dxfId="1678" priority="26" rank="1"/>
  </conditionalFormatting>
  <conditionalFormatting sqref="E17:U17">
    <cfRule type="top10" dxfId="1677" priority="25" rank="1"/>
  </conditionalFormatting>
  <conditionalFormatting sqref="E15:U15">
    <cfRule type="top10" dxfId="1676" priority="24" rank="1"/>
  </conditionalFormatting>
  <conditionalFormatting sqref="E13:U13">
    <cfRule type="top10" dxfId="1675" priority="23" rank="1"/>
  </conditionalFormatting>
  <conditionalFormatting sqref="E11:U11">
    <cfRule type="top10" dxfId="1674" priority="22" rank="1"/>
  </conditionalFormatting>
  <conditionalFormatting sqref="E23:U23">
    <cfRule type="top10" dxfId="1673" priority="21" rank="1"/>
  </conditionalFormatting>
  <conditionalFormatting sqref="E25:U25">
    <cfRule type="top10" dxfId="1672" priority="20" rank="1"/>
  </conditionalFormatting>
  <conditionalFormatting sqref="E81:U81">
    <cfRule type="top10" dxfId="1671" priority="17" rank="1"/>
  </conditionalFormatting>
  <conditionalFormatting sqref="E79:U79">
    <cfRule type="top10" dxfId="1670" priority="16" rank="1"/>
  </conditionalFormatting>
  <conditionalFormatting sqref="E77:U77">
    <cfRule type="top10" dxfId="1669" priority="15" rank="1"/>
  </conditionalFormatting>
  <conditionalFormatting sqref="E75:U75">
    <cfRule type="top10" dxfId="1668" priority="14" rank="1"/>
  </conditionalFormatting>
  <conditionalFormatting sqref="E73:U73">
    <cfRule type="top10" dxfId="1667" priority="13" rank="1"/>
  </conditionalFormatting>
  <conditionalFormatting sqref="E71:U71">
    <cfRule type="top10" dxfId="1666" priority="12" rank="1"/>
  </conditionalFormatting>
  <conditionalFormatting sqref="E69:U69">
    <cfRule type="top10" dxfId="1665" priority="11" rank="1"/>
  </conditionalFormatting>
  <conditionalFormatting sqref="E101:U101">
    <cfRule type="top10" dxfId="1664" priority="9" rank="1"/>
  </conditionalFormatting>
  <conditionalFormatting sqref="E99:U99">
    <cfRule type="top10" dxfId="1663" priority="8" rank="1"/>
  </conditionalFormatting>
  <conditionalFormatting sqref="E97:U97">
    <cfRule type="top10" dxfId="1662" priority="7" rank="1"/>
  </conditionalFormatting>
  <conditionalFormatting sqref="E95:U95">
    <cfRule type="top10" dxfId="1661" priority="6" rank="1"/>
  </conditionalFormatting>
  <conditionalFormatting sqref="E93:U93">
    <cfRule type="top10" dxfId="1660" priority="5" rank="1"/>
  </conditionalFormatting>
  <conditionalFormatting sqref="E91:U91">
    <cfRule type="top10" dxfId="1659" priority="4" rank="1"/>
  </conditionalFormatting>
  <conditionalFormatting sqref="E89:U89">
    <cfRule type="top10" dxfId="1658" priority="3" rank="1"/>
  </conditionalFormatting>
  <conditionalFormatting sqref="E87:U87">
    <cfRule type="top10" dxfId="1657" priority="2" rank="1"/>
  </conditionalFormatting>
  <conditionalFormatting sqref="E85:U85">
    <cfRule type="top10" dxfId="1656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3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1" width="8.625" style="3"/>
    <col min="12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</row>
    <row r="2" spans="1:16384" ht="15" customHeight="1">
      <c r="B2" s="3" t="s">
        <v>29</v>
      </c>
    </row>
    <row r="3" spans="1:16384" ht="15" customHeight="1">
      <c r="B3" s="3" t="s">
        <v>335</v>
      </c>
    </row>
    <row r="4" spans="1:16384" ht="15" customHeight="1">
      <c r="B4" s="3" t="s">
        <v>336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85</v>
      </c>
      <c r="F7" s="13" t="s">
        <v>86</v>
      </c>
      <c r="G7" s="13" t="s">
        <v>87</v>
      </c>
      <c r="H7" s="13" t="s">
        <v>88</v>
      </c>
      <c r="I7" s="13" t="s">
        <v>89</v>
      </c>
      <c r="J7" s="13" t="s">
        <v>24</v>
      </c>
      <c r="K7" s="13" t="s">
        <v>27</v>
      </c>
      <c r="L7" s="41"/>
      <c r="M7" s="41"/>
      <c r="N7" s="41"/>
      <c r="O7" s="41"/>
      <c r="P7" s="41"/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11767</v>
      </c>
      <c r="E8" s="15">
        <v>920</v>
      </c>
      <c r="F8" s="16">
        <v>148</v>
      </c>
      <c r="G8" s="16">
        <v>192</v>
      </c>
      <c r="H8" s="16">
        <v>72</v>
      </c>
      <c r="I8" s="16">
        <v>8222</v>
      </c>
      <c r="J8" s="16">
        <v>739</v>
      </c>
      <c r="K8" s="16">
        <v>1549</v>
      </c>
    </row>
    <row r="9" spans="1:16384" ht="15" customHeight="1">
      <c r="A9" s="49"/>
      <c r="B9" s="57"/>
      <c r="C9" s="58"/>
      <c r="D9" s="17">
        <v>1</v>
      </c>
      <c r="E9" s="18">
        <v>7.8184753972975266E-2</v>
      </c>
      <c r="F9" s="19">
        <v>1.257754737826124E-2</v>
      </c>
      <c r="G9" s="19">
        <v>1.6316818220447012E-2</v>
      </c>
      <c r="H9" s="19">
        <v>6.1188068326676302E-3</v>
      </c>
      <c r="I9" s="19">
        <v>0.69873374691935075</v>
      </c>
      <c r="J9" s="19">
        <v>6.2802753463074706E-2</v>
      </c>
      <c r="K9" s="19">
        <v>0.13163933033058553</v>
      </c>
    </row>
    <row r="10" spans="1:16384" ht="15" customHeight="1">
      <c r="A10" s="49"/>
      <c r="B10" s="20" t="s">
        <v>280</v>
      </c>
      <c r="C10" s="59" t="s">
        <v>286</v>
      </c>
      <c r="D10" s="21">
        <v>3676</v>
      </c>
      <c r="E10" s="22">
        <v>282</v>
      </c>
      <c r="F10" s="23">
        <v>56</v>
      </c>
      <c r="G10" s="23">
        <v>51</v>
      </c>
      <c r="H10" s="23">
        <v>30</v>
      </c>
      <c r="I10" s="23">
        <v>2504</v>
      </c>
      <c r="J10" s="23">
        <v>239</v>
      </c>
      <c r="K10" s="23">
        <v>540</v>
      </c>
    </row>
    <row r="11" spans="1:16384" ht="15" customHeight="1">
      <c r="A11" s="49"/>
      <c r="B11" s="24"/>
      <c r="C11" s="52"/>
      <c r="D11" s="25">
        <v>1</v>
      </c>
      <c r="E11" s="26">
        <v>7.6713819368879221E-2</v>
      </c>
      <c r="F11" s="27">
        <v>1.5233949945593036E-2</v>
      </c>
      <c r="G11" s="27">
        <v>1.3873775843307944E-2</v>
      </c>
      <c r="H11" s="27">
        <v>8.1610446137105556E-3</v>
      </c>
      <c r="I11" s="27">
        <v>0.68117519042437435</v>
      </c>
      <c r="J11" s="27">
        <v>6.5016322089227419E-2</v>
      </c>
      <c r="K11" s="27">
        <v>0.14689880304678998</v>
      </c>
    </row>
    <row r="12" spans="1:16384" ht="15" customHeight="1">
      <c r="A12" s="49"/>
      <c r="B12" s="24"/>
      <c r="C12" s="51" t="s">
        <v>287</v>
      </c>
      <c r="D12" s="28">
        <v>7904</v>
      </c>
      <c r="E12" s="29">
        <v>634</v>
      </c>
      <c r="F12" s="30">
        <v>91</v>
      </c>
      <c r="G12" s="30">
        <v>139</v>
      </c>
      <c r="H12" s="30">
        <v>42</v>
      </c>
      <c r="I12" s="30">
        <v>5557</v>
      </c>
      <c r="J12" s="30">
        <v>489</v>
      </c>
      <c r="K12" s="30">
        <v>1001</v>
      </c>
    </row>
    <row r="13" spans="1:16384" ht="15" customHeight="1">
      <c r="A13" s="49"/>
      <c r="B13" s="43"/>
      <c r="C13" s="60"/>
      <c r="D13" s="44">
        <v>1</v>
      </c>
      <c r="E13" s="45">
        <v>8.021255060728745E-2</v>
      </c>
      <c r="F13" s="46">
        <v>1.1513157894736841E-2</v>
      </c>
      <c r="G13" s="46">
        <v>1.7586032388663967E-2</v>
      </c>
      <c r="H13" s="46">
        <v>5.3137651821862347E-3</v>
      </c>
      <c r="I13" s="46">
        <v>0.70306174089068829</v>
      </c>
      <c r="J13" s="46">
        <v>6.1867408906882589E-2</v>
      </c>
      <c r="K13" s="46">
        <v>0.12664473684210525</v>
      </c>
    </row>
    <row r="14" spans="1:16384" ht="15" customHeight="1">
      <c r="A14" s="49"/>
      <c r="B14" s="24" t="s">
        <v>22</v>
      </c>
      <c r="C14" s="53" t="s">
        <v>288</v>
      </c>
      <c r="D14" s="21">
        <v>273</v>
      </c>
      <c r="E14" s="22">
        <v>19</v>
      </c>
      <c r="F14" s="23">
        <v>1</v>
      </c>
      <c r="G14" s="23">
        <v>6</v>
      </c>
      <c r="H14" s="23">
        <v>4</v>
      </c>
      <c r="I14" s="23">
        <v>190</v>
      </c>
      <c r="J14" s="23">
        <v>17</v>
      </c>
      <c r="K14" s="23">
        <v>38</v>
      </c>
    </row>
    <row r="15" spans="1:16384" ht="15" customHeight="1">
      <c r="A15" s="49"/>
      <c r="B15" s="24"/>
      <c r="C15" s="52"/>
      <c r="D15" s="31">
        <v>1</v>
      </c>
      <c r="E15" s="26">
        <v>6.95970695970696E-2</v>
      </c>
      <c r="F15" s="27">
        <v>3.663003663003663E-3</v>
      </c>
      <c r="G15" s="27">
        <v>2.197802197802198E-2</v>
      </c>
      <c r="H15" s="27">
        <v>1.4652014652014652E-2</v>
      </c>
      <c r="I15" s="27">
        <v>0.69597069597069594</v>
      </c>
      <c r="J15" s="27">
        <v>6.2271062271062272E-2</v>
      </c>
      <c r="K15" s="27">
        <v>0.1391941391941392</v>
      </c>
    </row>
    <row r="16" spans="1:16384" ht="15" customHeight="1">
      <c r="A16" s="49"/>
      <c r="B16" s="24"/>
      <c r="C16" s="51" t="s">
        <v>289</v>
      </c>
      <c r="D16" s="28">
        <v>476</v>
      </c>
      <c r="E16" s="29">
        <v>61</v>
      </c>
      <c r="F16" s="30">
        <v>8</v>
      </c>
      <c r="G16" s="30">
        <v>9</v>
      </c>
      <c r="H16" s="30">
        <v>3</v>
      </c>
      <c r="I16" s="30">
        <v>304</v>
      </c>
      <c r="J16" s="30">
        <v>28</v>
      </c>
      <c r="K16" s="30">
        <v>71</v>
      </c>
    </row>
    <row r="17" spans="1:11" ht="15" customHeight="1">
      <c r="A17" s="49"/>
      <c r="B17" s="24"/>
      <c r="C17" s="52"/>
      <c r="D17" s="31">
        <v>1</v>
      </c>
      <c r="E17" s="26">
        <v>0.12815126050420167</v>
      </c>
      <c r="F17" s="27">
        <v>1.680672268907563E-2</v>
      </c>
      <c r="G17" s="27">
        <v>1.8907563025210083E-2</v>
      </c>
      <c r="H17" s="27">
        <v>6.3025210084033615E-3</v>
      </c>
      <c r="I17" s="27">
        <v>0.6386554621848739</v>
      </c>
      <c r="J17" s="27">
        <v>5.8823529411764705E-2</v>
      </c>
      <c r="K17" s="27">
        <v>0.14915966386554622</v>
      </c>
    </row>
    <row r="18" spans="1:11" ht="15" customHeight="1">
      <c r="A18" s="49"/>
      <c r="B18" s="24"/>
      <c r="C18" s="51" t="s">
        <v>290</v>
      </c>
      <c r="D18" s="28">
        <v>584</v>
      </c>
      <c r="E18" s="29">
        <v>58</v>
      </c>
      <c r="F18" s="30">
        <v>8</v>
      </c>
      <c r="G18" s="30">
        <v>10</v>
      </c>
      <c r="H18" s="30">
        <v>2</v>
      </c>
      <c r="I18" s="30">
        <v>409</v>
      </c>
      <c r="J18" s="30">
        <v>30</v>
      </c>
      <c r="K18" s="30">
        <v>70</v>
      </c>
    </row>
    <row r="19" spans="1:11" ht="15" customHeight="1">
      <c r="A19" s="49"/>
      <c r="B19" s="24"/>
      <c r="C19" s="52"/>
      <c r="D19" s="31">
        <v>1</v>
      </c>
      <c r="E19" s="26">
        <v>9.9315068493150679E-2</v>
      </c>
      <c r="F19" s="27">
        <v>1.3698630136986301E-2</v>
      </c>
      <c r="G19" s="27">
        <v>1.7123287671232876E-2</v>
      </c>
      <c r="H19" s="27">
        <v>3.4246575342465752E-3</v>
      </c>
      <c r="I19" s="27">
        <v>0.70034246575342463</v>
      </c>
      <c r="J19" s="27">
        <v>5.1369863013698627E-2</v>
      </c>
      <c r="K19" s="27">
        <v>0.11986301369863013</v>
      </c>
    </row>
    <row r="20" spans="1:11" ht="15" customHeight="1">
      <c r="A20" s="49"/>
      <c r="B20" s="24"/>
      <c r="C20" s="51" t="s">
        <v>291</v>
      </c>
      <c r="D20" s="28">
        <v>1213</v>
      </c>
      <c r="E20" s="29">
        <v>72</v>
      </c>
      <c r="F20" s="30">
        <v>10</v>
      </c>
      <c r="G20" s="30">
        <v>23</v>
      </c>
      <c r="H20" s="30">
        <v>8</v>
      </c>
      <c r="I20" s="30">
        <v>842</v>
      </c>
      <c r="J20" s="30">
        <v>69</v>
      </c>
      <c r="K20" s="30">
        <v>193</v>
      </c>
    </row>
    <row r="21" spans="1:11" ht="15" customHeight="1">
      <c r="A21" s="49"/>
      <c r="B21" s="24"/>
      <c r="C21" s="52"/>
      <c r="D21" s="31">
        <v>1</v>
      </c>
      <c r="E21" s="26">
        <v>5.9356966199505361E-2</v>
      </c>
      <c r="F21" s="27">
        <v>8.2440230832646327E-3</v>
      </c>
      <c r="G21" s="27">
        <v>1.8961253091508656E-2</v>
      </c>
      <c r="H21" s="27">
        <v>6.5952184666117067E-3</v>
      </c>
      <c r="I21" s="27">
        <v>0.69414674361088213</v>
      </c>
      <c r="J21" s="27">
        <v>5.688375927452597E-2</v>
      </c>
      <c r="K21" s="27">
        <v>0.15910964550700743</v>
      </c>
    </row>
    <row r="22" spans="1:11" ht="15" customHeight="1">
      <c r="A22" s="49"/>
      <c r="B22" s="24"/>
      <c r="C22" s="51" t="s">
        <v>292</v>
      </c>
      <c r="D22" s="28">
        <v>2533</v>
      </c>
      <c r="E22" s="29">
        <v>144</v>
      </c>
      <c r="F22" s="30">
        <v>25</v>
      </c>
      <c r="G22" s="30">
        <v>35</v>
      </c>
      <c r="H22" s="30">
        <v>21</v>
      </c>
      <c r="I22" s="30">
        <v>1837</v>
      </c>
      <c r="J22" s="30">
        <v>152</v>
      </c>
      <c r="K22" s="30">
        <v>336</v>
      </c>
    </row>
    <row r="23" spans="1:11" ht="15" customHeight="1">
      <c r="A23" s="49"/>
      <c r="B23" s="24"/>
      <c r="C23" s="52"/>
      <c r="D23" s="25">
        <v>1</v>
      </c>
      <c r="E23" s="26">
        <v>5.6849585471772601E-2</v>
      </c>
      <c r="F23" s="27">
        <v>9.8697196999605209E-3</v>
      </c>
      <c r="G23" s="27">
        <v>1.381760757994473E-2</v>
      </c>
      <c r="H23" s="27">
        <v>8.2905645479668371E-3</v>
      </c>
      <c r="I23" s="27">
        <v>0.7252270035530991</v>
      </c>
      <c r="J23" s="27">
        <v>6.0007895775759969E-2</v>
      </c>
      <c r="K23" s="27">
        <v>0.13264903276746939</v>
      </c>
    </row>
    <row r="24" spans="1:11" ht="15" customHeight="1">
      <c r="A24" s="49"/>
      <c r="B24" s="24"/>
      <c r="C24" s="51" t="s">
        <v>293</v>
      </c>
      <c r="D24" s="28">
        <v>3444</v>
      </c>
      <c r="E24" s="29">
        <v>272</v>
      </c>
      <c r="F24" s="30">
        <v>55</v>
      </c>
      <c r="G24" s="30">
        <v>60</v>
      </c>
      <c r="H24" s="30">
        <v>25</v>
      </c>
      <c r="I24" s="30">
        <v>2433</v>
      </c>
      <c r="J24" s="30">
        <v>206</v>
      </c>
      <c r="K24" s="30">
        <v>419</v>
      </c>
    </row>
    <row r="25" spans="1:11" ht="15" customHeight="1">
      <c r="A25" s="49"/>
      <c r="B25" s="24"/>
      <c r="C25" s="52"/>
      <c r="D25" s="25">
        <v>1</v>
      </c>
      <c r="E25" s="26">
        <v>7.8977932636469225E-2</v>
      </c>
      <c r="F25" s="27">
        <v>1.5969802555168409E-2</v>
      </c>
      <c r="G25" s="27">
        <v>1.7421602787456445E-2</v>
      </c>
      <c r="H25" s="27">
        <v>7.259001161440186E-3</v>
      </c>
      <c r="I25" s="27">
        <v>0.70644599303135891</v>
      </c>
      <c r="J25" s="27">
        <v>5.9814169570267132E-2</v>
      </c>
      <c r="K25" s="27">
        <v>0.12166085946573751</v>
      </c>
    </row>
    <row r="26" spans="1:11" ht="15" customHeight="1">
      <c r="A26" s="49"/>
      <c r="B26" s="24"/>
      <c r="C26" s="51" t="s">
        <v>294</v>
      </c>
      <c r="D26" s="28">
        <v>3018</v>
      </c>
      <c r="E26" s="29">
        <v>286</v>
      </c>
      <c r="F26" s="30">
        <v>40</v>
      </c>
      <c r="G26" s="30">
        <v>47</v>
      </c>
      <c r="H26" s="30">
        <v>9</v>
      </c>
      <c r="I26" s="30">
        <v>2025</v>
      </c>
      <c r="J26" s="30">
        <v>219</v>
      </c>
      <c r="K26" s="30">
        <v>406</v>
      </c>
    </row>
    <row r="27" spans="1:11" ht="15" customHeight="1">
      <c r="A27" s="49"/>
      <c r="B27" s="43"/>
      <c r="C27" s="60"/>
      <c r="D27" s="44">
        <v>1</v>
      </c>
      <c r="E27" s="45">
        <v>9.4764744864148445E-2</v>
      </c>
      <c r="F27" s="46">
        <v>1.3253810470510271E-2</v>
      </c>
      <c r="G27" s="46">
        <v>1.5573227302849569E-2</v>
      </c>
      <c r="H27" s="46">
        <v>2.982107355864811E-3</v>
      </c>
      <c r="I27" s="46">
        <v>0.67097415506958247</v>
      </c>
      <c r="J27" s="46">
        <v>7.2564612326043734E-2</v>
      </c>
      <c r="K27" s="46">
        <v>0.13452617627567925</v>
      </c>
    </row>
    <row r="28" spans="1:11" ht="15" customHeight="1">
      <c r="A28" s="49"/>
      <c r="B28" s="24" t="s">
        <v>281</v>
      </c>
      <c r="C28" s="53" t="s">
        <v>295</v>
      </c>
      <c r="D28" s="21">
        <v>3483</v>
      </c>
      <c r="E28" s="22">
        <v>185</v>
      </c>
      <c r="F28" s="23">
        <v>23</v>
      </c>
      <c r="G28" s="23">
        <v>40</v>
      </c>
      <c r="H28" s="23">
        <v>14</v>
      </c>
      <c r="I28" s="23">
        <v>2594</v>
      </c>
      <c r="J28" s="23">
        <v>243</v>
      </c>
      <c r="K28" s="23">
        <v>399</v>
      </c>
    </row>
    <row r="29" spans="1:11" ht="15" customHeight="1">
      <c r="A29" s="49"/>
      <c r="B29" s="24"/>
      <c r="C29" s="52"/>
      <c r="D29" s="31">
        <v>1</v>
      </c>
      <c r="E29" s="26">
        <v>5.3115130634510482E-2</v>
      </c>
      <c r="F29" s="27">
        <v>6.6035027275337353E-3</v>
      </c>
      <c r="G29" s="27">
        <v>1.1484352569623888E-2</v>
      </c>
      <c r="H29" s="27">
        <v>4.019523399368361E-3</v>
      </c>
      <c r="I29" s="27">
        <v>0.7447602641401091</v>
      </c>
      <c r="J29" s="27">
        <v>6.9767441860465115E-2</v>
      </c>
      <c r="K29" s="27">
        <v>0.11455641688199827</v>
      </c>
    </row>
    <row r="30" spans="1:11" ht="15" customHeight="1">
      <c r="A30" s="49"/>
      <c r="B30" s="24"/>
      <c r="C30" s="51" t="s">
        <v>296</v>
      </c>
      <c r="D30" s="28">
        <v>3071</v>
      </c>
      <c r="E30" s="29">
        <v>159</v>
      </c>
      <c r="F30" s="30">
        <v>44</v>
      </c>
      <c r="G30" s="30">
        <v>21</v>
      </c>
      <c r="H30" s="30">
        <v>24</v>
      </c>
      <c r="I30" s="30">
        <v>2184</v>
      </c>
      <c r="J30" s="30">
        <v>155</v>
      </c>
      <c r="K30" s="30">
        <v>501</v>
      </c>
    </row>
    <row r="31" spans="1:11" ht="15" customHeight="1">
      <c r="A31" s="49"/>
      <c r="B31" s="24"/>
      <c r="C31" s="52"/>
      <c r="D31" s="31">
        <v>1</v>
      </c>
      <c r="E31" s="26">
        <v>5.177466623249756E-2</v>
      </c>
      <c r="F31" s="27">
        <v>1.4327580592640833E-2</v>
      </c>
      <c r="G31" s="27">
        <v>6.8381634646694891E-3</v>
      </c>
      <c r="H31" s="27">
        <v>7.815043959622273E-3</v>
      </c>
      <c r="I31" s="27">
        <v>0.7111690003256268</v>
      </c>
      <c r="J31" s="27">
        <v>5.0472158905893849E-2</v>
      </c>
      <c r="K31" s="27">
        <v>0.16313904265711496</v>
      </c>
    </row>
    <row r="32" spans="1:11" ht="15" customHeight="1">
      <c r="A32" s="49"/>
      <c r="B32" s="24"/>
      <c r="C32" s="51" t="s">
        <v>297</v>
      </c>
      <c r="D32" s="28">
        <v>292</v>
      </c>
      <c r="E32" s="29">
        <v>30</v>
      </c>
      <c r="F32" s="30">
        <v>3</v>
      </c>
      <c r="G32" s="30">
        <v>8</v>
      </c>
      <c r="H32" s="30">
        <v>2</v>
      </c>
      <c r="I32" s="30">
        <v>178</v>
      </c>
      <c r="J32" s="30">
        <v>21</v>
      </c>
      <c r="K32" s="30">
        <v>51</v>
      </c>
    </row>
    <row r="33" spans="1:11" ht="15" customHeight="1">
      <c r="A33" s="49"/>
      <c r="B33" s="24"/>
      <c r="C33" s="52"/>
      <c r="D33" s="31">
        <v>1</v>
      </c>
      <c r="E33" s="26">
        <v>0.10273972602739725</v>
      </c>
      <c r="F33" s="27">
        <v>1.0273972602739725E-2</v>
      </c>
      <c r="G33" s="27">
        <v>2.7397260273972601E-2</v>
      </c>
      <c r="H33" s="27">
        <v>6.8493150684931503E-3</v>
      </c>
      <c r="I33" s="27">
        <v>0.6095890410958904</v>
      </c>
      <c r="J33" s="27">
        <v>7.1917808219178078E-2</v>
      </c>
      <c r="K33" s="27">
        <v>0.17465753424657535</v>
      </c>
    </row>
    <row r="34" spans="1:11" ht="15" customHeight="1">
      <c r="A34" s="49"/>
      <c r="B34" s="24"/>
      <c r="C34" s="51" t="s">
        <v>298</v>
      </c>
      <c r="D34" s="28">
        <v>2670</v>
      </c>
      <c r="E34" s="29">
        <v>303</v>
      </c>
      <c r="F34" s="30">
        <v>43</v>
      </c>
      <c r="G34" s="30">
        <v>70</v>
      </c>
      <c r="H34" s="30">
        <v>20</v>
      </c>
      <c r="I34" s="30">
        <v>1857</v>
      </c>
      <c r="J34" s="30">
        <v>154</v>
      </c>
      <c r="K34" s="30">
        <v>245</v>
      </c>
    </row>
    <row r="35" spans="1:11" ht="15" customHeight="1">
      <c r="A35" s="49"/>
      <c r="B35" s="43"/>
      <c r="C35" s="60"/>
      <c r="D35" s="44">
        <v>1</v>
      </c>
      <c r="E35" s="45">
        <v>0.11348314606741573</v>
      </c>
      <c r="F35" s="46">
        <v>1.6104868913857678E-2</v>
      </c>
      <c r="G35" s="46">
        <v>2.6217228464419477E-2</v>
      </c>
      <c r="H35" s="46">
        <v>7.4906367041198503E-3</v>
      </c>
      <c r="I35" s="46">
        <v>0.69550561797752808</v>
      </c>
      <c r="J35" s="46">
        <v>5.7677902621722843E-2</v>
      </c>
      <c r="K35" s="46">
        <v>9.1760299625468167E-2</v>
      </c>
    </row>
    <row r="36" spans="1:11" ht="15" customHeight="1">
      <c r="A36" s="49"/>
      <c r="B36" s="24" t="s">
        <v>17</v>
      </c>
      <c r="C36" s="53" t="s">
        <v>299</v>
      </c>
      <c r="D36" s="21">
        <v>356</v>
      </c>
      <c r="E36" s="22">
        <v>11</v>
      </c>
      <c r="F36" s="23">
        <v>2</v>
      </c>
      <c r="G36" s="23">
        <v>5</v>
      </c>
      <c r="H36" s="23">
        <v>0</v>
      </c>
      <c r="I36" s="23">
        <v>246</v>
      </c>
      <c r="J36" s="23">
        <v>25</v>
      </c>
      <c r="K36" s="23">
        <v>68</v>
      </c>
    </row>
    <row r="37" spans="1:11" ht="15" customHeight="1">
      <c r="A37" s="49"/>
      <c r="B37" s="24"/>
      <c r="C37" s="52"/>
      <c r="D37" s="31">
        <v>1</v>
      </c>
      <c r="E37" s="26">
        <v>3.0898876404494381E-2</v>
      </c>
      <c r="F37" s="27">
        <v>5.6179775280898875E-3</v>
      </c>
      <c r="G37" s="27">
        <v>1.4044943820224719E-2</v>
      </c>
      <c r="H37" s="27">
        <v>0</v>
      </c>
      <c r="I37" s="27">
        <v>0.6910112359550562</v>
      </c>
      <c r="J37" s="27">
        <v>7.02247191011236E-2</v>
      </c>
      <c r="K37" s="27">
        <v>0.19101123595505617</v>
      </c>
    </row>
    <row r="38" spans="1:11" ht="15" customHeight="1">
      <c r="A38" s="49"/>
      <c r="B38" s="24"/>
      <c r="C38" s="54" t="s">
        <v>300</v>
      </c>
      <c r="D38" s="28">
        <v>844</v>
      </c>
      <c r="E38" s="29">
        <v>49</v>
      </c>
      <c r="F38" s="30">
        <v>7</v>
      </c>
      <c r="G38" s="30">
        <v>14</v>
      </c>
      <c r="H38" s="30">
        <v>5</v>
      </c>
      <c r="I38" s="30">
        <v>516</v>
      </c>
      <c r="J38" s="30">
        <v>65</v>
      </c>
      <c r="K38" s="30">
        <v>192</v>
      </c>
    </row>
    <row r="39" spans="1:11" ht="15" customHeight="1">
      <c r="A39" s="49"/>
      <c r="B39" s="24"/>
      <c r="C39" s="52"/>
      <c r="D39" s="31">
        <v>1</v>
      </c>
      <c r="E39" s="26">
        <v>5.8056872037914695E-2</v>
      </c>
      <c r="F39" s="27">
        <v>8.2938388625592423E-3</v>
      </c>
      <c r="G39" s="27">
        <v>1.6587677725118485E-2</v>
      </c>
      <c r="H39" s="27">
        <v>5.9241706161137437E-3</v>
      </c>
      <c r="I39" s="27">
        <v>0.61137440758293837</v>
      </c>
      <c r="J39" s="27">
        <v>7.7014218009478677E-2</v>
      </c>
      <c r="K39" s="27">
        <v>0.22748815165876776</v>
      </c>
    </row>
    <row r="40" spans="1:11" ht="15" customHeight="1">
      <c r="A40" s="49"/>
      <c r="B40" s="24"/>
      <c r="C40" s="51" t="s">
        <v>301</v>
      </c>
      <c r="D40" s="28">
        <v>10249</v>
      </c>
      <c r="E40" s="29">
        <v>839</v>
      </c>
      <c r="F40" s="30">
        <v>136</v>
      </c>
      <c r="G40" s="30">
        <v>168</v>
      </c>
      <c r="H40" s="30">
        <v>67</v>
      </c>
      <c r="I40" s="30">
        <v>7278</v>
      </c>
      <c r="J40" s="30">
        <v>627</v>
      </c>
      <c r="K40" s="30">
        <v>1201</v>
      </c>
    </row>
    <row r="41" spans="1:11" ht="15" customHeight="1">
      <c r="A41" s="49"/>
      <c r="B41" s="43"/>
      <c r="C41" s="60"/>
      <c r="D41" s="44">
        <v>1</v>
      </c>
      <c r="E41" s="45">
        <v>8.1861645038540348E-2</v>
      </c>
      <c r="F41" s="46">
        <v>1.3269587276807493E-2</v>
      </c>
      <c r="G41" s="46">
        <v>1.6391843106644551E-2</v>
      </c>
      <c r="H41" s="46">
        <v>6.5372231437213386E-3</v>
      </c>
      <c r="I41" s="46">
        <v>0.71011806029856572</v>
      </c>
      <c r="J41" s="46">
        <v>6.1176700165869839E-2</v>
      </c>
      <c r="K41" s="46">
        <v>0.11718216411357206</v>
      </c>
    </row>
    <row r="42" spans="1:11" ht="15" customHeight="1">
      <c r="A42" s="49"/>
      <c r="B42" s="24" t="s">
        <v>15</v>
      </c>
      <c r="C42" s="53" t="s">
        <v>302</v>
      </c>
      <c r="D42" s="21">
        <v>334</v>
      </c>
      <c r="E42" s="35">
        <v>21</v>
      </c>
      <c r="F42" s="36">
        <v>3</v>
      </c>
      <c r="G42" s="36">
        <v>4</v>
      </c>
      <c r="H42" s="36">
        <v>1</v>
      </c>
      <c r="I42" s="36">
        <v>243</v>
      </c>
      <c r="J42" s="36">
        <v>30</v>
      </c>
      <c r="K42" s="36">
        <v>33</v>
      </c>
    </row>
    <row r="43" spans="1:11" ht="15" customHeight="1">
      <c r="A43" s="49"/>
      <c r="B43" s="24"/>
      <c r="C43" s="52"/>
      <c r="D43" s="31">
        <v>1</v>
      </c>
      <c r="E43" s="26">
        <v>6.2874251497005984E-2</v>
      </c>
      <c r="F43" s="27">
        <v>8.9820359281437123E-3</v>
      </c>
      <c r="G43" s="27">
        <v>1.1976047904191617E-2</v>
      </c>
      <c r="H43" s="27">
        <v>2.9940119760479044E-3</v>
      </c>
      <c r="I43" s="27">
        <v>0.72754491017964074</v>
      </c>
      <c r="J43" s="27">
        <v>8.9820359281437126E-2</v>
      </c>
      <c r="K43" s="27">
        <v>9.880239520958084E-2</v>
      </c>
    </row>
    <row r="44" spans="1:11" ht="15" customHeight="1">
      <c r="A44" s="49"/>
      <c r="B44" s="24"/>
      <c r="C44" s="51" t="s">
        <v>303</v>
      </c>
      <c r="D44" s="28">
        <v>6021</v>
      </c>
      <c r="E44" s="37">
        <v>444</v>
      </c>
      <c r="F44" s="38">
        <v>61</v>
      </c>
      <c r="G44" s="38">
        <v>101</v>
      </c>
      <c r="H44" s="38">
        <v>28</v>
      </c>
      <c r="I44" s="38">
        <v>4380</v>
      </c>
      <c r="J44" s="38">
        <v>344</v>
      </c>
      <c r="K44" s="38">
        <v>692</v>
      </c>
    </row>
    <row r="45" spans="1:11" ht="15" customHeight="1">
      <c r="A45" s="49"/>
      <c r="B45" s="24"/>
      <c r="C45" s="52"/>
      <c r="D45" s="31">
        <v>1</v>
      </c>
      <c r="E45" s="26">
        <v>7.3741903338315901E-2</v>
      </c>
      <c r="F45" s="27">
        <v>1.0131207440624481E-2</v>
      </c>
      <c r="G45" s="27">
        <v>1.6774622155788076E-2</v>
      </c>
      <c r="H45" s="27">
        <v>4.6503903006145158E-3</v>
      </c>
      <c r="I45" s="27">
        <v>0.72745391131041359</v>
      </c>
      <c r="J45" s="27">
        <v>5.7133366550406912E-2</v>
      </c>
      <c r="K45" s="27">
        <v>0.11493107457233018</v>
      </c>
    </row>
    <row r="46" spans="1:11" ht="15" customHeight="1">
      <c r="A46" s="49"/>
      <c r="B46" s="24"/>
      <c r="C46" s="51" t="s">
        <v>304</v>
      </c>
      <c r="D46" s="28">
        <v>3802</v>
      </c>
      <c r="E46" s="37">
        <v>292</v>
      </c>
      <c r="F46" s="38">
        <v>55</v>
      </c>
      <c r="G46" s="38">
        <v>58</v>
      </c>
      <c r="H46" s="38">
        <v>31</v>
      </c>
      <c r="I46" s="38">
        <v>2624</v>
      </c>
      <c r="J46" s="38">
        <v>245</v>
      </c>
      <c r="K46" s="38">
        <v>526</v>
      </c>
    </row>
    <row r="47" spans="1:11" ht="15" customHeight="1">
      <c r="A47" s="49"/>
      <c r="B47" s="24"/>
      <c r="C47" s="52"/>
      <c r="D47" s="31">
        <v>1</v>
      </c>
      <c r="E47" s="26">
        <v>7.6801683324566022E-2</v>
      </c>
      <c r="F47" s="27">
        <v>1.4466070489216202E-2</v>
      </c>
      <c r="G47" s="27">
        <v>1.5255128879537085E-2</v>
      </c>
      <c r="H47" s="27">
        <v>8.1536033666491318E-3</v>
      </c>
      <c r="I47" s="27">
        <v>0.69016307206733296</v>
      </c>
      <c r="J47" s="27">
        <v>6.4439768542872172E-2</v>
      </c>
      <c r="K47" s="27">
        <v>0.13834823776959496</v>
      </c>
    </row>
    <row r="48" spans="1:11" ht="15" customHeight="1">
      <c r="A48" s="49"/>
      <c r="B48" s="24"/>
      <c r="C48" s="51" t="s">
        <v>305</v>
      </c>
      <c r="D48" s="28">
        <v>1393</v>
      </c>
      <c r="E48" s="37">
        <v>142</v>
      </c>
      <c r="F48" s="38">
        <v>28</v>
      </c>
      <c r="G48" s="38">
        <v>27</v>
      </c>
      <c r="H48" s="38">
        <v>11</v>
      </c>
      <c r="I48" s="38">
        <v>862</v>
      </c>
      <c r="J48" s="38">
        <v>110</v>
      </c>
      <c r="K48" s="38">
        <v>228</v>
      </c>
    </row>
    <row r="49" spans="1:11" ht="15" customHeight="1">
      <c r="A49" s="49"/>
      <c r="B49" s="43"/>
      <c r="C49" s="60"/>
      <c r="D49" s="44">
        <v>1</v>
      </c>
      <c r="E49" s="45">
        <v>0.10193826274228285</v>
      </c>
      <c r="F49" s="46">
        <v>2.0100502512562814E-2</v>
      </c>
      <c r="G49" s="46">
        <v>1.9382627422828428E-2</v>
      </c>
      <c r="H49" s="46">
        <v>7.8966259870782481E-3</v>
      </c>
      <c r="I49" s="46">
        <v>0.61880832735104097</v>
      </c>
      <c r="J49" s="46">
        <v>7.8966259870782485E-2</v>
      </c>
      <c r="K49" s="46">
        <v>0.16367552045944006</v>
      </c>
    </row>
    <row r="50" spans="1:11" ht="15" customHeight="1">
      <c r="A50" s="49"/>
      <c r="B50" s="24" t="s">
        <v>282</v>
      </c>
      <c r="C50" s="53" t="s">
        <v>1</v>
      </c>
      <c r="D50" s="21">
        <v>1893</v>
      </c>
      <c r="E50" s="22">
        <v>170</v>
      </c>
      <c r="F50" s="23">
        <v>25</v>
      </c>
      <c r="G50" s="23">
        <v>40</v>
      </c>
      <c r="H50" s="23">
        <v>10</v>
      </c>
      <c r="I50" s="23">
        <v>1241</v>
      </c>
      <c r="J50" s="23">
        <v>93</v>
      </c>
      <c r="K50" s="23">
        <v>327</v>
      </c>
    </row>
    <row r="51" spans="1:11" ht="15" customHeight="1">
      <c r="A51" s="49"/>
      <c r="B51" s="24"/>
      <c r="C51" s="52"/>
      <c r="D51" s="31">
        <v>1</v>
      </c>
      <c r="E51" s="26">
        <v>8.980454305335446E-2</v>
      </c>
      <c r="F51" s="27">
        <v>1.3206550449022716E-2</v>
      </c>
      <c r="G51" s="27">
        <v>2.1130480718436345E-2</v>
      </c>
      <c r="H51" s="27">
        <v>5.2826201796090863E-3</v>
      </c>
      <c r="I51" s="27">
        <v>0.65557316428948753</v>
      </c>
      <c r="J51" s="27">
        <v>4.9128367670364499E-2</v>
      </c>
      <c r="K51" s="27">
        <v>0.17274167987321712</v>
      </c>
    </row>
    <row r="52" spans="1:11" ht="15" customHeight="1">
      <c r="A52" s="49"/>
      <c r="B52" s="24"/>
      <c r="C52" s="51" t="s">
        <v>306</v>
      </c>
      <c r="D52" s="28">
        <v>1503</v>
      </c>
      <c r="E52" s="29">
        <v>111</v>
      </c>
      <c r="F52" s="30">
        <v>10</v>
      </c>
      <c r="G52" s="30">
        <v>16</v>
      </c>
      <c r="H52" s="30">
        <v>8</v>
      </c>
      <c r="I52" s="30">
        <v>1152</v>
      </c>
      <c r="J52" s="30">
        <v>74</v>
      </c>
      <c r="K52" s="30">
        <v>137</v>
      </c>
    </row>
    <row r="53" spans="1:11" ht="15" customHeight="1">
      <c r="A53" s="49"/>
      <c r="B53" s="24"/>
      <c r="C53" s="52"/>
      <c r="D53" s="31">
        <v>1</v>
      </c>
      <c r="E53" s="26">
        <v>7.3852295409181631E-2</v>
      </c>
      <c r="F53" s="27">
        <v>6.6533599467731202E-3</v>
      </c>
      <c r="G53" s="27">
        <v>1.0645375914836993E-2</v>
      </c>
      <c r="H53" s="27">
        <v>5.3226879574184965E-3</v>
      </c>
      <c r="I53" s="27">
        <v>0.76646706586826352</v>
      </c>
      <c r="J53" s="27">
        <v>4.9234863606121095E-2</v>
      </c>
      <c r="K53" s="27">
        <v>9.1151031270791744E-2</v>
      </c>
    </row>
    <row r="54" spans="1:11" ht="15" customHeight="1">
      <c r="A54" s="49"/>
      <c r="B54" s="24"/>
      <c r="C54" s="51" t="s">
        <v>307</v>
      </c>
      <c r="D54" s="28">
        <v>702</v>
      </c>
      <c r="E54" s="29">
        <v>63</v>
      </c>
      <c r="F54" s="30">
        <v>12</v>
      </c>
      <c r="G54" s="30">
        <v>12</v>
      </c>
      <c r="H54" s="30">
        <v>4</v>
      </c>
      <c r="I54" s="30">
        <v>459</v>
      </c>
      <c r="J54" s="30">
        <v>56</v>
      </c>
      <c r="K54" s="30">
        <v>103</v>
      </c>
    </row>
    <row r="55" spans="1:11" ht="15" customHeight="1">
      <c r="A55" s="49"/>
      <c r="B55" s="24"/>
      <c r="C55" s="52"/>
      <c r="D55" s="31">
        <v>1</v>
      </c>
      <c r="E55" s="26">
        <v>8.9743589743589744E-2</v>
      </c>
      <c r="F55" s="27">
        <v>1.7094017094017096E-2</v>
      </c>
      <c r="G55" s="27">
        <v>1.7094017094017096E-2</v>
      </c>
      <c r="H55" s="27">
        <v>5.6980056980056983E-3</v>
      </c>
      <c r="I55" s="27">
        <v>0.65384615384615385</v>
      </c>
      <c r="J55" s="27">
        <v>7.9772079772079771E-2</v>
      </c>
      <c r="K55" s="27">
        <v>0.14672364672364671</v>
      </c>
    </row>
    <row r="56" spans="1:11" ht="15" customHeight="1">
      <c r="A56" s="49"/>
      <c r="B56" s="24"/>
      <c r="C56" s="51" t="s">
        <v>12</v>
      </c>
      <c r="D56" s="28">
        <v>912</v>
      </c>
      <c r="E56" s="29">
        <v>67</v>
      </c>
      <c r="F56" s="30">
        <v>7</v>
      </c>
      <c r="G56" s="30">
        <v>17</v>
      </c>
      <c r="H56" s="30">
        <v>6</v>
      </c>
      <c r="I56" s="30">
        <v>632</v>
      </c>
      <c r="J56" s="30">
        <v>55</v>
      </c>
      <c r="K56" s="30">
        <v>138</v>
      </c>
    </row>
    <row r="57" spans="1:11" ht="15" customHeight="1">
      <c r="A57" s="49"/>
      <c r="B57" s="24"/>
      <c r="C57" s="52"/>
      <c r="D57" s="31">
        <v>1</v>
      </c>
      <c r="E57" s="26">
        <v>7.3464912280701761E-2</v>
      </c>
      <c r="F57" s="27">
        <v>7.6754385964912276E-3</v>
      </c>
      <c r="G57" s="27">
        <v>1.8640350877192981E-2</v>
      </c>
      <c r="H57" s="27">
        <v>6.5789473684210523E-3</v>
      </c>
      <c r="I57" s="27">
        <v>0.69298245614035092</v>
      </c>
      <c r="J57" s="27">
        <v>6.0307017543859649E-2</v>
      </c>
      <c r="K57" s="27">
        <v>0.15131578947368421</v>
      </c>
    </row>
    <row r="58" spans="1:11" ht="15" customHeight="1">
      <c r="A58" s="49"/>
      <c r="B58" s="24"/>
      <c r="C58" s="51" t="s">
        <v>308</v>
      </c>
      <c r="D58" s="28">
        <v>1397</v>
      </c>
      <c r="E58" s="29">
        <v>120</v>
      </c>
      <c r="F58" s="30">
        <v>21</v>
      </c>
      <c r="G58" s="30">
        <v>28</v>
      </c>
      <c r="H58" s="30">
        <v>7</v>
      </c>
      <c r="I58" s="30">
        <v>861</v>
      </c>
      <c r="J58" s="30">
        <v>81</v>
      </c>
      <c r="K58" s="30">
        <v>285</v>
      </c>
    </row>
    <row r="59" spans="1:11" ht="15" customHeight="1">
      <c r="A59" s="49"/>
      <c r="B59" s="24"/>
      <c r="C59" s="52"/>
      <c r="D59" s="31">
        <v>1</v>
      </c>
      <c r="E59" s="26">
        <v>8.5898353614889053E-2</v>
      </c>
      <c r="F59" s="27">
        <v>1.5032211882605583E-2</v>
      </c>
      <c r="G59" s="27">
        <v>2.0042949176807445E-2</v>
      </c>
      <c r="H59" s="27">
        <v>5.0107372942018611E-3</v>
      </c>
      <c r="I59" s="27">
        <v>0.61632068718682886</v>
      </c>
      <c r="J59" s="27">
        <v>5.7981388690050109E-2</v>
      </c>
      <c r="K59" s="27">
        <v>0.20400858983536149</v>
      </c>
    </row>
    <row r="60" spans="1:11" ht="15" customHeight="1">
      <c r="A60" s="49"/>
      <c r="B60" s="24"/>
      <c r="C60" s="51" t="s">
        <v>16</v>
      </c>
      <c r="D60" s="28">
        <v>940</v>
      </c>
      <c r="E60" s="29">
        <v>45</v>
      </c>
      <c r="F60" s="30">
        <v>12</v>
      </c>
      <c r="G60" s="30">
        <v>10</v>
      </c>
      <c r="H60" s="30">
        <v>8</v>
      </c>
      <c r="I60" s="30">
        <v>710</v>
      </c>
      <c r="J60" s="30">
        <v>56</v>
      </c>
      <c r="K60" s="30">
        <v>105</v>
      </c>
    </row>
    <row r="61" spans="1:11" ht="15" customHeight="1">
      <c r="A61" s="49"/>
      <c r="B61" s="24"/>
      <c r="C61" s="52"/>
      <c r="D61" s="31">
        <v>1</v>
      </c>
      <c r="E61" s="26">
        <v>4.7872340425531915E-2</v>
      </c>
      <c r="F61" s="27">
        <v>1.276595744680851E-2</v>
      </c>
      <c r="G61" s="27">
        <v>1.0638297872340425E-2</v>
      </c>
      <c r="H61" s="27">
        <v>8.5106382978723406E-3</v>
      </c>
      <c r="I61" s="27">
        <v>0.75531914893617025</v>
      </c>
      <c r="J61" s="27">
        <v>5.9574468085106386E-2</v>
      </c>
      <c r="K61" s="27">
        <v>0.11170212765957446</v>
      </c>
    </row>
    <row r="62" spans="1:11" ht="15" customHeight="1">
      <c r="A62" s="49"/>
      <c r="B62" s="24"/>
      <c r="C62" s="51" t="s">
        <v>5</v>
      </c>
      <c r="D62" s="28">
        <v>1675</v>
      </c>
      <c r="E62" s="29">
        <v>128</v>
      </c>
      <c r="F62" s="30">
        <v>15</v>
      </c>
      <c r="G62" s="30">
        <v>23</v>
      </c>
      <c r="H62" s="30">
        <v>5</v>
      </c>
      <c r="I62" s="30">
        <v>1230</v>
      </c>
      <c r="J62" s="30">
        <v>120</v>
      </c>
      <c r="K62" s="30">
        <v>165</v>
      </c>
    </row>
    <row r="63" spans="1:11" ht="15" customHeight="1">
      <c r="A63" s="49"/>
      <c r="B63" s="24"/>
      <c r="C63" s="52"/>
      <c r="D63" s="31">
        <v>1</v>
      </c>
      <c r="E63" s="26">
        <v>7.6417910447761195E-2</v>
      </c>
      <c r="F63" s="27">
        <v>8.9552238805970154E-3</v>
      </c>
      <c r="G63" s="27">
        <v>1.373134328358209E-2</v>
      </c>
      <c r="H63" s="27">
        <v>2.9850746268656717E-3</v>
      </c>
      <c r="I63" s="27">
        <v>0.73432835820895526</v>
      </c>
      <c r="J63" s="27">
        <v>7.1641791044776124E-2</v>
      </c>
      <c r="K63" s="27">
        <v>9.8507462686567168E-2</v>
      </c>
    </row>
    <row r="64" spans="1:11" ht="15" customHeight="1">
      <c r="A64" s="49"/>
      <c r="B64" s="24"/>
      <c r="C64" s="51" t="s">
        <v>14</v>
      </c>
      <c r="D64" s="28">
        <v>834</v>
      </c>
      <c r="E64" s="29">
        <v>75</v>
      </c>
      <c r="F64" s="30">
        <v>15</v>
      </c>
      <c r="G64" s="30">
        <v>16</v>
      </c>
      <c r="H64" s="30">
        <v>6</v>
      </c>
      <c r="I64" s="30">
        <v>561</v>
      </c>
      <c r="J64" s="30">
        <v>64</v>
      </c>
      <c r="K64" s="30">
        <v>105</v>
      </c>
    </row>
    <row r="65" spans="1:11" ht="15" customHeight="1">
      <c r="A65" s="49"/>
      <c r="B65" s="24"/>
      <c r="C65" s="52"/>
      <c r="D65" s="31">
        <v>1</v>
      </c>
      <c r="E65" s="26">
        <v>8.9928057553956831E-2</v>
      </c>
      <c r="F65" s="27">
        <v>1.7985611510791366E-2</v>
      </c>
      <c r="G65" s="27">
        <v>1.9184652278177457E-2</v>
      </c>
      <c r="H65" s="27">
        <v>7.1942446043165471E-3</v>
      </c>
      <c r="I65" s="27">
        <v>0.67266187050359716</v>
      </c>
      <c r="J65" s="27">
        <v>7.6738609112709827E-2</v>
      </c>
      <c r="K65" s="27">
        <v>0.12589928057553956</v>
      </c>
    </row>
    <row r="66" spans="1:11" ht="15" customHeight="1">
      <c r="A66" s="49"/>
      <c r="B66" s="24"/>
      <c r="C66" s="51" t="s">
        <v>19</v>
      </c>
      <c r="D66" s="28">
        <v>1911</v>
      </c>
      <c r="E66" s="29">
        <v>141</v>
      </c>
      <c r="F66" s="30">
        <v>31</v>
      </c>
      <c r="G66" s="30">
        <v>30</v>
      </c>
      <c r="H66" s="30">
        <v>18</v>
      </c>
      <c r="I66" s="30">
        <v>1376</v>
      </c>
      <c r="J66" s="30">
        <v>140</v>
      </c>
      <c r="K66" s="30">
        <v>184</v>
      </c>
    </row>
    <row r="67" spans="1:11" ht="15" customHeight="1">
      <c r="A67" s="49"/>
      <c r="B67" s="43"/>
      <c r="C67" s="60"/>
      <c r="D67" s="44">
        <v>1</v>
      </c>
      <c r="E67" s="45">
        <v>7.378335949764521E-2</v>
      </c>
      <c r="F67" s="46">
        <v>1.6221873364730507E-2</v>
      </c>
      <c r="G67" s="46">
        <v>1.5698587127158554E-2</v>
      </c>
      <c r="H67" s="46">
        <v>9.4191522762951327E-3</v>
      </c>
      <c r="I67" s="46">
        <v>0.72004186289900574</v>
      </c>
      <c r="J67" s="46">
        <v>7.3260073260073263E-2</v>
      </c>
      <c r="K67" s="46">
        <v>9.6284667713239139E-2</v>
      </c>
    </row>
    <row r="68" spans="1:11" ht="15" customHeight="1">
      <c r="A68" s="49"/>
      <c r="B68" s="24" t="s">
        <v>283</v>
      </c>
      <c r="C68" s="53" t="s">
        <v>309</v>
      </c>
      <c r="D68" s="21">
        <v>1592</v>
      </c>
      <c r="E68" s="22">
        <v>66</v>
      </c>
      <c r="F68" s="23">
        <v>11</v>
      </c>
      <c r="G68" s="23">
        <v>24</v>
      </c>
      <c r="H68" s="23">
        <v>8</v>
      </c>
      <c r="I68" s="23">
        <v>1164</v>
      </c>
      <c r="J68" s="23">
        <v>83</v>
      </c>
      <c r="K68" s="23">
        <v>248</v>
      </c>
    </row>
    <row r="69" spans="1:11" ht="15" customHeight="1">
      <c r="A69" s="49"/>
      <c r="B69" s="24"/>
      <c r="C69" s="52"/>
      <c r="D69" s="31">
        <v>1</v>
      </c>
      <c r="E69" s="26">
        <v>4.1457286432160803E-2</v>
      </c>
      <c r="F69" s="27">
        <v>6.9095477386934678E-3</v>
      </c>
      <c r="G69" s="27">
        <v>1.507537688442211E-2</v>
      </c>
      <c r="H69" s="27">
        <v>5.0251256281407036E-3</v>
      </c>
      <c r="I69" s="27">
        <v>0.73115577889447236</v>
      </c>
      <c r="J69" s="27">
        <v>5.2135678391959796E-2</v>
      </c>
      <c r="K69" s="27">
        <v>0.15577889447236182</v>
      </c>
    </row>
    <row r="70" spans="1:11" ht="15" customHeight="1">
      <c r="A70" s="49"/>
      <c r="B70" s="24"/>
      <c r="C70" s="51" t="s">
        <v>310</v>
      </c>
      <c r="D70" s="28">
        <v>1914</v>
      </c>
      <c r="E70" s="29">
        <v>101</v>
      </c>
      <c r="F70" s="30">
        <v>14</v>
      </c>
      <c r="G70" s="30">
        <v>23</v>
      </c>
      <c r="H70" s="30">
        <v>11</v>
      </c>
      <c r="I70" s="30">
        <v>1402</v>
      </c>
      <c r="J70" s="30">
        <v>117</v>
      </c>
      <c r="K70" s="30">
        <v>255</v>
      </c>
    </row>
    <row r="71" spans="1:11" ht="15" customHeight="1">
      <c r="A71" s="49"/>
      <c r="B71" s="24"/>
      <c r="C71" s="52"/>
      <c r="D71" s="31">
        <v>1</v>
      </c>
      <c r="E71" s="26">
        <v>5.2769070010449323E-2</v>
      </c>
      <c r="F71" s="27">
        <v>7.3145245559038665E-3</v>
      </c>
      <c r="G71" s="27">
        <v>1.2016718913270637E-2</v>
      </c>
      <c r="H71" s="27">
        <v>5.7471264367816091E-3</v>
      </c>
      <c r="I71" s="27">
        <v>0.73249738766980144</v>
      </c>
      <c r="J71" s="27">
        <v>6.1128526645768025E-2</v>
      </c>
      <c r="K71" s="27">
        <v>0.13322884012539185</v>
      </c>
    </row>
    <row r="72" spans="1:11" ht="15" customHeight="1">
      <c r="A72" s="49"/>
      <c r="B72" s="24"/>
      <c r="C72" s="51" t="s">
        <v>311</v>
      </c>
      <c r="D72" s="28">
        <v>3017</v>
      </c>
      <c r="E72" s="29">
        <v>229</v>
      </c>
      <c r="F72" s="30">
        <v>44</v>
      </c>
      <c r="G72" s="30">
        <v>48</v>
      </c>
      <c r="H72" s="30">
        <v>19</v>
      </c>
      <c r="I72" s="30">
        <v>2147</v>
      </c>
      <c r="J72" s="30">
        <v>193</v>
      </c>
      <c r="K72" s="30">
        <v>352</v>
      </c>
    </row>
    <row r="73" spans="1:11" ht="15" customHeight="1">
      <c r="A73" s="49"/>
      <c r="B73" s="24"/>
      <c r="C73" s="52"/>
      <c r="D73" s="31">
        <v>1</v>
      </c>
      <c r="E73" s="26">
        <v>7.590321511435201E-2</v>
      </c>
      <c r="F73" s="27">
        <v>1.4584023864766324E-2</v>
      </c>
      <c r="G73" s="27">
        <v>1.5909844216108717E-2</v>
      </c>
      <c r="H73" s="27">
        <v>6.2976466688763671E-3</v>
      </c>
      <c r="I73" s="27">
        <v>0.71163407358302955</v>
      </c>
      <c r="J73" s="27">
        <v>6.3970831952270463E-2</v>
      </c>
      <c r="K73" s="27">
        <v>0.11667219091813059</v>
      </c>
    </row>
    <row r="74" spans="1:11" ht="15" customHeight="1">
      <c r="A74" s="49"/>
      <c r="B74" s="24"/>
      <c r="C74" s="51" t="s">
        <v>312</v>
      </c>
      <c r="D74" s="28">
        <v>2283</v>
      </c>
      <c r="E74" s="29">
        <v>193</v>
      </c>
      <c r="F74" s="30">
        <v>32</v>
      </c>
      <c r="G74" s="30">
        <v>40</v>
      </c>
      <c r="H74" s="30">
        <v>20</v>
      </c>
      <c r="I74" s="30">
        <v>1587</v>
      </c>
      <c r="J74" s="30">
        <v>147</v>
      </c>
      <c r="K74" s="30">
        <v>280</v>
      </c>
    </row>
    <row r="75" spans="1:11" ht="15" customHeight="1">
      <c r="A75" s="49"/>
      <c r="B75" s="24"/>
      <c r="C75" s="52"/>
      <c r="D75" s="31">
        <v>1</v>
      </c>
      <c r="E75" s="26">
        <v>8.4537888742882178E-2</v>
      </c>
      <c r="F75" s="27">
        <v>1.401664476565922E-2</v>
      </c>
      <c r="G75" s="27">
        <v>1.7520805957074025E-2</v>
      </c>
      <c r="H75" s="27">
        <v>8.7604029785370123E-3</v>
      </c>
      <c r="I75" s="27">
        <v>0.69513797634691199</v>
      </c>
      <c r="J75" s="27">
        <v>6.4388961892247049E-2</v>
      </c>
      <c r="K75" s="27">
        <v>0.12264564169951818</v>
      </c>
    </row>
    <row r="76" spans="1:11" ht="15" customHeight="1">
      <c r="A76" s="49"/>
      <c r="B76" s="24"/>
      <c r="C76" s="51" t="s">
        <v>313</v>
      </c>
      <c r="D76" s="28">
        <v>1299</v>
      </c>
      <c r="E76" s="29">
        <v>142</v>
      </c>
      <c r="F76" s="30">
        <v>17</v>
      </c>
      <c r="G76" s="30">
        <v>22</v>
      </c>
      <c r="H76" s="30">
        <v>6</v>
      </c>
      <c r="I76" s="30">
        <v>846</v>
      </c>
      <c r="J76" s="30">
        <v>87</v>
      </c>
      <c r="K76" s="30">
        <v>187</v>
      </c>
    </row>
    <row r="77" spans="1:11" ht="15" customHeight="1">
      <c r="A77" s="49"/>
      <c r="B77" s="24"/>
      <c r="C77" s="52"/>
      <c r="D77" s="31">
        <v>1</v>
      </c>
      <c r="E77" s="26">
        <v>0.10931485758275597</v>
      </c>
      <c r="F77" s="27">
        <v>1.3086989992301771E-2</v>
      </c>
      <c r="G77" s="27">
        <v>1.6936104695919937E-2</v>
      </c>
      <c r="H77" s="27">
        <v>4.6189376443418013E-3</v>
      </c>
      <c r="I77" s="27">
        <v>0.65127020785219403</v>
      </c>
      <c r="J77" s="27">
        <v>6.6974595842956119E-2</v>
      </c>
      <c r="K77" s="27">
        <v>0.14395688991531946</v>
      </c>
    </row>
    <row r="78" spans="1:11" ht="15" customHeight="1">
      <c r="A78" s="49"/>
      <c r="B78" s="24"/>
      <c r="C78" s="51" t="s">
        <v>314</v>
      </c>
      <c r="D78" s="28">
        <v>1041</v>
      </c>
      <c r="E78" s="29">
        <v>109</v>
      </c>
      <c r="F78" s="30">
        <v>17</v>
      </c>
      <c r="G78" s="30">
        <v>14</v>
      </c>
      <c r="H78" s="30">
        <v>4</v>
      </c>
      <c r="I78" s="30">
        <v>701</v>
      </c>
      <c r="J78" s="30">
        <v>59</v>
      </c>
      <c r="K78" s="30">
        <v>141</v>
      </c>
    </row>
    <row r="79" spans="1:11" ht="15" customHeight="1">
      <c r="A79" s="49"/>
      <c r="B79" s="24"/>
      <c r="C79" s="52"/>
      <c r="D79" s="31">
        <v>1</v>
      </c>
      <c r="E79" s="26">
        <v>0.10470701248799232</v>
      </c>
      <c r="F79" s="27">
        <v>1.633045148895293E-2</v>
      </c>
      <c r="G79" s="27">
        <v>1.3448607108549471E-2</v>
      </c>
      <c r="H79" s="27">
        <v>3.8424591738712775E-3</v>
      </c>
      <c r="I79" s="27">
        <v>0.67339097022094141</v>
      </c>
      <c r="J79" s="27">
        <v>5.6676272814601344E-2</v>
      </c>
      <c r="K79" s="27">
        <v>0.13544668587896252</v>
      </c>
    </row>
    <row r="80" spans="1:11" ht="15" customHeight="1">
      <c r="A80" s="49"/>
      <c r="B80" s="24"/>
      <c r="C80" s="51" t="s">
        <v>315</v>
      </c>
      <c r="D80" s="28">
        <v>534</v>
      </c>
      <c r="E80" s="29">
        <v>79</v>
      </c>
      <c r="F80" s="30">
        <v>13</v>
      </c>
      <c r="G80" s="30">
        <v>16</v>
      </c>
      <c r="H80" s="30">
        <v>4</v>
      </c>
      <c r="I80" s="30">
        <v>309</v>
      </c>
      <c r="J80" s="30">
        <v>44</v>
      </c>
      <c r="K80" s="30">
        <v>80</v>
      </c>
    </row>
    <row r="81" spans="1:11" ht="15" customHeight="1">
      <c r="A81" s="49"/>
      <c r="B81" s="24"/>
      <c r="C81" s="52"/>
      <c r="D81" s="31">
        <v>1</v>
      </c>
      <c r="E81" s="26">
        <v>0.14794007490636704</v>
      </c>
      <c r="F81" s="27">
        <v>2.4344569288389514E-2</v>
      </c>
      <c r="G81" s="27">
        <v>2.9962546816479401E-2</v>
      </c>
      <c r="H81" s="27">
        <v>7.4906367041198503E-3</v>
      </c>
      <c r="I81" s="27">
        <v>0.5786516853932584</v>
      </c>
      <c r="J81" s="27">
        <v>8.2397003745318345E-2</v>
      </c>
      <c r="K81" s="27">
        <v>0.14981273408239701</v>
      </c>
    </row>
    <row r="82" spans="1:11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</row>
    <row r="83" spans="1:11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</row>
    <row r="84" spans="1:11" ht="15" customHeight="1">
      <c r="A84" s="49"/>
      <c r="B84" s="24" t="s">
        <v>316</v>
      </c>
      <c r="C84" s="53" t="s">
        <v>317</v>
      </c>
      <c r="D84" s="21">
        <v>2602</v>
      </c>
      <c r="E84" s="22">
        <v>143</v>
      </c>
      <c r="F84" s="23">
        <v>22</v>
      </c>
      <c r="G84" s="23">
        <v>35</v>
      </c>
      <c r="H84" s="23">
        <v>13</v>
      </c>
      <c r="I84" s="23">
        <v>1905</v>
      </c>
      <c r="J84" s="23">
        <v>135</v>
      </c>
      <c r="K84" s="23">
        <v>366</v>
      </c>
    </row>
    <row r="85" spans="1:11" ht="15" customHeight="1">
      <c r="A85" s="49"/>
      <c r="B85" s="24" t="s">
        <v>318</v>
      </c>
      <c r="C85" s="52"/>
      <c r="D85" s="31">
        <v>1</v>
      </c>
      <c r="E85" s="26">
        <v>5.4957724827056111E-2</v>
      </c>
      <c r="F85" s="27">
        <v>8.4550345887778634E-3</v>
      </c>
      <c r="G85" s="27">
        <v>1.3451191391237509E-2</v>
      </c>
      <c r="H85" s="27">
        <v>4.9961568024596463E-3</v>
      </c>
      <c r="I85" s="27">
        <v>0.73212913143735592</v>
      </c>
      <c r="J85" s="27">
        <v>5.1883166794773249E-2</v>
      </c>
      <c r="K85" s="27">
        <v>0.14066102997694083</v>
      </c>
    </row>
    <row r="86" spans="1:11" ht="15" customHeight="1">
      <c r="A86" s="49"/>
      <c r="B86" s="24" t="s">
        <v>319</v>
      </c>
      <c r="C86" s="51" t="s">
        <v>320</v>
      </c>
      <c r="D86" s="28">
        <v>2669</v>
      </c>
      <c r="E86" s="29">
        <v>196</v>
      </c>
      <c r="F86" s="30">
        <v>34</v>
      </c>
      <c r="G86" s="30">
        <v>37</v>
      </c>
      <c r="H86" s="30">
        <v>21</v>
      </c>
      <c r="I86" s="30">
        <v>1840</v>
      </c>
      <c r="J86" s="30">
        <v>179</v>
      </c>
      <c r="K86" s="30">
        <v>377</v>
      </c>
    </row>
    <row r="87" spans="1:11" ht="15" customHeight="1">
      <c r="A87" s="49"/>
      <c r="B87" s="24"/>
      <c r="C87" s="52"/>
      <c r="D87" s="31">
        <v>1</v>
      </c>
      <c r="E87" s="26">
        <v>7.343574372424129E-2</v>
      </c>
      <c r="F87" s="27">
        <v>1.2738853503184714E-2</v>
      </c>
      <c r="G87" s="27">
        <v>1.3862869988759834E-2</v>
      </c>
      <c r="H87" s="27">
        <v>7.8681153990258525E-3</v>
      </c>
      <c r="I87" s="27">
        <v>0.689396777819408</v>
      </c>
      <c r="J87" s="27">
        <v>6.7066316972648934E-2</v>
      </c>
      <c r="K87" s="27">
        <v>0.14125140502060696</v>
      </c>
    </row>
    <row r="88" spans="1:11" ht="15" customHeight="1">
      <c r="A88" s="49"/>
      <c r="B88" s="24"/>
      <c r="C88" s="51" t="s">
        <v>321</v>
      </c>
      <c r="D88" s="28">
        <v>1746</v>
      </c>
      <c r="E88" s="29">
        <v>129</v>
      </c>
      <c r="F88" s="30">
        <v>19</v>
      </c>
      <c r="G88" s="30">
        <v>24</v>
      </c>
      <c r="H88" s="30">
        <v>9</v>
      </c>
      <c r="I88" s="30">
        <v>1266</v>
      </c>
      <c r="J88" s="30">
        <v>104</v>
      </c>
      <c r="K88" s="30">
        <v>201</v>
      </c>
    </row>
    <row r="89" spans="1:11" ht="15" customHeight="1">
      <c r="A89" s="49"/>
      <c r="B89" s="24"/>
      <c r="C89" s="52"/>
      <c r="D89" s="31">
        <v>1</v>
      </c>
      <c r="E89" s="26">
        <v>7.3883161512027493E-2</v>
      </c>
      <c r="F89" s="27">
        <v>1.0882016036655211E-2</v>
      </c>
      <c r="G89" s="27">
        <v>1.3745704467353952E-2</v>
      </c>
      <c r="H89" s="27">
        <v>5.1546391752577319E-3</v>
      </c>
      <c r="I89" s="27">
        <v>0.72508591065292094</v>
      </c>
      <c r="J89" s="27">
        <v>5.9564719358533788E-2</v>
      </c>
      <c r="K89" s="27">
        <v>0.11512027491408934</v>
      </c>
    </row>
    <row r="90" spans="1:11" ht="15" customHeight="1">
      <c r="A90" s="49"/>
      <c r="B90" s="24"/>
      <c r="C90" s="51" t="s">
        <v>322</v>
      </c>
      <c r="D90" s="28">
        <v>2526</v>
      </c>
      <c r="E90" s="29">
        <v>232</v>
      </c>
      <c r="F90" s="30">
        <v>45</v>
      </c>
      <c r="G90" s="30">
        <v>53</v>
      </c>
      <c r="H90" s="30">
        <v>17</v>
      </c>
      <c r="I90" s="30">
        <v>1734</v>
      </c>
      <c r="J90" s="30">
        <v>159</v>
      </c>
      <c r="K90" s="30">
        <v>309</v>
      </c>
    </row>
    <row r="91" spans="1:11" ht="15" customHeight="1">
      <c r="A91" s="49"/>
      <c r="B91" s="24"/>
      <c r="C91" s="52"/>
      <c r="D91" s="31">
        <v>1</v>
      </c>
      <c r="E91" s="26">
        <v>9.1844813935075223E-2</v>
      </c>
      <c r="F91" s="27">
        <v>1.7814726840855107E-2</v>
      </c>
      <c r="G91" s="27">
        <v>2.0981789390340459E-2</v>
      </c>
      <c r="H91" s="27">
        <v>6.7300079176563733E-3</v>
      </c>
      <c r="I91" s="27">
        <v>0.68646080760095007</v>
      </c>
      <c r="J91" s="27">
        <v>6.2945368171021379E-2</v>
      </c>
      <c r="K91" s="27">
        <v>0.12232779097387174</v>
      </c>
    </row>
    <row r="92" spans="1:11" ht="15" customHeight="1">
      <c r="A92" s="49"/>
      <c r="B92" s="24"/>
      <c r="C92" s="51" t="s">
        <v>323</v>
      </c>
      <c r="D92" s="28">
        <v>1297</v>
      </c>
      <c r="E92" s="29">
        <v>124</v>
      </c>
      <c r="F92" s="30">
        <v>16</v>
      </c>
      <c r="G92" s="30">
        <v>28</v>
      </c>
      <c r="H92" s="30">
        <v>5</v>
      </c>
      <c r="I92" s="30">
        <v>860</v>
      </c>
      <c r="J92" s="30">
        <v>100</v>
      </c>
      <c r="K92" s="30">
        <v>169</v>
      </c>
    </row>
    <row r="93" spans="1:11" ht="15" customHeight="1">
      <c r="A93" s="49"/>
      <c r="B93" s="24"/>
      <c r="C93" s="52"/>
      <c r="D93" s="31">
        <v>1</v>
      </c>
      <c r="E93" s="26">
        <v>9.5605242868157289E-2</v>
      </c>
      <c r="F93" s="27">
        <v>1.2336160370084811E-2</v>
      </c>
      <c r="G93" s="27">
        <v>2.1588280647648419E-2</v>
      </c>
      <c r="H93" s="27">
        <v>3.8550501156515036E-3</v>
      </c>
      <c r="I93" s="27">
        <v>0.66306861989205856</v>
      </c>
      <c r="J93" s="27">
        <v>7.7101002313030076E-2</v>
      </c>
      <c r="K93" s="27">
        <v>0.13030069390902083</v>
      </c>
    </row>
    <row r="94" spans="1:11" ht="15" customHeight="1">
      <c r="A94" s="49"/>
      <c r="B94" s="24"/>
      <c r="C94" s="51" t="s">
        <v>324</v>
      </c>
      <c r="D94" s="28">
        <v>327</v>
      </c>
      <c r="E94" s="29">
        <v>35</v>
      </c>
      <c r="F94" s="30">
        <v>2</v>
      </c>
      <c r="G94" s="30">
        <v>5</v>
      </c>
      <c r="H94" s="30">
        <v>2</v>
      </c>
      <c r="I94" s="30">
        <v>220</v>
      </c>
      <c r="J94" s="30">
        <v>22</v>
      </c>
      <c r="K94" s="30">
        <v>43</v>
      </c>
    </row>
    <row r="95" spans="1:11" ht="15" customHeight="1">
      <c r="A95" s="49"/>
      <c r="B95" s="24"/>
      <c r="C95" s="52"/>
      <c r="D95" s="31">
        <v>1</v>
      </c>
      <c r="E95" s="26">
        <v>0.10703363914373089</v>
      </c>
      <c r="F95" s="27">
        <v>6.1162079510703364E-3</v>
      </c>
      <c r="G95" s="27">
        <v>1.5290519877675841E-2</v>
      </c>
      <c r="H95" s="27">
        <v>6.1162079510703364E-3</v>
      </c>
      <c r="I95" s="27">
        <v>0.672782874617737</v>
      </c>
      <c r="J95" s="27">
        <v>6.7278287461773695E-2</v>
      </c>
      <c r="K95" s="27">
        <v>0.13149847094801223</v>
      </c>
    </row>
    <row r="96" spans="1:11" ht="15" customHeight="1">
      <c r="A96" s="49"/>
      <c r="B96" s="24"/>
      <c r="C96" s="51" t="s">
        <v>325</v>
      </c>
      <c r="D96" s="28">
        <v>287</v>
      </c>
      <c r="E96" s="29">
        <v>34</v>
      </c>
      <c r="F96" s="30">
        <v>6</v>
      </c>
      <c r="G96" s="30">
        <v>3</v>
      </c>
      <c r="H96" s="30">
        <v>3</v>
      </c>
      <c r="I96" s="30">
        <v>188</v>
      </c>
      <c r="J96" s="30">
        <v>21</v>
      </c>
      <c r="K96" s="30">
        <v>37</v>
      </c>
    </row>
    <row r="97" spans="1:11" ht="15" customHeight="1">
      <c r="A97" s="49"/>
      <c r="B97" s="24"/>
      <c r="C97" s="52"/>
      <c r="D97" s="31">
        <v>1</v>
      </c>
      <c r="E97" s="26">
        <v>0.11846689895470383</v>
      </c>
      <c r="F97" s="27">
        <v>2.0905923344947737E-2</v>
      </c>
      <c r="G97" s="27">
        <v>1.0452961672473868E-2</v>
      </c>
      <c r="H97" s="27">
        <v>1.0452961672473868E-2</v>
      </c>
      <c r="I97" s="27">
        <v>0.65505226480836232</v>
      </c>
      <c r="J97" s="27">
        <v>7.3170731707317069E-2</v>
      </c>
      <c r="K97" s="27">
        <v>0.1289198606271777</v>
      </c>
    </row>
    <row r="98" spans="1:11" ht="15" customHeight="1">
      <c r="A98" s="49"/>
      <c r="B98" s="24"/>
      <c r="C98" s="51" t="s">
        <v>326</v>
      </c>
      <c r="D98" s="28">
        <v>23</v>
      </c>
      <c r="E98" s="29">
        <v>7</v>
      </c>
      <c r="F98" s="30">
        <v>2</v>
      </c>
      <c r="G98" s="30">
        <v>0</v>
      </c>
      <c r="H98" s="30">
        <v>0</v>
      </c>
      <c r="I98" s="30">
        <v>9</v>
      </c>
      <c r="J98" s="30">
        <v>0</v>
      </c>
      <c r="K98" s="30">
        <v>5</v>
      </c>
    </row>
    <row r="99" spans="1:11" ht="15" customHeight="1">
      <c r="A99" s="49"/>
      <c r="B99" s="24"/>
      <c r="C99" s="52"/>
      <c r="D99" s="31">
        <v>1</v>
      </c>
      <c r="E99" s="26">
        <v>0.30434782608695654</v>
      </c>
      <c r="F99" s="27">
        <v>8.6956521739130432E-2</v>
      </c>
      <c r="G99" s="27">
        <v>0</v>
      </c>
      <c r="H99" s="27">
        <v>0</v>
      </c>
      <c r="I99" s="27">
        <v>0.39130434782608697</v>
      </c>
      <c r="J99" s="27">
        <v>0</v>
      </c>
      <c r="K99" s="27">
        <v>0.21739130434782608</v>
      </c>
    </row>
    <row r="100" spans="1:11" ht="15" customHeight="1">
      <c r="A100" s="49"/>
      <c r="B100" s="24"/>
      <c r="C100" s="51" t="s">
        <v>20</v>
      </c>
      <c r="D100" s="28">
        <v>0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</row>
    <row r="101" spans="1:11" ht="15" customHeight="1">
      <c r="A101" s="49"/>
      <c r="B101" s="43"/>
      <c r="C101" s="60"/>
      <c r="D101" s="44">
        <v>0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</row>
    <row r="102" spans="1:11" ht="15" customHeight="1">
      <c r="C102"/>
    </row>
    <row r="103" spans="1:11" ht="12" hidden="1" customHeight="1">
      <c r="C103"/>
    </row>
    <row r="104" spans="1:11" ht="12" hidden="1" customHeight="1">
      <c r="C104"/>
    </row>
    <row r="105" spans="1:11" ht="12" hidden="1" customHeight="1">
      <c r="C105"/>
    </row>
    <row r="106" spans="1:11" ht="12" hidden="1" customHeight="1">
      <c r="C106"/>
    </row>
    <row r="107" spans="1:11" ht="12" hidden="1" customHeight="1">
      <c r="C107"/>
    </row>
    <row r="108" spans="1:11" ht="12" hidden="1" customHeight="1">
      <c r="C108"/>
    </row>
    <row r="109" spans="1:11" ht="12" hidden="1" customHeight="1">
      <c r="C109"/>
    </row>
    <row r="110" spans="1:11" ht="12" hidden="1" customHeight="1">
      <c r="C110"/>
    </row>
    <row r="111" spans="1:11" ht="12" hidden="1" customHeight="1">
      <c r="C111"/>
    </row>
    <row r="112" spans="1:11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K9">
    <cfRule type="top10" dxfId="1655" priority="56" rank="1"/>
  </conditionalFormatting>
  <conditionalFormatting sqref="E67:K67">
    <cfRule type="top10" dxfId="1654" priority="49" rank="1"/>
  </conditionalFormatting>
  <conditionalFormatting sqref="E65:K65">
    <cfRule type="top10" dxfId="1653" priority="48" rank="1"/>
  </conditionalFormatting>
  <conditionalFormatting sqref="E63:K63">
    <cfRule type="top10" dxfId="1652" priority="47" rank="1"/>
  </conditionalFormatting>
  <conditionalFormatting sqref="E61:K61">
    <cfRule type="top10" dxfId="1651" priority="46" rank="1"/>
  </conditionalFormatting>
  <conditionalFormatting sqref="E59:K59">
    <cfRule type="top10" dxfId="1650" priority="45" rank="1"/>
  </conditionalFormatting>
  <conditionalFormatting sqref="E57:K57">
    <cfRule type="top10" dxfId="1649" priority="44" rank="1"/>
  </conditionalFormatting>
  <conditionalFormatting sqref="E55:K55">
    <cfRule type="top10" dxfId="1648" priority="43" rank="1"/>
  </conditionalFormatting>
  <conditionalFormatting sqref="E53:K53">
    <cfRule type="top10" dxfId="1647" priority="42" rank="1"/>
  </conditionalFormatting>
  <conditionalFormatting sqref="E51:K51">
    <cfRule type="top10" dxfId="1646" priority="41" rank="1"/>
  </conditionalFormatting>
  <conditionalFormatting sqref="E49:K49">
    <cfRule type="top10" dxfId="1645" priority="40" rank="1"/>
  </conditionalFormatting>
  <conditionalFormatting sqref="E47:K47">
    <cfRule type="top10" dxfId="1644" priority="39" rank="1"/>
  </conditionalFormatting>
  <conditionalFormatting sqref="E45:K45">
    <cfRule type="top10" dxfId="1643" priority="38" rank="1"/>
  </conditionalFormatting>
  <conditionalFormatting sqref="E43:K43">
    <cfRule type="top10" dxfId="1642" priority="37" rank="1"/>
  </conditionalFormatting>
  <conditionalFormatting sqref="E41:K41">
    <cfRule type="top10" dxfId="1641" priority="36" rank="1"/>
  </conditionalFormatting>
  <conditionalFormatting sqref="E39:K39">
    <cfRule type="top10" dxfId="1640" priority="35" rank="1"/>
  </conditionalFormatting>
  <conditionalFormatting sqref="E37:K37">
    <cfRule type="top10" dxfId="1639" priority="34" rank="1"/>
  </conditionalFormatting>
  <conditionalFormatting sqref="E35:K35">
    <cfRule type="top10" dxfId="1638" priority="32" rank="1"/>
  </conditionalFormatting>
  <conditionalFormatting sqref="E33:K33">
    <cfRule type="top10" dxfId="1637" priority="31" rank="1"/>
  </conditionalFormatting>
  <conditionalFormatting sqref="E31:K31">
    <cfRule type="top10" dxfId="1636" priority="30" rank="1"/>
  </conditionalFormatting>
  <conditionalFormatting sqref="E29:K29">
    <cfRule type="top10" dxfId="1635" priority="29" rank="1"/>
  </conditionalFormatting>
  <conditionalFormatting sqref="E27:K27">
    <cfRule type="top10" dxfId="1634" priority="28" rank="1"/>
  </conditionalFormatting>
  <conditionalFormatting sqref="E21:K21">
    <cfRule type="top10" dxfId="1633" priority="27" rank="1"/>
  </conditionalFormatting>
  <conditionalFormatting sqref="E19:K19">
    <cfRule type="top10" dxfId="1632" priority="26" rank="1"/>
  </conditionalFormatting>
  <conditionalFormatting sqref="E17:K17">
    <cfRule type="top10" dxfId="1631" priority="25" rank="1"/>
  </conditionalFormatting>
  <conditionalFormatting sqref="E15:K15">
    <cfRule type="top10" dxfId="1630" priority="24" rank="1"/>
  </conditionalFormatting>
  <conditionalFormatting sqref="E13:K13">
    <cfRule type="top10" dxfId="1629" priority="23" rank="1"/>
  </conditionalFormatting>
  <conditionalFormatting sqref="E11:K11">
    <cfRule type="top10" dxfId="1628" priority="22" rank="1"/>
  </conditionalFormatting>
  <conditionalFormatting sqref="E23:K23">
    <cfRule type="top10" dxfId="1627" priority="21" rank="1"/>
  </conditionalFormatting>
  <conditionalFormatting sqref="E25:K25">
    <cfRule type="top10" dxfId="1626" priority="20" rank="1"/>
  </conditionalFormatting>
  <conditionalFormatting sqref="E81:K81">
    <cfRule type="top10" dxfId="1625" priority="17" rank="1"/>
  </conditionalFormatting>
  <conditionalFormatting sqref="E79:K79">
    <cfRule type="top10" dxfId="1624" priority="16" rank="1"/>
  </conditionalFormatting>
  <conditionalFormatting sqref="E77:K77">
    <cfRule type="top10" dxfId="1623" priority="15" rank="1"/>
  </conditionalFormatting>
  <conditionalFormatting sqref="E75:K75">
    <cfRule type="top10" dxfId="1622" priority="14" rank="1"/>
  </conditionalFormatting>
  <conditionalFormatting sqref="E73:K73">
    <cfRule type="top10" dxfId="1621" priority="13" rank="1"/>
  </conditionalFormatting>
  <conditionalFormatting sqref="E71:K71">
    <cfRule type="top10" dxfId="1620" priority="12" rank="1"/>
  </conditionalFormatting>
  <conditionalFormatting sqref="E69:K69">
    <cfRule type="top10" dxfId="1619" priority="11" rank="1"/>
  </conditionalFormatting>
  <conditionalFormatting sqref="E101:K101">
    <cfRule type="top10" dxfId="1618" priority="9" rank="1"/>
  </conditionalFormatting>
  <conditionalFormatting sqref="E99:K99">
    <cfRule type="top10" dxfId="1617" priority="8" rank="1"/>
  </conditionalFormatting>
  <conditionalFormatting sqref="E97:K97">
    <cfRule type="top10" dxfId="1616" priority="7" rank="1"/>
  </conditionalFormatting>
  <conditionalFormatting sqref="E95:K95">
    <cfRule type="top10" dxfId="1615" priority="6" rank="1"/>
  </conditionalFormatting>
  <conditionalFormatting sqref="E93:K93">
    <cfRule type="top10" dxfId="1614" priority="5" rank="1"/>
  </conditionalFormatting>
  <conditionalFormatting sqref="E91:K91">
    <cfRule type="top10" dxfId="1613" priority="4" rank="1"/>
  </conditionalFormatting>
  <conditionalFormatting sqref="E89:K89">
    <cfRule type="top10" dxfId="1612" priority="3" rank="1"/>
  </conditionalFormatting>
  <conditionalFormatting sqref="E87:K87">
    <cfRule type="top10" dxfId="1611" priority="2" rank="1"/>
  </conditionalFormatting>
  <conditionalFormatting sqref="E85:K85">
    <cfRule type="top10" dxfId="1610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4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" width="8.625" style="3"/>
    <col min="17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384" ht="15" customHeight="1">
      <c r="B2" s="3" t="s">
        <v>29</v>
      </c>
    </row>
    <row r="3" spans="1:16384" ht="15" customHeight="1">
      <c r="B3" s="3" t="s">
        <v>337</v>
      </c>
    </row>
    <row r="4" spans="1:16384" ht="15" customHeight="1">
      <c r="B4" s="3" t="s">
        <v>338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90</v>
      </c>
      <c r="F7" s="13" t="s">
        <v>11</v>
      </c>
      <c r="G7" s="13" t="s">
        <v>91</v>
      </c>
      <c r="H7" s="13" t="s">
        <v>396</v>
      </c>
      <c r="I7" s="13" t="s">
        <v>92</v>
      </c>
      <c r="J7" s="13" t="s">
        <v>397</v>
      </c>
      <c r="K7" s="13" t="s">
        <v>398</v>
      </c>
      <c r="L7" s="13" t="s">
        <v>93</v>
      </c>
      <c r="M7" s="13" t="s">
        <v>94</v>
      </c>
      <c r="N7" s="13" t="s">
        <v>23</v>
      </c>
      <c r="O7" s="13" t="s">
        <v>95</v>
      </c>
      <c r="P7" s="13" t="s">
        <v>27</v>
      </c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2177</v>
      </c>
      <c r="F8" s="16">
        <v>1067</v>
      </c>
      <c r="G8" s="16">
        <v>1607</v>
      </c>
      <c r="H8" s="16">
        <v>1371</v>
      </c>
      <c r="I8" s="16">
        <v>1464</v>
      </c>
      <c r="J8" s="16">
        <v>1507</v>
      </c>
      <c r="K8" s="16">
        <v>1079</v>
      </c>
      <c r="L8" s="16">
        <v>1442</v>
      </c>
      <c r="M8" s="16">
        <v>704</v>
      </c>
      <c r="N8" s="16">
        <v>586</v>
      </c>
      <c r="O8" s="16">
        <v>8069</v>
      </c>
      <c r="P8" s="16">
        <v>2421</v>
      </c>
    </row>
    <row r="9" spans="1:16384" ht="15" customHeight="1">
      <c r="A9" s="49"/>
      <c r="B9" s="57"/>
      <c r="C9" s="58"/>
      <c r="D9" s="17">
        <v>1</v>
      </c>
      <c r="E9" s="18">
        <v>0.13473202128976358</v>
      </c>
      <c r="F9" s="19">
        <v>6.6035400420844159E-2</v>
      </c>
      <c r="G9" s="19">
        <v>9.9455378140859016E-2</v>
      </c>
      <c r="H9" s="19">
        <v>8.4849610100259931E-2</v>
      </c>
      <c r="I9" s="19">
        <v>9.0605272929818043E-2</v>
      </c>
      <c r="J9" s="19">
        <v>9.3266493377893306E-2</v>
      </c>
      <c r="K9" s="19">
        <v>6.6778066592400043E-2</v>
      </c>
      <c r="L9" s="19">
        <v>8.9243718281965589E-2</v>
      </c>
      <c r="M9" s="19">
        <v>4.3569748731278626E-2</v>
      </c>
      <c r="N9" s="19">
        <v>3.6266864710979084E-2</v>
      </c>
      <c r="O9" s="19">
        <v>0.4993811115237034</v>
      </c>
      <c r="P9" s="19">
        <v>0.14983290011139994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695</v>
      </c>
      <c r="F10" s="23">
        <v>332</v>
      </c>
      <c r="G10" s="23">
        <v>464</v>
      </c>
      <c r="H10" s="23">
        <v>374</v>
      </c>
      <c r="I10" s="23">
        <v>402</v>
      </c>
      <c r="J10" s="23">
        <v>447</v>
      </c>
      <c r="K10" s="23">
        <v>365</v>
      </c>
      <c r="L10" s="23">
        <v>401</v>
      </c>
      <c r="M10" s="23">
        <v>140</v>
      </c>
      <c r="N10" s="23">
        <v>182</v>
      </c>
      <c r="O10" s="23">
        <v>2497</v>
      </c>
      <c r="P10" s="23">
        <v>835</v>
      </c>
    </row>
    <row r="11" spans="1:16384" ht="15" customHeight="1">
      <c r="A11" s="49"/>
      <c r="B11" s="24"/>
      <c r="C11" s="52"/>
      <c r="D11" s="25">
        <v>1</v>
      </c>
      <c r="E11" s="26">
        <v>0.13922275641025642</v>
      </c>
      <c r="F11" s="27">
        <v>6.6506410256410256E-2</v>
      </c>
      <c r="G11" s="27">
        <v>9.2948717948717952E-2</v>
      </c>
      <c r="H11" s="27">
        <v>7.4919871794871792E-2</v>
      </c>
      <c r="I11" s="27">
        <v>8.0528846153846159E-2</v>
      </c>
      <c r="J11" s="27">
        <v>8.9543269230769232E-2</v>
      </c>
      <c r="K11" s="27">
        <v>7.3116987179487183E-2</v>
      </c>
      <c r="L11" s="27">
        <v>8.0328525641025647E-2</v>
      </c>
      <c r="M11" s="27">
        <v>2.8044871794871796E-2</v>
      </c>
      <c r="N11" s="27">
        <v>3.6458333333333336E-2</v>
      </c>
      <c r="O11" s="27">
        <v>0.50020032051282048</v>
      </c>
      <c r="P11" s="27">
        <v>0.16726762820512819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1453</v>
      </c>
      <c r="F12" s="30">
        <v>724</v>
      </c>
      <c r="G12" s="30">
        <v>1121</v>
      </c>
      <c r="H12" s="30">
        <v>982</v>
      </c>
      <c r="I12" s="30">
        <v>1055</v>
      </c>
      <c r="J12" s="30">
        <v>1053</v>
      </c>
      <c r="K12" s="30">
        <v>709</v>
      </c>
      <c r="L12" s="30">
        <v>1035</v>
      </c>
      <c r="M12" s="30">
        <v>558</v>
      </c>
      <c r="N12" s="30">
        <v>396</v>
      </c>
      <c r="O12" s="30">
        <v>5420</v>
      </c>
      <c r="P12" s="30">
        <v>1559</v>
      </c>
    </row>
    <row r="13" spans="1:16384" ht="15" customHeight="1">
      <c r="A13" s="49"/>
      <c r="B13" s="43"/>
      <c r="C13" s="60"/>
      <c r="D13" s="44">
        <v>1</v>
      </c>
      <c r="E13" s="45">
        <v>0.13319277660647172</v>
      </c>
      <c r="F13" s="46">
        <v>6.6367219726831059E-2</v>
      </c>
      <c r="G13" s="46">
        <v>0.10275918965991383</v>
      </c>
      <c r="H13" s="46">
        <v>9.0017416811806764E-2</v>
      </c>
      <c r="I13" s="46">
        <v>9.6709139242827022E-2</v>
      </c>
      <c r="J13" s="46">
        <v>9.6525804381703176E-2</v>
      </c>
      <c r="K13" s="46">
        <v>6.4992208268402241E-2</v>
      </c>
      <c r="L13" s="46">
        <v>9.4875790631588602E-2</v>
      </c>
      <c r="M13" s="46">
        <v>5.1150426253552116E-2</v>
      </c>
      <c r="N13" s="46">
        <v>3.6300302502520851E-2</v>
      </c>
      <c r="O13" s="46">
        <v>0.4968374736456137</v>
      </c>
      <c r="P13" s="46">
        <v>0.1429095242460354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44</v>
      </c>
      <c r="F14" s="23">
        <v>22</v>
      </c>
      <c r="G14" s="23">
        <v>26</v>
      </c>
      <c r="H14" s="23">
        <v>25</v>
      </c>
      <c r="I14" s="23">
        <v>22</v>
      </c>
      <c r="J14" s="23">
        <v>31</v>
      </c>
      <c r="K14" s="23">
        <v>24</v>
      </c>
      <c r="L14" s="23">
        <v>22</v>
      </c>
      <c r="M14" s="23">
        <v>15</v>
      </c>
      <c r="N14" s="23">
        <v>22</v>
      </c>
      <c r="O14" s="23">
        <v>191</v>
      </c>
      <c r="P14" s="23">
        <v>46</v>
      </c>
    </row>
    <row r="15" spans="1:16384" ht="15" customHeight="1">
      <c r="A15" s="49"/>
      <c r="B15" s="24"/>
      <c r="C15" s="52"/>
      <c r="D15" s="31">
        <v>1</v>
      </c>
      <c r="E15" s="26">
        <v>0.12188365650969529</v>
      </c>
      <c r="F15" s="27">
        <v>6.0941828254847646E-2</v>
      </c>
      <c r="G15" s="27">
        <v>7.2022160664819951E-2</v>
      </c>
      <c r="H15" s="27">
        <v>6.9252077562326875E-2</v>
      </c>
      <c r="I15" s="27">
        <v>6.0941828254847646E-2</v>
      </c>
      <c r="J15" s="27">
        <v>8.5872576177285317E-2</v>
      </c>
      <c r="K15" s="27">
        <v>6.6481994459833799E-2</v>
      </c>
      <c r="L15" s="27">
        <v>6.0941828254847646E-2</v>
      </c>
      <c r="M15" s="27">
        <v>4.1551246537396121E-2</v>
      </c>
      <c r="N15" s="27">
        <v>6.0941828254847646E-2</v>
      </c>
      <c r="O15" s="27">
        <v>0.52908587257617734</v>
      </c>
      <c r="P15" s="27">
        <v>0.12742382271468145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72</v>
      </c>
      <c r="F16" s="30">
        <v>40</v>
      </c>
      <c r="G16" s="30">
        <v>63</v>
      </c>
      <c r="H16" s="30">
        <v>51</v>
      </c>
      <c r="I16" s="30">
        <v>53</v>
      </c>
      <c r="J16" s="30">
        <v>49</v>
      </c>
      <c r="K16" s="30">
        <v>61</v>
      </c>
      <c r="L16" s="30">
        <v>42</v>
      </c>
      <c r="M16" s="30">
        <v>17</v>
      </c>
      <c r="N16" s="30">
        <v>23</v>
      </c>
      <c r="O16" s="30">
        <v>376</v>
      </c>
      <c r="P16" s="30">
        <v>108</v>
      </c>
    </row>
    <row r="17" spans="1:16" ht="15" customHeight="1">
      <c r="A17" s="49"/>
      <c r="B17" s="24"/>
      <c r="C17" s="52"/>
      <c r="D17" s="31">
        <v>1</v>
      </c>
      <c r="E17" s="26">
        <v>0.10359712230215827</v>
      </c>
      <c r="F17" s="27">
        <v>5.7553956834532377E-2</v>
      </c>
      <c r="G17" s="27">
        <v>9.0647482014388492E-2</v>
      </c>
      <c r="H17" s="27">
        <v>7.3381294964028773E-2</v>
      </c>
      <c r="I17" s="27">
        <v>7.6258992805755391E-2</v>
      </c>
      <c r="J17" s="27">
        <v>7.0503597122302156E-2</v>
      </c>
      <c r="K17" s="27">
        <v>8.7769784172661874E-2</v>
      </c>
      <c r="L17" s="27">
        <v>6.0431654676258995E-2</v>
      </c>
      <c r="M17" s="27">
        <v>2.4460431654676259E-2</v>
      </c>
      <c r="N17" s="27">
        <v>3.3093525179856115E-2</v>
      </c>
      <c r="O17" s="27">
        <v>0.54100719424460431</v>
      </c>
      <c r="P17" s="27">
        <v>0.1553956834532374</v>
      </c>
    </row>
    <row r="18" spans="1:16" ht="15" customHeight="1">
      <c r="A18" s="49"/>
      <c r="B18" s="24"/>
      <c r="C18" s="51" t="s">
        <v>290</v>
      </c>
      <c r="D18" s="28">
        <v>867</v>
      </c>
      <c r="E18" s="29">
        <v>87</v>
      </c>
      <c r="F18" s="30">
        <v>49</v>
      </c>
      <c r="G18" s="30">
        <v>71</v>
      </c>
      <c r="H18" s="30">
        <v>64</v>
      </c>
      <c r="I18" s="30">
        <v>73</v>
      </c>
      <c r="J18" s="30">
        <v>73</v>
      </c>
      <c r="K18" s="30">
        <v>54</v>
      </c>
      <c r="L18" s="30">
        <v>45</v>
      </c>
      <c r="M18" s="30">
        <v>12</v>
      </c>
      <c r="N18" s="30">
        <v>39</v>
      </c>
      <c r="O18" s="30">
        <v>456</v>
      </c>
      <c r="P18" s="30">
        <v>148</v>
      </c>
    </row>
    <row r="19" spans="1:16" ht="15" customHeight="1">
      <c r="A19" s="49"/>
      <c r="B19" s="24"/>
      <c r="C19" s="52"/>
      <c r="D19" s="31">
        <v>1</v>
      </c>
      <c r="E19" s="26">
        <v>0.10034602076124567</v>
      </c>
      <c r="F19" s="27">
        <v>5.6516724336793542E-2</v>
      </c>
      <c r="G19" s="27">
        <v>8.1891580161476352E-2</v>
      </c>
      <c r="H19" s="27">
        <v>7.381776239907728E-2</v>
      </c>
      <c r="I19" s="27">
        <v>8.4198385236447515E-2</v>
      </c>
      <c r="J19" s="27">
        <v>8.4198385236447515E-2</v>
      </c>
      <c r="K19" s="27">
        <v>6.228373702422145E-2</v>
      </c>
      <c r="L19" s="27">
        <v>5.1903114186851208E-2</v>
      </c>
      <c r="M19" s="27">
        <v>1.384083044982699E-2</v>
      </c>
      <c r="N19" s="27">
        <v>4.4982698961937718E-2</v>
      </c>
      <c r="O19" s="27">
        <v>0.52595155709342556</v>
      </c>
      <c r="P19" s="27">
        <v>0.17070357554786619</v>
      </c>
    </row>
    <row r="20" spans="1:16" ht="15" customHeight="1">
      <c r="A20" s="49"/>
      <c r="B20" s="24"/>
      <c r="C20" s="51" t="s">
        <v>291</v>
      </c>
      <c r="D20" s="28">
        <v>1749</v>
      </c>
      <c r="E20" s="29">
        <v>197</v>
      </c>
      <c r="F20" s="30">
        <v>104</v>
      </c>
      <c r="G20" s="30">
        <v>147</v>
      </c>
      <c r="H20" s="30">
        <v>127</v>
      </c>
      <c r="I20" s="30">
        <v>144</v>
      </c>
      <c r="J20" s="30">
        <v>145</v>
      </c>
      <c r="K20" s="30">
        <v>109</v>
      </c>
      <c r="L20" s="30">
        <v>126</v>
      </c>
      <c r="M20" s="30">
        <v>74</v>
      </c>
      <c r="N20" s="30">
        <v>65</v>
      </c>
      <c r="O20" s="30">
        <v>895</v>
      </c>
      <c r="P20" s="30">
        <v>278</v>
      </c>
    </row>
    <row r="21" spans="1:16" ht="15" customHeight="1">
      <c r="A21" s="49"/>
      <c r="B21" s="24"/>
      <c r="C21" s="52"/>
      <c r="D21" s="31">
        <v>1</v>
      </c>
      <c r="E21" s="26">
        <v>0.11263579188107491</v>
      </c>
      <c r="F21" s="27">
        <v>5.9462550028587767E-2</v>
      </c>
      <c r="G21" s="27">
        <v>8.4048027444253853E-2</v>
      </c>
      <c r="H21" s="27">
        <v>7.2612921669525446E-2</v>
      </c>
      <c r="I21" s="27">
        <v>8.2332761578044603E-2</v>
      </c>
      <c r="J21" s="27">
        <v>8.290451686678102E-2</v>
      </c>
      <c r="K21" s="27">
        <v>6.2321326472269865E-2</v>
      </c>
      <c r="L21" s="27">
        <v>7.2041166380789029E-2</v>
      </c>
      <c r="M21" s="27">
        <v>4.2309891366495142E-2</v>
      </c>
      <c r="N21" s="27">
        <v>3.7164093767867355E-2</v>
      </c>
      <c r="O21" s="27">
        <v>0.51172098341909666</v>
      </c>
      <c r="P21" s="27">
        <v>0.15894797026872498</v>
      </c>
    </row>
    <row r="22" spans="1:16" ht="15" customHeight="1">
      <c r="A22" s="49"/>
      <c r="B22" s="24"/>
      <c r="C22" s="51" t="s">
        <v>292</v>
      </c>
      <c r="D22" s="28">
        <v>3564</v>
      </c>
      <c r="E22" s="29">
        <v>469</v>
      </c>
      <c r="F22" s="30">
        <v>235</v>
      </c>
      <c r="G22" s="30">
        <v>368</v>
      </c>
      <c r="H22" s="30">
        <v>322</v>
      </c>
      <c r="I22" s="30">
        <v>353</v>
      </c>
      <c r="J22" s="30">
        <v>360</v>
      </c>
      <c r="K22" s="30">
        <v>248</v>
      </c>
      <c r="L22" s="30">
        <v>311</v>
      </c>
      <c r="M22" s="30">
        <v>165</v>
      </c>
      <c r="N22" s="30">
        <v>117</v>
      </c>
      <c r="O22" s="30">
        <v>1752</v>
      </c>
      <c r="P22" s="30">
        <v>516</v>
      </c>
    </row>
    <row r="23" spans="1:16" ht="15" customHeight="1">
      <c r="A23" s="49"/>
      <c r="B23" s="24"/>
      <c r="C23" s="52"/>
      <c r="D23" s="25">
        <v>1</v>
      </c>
      <c r="E23" s="26">
        <v>0.13159371492704827</v>
      </c>
      <c r="F23" s="27">
        <v>6.5937149270482609E-2</v>
      </c>
      <c r="G23" s="27">
        <v>0.10325476992143659</v>
      </c>
      <c r="H23" s="27">
        <v>9.034792368125702E-2</v>
      </c>
      <c r="I23" s="27">
        <v>9.9046015712682373E-2</v>
      </c>
      <c r="J23" s="27">
        <v>0.10101010101010101</v>
      </c>
      <c r="K23" s="27">
        <v>6.9584736251402921E-2</v>
      </c>
      <c r="L23" s="27">
        <v>8.72615039281706E-2</v>
      </c>
      <c r="M23" s="27">
        <v>4.6296296296296294E-2</v>
      </c>
      <c r="N23" s="27">
        <v>3.2828282828282832E-2</v>
      </c>
      <c r="O23" s="27">
        <v>0.49158249158249157</v>
      </c>
      <c r="P23" s="27">
        <v>0.14478114478114479</v>
      </c>
    </row>
    <row r="24" spans="1:16" ht="15" customHeight="1">
      <c r="A24" s="49"/>
      <c r="B24" s="24"/>
      <c r="C24" s="51" t="s">
        <v>293</v>
      </c>
      <c r="D24" s="28">
        <v>4716</v>
      </c>
      <c r="E24" s="29">
        <v>729</v>
      </c>
      <c r="F24" s="30">
        <v>314</v>
      </c>
      <c r="G24" s="30">
        <v>476</v>
      </c>
      <c r="H24" s="30">
        <v>409</v>
      </c>
      <c r="I24" s="30">
        <v>439</v>
      </c>
      <c r="J24" s="30">
        <v>474</v>
      </c>
      <c r="K24" s="30">
        <v>320</v>
      </c>
      <c r="L24" s="30">
        <v>472</v>
      </c>
      <c r="M24" s="30">
        <v>254</v>
      </c>
      <c r="N24" s="30">
        <v>165</v>
      </c>
      <c r="O24" s="30">
        <v>2249</v>
      </c>
      <c r="P24" s="30">
        <v>701</v>
      </c>
    </row>
    <row r="25" spans="1:16" ht="15" customHeight="1">
      <c r="A25" s="49"/>
      <c r="B25" s="24"/>
      <c r="C25" s="52"/>
      <c r="D25" s="25">
        <v>1</v>
      </c>
      <c r="E25" s="26">
        <v>0.15458015267175573</v>
      </c>
      <c r="F25" s="27">
        <v>6.6581849024597115E-2</v>
      </c>
      <c r="G25" s="27">
        <v>0.10093299406276506</v>
      </c>
      <c r="H25" s="27">
        <v>8.672603901611535E-2</v>
      </c>
      <c r="I25" s="27">
        <v>9.3087362171331636E-2</v>
      </c>
      <c r="J25" s="27">
        <v>0.1005089058524173</v>
      </c>
      <c r="K25" s="27">
        <v>6.7854113655640369E-2</v>
      </c>
      <c r="L25" s="27">
        <v>0.10008481764206956</v>
      </c>
      <c r="M25" s="27">
        <v>5.3859202714164549E-2</v>
      </c>
      <c r="N25" s="27">
        <v>3.4987277353689568E-2</v>
      </c>
      <c r="O25" s="27">
        <v>0.4768871925360475</v>
      </c>
      <c r="P25" s="27">
        <v>0.1486429177268872</v>
      </c>
    </row>
    <row r="26" spans="1:16" ht="15" customHeight="1">
      <c r="A26" s="49"/>
      <c r="B26" s="24"/>
      <c r="C26" s="51" t="s">
        <v>294</v>
      </c>
      <c r="D26" s="28">
        <v>3882</v>
      </c>
      <c r="E26" s="29">
        <v>542</v>
      </c>
      <c r="F26" s="30">
        <v>290</v>
      </c>
      <c r="G26" s="30">
        <v>429</v>
      </c>
      <c r="H26" s="30">
        <v>354</v>
      </c>
      <c r="I26" s="30">
        <v>371</v>
      </c>
      <c r="J26" s="30">
        <v>364</v>
      </c>
      <c r="K26" s="30">
        <v>255</v>
      </c>
      <c r="L26" s="30">
        <v>415</v>
      </c>
      <c r="M26" s="30">
        <v>157</v>
      </c>
      <c r="N26" s="30">
        <v>142</v>
      </c>
      <c r="O26" s="30">
        <v>1968</v>
      </c>
      <c r="P26" s="30">
        <v>581</v>
      </c>
    </row>
    <row r="27" spans="1:16" ht="15" customHeight="1">
      <c r="A27" s="49"/>
      <c r="B27" s="43"/>
      <c r="C27" s="60"/>
      <c r="D27" s="44">
        <v>1</v>
      </c>
      <c r="E27" s="45">
        <v>0.13961875321998971</v>
      </c>
      <c r="F27" s="46">
        <v>7.4703760947964964E-2</v>
      </c>
      <c r="G27" s="46">
        <v>0.11051004636785162</v>
      </c>
      <c r="H27" s="46">
        <v>9.1190108191653782E-2</v>
      </c>
      <c r="I27" s="46">
        <v>9.5569294178258629E-2</v>
      </c>
      <c r="J27" s="46">
        <v>9.3766099948480161E-2</v>
      </c>
      <c r="K27" s="46">
        <v>6.5687789799072638E-2</v>
      </c>
      <c r="L27" s="46">
        <v>0.10690365790829469</v>
      </c>
      <c r="M27" s="46">
        <v>4.044307058217414E-2</v>
      </c>
      <c r="N27" s="46">
        <v>3.6579082946934571E-2</v>
      </c>
      <c r="O27" s="46">
        <v>0.50695517774343124</v>
      </c>
      <c r="P27" s="46">
        <v>0.14966512107161256</v>
      </c>
    </row>
    <row r="28" spans="1:16" ht="15" customHeight="1">
      <c r="A28" s="49"/>
      <c r="B28" s="24" t="s">
        <v>281</v>
      </c>
      <c r="C28" s="53" t="s">
        <v>295</v>
      </c>
      <c r="D28" s="21">
        <v>5554</v>
      </c>
      <c r="E28" s="22">
        <v>1190</v>
      </c>
      <c r="F28" s="23">
        <v>393</v>
      </c>
      <c r="G28" s="23">
        <v>782</v>
      </c>
      <c r="H28" s="23">
        <v>669</v>
      </c>
      <c r="I28" s="23">
        <v>729</v>
      </c>
      <c r="J28" s="23">
        <v>623</v>
      </c>
      <c r="K28" s="23">
        <v>390</v>
      </c>
      <c r="L28" s="23">
        <v>723</v>
      </c>
      <c r="M28" s="23">
        <v>309</v>
      </c>
      <c r="N28" s="23">
        <v>213</v>
      </c>
      <c r="O28" s="23">
        <v>2139</v>
      </c>
      <c r="P28" s="23">
        <v>691</v>
      </c>
    </row>
    <row r="29" spans="1:16" ht="15" customHeight="1">
      <c r="A29" s="49"/>
      <c r="B29" s="24"/>
      <c r="C29" s="52"/>
      <c r="D29" s="31">
        <v>1</v>
      </c>
      <c r="E29" s="26">
        <v>0.21425999279798344</v>
      </c>
      <c r="F29" s="27">
        <v>7.0759812747569317E-2</v>
      </c>
      <c r="G29" s="27">
        <v>0.14079942383867483</v>
      </c>
      <c r="H29" s="27">
        <v>0.1204537270435722</v>
      </c>
      <c r="I29" s="27">
        <v>0.13125675189052935</v>
      </c>
      <c r="J29" s="27">
        <v>0.11217140799423839</v>
      </c>
      <c r="K29" s="27">
        <v>7.0219661505221465E-2</v>
      </c>
      <c r="L29" s="27">
        <v>0.13017644940583364</v>
      </c>
      <c r="M29" s="27">
        <v>5.5635577961829309E-2</v>
      </c>
      <c r="N29" s="27">
        <v>3.8350738206697876E-2</v>
      </c>
      <c r="O29" s="27">
        <v>0.38512783579402232</v>
      </c>
      <c r="P29" s="27">
        <v>0.12441483615412316</v>
      </c>
    </row>
    <row r="30" spans="1:16" ht="15" customHeight="1">
      <c r="A30" s="49"/>
      <c r="B30" s="24"/>
      <c r="C30" s="51" t="s">
        <v>296</v>
      </c>
      <c r="D30" s="28">
        <v>4048</v>
      </c>
      <c r="E30" s="29">
        <v>433</v>
      </c>
      <c r="F30" s="30">
        <v>259</v>
      </c>
      <c r="G30" s="30">
        <v>348</v>
      </c>
      <c r="H30" s="30">
        <v>293</v>
      </c>
      <c r="I30" s="30">
        <v>356</v>
      </c>
      <c r="J30" s="30">
        <v>380</v>
      </c>
      <c r="K30" s="30">
        <v>263</v>
      </c>
      <c r="L30" s="30">
        <v>254</v>
      </c>
      <c r="M30" s="30">
        <v>126</v>
      </c>
      <c r="N30" s="30">
        <v>91</v>
      </c>
      <c r="O30" s="30">
        <v>2107</v>
      </c>
      <c r="P30" s="30">
        <v>722</v>
      </c>
    </row>
    <row r="31" spans="1:16" ht="15" customHeight="1">
      <c r="A31" s="49"/>
      <c r="B31" s="24"/>
      <c r="C31" s="52"/>
      <c r="D31" s="31">
        <v>1</v>
      </c>
      <c r="E31" s="26">
        <v>0.10696640316205533</v>
      </c>
      <c r="F31" s="27">
        <v>6.3982213438735183E-2</v>
      </c>
      <c r="G31" s="27">
        <v>8.5968379446640319E-2</v>
      </c>
      <c r="H31" s="27">
        <v>7.2381422924901184E-2</v>
      </c>
      <c r="I31" s="27">
        <v>8.7944664031620559E-2</v>
      </c>
      <c r="J31" s="27">
        <v>9.3873517786561264E-2</v>
      </c>
      <c r="K31" s="27">
        <v>6.4970355731225296E-2</v>
      </c>
      <c r="L31" s="27">
        <v>6.2747035573122528E-2</v>
      </c>
      <c r="M31" s="27">
        <v>3.1126482213438736E-2</v>
      </c>
      <c r="N31" s="27">
        <v>2.2480237154150196E-2</v>
      </c>
      <c r="O31" s="27">
        <v>0.52050395256916993</v>
      </c>
      <c r="P31" s="27">
        <v>0.1783596837944664</v>
      </c>
    </row>
    <row r="32" spans="1:16" ht="15" customHeight="1">
      <c r="A32" s="49"/>
      <c r="B32" s="24"/>
      <c r="C32" s="51" t="s">
        <v>297</v>
      </c>
      <c r="D32" s="28">
        <v>378</v>
      </c>
      <c r="E32" s="29">
        <v>24</v>
      </c>
      <c r="F32" s="30">
        <v>17</v>
      </c>
      <c r="G32" s="30">
        <v>22</v>
      </c>
      <c r="H32" s="30">
        <v>20</v>
      </c>
      <c r="I32" s="30">
        <v>21</v>
      </c>
      <c r="J32" s="30">
        <v>22</v>
      </c>
      <c r="K32" s="30">
        <v>30</v>
      </c>
      <c r="L32" s="30">
        <v>18</v>
      </c>
      <c r="M32" s="30">
        <v>12</v>
      </c>
      <c r="N32" s="30">
        <v>18</v>
      </c>
      <c r="O32" s="30">
        <v>209</v>
      </c>
      <c r="P32" s="30">
        <v>69</v>
      </c>
    </row>
    <row r="33" spans="1:16" ht="15" customHeight="1">
      <c r="A33" s="49"/>
      <c r="B33" s="24"/>
      <c r="C33" s="52"/>
      <c r="D33" s="31">
        <v>1</v>
      </c>
      <c r="E33" s="26">
        <v>6.3492063492063489E-2</v>
      </c>
      <c r="F33" s="27">
        <v>4.4973544973544971E-2</v>
      </c>
      <c r="G33" s="27">
        <v>5.8201058201058198E-2</v>
      </c>
      <c r="H33" s="27">
        <v>5.2910052910052907E-2</v>
      </c>
      <c r="I33" s="27">
        <v>5.5555555555555552E-2</v>
      </c>
      <c r="J33" s="27">
        <v>5.8201058201058198E-2</v>
      </c>
      <c r="K33" s="27">
        <v>7.9365079365079361E-2</v>
      </c>
      <c r="L33" s="27">
        <v>4.7619047619047616E-2</v>
      </c>
      <c r="M33" s="27">
        <v>3.1746031746031744E-2</v>
      </c>
      <c r="N33" s="27">
        <v>4.7619047619047616E-2</v>
      </c>
      <c r="O33" s="27">
        <v>0.55291005291005291</v>
      </c>
      <c r="P33" s="27">
        <v>0.18253968253968253</v>
      </c>
    </row>
    <row r="34" spans="1:16" ht="15" customHeight="1">
      <c r="A34" s="49"/>
      <c r="B34" s="24"/>
      <c r="C34" s="51" t="s">
        <v>298</v>
      </c>
      <c r="D34" s="28">
        <v>3119</v>
      </c>
      <c r="E34" s="29">
        <v>263</v>
      </c>
      <c r="F34" s="30">
        <v>128</v>
      </c>
      <c r="G34" s="30">
        <v>156</v>
      </c>
      <c r="H34" s="30">
        <v>136</v>
      </c>
      <c r="I34" s="30">
        <v>130</v>
      </c>
      <c r="J34" s="30">
        <v>188</v>
      </c>
      <c r="K34" s="30">
        <v>179</v>
      </c>
      <c r="L34" s="30">
        <v>153</v>
      </c>
      <c r="M34" s="30">
        <v>133</v>
      </c>
      <c r="N34" s="30">
        <v>70</v>
      </c>
      <c r="O34" s="30">
        <v>2007</v>
      </c>
      <c r="P34" s="30">
        <v>401</v>
      </c>
    </row>
    <row r="35" spans="1:16" ht="15" customHeight="1">
      <c r="A35" s="49"/>
      <c r="B35" s="43"/>
      <c r="C35" s="60"/>
      <c r="D35" s="44">
        <v>1</v>
      </c>
      <c r="E35" s="45">
        <v>8.4321898044244947E-2</v>
      </c>
      <c r="F35" s="46">
        <v>4.1038794485411992E-2</v>
      </c>
      <c r="G35" s="46">
        <v>5.0016030779095867E-2</v>
      </c>
      <c r="H35" s="46">
        <v>4.3603719140750244E-2</v>
      </c>
      <c r="I35" s="46">
        <v>4.1680025649246555E-2</v>
      </c>
      <c r="J35" s="46">
        <v>6.0275729400448862E-2</v>
      </c>
      <c r="K35" s="46">
        <v>5.7390189163193328E-2</v>
      </c>
      <c r="L35" s="46">
        <v>4.9054184033344023E-2</v>
      </c>
      <c r="M35" s="46">
        <v>4.2641872394998399E-2</v>
      </c>
      <c r="N35" s="46">
        <v>2.2443090734209682E-2</v>
      </c>
      <c r="O35" s="46">
        <v>0.64347547290798335</v>
      </c>
      <c r="P35" s="46">
        <v>0.12856684834882975</v>
      </c>
    </row>
    <row r="36" spans="1:16" ht="15" customHeight="1">
      <c r="A36" s="49"/>
      <c r="B36" s="24" t="s">
        <v>17</v>
      </c>
      <c r="C36" s="53" t="s">
        <v>299</v>
      </c>
      <c r="D36" s="21">
        <v>1205</v>
      </c>
      <c r="E36" s="22">
        <v>108</v>
      </c>
      <c r="F36" s="23">
        <v>26</v>
      </c>
      <c r="G36" s="23">
        <v>57</v>
      </c>
      <c r="H36" s="23">
        <v>58</v>
      </c>
      <c r="I36" s="23">
        <v>80</v>
      </c>
      <c r="J36" s="23">
        <v>64</v>
      </c>
      <c r="K36" s="23">
        <v>45</v>
      </c>
      <c r="L36" s="23">
        <v>70</v>
      </c>
      <c r="M36" s="23">
        <v>58</v>
      </c>
      <c r="N36" s="23">
        <v>27</v>
      </c>
      <c r="O36" s="23">
        <v>599</v>
      </c>
      <c r="P36" s="23">
        <v>258</v>
      </c>
    </row>
    <row r="37" spans="1:16" ht="15" customHeight="1">
      <c r="A37" s="49"/>
      <c r="B37" s="24"/>
      <c r="C37" s="52"/>
      <c r="D37" s="31">
        <v>1</v>
      </c>
      <c r="E37" s="26">
        <v>8.9626556016597511E-2</v>
      </c>
      <c r="F37" s="27">
        <v>2.1576763485477178E-2</v>
      </c>
      <c r="G37" s="27">
        <v>4.7302904564315351E-2</v>
      </c>
      <c r="H37" s="27">
        <v>4.8132780082987554E-2</v>
      </c>
      <c r="I37" s="27">
        <v>6.6390041493775934E-2</v>
      </c>
      <c r="J37" s="27">
        <v>5.3112033195020746E-2</v>
      </c>
      <c r="K37" s="27">
        <v>3.7344398340248962E-2</v>
      </c>
      <c r="L37" s="27">
        <v>5.8091286307053944E-2</v>
      </c>
      <c r="M37" s="27">
        <v>4.8132780082987554E-2</v>
      </c>
      <c r="N37" s="27">
        <v>2.2406639004149378E-2</v>
      </c>
      <c r="O37" s="27">
        <v>0.49709543568464731</v>
      </c>
      <c r="P37" s="27">
        <v>0.21410788381742737</v>
      </c>
    </row>
    <row r="38" spans="1:16" ht="15" customHeight="1">
      <c r="A38" s="49"/>
      <c r="B38" s="24"/>
      <c r="C38" s="54" t="s">
        <v>300</v>
      </c>
      <c r="D38" s="28">
        <v>1546</v>
      </c>
      <c r="E38" s="29">
        <v>149</v>
      </c>
      <c r="F38" s="30">
        <v>62</v>
      </c>
      <c r="G38" s="30">
        <v>119</v>
      </c>
      <c r="H38" s="30">
        <v>114</v>
      </c>
      <c r="I38" s="30">
        <v>145</v>
      </c>
      <c r="J38" s="30">
        <v>156</v>
      </c>
      <c r="K38" s="30">
        <v>80</v>
      </c>
      <c r="L38" s="30">
        <v>98</v>
      </c>
      <c r="M38" s="30">
        <v>72</v>
      </c>
      <c r="N38" s="30">
        <v>52</v>
      </c>
      <c r="O38" s="30">
        <v>704</v>
      </c>
      <c r="P38" s="30">
        <v>333</v>
      </c>
    </row>
    <row r="39" spans="1:16" ht="15" customHeight="1">
      <c r="A39" s="49"/>
      <c r="B39" s="24"/>
      <c r="C39" s="52"/>
      <c r="D39" s="31">
        <v>1</v>
      </c>
      <c r="E39" s="26">
        <v>9.6377749029754198E-2</v>
      </c>
      <c r="F39" s="27">
        <v>4.0103492884864166E-2</v>
      </c>
      <c r="G39" s="27">
        <v>7.6972833117723155E-2</v>
      </c>
      <c r="H39" s="27">
        <v>7.3738680465717979E-2</v>
      </c>
      <c r="I39" s="27">
        <v>9.3790426908150065E-2</v>
      </c>
      <c r="J39" s="27">
        <v>0.10090556274256145</v>
      </c>
      <c r="K39" s="27">
        <v>5.1746442432082797E-2</v>
      </c>
      <c r="L39" s="27">
        <v>6.3389391979301421E-2</v>
      </c>
      <c r="M39" s="27">
        <v>4.6571798188874518E-2</v>
      </c>
      <c r="N39" s="27">
        <v>3.3635187580853813E-2</v>
      </c>
      <c r="O39" s="27">
        <v>0.45536869340232861</v>
      </c>
      <c r="P39" s="27">
        <v>0.21539456662354464</v>
      </c>
    </row>
    <row r="40" spans="1:16" ht="15" customHeight="1">
      <c r="A40" s="49"/>
      <c r="B40" s="24"/>
      <c r="C40" s="51" t="s">
        <v>301</v>
      </c>
      <c r="D40" s="28">
        <v>12779</v>
      </c>
      <c r="E40" s="29">
        <v>1850</v>
      </c>
      <c r="F40" s="30">
        <v>929</v>
      </c>
      <c r="G40" s="30">
        <v>1356</v>
      </c>
      <c r="H40" s="30">
        <v>1140</v>
      </c>
      <c r="I40" s="30">
        <v>1175</v>
      </c>
      <c r="J40" s="30">
        <v>1223</v>
      </c>
      <c r="K40" s="30">
        <v>913</v>
      </c>
      <c r="L40" s="30">
        <v>1226</v>
      </c>
      <c r="M40" s="30">
        <v>535</v>
      </c>
      <c r="N40" s="30">
        <v>485</v>
      </c>
      <c r="O40" s="30">
        <v>6572</v>
      </c>
      <c r="P40" s="30">
        <v>1612</v>
      </c>
    </row>
    <row r="41" spans="1:16" ht="15" customHeight="1">
      <c r="A41" s="49"/>
      <c r="B41" s="43"/>
      <c r="C41" s="60"/>
      <c r="D41" s="44">
        <v>1</v>
      </c>
      <c r="E41" s="45">
        <v>0.14476876124892402</v>
      </c>
      <c r="F41" s="46">
        <v>7.2697394162297521E-2</v>
      </c>
      <c r="G41" s="46">
        <v>0.10611158932623836</v>
      </c>
      <c r="H41" s="46">
        <v>8.9208858283120751E-2</v>
      </c>
      <c r="I41" s="46">
        <v>9.1947726739181473E-2</v>
      </c>
      <c r="J41" s="46">
        <v>9.5703889193207603E-2</v>
      </c>
      <c r="K41" s="46">
        <v>7.1445340010955469E-2</v>
      </c>
      <c r="L41" s="46">
        <v>9.5938649346584234E-2</v>
      </c>
      <c r="M41" s="46">
        <v>4.1865560685499646E-2</v>
      </c>
      <c r="N41" s="46">
        <v>3.7952891462555753E-2</v>
      </c>
      <c r="O41" s="46">
        <v>0.5142812426637452</v>
      </c>
      <c r="P41" s="46">
        <v>0.12614445574771108</v>
      </c>
    </row>
    <row r="42" spans="1:16" ht="15" customHeight="1">
      <c r="A42" s="49"/>
      <c r="B42" s="24" t="s">
        <v>15</v>
      </c>
      <c r="C42" s="53" t="s">
        <v>302</v>
      </c>
      <c r="D42" s="21">
        <v>497</v>
      </c>
      <c r="E42" s="35">
        <v>69</v>
      </c>
      <c r="F42" s="36">
        <v>23</v>
      </c>
      <c r="G42" s="36">
        <v>37</v>
      </c>
      <c r="H42" s="36">
        <v>35</v>
      </c>
      <c r="I42" s="36">
        <v>35</v>
      </c>
      <c r="J42" s="36">
        <v>38</v>
      </c>
      <c r="K42" s="36">
        <v>21</v>
      </c>
      <c r="L42" s="36">
        <v>30</v>
      </c>
      <c r="M42" s="36">
        <v>27</v>
      </c>
      <c r="N42" s="36">
        <v>28</v>
      </c>
      <c r="O42" s="36">
        <v>263</v>
      </c>
      <c r="P42" s="36">
        <v>63</v>
      </c>
    </row>
    <row r="43" spans="1:16" ht="15" customHeight="1">
      <c r="A43" s="49"/>
      <c r="B43" s="24"/>
      <c r="C43" s="52"/>
      <c r="D43" s="31">
        <v>1</v>
      </c>
      <c r="E43" s="26">
        <v>0.13883299798792756</v>
      </c>
      <c r="F43" s="27">
        <v>4.6277665995975853E-2</v>
      </c>
      <c r="G43" s="27">
        <v>7.4446680080482899E-2</v>
      </c>
      <c r="H43" s="27">
        <v>7.0422535211267609E-2</v>
      </c>
      <c r="I43" s="27">
        <v>7.0422535211267609E-2</v>
      </c>
      <c r="J43" s="27">
        <v>7.6458752515090544E-2</v>
      </c>
      <c r="K43" s="27">
        <v>4.2253521126760563E-2</v>
      </c>
      <c r="L43" s="27">
        <v>6.0362173038229376E-2</v>
      </c>
      <c r="M43" s="27">
        <v>5.4325955734406441E-2</v>
      </c>
      <c r="N43" s="27">
        <v>5.6338028169014086E-2</v>
      </c>
      <c r="O43" s="27">
        <v>0.52917505030181089</v>
      </c>
      <c r="P43" s="27">
        <v>0.12676056338028169</v>
      </c>
    </row>
    <row r="44" spans="1:16" ht="15" customHeight="1">
      <c r="A44" s="49"/>
      <c r="B44" s="24"/>
      <c r="C44" s="51" t="s">
        <v>303</v>
      </c>
      <c r="D44" s="28">
        <v>8147</v>
      </c>
      <c r="E44" s="37">
        <v>1114</v>
      </c>
      <c r="F44" s="38">
        <v>498</v>
      </c>
      <c r="G44" s="38">
        <v>742</v>
      </c>
      <c r="H44" s="38">
        <v>637</v>
      </c>
      <c r="I44" s="38">
        <v>676</v>
      </c>
      <c r="J44" s="38">
        <v>679</v>
      </c>
      <c r="K44" s="38">
        <v>483</v>
      </c>
      <c r="L44" s="38">
        <v>746</v>
      </c>
      <c r="M44" s="38">
        <v>372</v>
      </c>
      <c r="N44" s="38">
        <v>300</v>
      </c>
      <c r="O44" s="38">
        <v>4288</v>
      </c>
      <c r="P44" s="38">
        <v>1046</v>
      </c>
    </row>
    <row r="45" spans="1:16" ht="15" customHeight="1">
      <c r="A45" s="49"/>
      <c r="B45" s="24"/>
      <c r="C45" s="52"/>
      <c r="D45" s="31">
        <v>1</v>
      </c>
      <c r="E45" s="26">
        <v>0.13673744936786547</v>
      </c>
      <c r="F45" s="27">
        <v>6.1126795139315085E-2</v>
      </c>
      <c r="G45" s="27">
        <v>9.1076469866208418E-2</v>
      </c>
      <c r="H45" s="27">
        <v>7.8188290168160063E-2</v>
      </c>
      <c r="I45" s="27">
        <v>8.2975328341720875E-2</v>
      </c>
      <c r="J45" s="27">
        <v>8.3343562047379402E-2</v>
      </c>
      <c r="K45" s="27">
        <v>5.9285626611022463E-2</v>
      </c>
      <c r="L45" s="27">
        <v>9.1567448140419783E-2</v>
      </c>
      <c r="M45" s="27">
        <v>4.5660979501657054E-2</v>
      </c>
      <c r="N45" s="27">
        <v>3.6823370565852463E-2</v>
      </c>
      <c r="O45" s="27">
        <v>0.52632870995458447</v>
      </c>
      <c r="P45" s="27">
        <v>0.12839081870627225</v>
      </c>
    </row>
    <row r="46" spans="1:16" ht="15" customHeight="1">
      <c r="A46" s="49"/>
      <c r="B46" s="24"/>
      <c r="C46" s="51" t="s">
        <v>304</v>
      </c>
      <c r="D46" s="28">
        <v>5197</v>
      </c>
      <c r="E46" s="37">
        <v>711</v>
      </c>
      <c r="F46" s="38">
        <v>379</v>
      </c>
      <c r="G46" s="38">
        <v>572</v>
      </c>
      <c r="H46" s="38">
        <v>496</v>
      </c>
      <c r="I46" s="38">
        <v>530</v>
      </c>
      <c r="J46" s="38">
        <v>580</v>
      </c>
      <c r="K46" s="38">
        <v>391</v>
      </c>
      <c r="L46" s="38">
        <v>488</v>
      </c>
      <c r="M46" s="38">
        <v>228</v>
      </c>
      <c r="N46" s="38">
        <v>171</v>
      </c>
      <c r="O46" s="38">
        <v>2512</v>
      </c>
      <c r="P46" s="38">
        <v>760</v>
      </c>
    </row>
    <row r="47" spans="1:16" ht="15" customHeight="1">
      <c r="A47" s="49"/>
      <c r="B47" s="24"/>
      <c r="C47" s="52"/>
      <c r="D47" s="31">
        <v>1</v>
      </c>
      <c r="E47" s="26">
        <v>0.13680969790263614</v>
      </c>
      <c r="F47" s="27">
        <v>7.2926688474119691E-2</v>
      </c>
      <c r="G47" s="27">
        <v>0.11006349817202232</v>
      </c>
      <c r="H47" s="27">
        <v>9.5439676736578799E-2</v>
      </c>
      <c r="I47" s="27">
        <v>0.1019819126419088</v>
      </c>
      <c r="J47" s="27">
        <v>0.11160284779680585</v>
      </c>
      <c r="K47" s="27">
        <v>7.523571291129498E-2</v>
      </c>
      <c r="L47" s="27">
        <v>9.3900327111795273E-2</v>
      </c>
      <c r="M47" s="27">
        <v>4.3871464306330578E-2</v>
      </c>
      <c r="N47" s="27">
        <v>3.2903598229747928E-2</v>
      </c>
      <c r="O47" s="27">
        <v>0.48335578218202807</v>
      </c>
      <c r="P47" s="27">
        <v>0.14623821435443526</v>
      </c>
    </row>
    <row r="48" spans="1:16" ht="15" customHeight="1">
      <c r="A48" s="49"/>
      <c r="B48" s="24"/>
      <c r="C48" s="51" t="s">
        <v>305</v>
      </c>
      <c r="D48" s="28">
        <v>1858</v>
      </c>
      <c r="E48" s="37">
        <v>253</v>
      </c>
      <c r="F48" s="38">
        <v>140</v>
      </c>
      <c r="G48" s="38">
        <v>215</v>
      </c>
      <c r="H48" s="38">
        <v>173</v>
      </c>
      <c r="I48" s="38">
        <v>179</v>
      </c>
      <c r="J48" s="38">
        <v>178</v>
      </c>
      <c r="K48" s="38">
        <v>156</v>
      </c>
      <c r="L48" s="38">
        <v>151</v>
      </c>
      <c r="M48" s="38">
        <v>59</v>
      </c>
      <c r="N48" s="38">
        <v>75</v>
      </c>
      <c r="O48" s="38">
        <v>882</v>
      </c>
      <c r="P48" s="38">
        <v>330</v>
      </c>
    </row>
    <row r="49" spans="1:16" ht="15" customHeight="1">
      <c r="A49" s="49"/>
      <c r="B49" s="43"/>
      <c r="C49" s="60"/>
      <c r="D49" s="44">
        <v>1</v>
      </c>
      <c r="E49" s="45">
        <v>0.13616792249730894</v>
      </c>
      <c r="F49" s="46">
        <v>7.5349838536060282E-2</v>
      </c>
      <c r="G49" s="46">
        <v>0.11571582346609258</v>
      </c>
      <c r="H49" s="46">
        <v>9.3110871905274492E-2</v>
      </c>
      <c r="I49" s="46">
        <v>9.6340150699677066E-2</v>
      </c>
      <c r="J49" s="46">
        <v>9.5801937567276646E-2</v>
      </c>
      <c r="K49" s="46">
        <v>8.3961248654467163E-2</v>
      </c>
      <c r="L49" s="46">
        <v>8.1270182992465009E-2</v>
      </c>
      <c r="M49" s="46">
        <v>3.1754574811625406E-2</v>
      </c>
      <c r="N49" s="46">
        <v>4.0365984930032295E-2</v>
      </c>
      <c r="O49" s="46">
        <v>0.47470398277717979</v>
      </c>
      <c r="P49" s="46">
        <v>0.17761033369214208</v>
      </c>
    </row>
    <row r="50" spans="1:16" ht="15" customHeight="1">
      <c r="A50" s="49"/>
      <c r="B50" s="24" t="s">
        <v>282</v>
      </c>
      <c r="C50" s="53" t="s">
        <v>1</v>
      </c>
      <c r="D50" s="21">
        <v>2851</v>
      </c>
      <c r="E50" s="22">
        <v>328</v>
      </c>
      <c r="F50" s="23">
        <v>186</v>
      </c>
      <c r="G50" s="23">
        <v>248</v>
      </c>
      <c r="H50" s="23">
        <v>235</v>
      </c>
      <c r="I50" s="23">
        <v>248</v>
      </c>
      <c r="J50" s="23">
        <v>242</v>
      </c>
      <c r="K50" s="23">
        <v>213</v>
      </c>
      <c r="L50" s="23">
        <v>152</v>
      </c>
      <c r="M50" s="23">
        <v>148</v>
      </c>
      <c r="N50" s="23">
        <v>121</v>
      </c>
      <c r="O50" s="23">
        <v>1354</v>
      </c>
      <c r="P50" s="23">
        <v>565</v>
      </c>
    </row>
    <row r="51" spans="1:16" ht="15" customHeight="1">
      <c r="A51" s="49"/>
      <c r="B51" s="24"/>
      <c r="C51" s="52"/>
      <c r="D51" s="31">
        <v>1</v>
      </c>
      <c r="E51" s="26">
        <v>0.11504735180638373</v>
      </c>
      <c r="F51" s="27">
        <v>6.5240266573132241E-2</v>
      </c>
      <c r="G51" s="27">
        <v>8.698702209750965E-2</v>
      </c>
      <c r="H51" s="27">
        <v>8.2427218519817602E-2</v>
      </c>
      <c r="I51" s="27">
        <v>8.698702209750965E-2</v>
      </c>
      <c r="J51" s="27">
        <v>8.4882497369344084E-2</v>
      </c>
      <c r="K51" s="27">
        <v>7.471062784987724E-2</v>
      </c>
      <c r="L51" s="27">
        <v>5.3314626446860754E-2</v>
      </c>
      <c r="M51" s="27">
        <v>5.1911609961417048E-2</v>
      </c>
      <c r="N51" s="27">
        <v>4.2441248684672042E-2</v>
      </c>
      <c r="O51" s="27">
        <v>0.47492108032269381</v>
      </c>
      <c r="P51" s="27">
        <v>0.19817607856892319</v>
      </c>
    </row>
    <row r="52" spans="1:16" ht="15" customHeight="1">
      <c r="A52" s="49"/>
      <c r="B52" s="24"/>
      <c r="C52" s="51" t="s">
        <v>306</v>
      </c>
      <c r="D52" s="28">
        <v>1975</v>
      </c>
      <c r="E52" s="29">
        <v>348</v>
      </c>
      <c r="F52" s="30">
        <v>92</v>
      </c>
      <c r="G52" s="30">
        <v>160</v>
      </c>
      <c r="H52" s="30">
        <v>138</v>
      </c>
      <c r="I52" s="30">
        <v>160</v>
      </c>
      <c r="J52" s="30">
        <v>167</v>
      </c>
      <c r="K52" s="30">
        <v>90</v>
      </c>
      <c r="L52" s="30">
        <v>183</v>
      </c>
      <c r="M52" s="30">
        <v>57</v>
      </c>
      <c r="N52" s="30">
        <v>47</v>
      </c>
      <c r="O52" s="30">
        <v>1074</v>
      </c>
      <c r="P52" s="30">
        <v>196</v>
      </c>
    </row>
    <row r="53" spans="1:16" ht="15" customHeight="1">
      <c r="A53" s="49"/>
      <c r="B53" s="24"/>
      <c r="C53" s="52"/>
      <c r="D53" s="31">
        <v>1</v>
      </c>
      <c r="E53" s="26">
        <v>0.17620253164556962</v>
      </c>
      <c r="F53" s="27">
        <v>4.6582278481012658E-2</v>
      </c>
      <c r="G53" s="27">
        <v>8.1012658227848103E-2</v>
      </c>
      <c r="H53" s="27">
        <v>6.9873417721518991E-2</v>
      </c>
      <c r="I53" s="27">
        <v>8.1012658227848103E-2</v>
      </c>
      <c r="J53" s="27">
        <v>8.4556962025316457E-2</v>
      </c>
      <c r="K53" s="27">
        <v>4.5569620253164557E-2</v>
      </c>
      <c r="L53" s="27">
        <v>9.2658227848101266E-2</v>
      </c>
      <c r="M53" s="27">
        <v>2.8860759493670885E-2</v>
      </c>
      <c r="N53" s="27">
        <v>2.379746835443038E-2</v>
      </c>
      <c r="O53" s="27">
        <v>0.54379746835443032</v>
      </c>
      <c r="P53" s="27">
        <v>9.9240506329113923E-2</v>
      </c>
    </row>
    <row r="54" spans="1:16" ht="15" customHeight="1">
      <c r="A54" s="49"/>
      <c r="B54" s="24"/>
      <c r="C54" s="51" t="s">
        <v>307</v>
      </c>
      <c r="D54" s="28">
        <v>923</v>
      </c>
      <c r="E54" s="29">
        <v>126</v>
      </c>
      <c r="F54" s="30">
        <v>71</v>
      </c>
      <c r="G54" s="30">
        <v>108</v>
      </c>
      <c r="H54" s="30">
        <v>119</v>
      </c>
      <c r="I54" s="30">
        <v>116</v>
      </c>
      <c r="J54" s="30">
        <v>121</v>
      </c>
      <c r="K54" s="30">
        <v>95</v>
      </c>
      <c r="L54" s="30">
        <v>116</v>
      </c>
      <c r="M54" s="30">
        <v>75</v>
      </c>
      <c r="N54" s="30">
        <v>32</v>
      </c>
      <c r="O54" s="30">
        <v>424</v>
      </c>
      <c r="P54" s="30">
        <v>124</v>
      </c>
    </row>
    <row r="55" spans="1:16" ht="15" customHeight="1">
      <c r="A55" s="49"/>
      <c r="B55" s="24"/>
      <c r="C55" s="52"/>
      <c r="D55" s="31">
        <v>1</v>
      </c>
      <c r="E55" s="26">
        <v>0.13651137594799567</v>
      </c>
      <c r="F55" s="27">
        <v>7.6923076923076927E-2</v>
      </c>
      <c r="G55" s="27">
        <v>0.11700975081256772</v>
      </c>
      <c r="H55" s="27">
        <v>0.12892741061755147</v>
      </c>
      <c r="I55" s="27">
        <v>0.12567713976164679</v>
      </c>
      <c r="J55" s="27">
        <v>0.13109425785482123</v>
      </c>
      <c r="K55" s="27">
        <v>0.10292524377031419</v>
      </c>
      <c r="L55" s="27">
        <v>0.12567713976164679</v>
      </c>
      <c r="M55" s="27">
        <v>8.1256771397616473E-2</v>
      </c>
      <c r="N55" s="27">
        <v>3.4669555796316358E-2</v>
      </c>
      <c r="O55" s="27">
        <v>0.45937161430119178</v>
      </c>
      <c r="P55" s="27">
        <v>0.13434452871072589</v>
      </c>
    </row>
    <row r="56" spans="1:16" ht="15" customHeight="1">
      <c r="A56" s="49"/>
      <c r="B56" s="24"/>
      <c r="C56" s="51" t="s">
        <v>12</v>
      </c>
      <c r="D56" s="28">
        <v>1215</v>
      </c>
      <c r="E56" s="29">
        <v>152</v>
      </c>
      <c r="F56" s="30">
        <v>102</v>
      </c>
      <c r="G56" s="30">
        <v>143</v>
      </c>
      <c r="H56" s="30">
        <v>144</v>
      </c>
      <c r="I56" s="30">
        <v>150</v>
      </c>
      <c r="J56" s="30">
        <v>156</v>
      </c>
      <c r="K56" s="30">
        <v>56</v>
      </c>
      <c r="L56" s="30">
        <v>123</v>
      </c>
      <c r="M56" s="30">
        <v>68</v>
      </c>
      <c r="N56" s="30">
        <v>41</v>
      </c>
      <c r="O56" s="30">
        <v>568</v>
      </c>
      <c r="P56" s="30">
        <v>193</v>
      </c>
    </row>
    <row r="57" spans="1:16" ht="15" customHeight="1">
      <c r="A57" s="49"/>
      <c r="B57" s="24"/>
      <c r="C57" s="52"/>
      <c r="D57" s="31">
        <v>1</v>
      </c>
      <c r="E57" s="26">
        <v>0.12510288065843622</v>
      </c>
      <c r="F57" s="27">
        <v>8.3950617283950618E-2</v>
      </c>
      <c r="G57" s="27">
        <v>0.1176954732510288</v>
      </c>
      <c r="H57" s="27">
        <v>0.11851851851851852</v>
      </c>
      <c r="I57" s="27">
        <v>0.12345679012345678</v>
      </c>
      <c r="J57" s="27">
        <v>0.12839506172839507</v>
      </c>
      <c r="K57" s="27">
        <v>4.6090534979423871E-2</v>
      </c>
      <c r="L57" s="27">
        <v>0.10123456790123457</v>
      </c>
      <c r="M57" s="27">
        <v>5.5967078189300412E-2</v>
      </c>
      <c r="N57" s="27">
        <v>3.3744855967078193E-2</v>
      </c>
      <c r="O57" s="27">
        <v>0.46748971193415639</v>
      </c>
      <c r="P57" s="27">
        <v>0.15884773662551441</v>
      </c>
    </row>
    <row r="58" spans="1:16" ht="15" customHeight="1">
      <c r="A58" s="49"/>
      <c r="B58" s="24"/>
      <c r="C58" s="51" t="s">
        <v>308</v>
      </c>
      <c r="D58" s="28">
        <v>2062</v>
      </c>
      <c r="E58" s="29">
        <v>276</v>
      </c>
      <c r="F58" s="30">
        <v>153</v>
      </c>
      <c r="G58" s="30">
        <v>257</v>
      </c>
      <c r="H58" s="30">
        <v>201</v>
      </c>
      <c r="I58" s="30">
        <v>233</v>
      </c>
      <c r="J58" s="30">
        <v>241</v>
      </c>
      <c r="K58" s="30">
        <v>153</v>
      </c>
      <c r="L58" s="30">
        <v>186</v>
      </c>
      <c r="M58" s="30">
        <v>62</v>
      </c>
      <c r="N58" s="30">
        <v>88</v>
      </c>
      <c r="O58" s="30">
        <v>837</v>
      </c>
      <c r="P58" s="30">
        <v>480</v>
      </c>
    </row>
    <row r="59" spans="1:16" ht="15" customHeight="1">
      <c r="A59" s="49"/>
      <c r="B59" s="24"/>
      <c r="C59" s="52"/>
      <c r="D59" s="31">
        <v>1</v>
      </c>
      <c r="E59" s="26">
        <v>0.13385063045586809</v>
      </c>
      <c r="F59" s="27">
        <v>7.4199806013579048E-2</v>
      </c>
      <c r="G59" s="27">
        <v>0.12463627546071775</v>
      </c>
      <c r="H59" s="27">
        <v>9.7478176527643068E-2</v>
      </c>
      <c r="I59" s="27">
        <v>0.11299709020368574</v>
      </c>
      <c r="J59" s="27">
        <v>0.11687681862269642</v>
      </c>
      <c r="K59" s="27">
        <v>7.4199806013579048E-2</v>
      </c>
      <c r="L59" s="27">
        <v>9.0203685741998066E-2</v>
      </c>
      <c r="M59" s="27">
        <v>3.0067895247332686E-2</v>
      </c>
      <c r="N59" s="27">
        <v>4.2677012609117361E-2</v>
      </c>
      <c r="O59" s="27">
        <v>0.40591658583899126</v>
      </c>
      <c r="P59" s="27">
        <v>0.23278370514064015</v>
      </c>
    </row>
    <row r="60" spans="1:16" ht="15" customHeight="1">
      <c r="A60" s="49"/>
      <c r="B60" s="24"/>
      <c r="C60" s="51" t="s">
        <v>16</v>
      </c>
      <c r="D60" s="28">
        <v>1141</v>
      </c>
      <c r="E60" s="29">
        <v>187</v>
      </c>
      <c r="F60" s="30">
        <v>58</v>
      </c>
      <c r="G60" s="30">
        <v>85</v>
      </c>
      <c r="H60" s="30">
        <v>71</v>
      </c>
      <c r="I60" s="30">
        <v>91</v>
      </c>
      <c r="J60" s="30">
        <v>87</v>
      </c>
      <c r="K60" s="30">
        <v>57</v>
      </c>
      <c r="L60" s="30">
        <v>95</v>
      </c>
      <c r="M60" s="30">
        <v>45</v>
      </c>
      <c r="N60" s="30">
        <v>20</v>
      </c>
      <c r="O60" s="30">
        <v>677</v>
      </c>
      <c r="P60" s="30">
        <v>94</v>
      </c>
    </row>
    <row r="61" spans="1:16" ht="15" customHeight="1">
      <c r="A61" s="49"/>
      <c r="B61" s="24"/>
      <c r="C61" s="52"/>
      <c r="D61" s="31">
        <v>1</v>
      </c>
      <c r="E61" s="26">
        <v>0.16389132340052587</v>
      </c>
      <c r="F61" s="27">
        <v>5.0832602979842247E-2</v>
      </c>
      <c r="G61" s="27">
        <v>7.4496056091148122E-2</v>
      </c>
      <c r="H61" s="27">
        <v>6.2226117440841368E-2</v>
      </c>
      <c r="I61" s="27">
        <v>7.9754601226993863E-2</v>
      </c>
      <c r="J61" s="27">
        <v>7.6248904469763359E-2</v>
      </c>
      <c r="K61" s="27">
        <v>4.9956178790534621E-2</v>
      </c>
      <c r="L61" s="27">
        <v>8.3260297984224366E-2</v>
      </c>
      <c r="M61" s="27">
        <v>3.9439088518843118E-2</v>
      </c>
      <c r="N61" s="27">
        <v>1.7528483786152498E-2</v>
      </c>
      <c r="O61" s="27">
        <v>0.59333917616126208</v>
      </c>
      <c r="P61" s="27">
        <v>8.238387379491674E-2</v>
      </c>
    </row>
    <row r="62" spans="1:16" ht="15" customHeight="1">
      <c r="A62" s="49"/>
      <c r="B62" s="24"/>
      <c r="C62" s="51" t="s">
        <v>5</v>
      </c>
      <c r="D62" s="28">
        <v>2265</v>
      </c>
      <c r="E62" s="29">
        <v>327</v>
      </c>
      <c r="F62" s="30">
        <v>127</v>
      </c>
      <c r="G62" s="30">
        <v>218</v>
      </c>
      <c r="H62" s="30">
        <v>162</v>
      </c>
      <c r="I62" s="30">
        <v>178</v>
      </c>
      <c r="J62" s="30">
        <v>177</v>
      </c>
      <c r="K62" s="30">
        <v>164</v>
      </c>
      <c r="L62" s="30">
        <v>194</v>
      </c>
      <c r="M62" s="30">
        <v>99</v>
      </c>
      <c r="N62" s="30">
        <v>69</v>
      </c>
      <c r="O62" s="30">
        <v>1192</v>
      </c>
      <c r="P62" s="30">
        <v>270</v>
      </c>
    </row>
    <row r="63" spans="1:16" ht="15" customHeight="1">
      <c r="A63" s="49"/>
      <c r="B63" s="24"/>
      <c r="C63" s="52"/>
      <c r="D63" s="31">
        <v>1</v>
      </c>
      <c r="E63" s="26">
        <v>0.14437086092715232</v>
      </c>
      <c r="F63" s="27">
        <v>5.6070640176600441E-2</v>
      </c>
      <c r="G63" s="27">
        <v>9.624724061810154E-2</v>
      </c>
      <c r="H63" s="27">
        <v>7.1523178807947022E-2</v>
      </c>
      <c r="I63" s="27">
        <v>7.8587196467991172E-2</v>
      </c>
      <c r="J63" s="27">
        <v>7.8145695364238404E-2</v>
      </c>
      <c r="K63" s="27">
        <v>7.2406181015452542E-2</v>
      </c>
      <c r="L63" s="27">
        <v>8.5651214128035322E-2</v>
      </c>
      <c r="M63" s="27">
        <v>4.3708609271523181E-2</v>
      </c>
      <c r="N63" s="27">
        <v>3.0463576158940398E-2</v>
      </c>
      <c r="O63" s="27">
        <v>0.52626931567328916</v>
      </c>
      <c r="P63" s="27">
        <v>0.11920529801324503</v>
      </c>
    </row>
    <row r="64" spans="1:16" ht="15" customHeight="1">
      <c r="A64" s="49"/>
      <c r="B64" s="24"/>
      <c r="C64" s="51" t="s">
        <v>14</v>
      </c>
      <c r="D64" s="28">
        <v>1187</v>
      </c>
      <c r="E64" s="29">
        <v>63</v>
      </c>
      <c r="F64" s="30">
        <v>70</v>
      </c>
      <c r="G64" s="30">
        <v>95</v>
      </c>
      <c r="H64" s="30">
        <v>77</v>
      </c>
      <c r="I64" s="30">
        <v>81</v>
      </c>
      <c r="J64" s="30">
        <v>76</v>
      </c>
      <c r="K64" s="30">
        <v>80</v>
      </c>
      <c r="L64" s="30">
        <v>78</v>
      </c>
      <c r="M64" s="30">
        <v>35</v>
      </c>
      <c r="N64" s="30">
        <v>39</v>
      </c>
      <c r="O64" s="30">
        <v>669</v>
      </c>
      <c r="P64" s="30">
        <v>213</v>
      </c>
    </row>
    <row r="65" spans="1:16" ht="15" customHeight="1">
      <c r="A65" s="49"/>
      <c r="B65" s="24"/>
      <c r="C65" s="52"/>
      <c r="D65" s="31">
        <v>1</v>
      </c>
      <c r="E65" s="26">
        <v>5.3074978938500418E-2</v>
      </c>
      <c r="F65" s="27">
        <v>5.8972198820556022E-2</v>
      </c>
      <c r="G65" s="27">
        <v>8.0033698399326031E-2</v>
      </c>
      <c r="H65" s="27">
        <v>6.486941870261162E-2</v>
      </c>
      <c r="I65" s="27">
        <v>6.8239258635214822E-2</v>
      </c>
      <c r="J65" s="27">
        <v>6.4026958719460819E-2</v>
      </c>
      <c r="K65" s="27">
        <v>6.7396798652064022E-2</v>
      </c>
      <c r="L65" s="27">
        <v>6.571187868576242E-2</v>
      </c>
      <c r="M65" s="27">
        <v>2.9486099410278011E-2</v>
      </c>
      <c r="N65" s="27">
        <v>3.285593934288121E-2</v>
      </c>
      <c r="O65" s="27">
        <v>0.56360572872788539</v>
      </c>
      <c r="P65" s="27">
        <v>0.17944397641112048</v>
      </c>
    </row>
    <row r="66" spans="1:16" ht="15" customHeight="1">
      <c r="A66" s="49"/>
      <c r="B66" s="24"/>
      <c r="C66" s="51" t="s">
        <v>19</v>
      </c>
      <c r="D66" s="28">
        <v>2539</v>
      </c>
      <c r="E66" s="29">
        <v>370</v>
      </c>
      <c r="F66" s="30">
        <v>208</v>
      </c>
      <c r="G66" s="30">
        <v>293</v>
      </c>
      <c r="H66" s="30">
        <v>224</v>
      </c>
      <c r="I66" s="30">
        <v>207</v>
      </c>
      <c r="J66" s="30">
        <v>240</v>
      </c>
      <c r="K66" s="30">
        <v>171</v>
      </c>
      <c r="L66" s="30">
        <v>315</v>
      </c>
      <c r="M66" s="30">
        <v>115</v>
      </c>
      <c r="N66" s="30">
        <v>129</v>
      </c>
      <c r="O66" s="30">
        <v>1274</v>
      </c>
      <c r="P66" s="30">
        <v>286</v>
      </c>
    </row>
    <row r="67" spans="1:16" ht="15" customHeight="1">
      <c r="A67" s="49"/>
      <c r="B67" s="43"/>
      <c r="C67" s="60"/>
      <c r="D67" s="44">
        <v>1</v>
      </c>
      <c r="E67" s="45">
        <v>0.14572666404096102</v>
      </c>
      <c r="F67" s="46">
        <v>8.1922016541945641E-2</v>
      </c>
      <c r="G67" s="46">
        <v>0.11539976368649074</v>
      </c>
      <c r="H67" s="46">
        <v>8.8223710122095317E-2</v>
      </c>
      <c r="I67" s="46">
        <v>8.1528160693186288E-2</v>
      </c>
      <c r="J67" s="46">
        <v>9.4525403702244978E-2</v>
      </c>
      <c r="K67" s="46">
        <v>6.7349350137849553E-2</v>
      </c>
      <c r="L67" s="46">
        <v>0.12406459235919653</v>
      </c>
      <c r="M67" s="46">
        <v>4.5293422607325717E-2</v>
      </c>
      <c r="N67" s="46">
        <v>5.0807404489956673E-2</v>
      </c>
      <c r="O67" s="46">
        <v>0.50177235131941711</v>
      </c>
      <c r="P67" s="46">
        <v>0.11264277274517527</v>
      </c>
    </row>
    <row r="68" spans="1:16" ht="15" customHeight="1">
      <c r="A68" s="49"/>
      <c r="B68" s="24" t="s">
        <v>283</v>
      </c>
      <c r="C68" s="53" t="s">
        <v>309</v>
      </c>
      <c r="D68" s="21">
        <v>2952</v>
      </c>
      <c r="E68" s="22">
        <v>349</v>
      </c>
      <c r="F68" s="23">
        <v>133</v>
      </c>
      <c r="G68" s="23">
        <v>270</v>
      </c>
      <c r="H68" s="23">
        <v>250</v>
      </c>
      <c r="I68" s="23">
        <v>285</v>
      </c>
      <c r="J68" s="23">
        <v>296</v>
      </c>
      <c r="K68" s="23">
        <v>147</v>
      </c>
      <c r="L68" s="23">
        <v>237</v>
      </c>
      <c r="M68" s="23">
        <v>157</v>
      </c>
      <c r="N68" s="23">
        <v>76</v>
      </c>
      <c r="O68" s="23">
        <v>1362</v>
      </c>
      <c r="P68" s="23">
        <v>473</v>
      </c>
    </row>
    <row r="69" spans="1:16" ht="15" customHeight="1">
      <c r="A69" s="49"/>
      <c r="B69" s="24"/>
      <c r="C69" s="52"/>
      <c r="D69" s="31">
        <v>1</v>
      </c>
      <c r="E69" s="26">
        <v>0.1182249322493225</v>
      </c>
      <c r="F69" s="27">
        <v>4.5054200542005422E-2</v>
      </c>
      <c r="G69" s="27">
        <v>9.1463414634146339E-2</v>
      </c>
      <c r="H69" s="27">
        <v>8.4688346883468837E-2</v>
      </c>
      <c r="I69" s="27">
        <v>9.6544715447154469E-2</v>
      </c>
      <c r="J69" s="27">
        <v>0.1002710027100271</v>
      </c>
      <c r="K69" s="27">
        <v>4.9796747967479675E-2</v>
      </c>
      <c r="L69" s="27">
        <v>8.0284552845528462E-2</v>
      </c>
      <c r="M69" s="27">
        <v>5.3184281842818426E-2</v>
      </c>
      <c r="N69" s="27">
        <v>2.5745257452574527E-2</v>
      </c>
      <c r="O69" s="27">
        <v>0.4613821138211382</v>
      </c>
      <c r="P69" s="27">
        <v>0.16023035230352303</v>
      </c>
    </row>
    <row r="70" spans="1:16" ht="15" customHeight="1">
      <c r="A70" s="49"/>
      <c r="B70" s="24"/>
      <c r="C70" s="51" t="s">
        <v>310</v>
      </c>
      <c r="D70" s="28">
        <v>2912</v>
      </c>
      <c r="E70" s="29">
        <v>433</v>
      </c>
      <c r="F70" s="30">
        <v>178</v>
      </c>
      <c r="G70" s="30">
        <v>374</v>
      </c>
      <c r="H70" s="30">
        <v>318</v>
      </c>
      <c r="I70" s="30">
        <v>363</v>
      </c>
      <c r="J70" s="30">
        <v>316</v>
      </c>
      <c r="K70" s="30">
        <v>204</v>
      </c>
      <c r="L70" s="30">
        <v>294</v>
      </c>
      <c r="M70" s="30">
        <v>163</v>
      </c>
      <c r="N70" s="30">
        <v>83</v>
      </c>
      <c r="O70" s="30">
        <v>1313</v>
      </c>
      <c r="P70" s="30">
        <v>394</v>
      </c>
    </row>
    <row r="71" spans="1:16" ht="15" customHeight="1">
      <c r="A71" s="49"/>
      <c r="B71" s="24"/>
      <c r="C71" s="52"/>
      <c r="D71" s="31">
        <v>1</v>
      </c>
      <c r="E71" s="26">
        <v>0.14869505494505494</v>
      </c>
      <c r="F71" s="27">
        <v>6.1126373626373624E-2</v>
      </c>
      <c r="G71" s="27">
        <v>0.12843406593406592</v>
      </c>
      <c r="H71" s="27">
        <v>0.1092032967032967</v>
      </c>
      <c r="I71" s="27">
        <v>0.12465659340659341</v>
      </c>
      <c r="J71" s="27">
        <v>0.10851648351648352</v>
      </c>
      <c r="K71" s="27">
        <v>7.0054945054945056E-2</v>
      </c>
      <c r="L71" s="27">
        <v>0.10096153846153846</v>
      </c>
      <c r="M71" s="27">
        <v>5.5975274725274728E-2</v>
      </c>
      <c r="N71" s="27">
        <v>2.8502747252747252E-2</v>
      </c>
      <c r="O71" s="27">
        <v>0.45089285714285715</v>
      </c>
      <c r="P71" s="27">
        <v>0.13530219780219779</v>
      </c>
    </row>
    <row r="72" spans="1:16" ht="15" customHeight="1">
      <c r="A72" s="49"/>
      <c r="B72" s="24"/>
      <c r="C72" s="51" t="s">
        <v>311</v>
      </c>
      <c r="D72" s="28">
        <v>3812</v>
      </c>
      <c r="E72" s="29">
        <v>637</v>
      </c>
      <c r="F72" s="30">
        <v>269</v>
      </c>
      <c r="G72" s="30">
        <v>365</v>
      </c>
      <c r="H72" s="30">
        <v>315</v>
      </c>
      <c r="I72" s="30">
        <v>340</v>
      </c>
      <c r="J72" s="30">
        <v>376</v>
      </c>
      <c r="K72" s="30">
        <v>230</v>
      </c>
      <c r="L72" s="30">
        <v>336</v>
      </c>
      <c r="M72" s="30">
        <v>180</v>
      </c>
      <c r="N72" s="30">
        <v>145</v>
      </c>
      <c r="O72" s="30">
        <v>1908</v>
      </c>
      <c r="P72" s="30">
        <v>501</v>
      </c>
    </row>
    <row r="73" spans="1:16" ht="15" customHeight="1">
      <c r="A73" s="49"/>
      <c r="B73" s="24"/>
      <c r="C73" s="52"/>
      <c r="D73" s="31">
        <v>1</v>
      </c>
      <c r="E73" s="26">
        <v>0.16710388247639035</v>
      </c>
      <c r="F73" s="27">
        <v>7.0566631689401887E-2</v>
      </c>
      <c r="G73" s="27">
        <v>9.575026232948583E-2</v>
      </c>
      <c r="H73" s="27">
        <v>8.2633788037775449E-2</v>
      </c>
      <c r="I73" s="27">
        <v>8.9192025183630647E-2</v>
      </c>
      <c r="J73" s="27">
        <v>9.8635886673662118E-2</v>
      </c>
      <c r="K73" s="27">
        <v>6.0335781741867787E-2</v>
      </c>
      <c r="L73" s="27">
        <v>8.8142707240293813E-2</v>
      </c>
      <c r="M73" s="27">
        <v>4.7219307450157399E-2</v>
      </c>
      <c r="N73" s="27">
        <v>3.8037775445960126E-2</v>
      </c>
      <c r="O73" s="27">
        <v>0.50052465897166842</v>
      </c>
      <c r="P73" s="27">
        <v>0.13142707240293808</v>
      </c>
    </row>
    <row r="74" spans="1:16" ht="15" customHeight="1">
      <c r="A74" s="49"/>
      <c r="B74" s="24"/>
      <c r="C74" s="51" t="s">
        <v>312</v>
      </c>
      <c r="D74" s="28">
        <v>2750</v>
      </c>
      <c r="E74" s="29">
        <v>423</v>
      </c>
      <c r="F74" s="30">
        <v>235</v>
      </c>
      <c r="G74" s="30">
        <v>306</v>
      </c>
      <c r="H74" s="30">
        <v>244</v>
      </c>
      <c r="I74" s="30">
        <v>244</v>
      </c>
      <c r="J74" s="30">
        <v>248</v>
      </c>
      <c r="K74" s="30">
        <v>210</v>
      </c>
      <c r="L74" s="30">
        <v>262</v>
      </c>
      <c r="M74" s="30">
        <v>106</v>
      </c>
      <c r="N74" s="30">
        <v>103</v>
      </c>
      <c r="O74" s="30">
        <v>1417</v>
      </c>
      <c r="P74" s="30">
        <v>387</v>
      </c>
    </row>
    <row r="75" spans="1:16" ht="15" customHeight="1">
      <c r="A75" s="49"/>
      <c r="B75" s="24"/>
      <c r="C75" s="52"/>
      <c r="D75" s="31">
        <v>1</v>
      </c>
      <c r="E75" s="26">
        <v>0.15381818181818183</v>
      </c>
      <c r="F75" s="27">
        <v>8.545454545454545E-2</v>
      </c>
      <c r="G75" s="27">
        <v>0.11127272727272727</v>
      </c>
      <c r="H75" s="27">
        <v>8.8727272727272724E-2</v>
      </c>
      <c r="I75" s="27">
        <v>8.8727272727272724E-2</v>
      </c>
      <c r="J75" s="27">
        <v>9.0181818181818182E-2</v>
      </c>
      <c r="K75" s="27">
        <v>7.636363636363637E-2</v>
      </c>
      <c r="L75" s="27">
        <v>9.5272727272727273E-2</v>
      </c>
      <c r="M75" s="27">
        <v>3.8545454545454542E-2</v>
      </c>
      <c r="N75" s="27">
        <v>3.7454545454545456E-2</v>
      </c>
      <c r="O75" s="27">
        <v>0.51527272727272733</v>
      </c>
      <c r="P75" s="27">
        <v>0.14072727272727273</v>
      </c>
    </row>
    <row r="76" spans="1:16" ht="15" customHeight="1">
      <c r="A76" s="49"/>
      <c r="B76" s="24"/>
      <c r="C76" s="51" t="s">
        <v>313</v>
      </c>
      <c r="D76" s="28">
        <v>1585</v>
      </c>
      <c r="E76" s="29">
        <v>177</v>
      </c>
      <c r="F76" s="30">
        <v>112</v>
      </c>
      <c r="G76" s="30">
        <v>130</v>
      </c>
      <c r="H76" s="30">
        <v>112</v>
      </c>
      <c r="I76" s="30">
        <v>98</v>
      </c>
      <c r="J76" s="30">
        <v>138</v>
      </c>
      <c r="K76" s="30">
        <v>108</v>
      </c>
      <c r="L76" s="30">
        <v>136</v>
      </c>
      <c r="M76" s="30">
        <v>39</v>
      </c>
      <c r="N76" s="30">
        <v>86</v>
      </c>
      <c r="O76" s="30">
        <v>872</v>
      </c>
      <c r="P76" s="30">
        <v>264</v>
      </c>
    </row>
    <row r="77" spans="1:16" ht="15" customHeight="1">
      <c r="A77" s="49"/>
      <c r="B77" s="24"/>
      <c r="C77" s="52"/>
      <c r="D77" s="31">
        <v>1</v>
      </c>
      <c r="E77" s="26">
        <v>0.11167192429022083</v>
      </c>
      <c r="F77" s="27">
        <v>7.066246056782334E-2</v>
      </c>
      <c r="G77" s="27">
        <v>8.2018927444794956E-2</v>
      </c>
      <c r="H77" s="27">
        <v>7.066246056782334E-2</v>
      </c>
      <c r="I77" s="27">
        <v>6.1829652996845424E-2</v>
      </c>
      <c r="J77" s="27">
        <v>8.7066246056782329E-2</v>
      </c>
      <c r="K77" s="27">
        <v>6.8138801261829654E-2</v>
      </c>
      <c r="L77" s="27">
        <v>8.5804416403785486E-2</v>
      </c>
      <c r="M77" s="27">
        <v>2.4605678233438486E-2</v>
      </c>
      <c r="N77" s="27">
        <v>5.4258675078864352E-2</v>
      </c>
      <c r="O77" s="27">
        <v>0.5501577287066246</v>
      </c>
      <c r="P77" s="27">
        <v>0.1665615141955836</v>
      </c>
    </row>
    <row r="78" spans="1:16" ht="15" customHeight="1">
      <c r="A78" s="49"/>
      <c r="B78" s="24"/>
      <c r="C78" s="51" t="s">
        <v>314</v>
      </c>
      <c r="D78" s="28">
        <v>1329</v>
      </c>
      <c r="E78" s="29">
        <v>108</v>
      </c>
      <c r="F78" s="30">
        <v>81</v>
      </c>
      <c r="G78" s="30">
        <v>92</v>
      </c>
      <c r="H78" s="30">
        <v>79</v>
      </c>
      <c r="I78" s="30">
        <v>76</v>
      </c>
      <c r="J78" s="30">
        <v>75</v>
      </c>
      <c r="K78" s="30">
        <v>102</v>
      </c>
      <c r="L78" s="30">
        <v>104</v>
      </c>
      <c r="M78" s="30">
        <v>36</v>
      </c>
      <c r="N78" s="30">
        <v>53</v>
      </c>
      <c r="O78" s="30">
        <v>758</v>
      </c>
      <c r="P78" s="30">
        <v>236</v>
      </c>
    </row>
    <row r="79" spans="1:16" ht="15" customHeight="1">
      <c r="A79" s="49"/>
      <c r="B79" s="24"/>
      <c r="C79" s="52"/>
      <c r="D79" s="31">
        <v>1</v>
      </c>
      <c r="E79" s="26">
        <v>8.1264108352144468E-2</v>
      </c>
      <c r="F79" s="27">
        <v>6.0948081264108354E-2</v>
      </c>
      <c r="G79" s="27">
        <v>6.9224981188863804E-2</v>
      </c>
      <c r="H79" s="27">
        <v>5.9443190368698266E-2</v>
      </c>
      <c r="I79" s="27">
        <v>5.7185854025583148E-2</v>
      </c>
      <c r="J79" s="27">
        <v>5.6433408577878104E-2</v>
      </c>
      <c r="K79" s="27">
        <v>7.6749435665914217E-2</v>
      </c>
      <c r="L79" s="27">
        <v>7.8254326561324306E-2</v>
      </c>
      <c r="M79" s="27">
        <v>2.7088036117381489E-2</v>
      </c>
      <c r="N79" s="27">
        <v>3.9879608728367197E-2</v>
      </c>
      <c r="O79" s="27">
        <v>0.57035364936042132</v>
      </c>
      <c r="P79" s="27">
        <v>0.17757712565838976</v>
      </c>
    </row>
    <row r="80" spans="1:16" ht="15" customHeight="1">
      <c r="A80" s="49"/>
      <c r="B80" s="24"/>
      <c r="C80" s="51" t="s">
        <v>315</v>
      </c>
      <c r="D80" s="28">
        <v>686</v>
      </c>
      <c r="E80" s="29">
        <v>38</v>
      </c>
      <c r="F80" s="30">
        <v>42</v>
      </c>
      <c r="G80" s="30">
        <v>49</v>
      </c>
      <c r="H80" s="30">
        <v>37</v>
      </c>
      <c r="I80" s="30">
        <v>39</v>
      </c>
      <c r="J80" s="30">
        <v>44</v>
      </c>
      <c r="K80" s="30">
        <v>69</v>
      </c>
      <c r="L80" s="30">
        <v>50</v>
      </c>
      <c r="M80" s="30">
        <v>16</v>
      </c>
      <c r="N80" s="30">
        <v>35</v>
      </c>
      <c r="O80" s="30">
        <v>380</v>
      </c>
      <c r="P80" s="30">
        <v>144</v>
      </c>
    </row>
    <row r="81" spans="1:16" ht="15" customHeight="1">
      <c r="A81" s="49"/>
      <c r="B81" s="24"/>
      <c r="C81" s="52"/>
      <c r="D81" s="31">
        <v>1</v>
      </c>
      <c r="E81" s="26">
        <v>5.5393586005830907E-2</v>
      </c>
      <c r="F81" s="27">
        <v>6.1224489795918366E-2</v>
      </c>
      <c r="G81" s="27">
        <v>7.1428571428571425E-2</v>
      </c>
      <c r="H81" s="27">
        <v>5.393586005830904E-2</v>
      </c>
      <c r="I81" s="27">
        <v>5.6851311953352766E-2</v>
      </c>
      <c r="J81" s="27">
        <v>6.4139941690962099E-2</v>
      </c>
      <c r="K81" s="27">
        <v>0.10058309037900874</v>
      </c>
      <c r="L81" s="27">
        <v>7.2886297376093298E-2</v>
      </c>
      <c r="M81" s="27">
        <v>2.3323615160349854E-2</v>
      </c>
      <c r="N81" s="27">
        <v>5.1020408163265307E-2</v>
      </c>
      <c r="O81" s="27">
        <v>0.55393586005830908</v>
      </c>
      <c r="P81" s="27">
        <v>0.2099125364431487</v>
      </c>
    </row>
    <row r="82" spans="1:16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</row>
    <row r="83" spans="1:16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</row>
    <row r="84" spans="1:16" ht="15" customHeight="1">
      <c r="A84" s="49"/>
      <c r="B84" s="24" t="s">
        <v>316</v>
      </c>
      <c r="C84" s="53" t="s">
        <v>317</v>
      </c>
      <c r="D84" s="21">
        <v>4187</v>
      </c>
      <c r="E84" s="22">
        <v>487</v>
      </c>
      <c r="F84" s="23">
        <v>239</v>
      </c>
      <c r="G84" s="23">
        <v>463</v>
      </c>
      <c r="H84" s="23">
        <v>380</v>
      </c>
      <c r="I84" s="23">
        <v>453</v>
      </c>
      <c r="J84" s="23">
        <v>416</v>
      </c>
      <c r="K84" s="23">
        <v>286</v>
      </c>
      <c r="L84" s="23">
        <v>317</v>
      </c>
      <c r="M84" s="23">
        <v>191</v>
      </c>
      <c r="N84" s="23">
        <v>122</v>
      </c>
      <c r="O84" s="23">
        <v>1980</v>
      </c>
      <c r="P84" s="23">
        <v>640</v>
      </c>
    </row>
    <row r="85" spans="1:16" ht="15" customHeight="1">
      <c r="A85" s="49"/>
      <c r="B85" s="24" t="s">
        <v>318</v>
      </c>
      <c r="C85" s="52"/>
      <c r="D85" s="31">
        <v>1</v>
      </c>
      <c r="E85" s="26">
        <v>0.11631239550991163</v>
      </c>
      <c r="F85" s="27">
        <v>5.7081442560305708E-2</v>
      </c>
      <c r="G85" s="27">
        <v>0.11058036780511106</v>
      </c>
      <c r="H85" s="27">
        <v>9.0757105326009072E-2</v>
      </c>
      <c r="I85" s="27">
        <v>0.10819202292811082</v>
      </c>
      <c r="J85" s="27">
        <v>9.9355146883209941E-2</v>
      </c>
      <c r="K85" s="27">
        <v>6.8306663482206834E-2</v>
      </c>
      <c r="L85" s="27">
        <v>7.5710532600907571E-2</v>
      </c>
      <c r="M85" s="27">
        <v>4.5617387150704562E-2</v>
      </c>
      <c r="N85" s="27">
        <v>2.9137807499402913E-2</v>
      </c>
      <c r="O85" s="27">
        <v>0.47289228564604729</v>
      </c>
      <c r="P85" s="27">
        <v>0.15285407212801527</v>
      </c>
    </row>
    <row r="86" spans="1:16" ht="15" customHeight="1">
      <c r="A86" s="49"/>
      <c r="B86" s="24" t="s">
        <v>319</v>
      </c>
      <c r="C86" s="51" t="s">
        <v>320</v>
      </c>
      <c r="D86" s="28">
        <v>3737</v>
      </c>
      <c r="E86" s="29">
        <v>545</v>
      </c>
      <c r="F86" s="30">
        <v>209</v>
      </c>
      <c r="G86" s="30">
        <v>381</v>
      </c>
      <c r="H86" s="30">
        <v>345</v>
      </c>
      <c r="I86" s="30">
        <v>379</v>
      </c>
      <c r="J86" s="30">
        <v>368</v>
      </c>
      <c r="K86" s="30">
        <v>234</v>
      </c>
      <c r="L86" s="30">
        <v>327</v>
      </c>
      <c r="M86" s="30">
        <v>158</v>
      </c>
      <c r="N86" s="30">
        <v>109</v>
      </c>
      <c r="O86" s="30">
        <v>1831</v>
      </c>
      <c r="P86" s="30">
        <v>533</v>
      </c>
    </row>
    <row r="87" spans="1:16" ht="15" customHeight="1">
      <c r="A87" s="49"/>
      <c r="B87" s="24"/>
      <c r="C87" s="52"/>
      <c r="D87" s="31">
        <v>1</v>
      </c>
      <c r="E87" s="26">
        <v>0.14583890821514583</v>
      </c>
      <c r="F87" s="27">
        <v>5.5927214343055927E-2</v>
      </c>
      <c r="G87" s="27">
        <v>0.10195343858710196</v>
      </c>
      <c r="H87" s="27">
        <v>9.2320042815092318E-2</v>
      </c>
      <c r="I87" s="27">
        <v>0.10141824993310142</v>
      </c>
      <c r="J87" s="27">
        <v>9.8474712336098474E-2</v>
      </c>
      <c r="K87" s="27">
        <v>6.2617072518062616E-2</v>
      </c>
      <c r="L87" s="27">
        <v>8.7503344929087498E-2</v>
      </c>
      <c r="M87" s="27">
        <v>4.2279903666042278E-2</v>
      </c>
      <c r="N87" s="27">
        <v>2.9167781643029168E-2</v>
      </c>
      <c r="O87" s="27">
        <v>0.48996521273748994</v>
      </c>
      <c r="P87" s="27">
        <v>0.14262777629114262</v>
      </c>
    </row>
    <row r="88" spans="1:16" ht="15" customHeight="1">
      <c r="A88" s="49"/>
      <c r="B88" s="24"/>
      <c r="C88" s="51" t="s">
        <v>321</v>
      </c>
      <c r="D88" s="28">
        <v>2220</v>
      </c>
      <c r="E88" s="29">
        <v>365</v>
      </c>
      <c r="F88" s="30">
        <v>166</v>
      </c>
      <c r="G88" s="30">
        <v>222</v>
      </c>
      <c r="H88" s="30">
        <v>210</v>
      </c>
      <c r="I88" s="30">
        <v>210</v>
      </c>
      <c r="J88" s="30">
        <v>242</v>
      </c>
      <c r="K88" s="30">
        <v>146</v>
      </c>
      <c r="L88" s="30">
        <v>225</v>
      </c>
      <c r="M88" s="30">
        <v>114</v>
      </c>
      <c r="N88" s="30">
        <v>75</v>
      </c>
      <c r="O88" s="30">
        <v>1108</v>
      </c>
      <c r="P88" s="30">
        <v>275</v>
      </c>
    </row>
    <row r="89" spans="1:16" ht="15" customHeight="1">
      <c r="A89" s="49"/>
      <c r="B89" s="24"/>
      <c r="C89" s="52"/>
      <c r="D89" s="31">
        <v>1</v>
      </c>
      <c r="E89" s="26">
        <v>0.16441441441441443</v>
      </c>
      <c r="F89" s="27">
        <v>7.4774774774774774E-2</v>
      </c>
      <c r="G89" s="27">
        <v>0.1</v>
      </c>
      <c r="H89" s="27">
        <v>9.45945945945946E-2</v>
      </c>
      <c r="I89" s="27">
        <v>9.45945945945946E-2</v>
      </c>
      <c r="J89" s="27">
        <v>0.10900900900900901</v>
      </c>
      <c r="K89" s="27">
        <v>6.576576576576576E-2</v>
      </c>
      <c r="L89" s="27">
        <v>0.10135135135135136</v>
      </c>
      <c r="M89" s="27">
        <v>5.1351351351351354E-2</v>
      </c>
      <c r="N89" s="27">
        <v>3.3783783783783786E-2</v>
      </c>
      <c r="O89" s="27">
        <v>0.49909909909909911</v>
      </c>
      <c r="P89" s="27">
        <v>0.12387387387387387</v>
      </c>
    </row>
    <row r="90" spans="1:16" ht="15" customHeight="1">
      <c r="A90" s="49"/>
      <c r="B90" s="24"/>
      <c r="C90" s="51" t="s">
        <v>322</v>
      </c>
      <c r="D90" s="28">
        <v>3166</v>
      </c>
      <c r="E90" s="29">
        <v>465</v>
      </c>
      <c r="F90" s="30">
        <v>251</v>
      </c>
      <c r="G90" s="30">
        <v>309</v>
      </c>
      <c r="H90" s="30">
        <v>246</v>
      </c>
      <c r="I90" s="30">
        <v>240</v>
      </c>
      <c r="J90" s="30">
        <v>264</v>
      </c>
      <c r="K90" s="30">
        <v>209</v>
      </c>
      <c r="L90" s="30">
        <v>302</v>
      </c>
      <c r="M90" s="30">
        <v>152</v>
      </c>
      <c r="N90" s="30">
        <v>126</v>
      </c>
      <c r="O90" s="30">
        <v>1642</v>
      </c>
      <c r="P90" s="30">
        <v>463</v>
      </c>
    </row>
    <row r="91" spans="1:16" ht="15" customHeight="1">
      <c r="A91" s="49"/>
      <c r="B91" s="24"/>
      <c r="C91" s="52"/>
      <c r="D91" s="31">
        <v>1</v>
      </c>
      <c r="E91" s="26">
        <v>0.14687302590018952</v>
      </c>
      <c r="F91" s="27">
        <v>7.9279848389134558E-2</v>
      </c>
      <c r="G91" s="27">
        <v>9.7599494630448522E-2</v>
      </c>
      <c r="H91" s="27">
        <v>7.7700568540745418E-2</v>
      </c>
      <c r="I91" s="27">
        <v>7.5805432722678465E-2</v>
      </c>
      <c r="J91" s="27">
        <v>8.3385975994946307E-2</v>
      </c>
      <c r="K91" s="27">
        <v>6.6013897662665827E-2</v>
      </c>
      <c r="L91" s="27">
        <v>9.5388502842703726E-2</v>
      </c>
      <c r="M91" s="27">
        <v>4.8010107391029691E-2</v>
      </c>
      <c r="N91" s="27">
        <v>3.9797852179406193E-2</v>
      </c>
      <c r="O91" s="27">
        <v>0.51863550221099175</v>
      </c>
      <c r="P91" s="27">
        <v>0.14624131396083387</v>
      </c>
    </row>
    <row r="92" spans="1:16" ht="15" customHeight="1">
      <c r="A92" s="49"/>
      <c r="B92" s="24"/>
      <c r="C92" s="51" t="s">
        <v>323</v>
      </c>
      <c r="D92" s="28">
        <v>1639</v>
      </c>
      <c r="E92" s="29">
        <v>217</v>
      </c>
      <c r="F92" s="30">
        <v>122</v>
      </c>
      <c r="G92" s="30">
        <v>139</v>
      </c>
      <c r="H92" s="30">
        <v>111</v>
      </c>
      <c r="I92" s="30">
        <v>105</v>
      </c>
      <c r="J92" s="30">
        <v>128</v>
      </c>
      <c r="K92" s="30">
        <v>130</v>
      </c>
      <c r="L92" s="30">
        <v>159</v>
      </c>
      <c r="M92" s="30">
        <v>47</v>
      </c>
      <c r="N92" s="30">
        <v>97</v>
      </c>
      <c r="O92" s="30">
        <v>851</v>
      </c>
      <c r="P92" s="30">
        <v>277</v>
      </c>
    </row>
    <row r="93" spans="1:16" ht="15" customHeight="1">
      <c r="A93" s="49"/>
      <c r="B93" s="24"/>
      <c r="C93" s="52"/>
      <c r="D93" s="31">
        <v>1</v>
      </c>
      <c r="E93" s="26">
        <v>0.13239780353874314</v>
      </c>
      <c r="F93" s="27">
        <v>7.4435631482611342E-2</v>
      </c>
      <c r="G93" s="27">
        <v>8.4807809640024406E-2</v>
      </c>
      <c r="H93" s="27">
        <v>6.7724222086638197E-2</v>
      </c>
      <c r="I93" s="27">
        <v>6.4063453325198291E-2</v>
      </c>
      <c r="J93" s="27">
        <v>7.8096400244051248E-2</v>
      </c>
      <c r="K93" s="27">
        <v>7.9316656497864554E-2</v>
      </c>
      <c r="L93" s="27">
        <v>9.7010372178157417E-2</v>
      </c>
      <c r="M93" s="27">
        <v>2.867602196461257E-2</v>
      </c>
      <c r="N93" s="27">
        <v>5.9182428309945086E-2</v>
      </c>
      <c r="O93" s="27">
        <v>0.51921903599755947</v>
      </c>
      <c r="P93" s="27">
        <v>0.16900549115314217</v>
      </c>
    </row>
    <row r="94" spans="1:16" ht="15" customHeight="1">
      <c r="A94" s="49"/>
      <c r="B94" s="24"/>
      <c r="C94" s="51" t="s">
        <v>324</v>
      </c>
      <c r="D94" s="28">
        <v>403</v>
      </c>
      <c r="E94" s="29">
        <v>36</v>
      </c>
      <c r="F94" s="30">
        <v>27</v>
      </c>
      <c r="G94" s="30">
        <v>30</v>
      </c>
      <c r="H94" s="30">
        <v>29</v>
      </c>
      <c r="I94" s="30">
        <v>21</v>
      </c>
      <c r="J94" s="30">
        <v>26</v>
      </c>
      <c r="K94" s="30">
        <v>22</v>
      </c>
      <c r="L94" s="30">
        <v>33</v>
      </c>
      <c r="M94" s="30">
        <v>9</v>
      </c>
      <c r="N94" s="30">
        <v>15</v>
      </c>
      <c r="O94" s="30">
        <v>242</v>
      </c>
      <c r="P94" s="30">
        <v>64</v>
      </c>
    </row>
    <row r="95" spans="1:16" ht="15" customHeight="1">
      <c r="A95" s="49"/>
      <c r="B95" s="24"/>
      <c r="C95" s="52"/>
      <c r="D95" s="31">
        <v>1</v>
      </c>
      <c r="E95" s="26">
        <v>8.9330024813895778E-2</v>
      </c>
      <c r="F95" s="27">
        <v>6.699751861042183E-2</v>
      </c>
      <c r="G95" s="27">
        <v>7.4441687344913146E-2</v>
      </c>
      <c r="H95" s="27">
        <v>7.1960297766749379E-2</v>
      </c>
      <c r="I95" s="27">
        <v>5.2109181141439205E-2</v>
      </c>
      <c r="J95" s="27">
        <v>6.4516129032258063E-2</v>
      </c>
      <c r="K95" s="27">
        <v>5.4590570719602979E-2</v>
      </c>
      <c r="L95" s="27">
        <v>8.1885856079404462E-2</v>
      </c>
      <c r="M95" s="27">
        <v>2.2332506203473945E-2</v>
      </c>
      <c r="N95" s="27">
        <v>3.7220843672456573E-2</v>
      </c>
      <c r="O95" s="27">
        <v>0.60049627791563276</v>
      </c>
      <c r="P95" s="27">
        <v>0.15880893300248139</v>
      </c>
    </row>
    <row r="96" spans="1:16" ht="15" customHeight="1">
      <c r="A96" s="49"/>
      <c r="B96" s="24"/>
      <c r="C96" s="51" t="s">
        <v>325</v>
      </c>
      <c r="D96" s="28">
        <v>373</v>
      </c>
      <c r="E96" s="29">
        <v>20</v>
      </c>
      <c r="F96" s="30">
        <v>16</v>
      </c>
      <c r="G96" s="30">
        <v>15</v>
      </c>
      <c r="H96" s="30">
        <v>11</v>
      </c>
      <c r="I96" s="30">
        <v>10</v>
      </c>
      <c r="J96" s="30">
        <v>17</v>
      </c>
      <c r="K96" s="30">
        <v>27</v>
      </c>
      <c r="L96" s="30">
        <v>22</v>
      </c>
      <c r="M96" s="30">
        <v>5</v>
      </c>
      <c r="N96" s="30">
        <v>19</v>
      </c>
      <c r="O96" s="30">
        <v>219</v>
      </c>
      <c r="P96" s="30">
        <v>80</v>
      </c>
    </row>
    <row r="97" spans="1:16" ht="15" customHeight="1">
      <c r="A97" s="49"/>
      <c r="B97" s="24"/>
      <c r="C97" s="52"/>
      <c r="D97" s="31">
        <v>1</v>
      </c>
      <c r="E97" s="26">
        <v>5.3619302949061663E-2</v>
      </c>
      <c r="F97" s="27">
        <v>4.2895442359249331E-2</v>
      </c>
      <c r="G97" s="27">
        <v>4.0214477211796246E-2</v>
      </c>
      <c r="H97" s="27">
        <v>2.9490616621983913E-2</v>
      </c>
      <c r="I97" s="27">
        <v>2.6809651474530832E-2</v>
      </c>
      <c r="J97" s="27">
        <v>4.5576407506702415E-2</v>
      </c>
      <c r="K97" s="27">
        <v>7.2386058981233251E-2</v>
      </c>
      <c r="L97" s="27">
        <v>5.8981233243967826E-2</v>
      </c>
      <c r="M97" s="27">
        <v>1.3404825737265416E-2</v>
      </c>
      <c r="N97" s="27">
        <v>5.0938337801608578E-2</v>
      </c>
      <c r="O97" s="27">
        <v>0.58713136729222515</v>
      </c>
      <c r="P97" s="27">
        <v>0.21447721179624665</v>
      </c>
    </row>
    <row r="98" spans="1:16" ht="15" customHeight="1">
      <c r="A98" s="49"/>
      <c r="B98" s="24"/>
      <c r="C98" s="51" t="s">
        <v>326</v>
      </c>
      <c r="D98" s="28">
        <v>28</v>
      </c>
      <c r="E98" s="29">
        <v>1</v>
      </c>
      <c r="F98" s="30">
        <v>2</v>
      </c>
      <c r="G98" s="30">
        <v>2</v>
      </c>
      <c r="H98" s="30">
        <v>2</v>
      </c>
      <c r="I98" s="30">
        <v>2</v>
      </c>
      <c r="J98" s="30">
        <v>2</v>
      </c>
      <c r="K98" s="30">
        <v>3</v>
      </c>
      <c r="L98" s="30">
        <v>3</v>
      </c>
      <c r="M98" s="30">
        <v>0</v>
      </c>
      <c r="N98" s="30">
        <v>2</v>
      </c>
      <c r="O98" s="30">
        <v>15</v>
      </c>
      <c r="P98" s="30">
        <v>7</v>
      </c>
    </row>
    <row r="99" spans="1:16" ht="15" customHeight="1">
      <c r="A99" s="49"/>
      <c r="B99" s="24"/>
      <c r="C99" s="52"/>
      <c r="D99" s="31">
        <v>1</v>
      </c>
      <c r="E99" s="26">
        <v>3.5714285714285712E-2</v>
      </c>
      <c r="F99" s="27">
        <v>7.1428571428571425E-2</v>
      </c>
      <c r="G99" s="27">
        <v>7.1428571428571425E-2</v>
      </c>
      <c r="H99" s="27">
        <v>7.1428571428571425E-2</v>
      </c>
      <c r="I99" s="27">
        <v>7.1428571428571425E-2</v>
      </c>
      <c r="J99" s="27">
        <v>7.1428571428571425E-2</v>
      </c>
      <c r="K99" s="27">
        <v>0.10714285714285714</v>
      </c>
      <c r="L99" s="27">
        <v>0.10714285714285714</v>
      </c>
      <c r="M99" s="27">
        <v>0</v>
      </c>
      <c r="N99" s="27">
        <v>7.1428571428571425E-2</v>
      </c>
      <c r="O99" s="27">
        <v>0.5357142857142857</v>
      </c>
      <c r="P99" s="27">
        <v>0.25</v>
      </c>
    </row>
    <row r="100" spans="1:16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</row>
    <row r="101" spans="1:16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1</v>
      </c>
      <c r="P101" s="46">
        <v>0</v>
      </c>
    </row>
    <row r="102" spans="1:16" ht="15" customHeight="1">
      <c r="C102"/>
    </row>
    <row r="103" spans="1:16" ht="12" hidden="1" customHeight="1">
      <c r="C103"/>
    </row>
    <row r="104" spans="1:16" ht="12" hidden="1" customHeight="1">
      <c r="C104"/>
    </row>
    <row r="105" spans="1:16" ht="12" hidden="1" customHeight="1">
      <c r="C105"/>
    </row>
    <row r="106" spans="1:16" ht="12" hidden="1" customHeight="1">
      <c r="C106"/>
    </row>
    <row r="107" spans="1:16" ht="12" hidden="1" customHeight="1">
      <c r="C107"/>
    </row>
    <row r="108" spans="1:16" ht="12" hidden="1" customHeight="1">
      <c r="C108"/>
    </row>
    <row r="109" spans="1:16" ht="12" hidden="1" customHeight="1">
      <c r="C109"/>
    </row>
    <row r="110" spans="1:16" ht="12" hidden="1" customHeight="1">
      <c r="C110"/>
    </row>
    <row r="111" spans="1:16" ht="12" hidden="1" customHeight="1">
      <c r="C111"/>
    </row>
    <row r="112" spans="1:16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P9">
    <cfRule type="top10" dxfId="1609" priority="56" rank="1"/>
  </conditionalFormatting>
  <conditionalFormatting sqref="E67:P67">
    <cfRule type="top10" dxfId="1608" priority="49" rank="1"/>
  </conditionalFormatting>
  <conditionalFormatting sqref="E65:P65">
    <cfRule type="top10" dxfId="1607" priority="48" rank="1"/>
  </conditionalFormatting>
  <conditionalFormatting sqref="E63:P63">
    <cfRule type="top10" dxfId="1606" priority="47" rank="1"/>
  </conditionalFormatting>
  <conditionalFormatting sqref="E61:P61">
    <cfRule type="top10" dxfId="1605" priority="46" rank="1"/>
  </conditionalFormatting>
  <conditionalFormatting sqref="E59:P59">
    <cfRule type="top10" dxfId="1604" priority="45" rank="1"/>
  </conditionalFormatting>
  <conditionalFormatting sqref="E57:P57">
    <cfRule type="top10" dxfId="1603" priority="44" rank="1"/>
  </conditionalFormatting>
  <conditionalFormatting sqref="E55:P55">
    <cfRule type="top10" dxfId="1602" priority="43" rank="1"/>
  </conditionalFormatting>
  <conditionalFormatting sqref="E53:P53">
    <cfRule type="top10" dxfId="1601" priority="42" rank="1"/>
  </conditionalFormatting>
  <conditionalFormatting sqref="E51:P51">
    <cfRule type="top10" dxfId="1600" priority="41" rank="1"/>
  </conditionalFormatting>
  <conditionalFormatting sqref="E49:P49">
    <cfRule type="top10" dxfId="1599" priority="40" rank="1"/>
  </conditionalFormatting>
  <conditionalFormatting sqref="E47:P47">
    <cfRule type="top10" dxfId="1598" priority="39" rank="1"/>
  </conditionalFormatting>
  <conditionalFormatting sqref="E45:P45">
    <cfRule type="top10" dxfId="1597" priority="38" rank="1"/>
  </conditionalFormatting>
  <conditionalFormatting sqref="E43:P43">
    <cfRule type="top10" dxfId="1596" priority="37" rank="1"/>
  </conditionalFormatting>
  <conditionalFormatting sqref="E41:P41">
    <cfRule type="top10" dxfId="1595" priority="36" rank="1"/>
  </conditionalFormatting>
  <conditionalFormatting sqref="E39:P39">
    <cfRule type="top10" dxfId="1594" priority="35" rank="1"/>
  </conditionalFormatting>
  <conditionalFormatting sqref="E37:P37">
    <cfRule type="top10" dxfId="1593" priority="34" rank="1"/>
  </conditionalFormatting>
  <conditionalFormatting sqref="E35:P35">
    <cfRule type="top10" dxfId="1592" priority="32" rank="1"/>
  </conditionalFormatting>
  <conditionalFormatting sqref="E33:P33">
    <cfRule type="top10" dxfId="1591" priority="31" rank="1"/>
  </conditionalFormatting>
  <conditionalFormatting sqref="E31:P31">
    <cfRule type="top10" dxfId="1590" priority="30" rank="1"/>
  </conditionalFormatting>
  <conditionalFormatting sqref="E29:P29">
    <cfRule type="top10" dxfId="1589" priority="29" rank="1"/>
  </conditionalFormatting>
  <conditionalFormatting sqref="E27:P27">
    <cfRule type="top10" dxfId="1588" priority="28" rank="1"/>
  </conditionalFormatting>
  <conditionalFormatting sqref="E21:P21">
    <cfRule type="top10" dxfId="1587" priority="27" rank="1"/>
  </conditionalFormatting>
  <conditionalFormatting sqref="E19:P19">
    <cfRule type="top10" dxfId="1586" priority="26" rank="1"/>
  </conditionalFormatting>
  <conditionalFormatting sqref="E17:P17">
    <cfRule type="top10" dxfId="1585" priority="25" rank="1"/>
  </conditionalFormatting>
  <conditionalFormatting sqref="E15:P15">
    <cfRule type="top10" dxfId="1584" priority="24" rank="1"/>
  </conditionalFormatting>
  <conditionalFormatting sqref="E13:P13">
    <cfRule type="top10" dxfId="1583" priority="23" rank="1"/>
  </conditionalFormatting>
  <conditionalFormatting sqref="E11:P11">
    <cfRule type="top10" dxfId="1582" priority="22" rank="1"/>
  </conditionalFormatting>
  <conditionalFormatting sqref="E23:P23">
    <cfRule type="top10" dxfId="1581" priority="21" rank="1"/>
  </conditionalFormatting>
  <conditionalFormatting sqref="E25:P25">
    <cfRule type="top10" dxfId="1580" priority="20" rank="1"/>
  </conditionalFormatting>
  <conditionalFormatting sqref="E81:P81">
    <cfRule type="top10" dxfId="1579" priority="17" rank="1"/>
  </conditionalFormatting>
  <conditionalFormatting sqref="E79:P79">
    <cfRule type="top10" dxfId="1578" priority="16" rank="1"/>
  </conditionalFormatting>
  <conditionalFormatting sqref="E77:P77">
    <cfRule type="top10" dxfId="1577" priority="15" rank="1"/>
  </conditionalFormatting>
  <conditionalFormatting sqref="E75:P75">
    <cfRule type="top10" dxfId="1576" priority="14" rank="1"/>
  </conditionalFormatting>
  <conditionalFormatting sqref="E73:P73">
    <cfRule type="top10" dxfId="1575" priority="13" rank="1"/>
  </conditionalFormatting>
  <conditionalFormatting sqref="E71:P71">
    <cfRule type="top10" dxfId="1574" priority="12" rank="1"/>
  </conditionalFormatting>
  <conditionalFormatting sqref="E69:P69">
    <cfRule type="top10" dxfId="1573" priority="11" rank="1"/>
  </conditionalFormatting>
  <conditionalFormatting sqref="E101:P101">
    <cfRule type="top10" dxfId="1572" priority="9" rank="1"/>
  </conditionalFormatting>
  <conditionalFormatting sqref="E99:P99">
    <cfRule type="top10" dxfId="1571" priority="8" rank="1"/>
  </conditionalFormatting>
  <conditionalFormatting sqref="E97:P97">
    <cfRule type="top10" dxfId="1570" priority="7" rank="1"/>
  </conditionalFormatting>
  <conditionalFormatting sqref="E95:P95">
    <cfRule type="top10" dxfId="1569" priority="6" rank="1"/>
  </conditionalFormatting>
  <conditionalFormatting sqref="E93:P93">
    <cfRule type="top10" dxfId="1568" priority="5" rank="1"/>
  </conditionalFormatting>
  <conditionalFormatting sqref="E91:P91">
    <cfRule type="top10" dxfId="1567" priority="4" rank="1"/>
  </conditionalFormatting>
  <conditionalFormatting sqref="E89:P89">
    <cfRule type="top10" dxfId="1566" priority="3" rank="1"/>
  </conditionalFormatting>
  <conditionalFormatting sqref="E87:P87">
    <cfRule type="top10" dxfId="1565" priority="2" rank="1"/>
  </conditionalFormatting>
  <conditionalFormatting sqref="E85:P85">
    <cfRule type="top10" dxfId="1564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Sheet75"/>
  <dimension ref="A1:XFD141"/>
  <sheetViews>
    <sheetView showGridLines="0" zoomScale="80" zoomScaleNormal="80" workbookViewId="0"/>
  </sheetViews>
  <sheetFormatPr defaultColWidth="8.625" defaultRowHeight="0" customHeight="1" zeroHeight="1"/>
  <cols>
    <col min="1" max="1" width="5.625" style="2" customWidth="1"/>
    <col min="2" max="2" width="5.625" style="3" customWidth="1"/>
    <col min="3" max="3" width="12.625" style="3" customWidth="1"/>
    <col min="4" max="16" width="8.625" style="3"/>
    <col min="17" max="16384" width="8.625" style="41"/>
  </cols>
  <sheetData>
    <row r="1" spans="1:16384" ht="15" customHeight="1">
      <c r="A1" s="50"/>
      <c r="B1" s="40"/>
      <c r="C1" s="40"/>
      <c r="D1" s="40"/>
      <c r="E1" s="40"/>
      <c r="F1" s="40"/>
      <c r="G1" s="40"/>
      <c r="H1" s="40"/>
      <c r="I1" s="40"/>
      <c r="J1" s="40"/>
      <c r="K1" s="40"/>
      <c r="L1" s="40"/>
      <c r="M1" s="40"/>
      <c r="N1" s="40"/>
      <c r="O1" s="40"/>
      <c r="P1" s="40"/>
    </row>
    <row r="2" spans="1:16384" ht="15" customHeight="1">
      <c r="B2" s="3" t="s">
        <v>29</v>
      </c>
    </row>
    <row r="3" spans="1:16384" ht="15" customHeight="1">
      <c r="B3" s="3" t="s">
        <v>339</v>
      </c>
    </row>
    <row r="4" spans="1:16384" ht="15" customHeight="1">
      <c r="B4" s="3" t="s">
        <v>340</v>
      </c>
    </row>
    <row r="5" spans="1:16384" ht="15" customHeight="1"/>
    <row r="6" spans="1:16384" ht="3" customHeight="1">
      <c r="B6" s="4"/>
      <c r="C6" s="5"/>
      <c r="D6" s="6"/>
      <c r="E6" s="7"/>
      <c r="F6" s="8"/>
      <c r="G6" s="8"/>
      <c r="H6" s="8"/>
      <c r="I6" s="8"/>
      <c r="J6" s="8"/>
      <c r="K6" s="8"/>
      <c r="L6" s="8"/>
      <c r="M6" s="8"/>
      <c r="N6" s="8"/>
      <c r="O6" s="8"/>
      <c r="P6" s="8"/>
    </row>
    <row r="7" spans="1:16384" s="42" customFormat="1" ht="117" customHeight="1" thickBot="1">
      <c r="A7" s="9"/>
      <c r="B7" s="10"/>
      <c r="C7" s="11" t="s">
        <v>284</v>
      </c>
      <c r="D7" s="12" t="s">
        <v>0</v>
      </c>
      <c r="E7" s="13" t="s">
        <v>90</v>
      </c>
      <c r="F7" s="13" t="s">
        <v>11</v>
      </c>
      <c r="G7" s="13" t="s">
        <v>91</v>
      </c>
      <c r="H7" s="13" t="s">
        <v>396</v>
      </c>
      <c r="I7" s="13" t="s">
        <v>92</v>
      </c>
      <c r="J7" s="13" t="s">
        <v>397</v>
      </c>
      <c r="K7" s="13" t="s">
        <v>398</v>
      </c>
      <c r="L7" s="13" t="s">
        <v>93</v>
      </c>
      <c r="M7" s="13" t="s">
        <v>94</v>
      </c>
      <c r="N7" s="13" t="s">
        <v>23</v>
      </c>
      <c r="O7" s="13" t="s">
        <v>4</v>
      </c>
      <c r="P7" s="13" t="s">
        <v>27</v>
      </c>
      <c r="Q7" s="41"/>
      <c r="R7" s="41"/>
      <c r="S7" s="41"/>
      <c r="T7" s="41"/>
      <c r="U7" s="41"/>
      <c r="V7" s="41"/>
      <c r="W7" s="41"/>
      <c r="X7" s="41"/>
      <c r="Y7" s="41"/>
      <c r="Z7" s="41"/>
      <c r="AA7" s="41"/>
      <c r="AB7" s="41"/>
      <c r="AC7" s="41"/>
      <c r="AD7" s="41"/>
      <c r="AE7" s="41"/>
      <c r="AF7" s="41"/>
      <c r="AG7" s="41"/>
      <c r="AH7" s="41"/>
      <c r="AI7" s="41"/>
      <c r="AJ7" s="41"/>
      <c r="AK7" s="41"/>
      <c r="AL7" s="41"/>
      <c r="AM7" s="41"/>
      <c r="AN7" s="41"/>
      <c r="AO7" s="41"/>
      <c r="AP7" s="41"/>
      <c r="AQ7" s="41"/>
      <c r="AR7" s="41"/>
      <c r="AS7" s="41"/>
      <c r="AT7" s="41"/>
      <c r="AU7" s="41"/>
      <c r="AV7" s="41"/>
      <c r="AW7" s="41"/>
      <c r="AX7" s="41"/>
      <c r="AY7" s="41"/>
      <c r="AZ7" s="41"/>
      <c r="BA7" s="41"/>
      <c r="BB7" s="41"/>
      <c r="BC7" s="41"/>
      <c r="BD7" s="41"/>
      <c r="BE7" s="41"/>
      <c r="BF7" s="41"/>
      <c r="BG7" s="41"/>
      <c r="BH7" s="41"/>
      <c r="BI7" s="41"/>
      <c r="BJ7" s="41"/>
      <c r="BK7" s="41"/>
      <c r="BL7" s="41"/>
      <c r="BM7" s="41"/>
      <c r="BN7" s="41"/>
      <c r="BO7" s="41"/>
      <c r="BP7" s="41"/>
      <c r="BQ7" s="41"/>
      <c r="BR7" s="41"/>
      <c r="BS7" s="41"/>
      <c r="BT7" s="41"/>
      <c r="BU7" s="41"/>
      <c r="BV7" s="41"/>
      <c r="BW7" s="41"/>
      <c r="BX7" s="41"/>
      <c r="BY7" s="41"/>
      <c r="BZ7" s="41"/>
      <c r="CA7" s="41"/>
      <c r="CB7" s="41"/>
      <c r="CC7" s="41"/>
      <c r="CD7" s="41"/>
      <c r="CE7" s="41"/>
      <c r="CF7" s="41"/>
      <c r="CG7" s="41"/>
      <c r="CH7" s="41"/>
      <c r="CI7" s="41"/>
      <c r="CJ7" s="41"/>
      <c r="CK7" s="41"/>
      <c r="CL7" s="41"/>
      <c r="CM7" s="41"/>
      <c r="CN7" s="41"/>
      <c r="CO7" s="41"/>
      <c r="CP7" s="41"/>
      <c r="CQ7" s="41"/>
      <c r="CR7" s="41"/>
      <c r="CS7" s="41"/>
      <c r="CT7" s="41"/>
      <c r="CU7" s="41"/>
      <c r="CV7" s="41"/>
      <c r="CW7" s="41"/>
      <c r="CX7" s="41"/>
      <c r="CY7" s="41"/>
      <c r="CZ7" s="41"/>
      <c r="DA7" s="41"/>
      <c r="DB7" s="41"/>
      <c r="DC7" s="41"/>
      <c r="DD7" s="41"/>
      <c r="DE7" s="41"/>
      <c r="DF7" s="41"/>
      <c r="DG7" s="41"/>
      <c r="DH7" s="41"/>
      <c r="DI7" s="41"/>
      <c r="DJ7" s="41"/>
      <c r="DK7" s="41"/>
      <c r="DL7" s="41"/>
      <c r="DM7" s="41"/>
      <c r="DN7" s="41"/>
      <c r="DO7" s="41"/>
      <c r="DP7" s="41"/>
      <c r="DQ7" s="41"/>
      <c r="DR7" s="41"/>
      <c r="DS7" s="41"/>
      <c r="DT7" s="41"/>
      <c r="DU7" s="41"/>
      <c r="DV7" s="41"/>
      <c r="DW7" s="41"/>
      <c r="DX7" s="41"/>
      <c r="DY7" s="41"/>
      <c r="DZ7" s="41"/>
      <c r="EA7" s="41"/>
      <c r="EB7" s="41"/>
      <c r="EC7" s="41"/>
      <c r="ED7" s="41"/>
      <c r="EE7" s="41"/>
      <c r="EF7" s="41"/>
      <c r="EG7" s="41"/>
      <c r="EH7" s="41"/>
      <c r="EI7" s="41"/>
      <c r="EJ7" s="41"/>
      <c r="EK7" s="41"/>
      <c r="EL7" s="41"/>
      <c r="EM7" s="41"/>
      <c r="EN7" s="41"/>
      <c r="EO7" s="41"/>
      <c r="EP7" s="41"/>
      <c r="EQ7" s="41"/>
      <c r="ER7" s="41"/>
      <c r="ES7" s="41"/>
      <c r="ET7" s="41"/>
      <c r="EU7" s="41"/>
      <c r="EV7" s="41"/>
      <c r="EW7" s="41"/>
      <c r="EX7" s="41"/>
      <c r="EY7" s="41"/>
      <c r="EZ7" s="41"/>
      <c r="FA7" s="41"/>
      <c r="FB7" s="41"/>
      <c r="FC7" s="41"/>
      <c r="FD7" s="41"/>
      <c r="FE7" s="41"/>
      <c r="FF7" s="41"/>
      <c r="FG7" s="41"/>
      <c r="FH7" s="41"/>
      <c r="FI7" s="41"/>
      <c r="FJ7" s="41"/>
      <c r="FK7" s="41"/>
      <c r="FL7" s="41"/>
      <c r="FM7" s="41"/>
      <c r="FN7" s="41"/>
      <c r="FO7" s="41"/>
      <c r="FP7" s="41"/>
      <c r="FQ7" s="41"/>
      <c r="FR7" s="41"/>
      <c r="FS7" s="41"/>
      <c r="FT7" s="41"/>
      <c r="FU7" s="41"/>
      <c r="FV7" s="41"/>
      <c r="FW7" s="41"/>
      <c r="FX7" s="41"/>
      <c r="FY7" s="41"/>
      <c r="FZ7" s="41"/>
      <c r="GA7" s="41"/>
      <c r="GB7" s="41"/>
      <c r="GC7" s="41"/>
      <c r="GD7" s="41"/>
      <c r="GE7" s="41"/>
      <c r="GF7" s="41"/>
      <c r="GG7" s="41"/>
      <c r="GH7" s="41"/>
      <c r="GI7" s="41"/>
      <c r="GJ7" s="41"/>
      <c r="GK7" s="41"/>
      <c r="GL7" s="41"/>
      <c r="GM7" s="41"/>
      <c r="GN7" s="41"/>
      <c r="GO7" s="41"/>
      <c r="GP7" s="41"/>
      <c r="GQ7" s="41"/>
      <c r="GR7" s="41"/>
      <c r="GS7" s="41"/>
      <c r="GT7" s="41"/>
      <c r="GU7" s="41"/>
      <c r="GV7" s="41"/>
      <c r="GW7" s="41"/>
      <c r="GX7" s="41"/>
      <c r="GY7" s="41"/>
      <c r="GZ7" s="41"/>
      <c r="HA7" s="41"/>
      <c r="HB7" s="41"/>
      <c r="HC7" s="41"/>
      <c r="HD7" s="41"/>
      <c r="HE7" s="41"/>
      <c r="HF7" s="41"/>
      <c r="HG7" s="41"/>
      <c r="HH7" s="41"/>
      <c r="HI7" s="41"/>
      <c r="HJ7" s="41"/>
      <c r="HK7" s="41"/>
      <c r="HL7" s="41"/>
      <c r="HM7" s="41"/>
      <c r="HN7" s="41"/>
      <c r="HO7" s="41"/>
      <c r="HP7" s="41"/>
      <c r="HQ7" s="41"/>
      <c r="HR7" s="41"/>
      <c r="HS7" s="41"/>
      <c r="HT7" s="41"/>
      <c r="HU7" s="41"/>
      <c r="HV7" s="41"/>
      <c r="HW7" s="41"/>
      <c r="HX7" s="41"/>
      <c r="HY7" s="41"/>
      <c r="HZ7" s="41"/>
      <c r="IA7" s="41"/>
      <c r="IB7" s="41"/>
      <c r="IC7" s="41"/>
      <c r="ID7" s="41"/>
      <c r="IE7" s="41"/>
      <c r="IF7" s="41"/>
      <c r="IG7" s="41"/>
      <c r="IH7" s="41"/>
      <c r="II7" s="41"/>
      <c r="IJ7" s="41"/>
      <c r="IK7" s="41"/>
      <c r="IL7" s="41"/>
      <c r="IM7" s="41"/>
      <c r="IN7" s="41"/>
      <c r="IO7" s="41"/>
      <c r="IP7" s="41"/>
      <c r="IQ7" s="41"/>
      <c r="IR7" s="41"/>
      <c r="IS7" s="41"/>
      <c r="IT7" s="41"/>
      <c r="IU7" s="41"/>
      <c r="IV7" s="41"/>
      <c r="IW7" s="41"/>
      <c r="IX7" s="41"/>
      <c r="IY7" s="41"/>
      <c r="IZ7" s="41"/>
      <c r="JA7" s="41"/>
      <c r="JB7" s="41"/>
      <c r="JC7" s="41"/>
      <c r="JD7" s="41"/>
      <c r="JE7" s="41"/>
      <c r="JF7" s="41"/>
      <c r="JG7" s="41"/>
      <c r="JH7" s="41"/>
      <c r="JI7" s="41"/>
      <c r="JJ7" s="41"/>
      <c r="JK7" s="41"/>
      <c r="JL7" s="41"/>
      <c r="JM7" s="41"/>
      <c r="JN7" s="41"/>
      <c r="JO7" s="41"/>
      <c r="JP7" s="41"/>
      <c r="JQ7" s="41"/>
      <c r="JR7" s="41"/>
      <c r="JS7" s="41"/>
      <c r="JT7" s="41"/>
      <c r="JU7" s="41"/>
      <c r="JV7" s="41"/>
      <c r="JW7" s="41"/>
      <c r="JX7" s="41"/>
      <c r="JY7" s="41"/>
      <c r="JZ7" s="41"/>
      <c r="KA7" s="41"/>
      <c r="KB7" s="41"/>
      <c r="KC7" s="41"/>
      <c r="KD7" s="41"/>
      <c r="KE7" s="41"/>
      <c r="KF7" s="41"/>
      <c r="KG7" s="41"/>
      <c r="KH7" s="41"/>
      <c r="KI7" s="41"/>
      <c r="KJ7" s="41"/>
      <c r="KK7" s="41"/>
      <c r="KL7" s="41"/>
      <c r="KM7" s="41"/>
      <c r="KN7" s="41"/>
      <c r="KO7" s="41"/>
      <c r="KP7" s="41"/>
      <c r="KQ7" s="41"/>
      <c r="KR7" s="41"/>
      <c r="KS7" s="41"/>
      <c r="KT7" s="41"/>
      <c r="KU7" s="41"/>
      <c r="KV7" s="41"/>
      <c r="KW7" s="41"/>
      <c r="KX7" s="41"/>
      <c r="KY7" s="41"/>
      <c r="KZ7" s="41"/>
      <c r="LA7" s="41"/>
      <c r="LB7" s="41"/>
      <c r="LC7" s="41"/>
      <c r="LD7" s="41"/>
      <c r="LE7" s="41"/>
      <c r="LF7" s="41"/>
      <c r="LG7" s="41"/>
      <c r="LH7" s="41"/>
      <c r="LI7" s="41"/>
      <c r="LJ7" s="41"/>
      <c r="LK7" s="41"/>
      <c r="LL7" s="41"/>
      <c r="LM7" s="41"/>
      <c r="LN7" s="41"/>
      <c r="LO7" s="41"/>
      <c r="LP7" s="41"/>
      <c r="LQ7" s="41"/>
      <c r="LR7" s="41"/>
      <c r="LS7" s="41"/>
      <c r="LT7" s="41"/>
      <c r="LU7" s="41"/>
      <c r="LV7" s="41"/>
      <c r="LW7" s="41"/>
      <c r="LX7" s="41"/>
      <c r="LY7" s="41"/>
      <c r="LZ7" s="41"/>
      <c r="MA7" s="41"/>
      <c r="MB7" s="41"/>
      <c r="MC7" s="41"/>
      <c r="MD7" s="41"/>
      <c r="ME7" s="41"/>
      <c r="MF7" s="41"/>
      <c r="MG7" s="41"/>
      <c r="MH7" s="41"/>
      <c r="MI7" s="41"/>
      <c r="MJ7" s="41"/>
      <c r="MK7" s="41"/>
      <c r="ML7" s="41"/>
      <c r="MM7" s="41"/>
      <c r="MN7" s="41"/>
      <c r="MO7" s="41"/>
      <c r="MP7" s="41"/>
      <c r="MQ7" s="41"/>
      <c r="MR7" s="41"/>
      <c r="MS7" s="41"/>
      <c r="MT7" s="41"/>
      <c r="MU7" s="41"/>
      <c r="MV7" s="41"/>
      <c r="MW7" s="41"/>
      <c r="MX7" s="41"/>
      <c r="MY7" s="41"/>
      <c r="MZ7" s="41"/>
      <c r="NA7" s="41"/>
      <c r="NB7" s="41"/>
      <c r="NC7" s="41"/>
      <c r="ND7" s="41"/>
      <c r="NE7" s="41"/>
      <c r="NF7" s="41"/>
      <c r="NG7" s="41"/>
      <c r="NH7" s="41"/>
      <c r="NI7" s="41"/>
      <c r="NJ7" s="41"/>
      <c r="NK7" s="41"/>
      <c r="NL7" s="41"/>
      <c r="NM7" s="41"/>
      <c r="NN7" s="41"/>
      <c r="NO7" s="41"/>
      <c r="NP7" s="41"/>
      <c r="NQ7" s="41"/>
      <c r="NR7" s="41"/>
      <c r="NS7" s="41"/>
      <c r="NT7" s="41"/>
      <c r="NU7" s="41"/>
      <c r="NV7" s="41"/>
      <c r="NW7" s="41"/>
      <c r="NX7" s="41"/>
      <c r="NY7" s="41"/>
      <c r="NZ7" s="41"/>
      <c r="OA7" s="41"/>
      <c r="OB7" s="41"/>
      <c r="OC7" s="41"/>
      <c r="OD7" s="41"/>
      <c r="OE7" s="41"/>
      <c r="OF7" s="41"/>
      <c r="OG7" s="41"/>
      <c r="OH7" s="41"/>
      <c r="OI7" s="41"/>
      <c r="OJ7" s="41"/>
      <c r="OK7" s="41"/>
      <c r="OL7" s="41"/>
      <c r="OM7" s="41"/>
      <c r="ON7" s="41"/>
      <c r="OO7" s="41"/>
      <c r="OP7" s="41"/>
      <c r="OQ7" s="41"/>
      <c r="OR7" s="41"/>
      <c r="OS7" s="41"/>
      <c r="OT7" s="41"/>
      <c r="OU7" s="41"/>
      <c r="OV7" s="41"/>
      <c r="OW7" s="41"/>
      <c r="OX7" s="41"/>
      <c r="OY7" s="41"/>
      <c r="OZ7" s="41"/>
      <c r="PA7" s="41"/>
      <c r="PB7" s="41"/>
      <c r="PC7" s="41"/>
      <c r="PD7" s="41"/>
      <c r="PE7" s="41"/>
      <c r="PF7" s="41"/>
      <c r="PG7" s="41"/>
      <c r="PH7" s="41"/>
      <c r="PI7" s="41"/>
      <c r="PJ7" s="41"/>
      <c r="PK7" s="41"/>
      <c r="PL7" s="41"/>
      <c r="PM7" s="41"/>
      <c r="PN7" s="41"/>
      <c r="PO7" s="41"/>
      <c r="PP7" s="41"/>
      <c r="PQ7" s="41"/>
      <c r="PR7" s="41"/>
      <c r="PS7" s="41"/>
      <c r="PT7" s="41"/>
      <c r="PU7" s="41"/>
      <c r="PV7" s="41"/>
      <c r="PW7" s="41"/>
      <c r="PX7" s="41"/>
      <c r="PY7" s="41"/>
      <c r="PZ7" s="41"/>
      <c r="QA7" s="41"/>
      <c r="QB7" s="41"/>
      <c r="QC7" s="41"/>
      <c r="QD7" s="41"/>
      <c r="QE7" s="41"/>
      <c r="QF7" s="41"/>
      <c r="QG7" s="41"/>
      <c r="QH7" s="41"/>
      <c r="QI7" s="41"/>
      <c r="QJ7" s="41"/>
      <c r="QK7" s="41"/>
      <c r="QL7" s="41"/>
      <c r="QM7" s="41"/>
      <c r="QN7" s="41"/>
      <c r="QO7" s="41"/>
      <c r="QP7" s="41"/>
      <c r="QQ7" s="41"/>
      <c r="QR7" s="41"/>
      <c r="QS7" s="41"/>
      <c r="QT7" s="41"/>
      <c r="QU7" s="41"/>
      <c r="QV7" s="41"/>
      <c r="QW7" s="41"/>
      <c r="QX7" s="41"/>
      <c r="QY7" s="41"/>
      <c r="QZ7" s="41"/>
      <c r="RA7" s="41"/>
      <c r="RB7" s="41"/>
      <c r="RC7" s="41"/>
      <c r="RD7" s="41"/>
      <c r="RE7" s="41"/>
      <c r="RF7" s="41"/>
      <c r="RG7" s="41"/>
      <c r="RH7" s="41"/>
      <c r="RI7" s="41"/>
      <c r="RJ7" s="41"/>
      <c r="RK7" s="41"/>
      <c r="RL7" s="41"/>
      <c r="RM7" s="41"/>
      <c r="RN7" s="41"/>
      <c r="RO7" s="41"/>
      <c r="RP7" s="41"/>
      <c r="RQ7" s="41"/>
      <c r="RR7" s="41"/>
      <c r="RS7" s="41"/>
      <c r="RT7" s="41"/>
      <c r="RU7" s="41"/>
      <c r="RV7" s="41"/>
      <c r="RW7" s="41"/>
      <c r="RX7" s="41"/>
      <c r="RY7" s="41"/>
      <c r="RZ7" s="41"/>
      <c r="SA7" s="41"/>
      <c r="SB7" s="41"/>
      <c r="SC7" s="41"/>
      <c r="SD7" s="41"/>
      <c r="SE7" s="41"/>
      <c r="SF7" s="41"/>
      <c r="SG7" s="41"/>
      <c r="SH7" s="41"/>
      <c r="SI7" s="41"/>
      <c r="SJ7" s="41"/>
      <c r="SK7" s="41"/>
      <c r="SL7" s="41"/>
      <c r="SM7" s="41"/>
      <c r="SN7" s="41"/>
      <c r="SO7" s="41"/>
      <c r="SP7" s="41"/>
      <c r="SQ7" s="41"/>
      <c r="SR7" s="41"/>
      <c r="SS7" s="41"/>
      <c r="ST7" s="41"/>
      <c r="SU7" s="41"/>
      <c r="SV7" s="41"/>
      <c r="SW7" s="41"/>
      <c r="SX7" s="41"/>
      <c r="SY7" s="41"/>
      <c r="SZ7" s="41"/>
      <c r="TA7" s="41"/>
      <c r="TB7" s="41"/>
      <c r="TC7" s="41"/>
      <c r="TD7" s="41"/>
      <c r="TE7" s="41"/>
      <c r="TF7" s="41"/>
      <c r="TG7" s="41"/>
      <c r="TH7" s="41"/>
      <c r="TI7" s="41"/>
      <c r="TJ7" s="41"/>
      <c r="TK7" s="41"/>
      <c r="TL7" s="41"/>
      <c r="TM7" s="41"/>
      <c r="TN7" s="41"/>
      <c r="TO7" s="41"/>
      <c r="TP7" s="41"/>
      <c r="TQ7" s="41"/>
      <c r="TR7" s="41"/>
      <c r="TS7" s="41"/>
      <c r="TT7" s="41"/>
      <c r="TU7" s="41"/>
      <c r="TV7" s="41"/>
      <c r="TW7" s="41"/>
      <c r="TX7" s="41"/>
      <c r="TY7" s="41"/>
      <c r="TZ7" s="41"/>
      <c r="UA7" s="41"/>
      <c r="UB7" s="41"/>
      <c r="UC7" s="41"/>
      <c r="UD7" s="41"/>
      <c r="UE7" s="41"/>
      <c r="UF7" s="41"/>
      <c r="UG7" s="41"/>
      <c r="UH7" s="41"/>
      <c r="UI7" s="41"/>
      <c r="UJ7" s="41"/>
      <c r="UK7" s="41"/>
      <c r="UL7" s="41"/>
      <c r="UM7" s="41"/>
      <c r="UN7" s="41"/>
      <c r="UO7" s="41"/>
      <c r="UP7" s="41"/>
      <c r="UQ7" s="41"/>
      <c r="UR7" s="41"/>
      <c r="US7" s="41"/>
      <c r="UT7" s="41"/>
      <c r="UU7" s="41"/>
      <c r="UV7" s="41"/>
      <c r="UW7" s="41"/>
      <c r="UX7" s="41"/>
      <c r="UY7" s="41"/>
      <c r="UZ7" s="41"/>
      <c r="VA7" s="41"/>
      <c r="VB7" s="41"/>
      <c r="VC7" s="41"/>
      <c r="VD7" s="41"/>
      <c r="VE7" s="41"/>
      <c r="VF7" s="41"/>
      <c r="VG7" s="41"/>
      <c r="VH7" s="41"/>
      <c r="VI7" s="41"/>
      <c r="VJ7" s="41"/>
      <c r="VK7" s="41"/>
      <c r="VL7" s="41"/>
      <c r="VM7" s="41"/>
      <c r="VN7" s="41"/>
      <c r="VO7" s="41"/>
      <c r="VP7" s="41"/>
      <c r="VQ7" s="41"/>
      <c r="VR7" s="41"/>
      <c r="VS7" s="41"/>
      <c r="VT7" s="41"/>
      <c r="VU7" s="41"/>
      <c r="VV7" s="41"/>
      <c r="VW7" s="41"/>
      <c r="VX7" s="41"/>
      <c r="VY7" s="41"/>
      <c r="VZ7" s="41"/>
      <c r="WA7" s="41"/>
      <c r="WB7" s="41"/>
      <c r="WC7" s="41"/>
      <c r="WD7" s="41"/>
      <c r="WE7" s="41"/>
      <c r="WF7" s="41"/>
      <c r="WG7" s="41"/>
      <c r="WH7" s="41"/>
      <c r="WI7" s="41"/>
      <c r="WJ7" s="41"/>
      <c r="WK7" s="41"/>
      <c r="WL7" s="41"/>
      <c r="WM7" s="41"/>
      <c r="WN7" s="41"/>
      <c r="WO7" s="41"/>
      <c r="WP7" s="41"/>
      <c r="WQ7" s="41"/>
      <c r="WR7" s="41"/>
      <c r="WS7" s="41"/>
      <c r="WT7" s="41"/>
      <c r="WU7" s="41"/>
      <c r="WV7" s="41"/>
      <c r="WW7" s="41"/>
      <c r="WX7" s="41"/>
      <c r="WY7" s="41"/>
      <c r="WZ7" s="41"/>
      <c r="XA7" s="41"/>
      <c r="XB7" s="41"/>
      <c r="XC7" s="41"/>
      <c r="XD7" s="41"/>
      <c r="XE7" s="41"/>
      <c r="XF7" s="41"/>
      <c r="XG7" s="41"/>
      <c r="XH7" s="41"/>
      <c r="XI7" s="41"/>
      <c r="XJ7" s="41"/>
      <c r="XK7" s="41"/>
      <c r="XL7" s="41"/>
      <c r="XM7" s="41"/>
      <c r="XN7" s="41"/>
      <c r="XO7" s="41"/>
      <c r="XP7" s="41"/>
      <c r="XQ7" s="41"/>
      <c r="XR7" s="41"/>
      <c r="XS7" s="41"/>
      <c r="XT7" s="41"/>
      <c r="XU7" s="41"/>
      <c r="XV7" s="41"/>
      <c r="XW7" s="41"/>
      <c r="XX7" s="41"/>
      <c r="XY7" s="41"/>
      <c r="XZ7" s="41"/>
      <c r="YA7" s="41"/>
      <c r="YB7" s="41"/>
      <c r="YC7" s="41"/>
      <c r="YD7" s="41"/>
      <c r="YE7" s="41"/>
      <c r="YF7" s="41"/>
      <c r="YG7" s="41"/>
      <c r="YH7" s="41"/>
      <c r="YI7" s="41"/>
      <c r="YJ7" s="41"/>
      <c r="YK7" s="41"/>
      <c r="YL7" s="41"/>
      <c r="YM7" s="41"/>
      <c r="YN7" s="41"/>
      <c r="YO7" s="41"/>
      <c r="YP7" s="41"/>
      <c r="YQ7" s="41"/>
      <c r="YR7" s="41"/>
      <c r="YS7" s="41"/>
      <c r="YT7" s="41"/>
      <c r="YU7" s="41"/>
      <c r="YV7" s="41"/>
      <c r="YW7" s="41"/>
      <c r="YX7" s="41"/>
      <c r="YY7" s="41"/>
      <c r="YZ7" s="41"/>
      <c r="ZA7" s="41"/>
      <c r="ZB7" s="41"/>
      <c r="ZC7" s="41"/>
      <c r="ZD7" s="41"/>
      <c r="ZE7" s="41"/>
      <c r="ZF7" s="41"/>
      <c r="ZG7" s="41"/>
      <c r="ZH7" s="41"/>
      <c r="ZI7" s="41"/>
      <c r="ZJ7" s="41"/>
      <c r="ZK7" s="41"/>
      <c r="ZL7" s="41"/>
      <c r="ZM7" s="41"/>
      <c r="ZN7" s="41"/>
      <c r="ZO7" s="41"/>
      <c r="ZP7" s="41"/>
      <c r="ZQ7" s="41"/>
      <c r="ZR7" s="41"/>
      <c r="ZS7" s="41"/>
      <c r="ZT7" s="41"/>
      <c r="ZU7" s="41"/>
      <c r="ZV7" s="41"/>
      <c r="ZW7" s="41"/>
      <c r="ZX7" s="41"/>
      <c r="ZY7" s="41"/>
      <c r="ZZ7" s="41"/>
      <c r="AAA7" s="41"/>
      <c r="AAB7" s="41"/>
      <c r="AAC7" s="41"/>
      <c r="AAD7" s="41"/>
      <c r="AAE7" s="41"/>
      <c r="AAF7" s="41"/>
      <c r="AAG7" s="41"/>
      <c r="AAH7" s="41"/>
      <c r="AAI7" s="41"/>
      <c r="AAJ7" s="41"/>
      <c r="AAK7" s="41"/>
      <c r="AAL7" s="41"/>
      <c r="AAM7" s="41"/>
      <c r="AAN7" s="41"/>
      <c r="AAO7" s="41"/>
      <c r="AAP7" s="41"/>
      <c r="AAQ7" s="41"/>
      <c r="AAR7" s="41"/>
      <c r="AAS7" s="41"/>
      <c r="AAT7" s="41"/>
      <c r="AAU7" s="41"/>
      <c r="AAV7" s="41"/>
      <c r="AAW7" s="41"/>
      <c r="AAX7" s="41"/>
      <c r="AAY7" s="41"/>
      <c r="AAZ7" s="41"/>
      <c r="ABA7" s="41"/>
      <c r="ABB7" s="41"/>
      <c r="ABC7" s="41"/>
      <c r="ABD7" s="41"/>
      <c r="ABE7" s="41"/>
      <c r="ABF7" s="41"/>
      <c r="ABG7" s="41"/>
      <c r="ABH7" s="41"/>
      <c r="ABI7" s="41"/>
      <c r="ABJ7" s="41"/>
      <c r="ABK7" s="41"/>
      <c r="ABL7" s="41"/>
      <c r="ABM7" s="41"/>
      <c r="ABN7" s="41"/>
      <c r="ABO7" s="41"/>
      <c r="ABP7" s="41"/>
      <c r="ABQ7" s="41"/>
      <c r="ABR7" s="41"/>
      <c r="ABS7" s="41"/>
      <c r="ABT7" s="41"/>
      <c r="ABU7" s="41"/>
      <c r="ABV7" s="41"/>
      <c r="ABW7" s="41"/>
      <c r="ABX7" s="41"/>
      <c r="ABY7" s="41"/>
      <c r="ABZ7" s="41"/>
      <c r="ACA7" s="41"/>
      <c r="ACB7" s="41"/>
      <c r="ACC7" s="41"/>
      <c r="ACD7" s="41"/>
      <c r="ACE7" s="41"/>
      <c r="ACF7" s="41"/>
      <c r="ACG7" s="41"/>
      <c r="ACH7" s="41"/>
      <c r="ACI7" s="41"/>
      <c r="ACJ7" s="41"/>
      <c r="ACK7" s="41"/>
      <c r="ACL7" s="41"/>
      <c r="ACM7" s="41"/>
      <c r="ACN7" s="41"/>
      <c r="ACO7" s="41"/>
      <c r="ACP7" s="41"/>
      <c r="ACQ7" s="41"/>
      <c r="ACR7" s="41"/>
      <c r="ACS7" s="41"/>
      <c r="ACT7" s="41"/>
      <c r="ACU7" s="41"/>
      <c r="ACV7" s="41"/>
      <c r="ACW7" s="41"/>
      <c r="ACX7" s="41"/>
      <c r="ACY7" s="41"/>
      <c r="ACZ7" s="41"/>
      <c r="ADA7" s="41"/>
      <c r="ADB7" s="41"/>
      <c r="ADC7" s="41"/>
      <c r="ADD7" s="41"/>
      <c r="ADE7" s="41"/>
      <c r="ADF7" s="41"/>
      <c r="ADG7" s="41"/>
      <c r="ADH7" s="41"/>
      <c r="ADI7" s="41"/>
      <c r="ADJ7" s="41"/>
      <c r="ADK7" s="41"/>
      <c r="ADL7" s="41"/>
      <c r="ADM7" s="41"/>
      <c r="ADN7" s="41"/>
      <c r="ADO7" s="41"/>
      <c r="ADP7" s="41"/>
      <c r="ADQ7" s="41"/>
      <c r="ADR7" s="41"/>
      <c r="ADS7" s="41"/>
      <c r="ADT7" s="41"/>
      <c r="ADU7" s="41"/>
      <c r="ADV7" s="41"/>
      <c r="ADW7" s="41"/>
      <c r="ADX7" s="41"/>
      <c r="ADY7" s="41"/>
      <c r="ADZ7" s="41"/>
      <c r="AEA7" s="41"/>
      <c r="AEB7" s="41"/>
      <c r="AEC7" s="41"/>
      <c r="AED7" s="41"/>
      <c r="AEE7" s="41"/>
      <c r="AEF7" s="41"/>
      <c r="AEG7" s="41"/>
      <c r="AEH7" s="41"/>
      <c r="AEI7" s="41"/>
      <c r="AEJ7" s="41"/>
      <c r="AEK7" s="41"/>
      <c r="AEL7" s="41"/>
      <c r="AEM7" s="41"/>
      <c r="AEN7" s="41"/>
      <c r="AEO7" s="41"/>
      <c r="AEP7" s="41"/>
      <c r="AEQ7" s="41"/>
      <c r="AER7" s="41"/>
      <c r="AES7" s="41"/>
      <c r="AET7" s="41"/>
      <c r="AEU7" s="41"/>
      <c r="AEV7" s="41"/>
      <c r="AEW7" s="41"/>
      <c r="AEX7" s="41"/>
      <c r="AEY7" s="41"/>
      <c r="AEZ7" s="41"/>
      <c r="AFA7" s="41"/>
      <c r="AFB7" s="41"/>
      <c r="AFC7" s="41"/>
      <c r="AFD7" s="41"/>
      <c r="AFE7" s="41"/>
      <c r="AFF7" s="41"/>
      <c r="AFG7" s="41"/>
      <c r="AFH7" s="41"/>
      <c r="AFI7" s="41"/>
      <c r="AFJ7" s="41"/>
      <c r="AFK7" s="41"/>
      <c r="AFL7" s="41"/>
      <c r="AFM7" s="41"/>
      <c r="AFN7" s="41"/>
      <c r="AFO7" s="41"/>
      <c r="AFP7" s="41"/>
      <c r="AFQ7" s="41"/>
      <c r="AFR7" s="41"/>
      <c r="AFS7" s="41"/>
      <c r="AFT7" s="41"/>
      <c r="AFU7" s="41"/>
      <c r="AFV7" s="41"/>
      <c r="AFW7" s="41"/>
      <c r="AFX7" s="41"/>
      <c r="AFY7" s="41"/>
      <c r="AFZ7" s="41"/>
      <c r="AGA7" s="41"/>
      <c r="AGB7" s="41"/>
      <c r="AGC7" s="41"/>
      <c r="AGD7" s="41"/>
      <c r="AGE7" s="41"/>
      <c r="AGF7" s="41"/>
      <c r="AGG7" s="41"/>
      <c r="AGH7" s="41"/>
      <c r="AGI7" s="41"/>
      <c r="AGJ7" s="41"/>
      <c r="AGK7" s="41"/>
      <c r="AGL7" s="41"/>
      <c r="AGM7" s="41"/>
      <c r="AGN7" s="41"/>
      <c r="AGO7" s="41"/>
      <c r="AGP7" s="41"/>
      <c r="AGQ7" s="41"/>
      <c r="AGR7" s="41"/>
      <c r="AGS7" s="41"/>
      <c r="AGT7" s="41"/>
      <c r="AGU7" s="41"/>
      <c r="AGV7" s="41"/>
      <c r="AGW7" s="41"/>
      <c r="AGX7" s="41"/>
      <c r="AGY7" s="41"/>
      <c r="AGZ7" s="41"/>
      <c r="AHA7" s="41"/>
      <c r="AHB7" s="41"/>
      <c r="AHC7" s="41"/>
      <c r="AHD7" s="41"/>
      <c r="AHE7" s="41"/>
      <c r="AHF7" s="41"/>
      <c r="AHG7" s="41"/>
      <c r="AHH7" s="41"/>
      <c r="AHI7" s="41"/>
      <c r="AHJ7" s="41"/>
      <c r="AHK7" s="41"/>
      <c r="AHL7" s="41"/>
      <c r="AHM7" s="41"/>
      <c r="AHN7" s="41"/>
      <c r="AHO7" s="41"/>
      <c r="AHP7" s="41"/>
      <c r="AHQ7" s="41"/>
      <c r="AHR7" s="41"/>
      <c r="AHS7" s="41"/>
      <c r="AHT7" s="41"/>
      <c r="AHU7" s="41"/>
      <c r="AHV7" s="41"/>
      <c r="AHW7" s="41"/>
      <c r="AHX7" s="41"/>
      <c r="AHY7" s="41"/>
      <c r="AHZ7" s="41"/>
      <c r="AIA7" s="41"/>
      <c r="AIB7" s="41"/>
      <c r="AIC7" s="41"/>
      <c r="AID7" s="41"/>
      <c r="AIE7" s="41"/>
      <c r="AIF7" s="41"/>
      <c r="AIG7" s="41"/>
      <c r="AIH7" s="41"/>
      <c r="AII7" s="41"/>
      <c r="AIJ7" s="41"/>
      <c r="AIK7" s="41"/>
      <c r="AIL7" s="41"/>
      <c r="AIM7" s="41"/>
      <c r="AIN7" s="41"/>
      <c r="AIO7" s="41"/>
      <c r="AIP7" s="41"/>
      <c r="AIQ7" s="41"/>
      <c r="AIR7" s="41"/>
      <c r="AIS7" s="41"/>
      <c r="AIT7" s="41"/>
      <c r="AIU7" s="41"/>
      <c r="AIV7" s="41"/>
      <c r="AIW7" s="41"/>
      <c r="AIX7" s="41"/>
      <c r="AIY7" s="41"/>
      <c r="AIZ7" s="41"/>
      <c r="AJA7" s="41"/>
      <c r="AJB7" s="41"/>
      <c r="AJC7" s="41"/>
      <c r="AJD7" s="41"/>
      <c r="AJE7" s="41"/>
      <c r="AJF7" s="41"/>
      <c r="AJG7" s="41"/>
      <c r="AJH7" s="41"/>
      <c r="AJI7" s="41"/>
      <c r="AJJ7" s="41"/>
      <c r="AJK7" s="41"/>
      <c r="AJL7" s="41"/>
      <c r="AJM7" s="41"/>
      <c r="AJN7" s="41"/>
      <c r="AJO7" s="41"/>
      <c r="AJP7" s="41"/>
      <c r="AJQ7" s="41"/>
      <c r="AJR7" s="41"/>
      <c r="AJS7" s="41"/>
      <c r="AJT7" s="41"/>
      <c r="AJU7" s="41"/>
      <c r="AJV7" s="41"/>
      <c r="AJW7" s="41"/>
      <c r="AJX7" s="41"/>
      <c r="AJY7" s="41"/>
      <c r="AJZ7" s="41"/>
      <c r="AKA7" s="41"/>
      <c r="AKB7" s="41"/>
      <c r="AKC7" s="41"/>
      <c r="AKD7" s="41"/>
      <c r="AKE7" s="41"/>
      <c r="AKF7" s="41"/>
      <c r="AKG7" s="41"/>
      <c r="AKH7" s="41"/>
      <c r="AKI7" s="41"/>
      <c r="AKJ7" s="41"/>
      <c r="AKK7" s="41"/>
      <c r="AKL7" s="41"/>
      <c r="AKM7" s="41"/>
      <c r="AKN7" s="41"/>
      <c r="AKO7" s="41"/>
      <c r="AKP7" s="41"/>
      <c r="AKQ7" s="41"/>
      <c r="AKR7" s="41"/>
      <c r="AKS7" s="41"/>
      <c r="AKT7" s="41"/>
      <c r="AKU7" s="41"/>
      <c r="AKV7" s="41"/>
      <c r="AKW7" s="41"/>
      <c r="AKX7" s="41"/>
      <c r="AKY7" s="41"/>
      <c r="AKZ7" s="41"/>
      <c r="ALA7" s="41"/>
      <c r="ALB7" s="41"/>
      <c r="ALC7" s="41"/>
      <c r="ALD7" s="41"/>
      <c r="ALE7" s="41"/>
      <c r="ALF7" s="41"/>
      <c r="ALG7" s="41"/>
      <c r="ALH7" s="41"/>
      <c r="ALI7" s="41"/>
      <c r="ALJ7" s="41"/>
      <c r="ALK7" s="41"/>
      <c r="ALL7" s="41"/>
      <c r="ALM7" s="41"/>
      <c r="ALN7" s="41"/>
      <c r="ALO7" s="41"/>
      <c r="ALP7" s="41"/>
      <c r="ALQ7" s="41"/>
      <c r="ALR7" s="41"/>
      <c r="ALS7" s="41"/>
      <c r="ALT7" s="41"/>
      <c r="ALU7" s="41"/>
      <c r="ALV7" s="41"/>
      <c r="ALW7" s="41"/>
      <c r="ALX7" s="41"/>
      <c r="ALY7" s="41"/>
      <c r="ALZ7" s="41"/>
      <c r="AMA7" s="41"/>
      <c r="AMB7" s="41"/>
      <c r="AMC7" s="41"/>
      <c r="AMD7" s="41"/>
      <c r="AME7" s="41"/>
      <c r="AMF7" s="41"/>
      <c r="AMG7" s="41"/>
      <c r="AMH7" s="41"/>
      <c r="AMI7" s="41"/>
      <c r="AMJ7" s="41"/>
      <c r="AMK7" s="41"/>
      <c r="AML7" s="41"/>
      <c r="AMM7" s="41"/>
      <c r="AMN7" s="41"/>
      <c r="AMO7" s="41"/>
      <c r="AMP7" s="41"/>
      <c r="AMQ7" s="41"/>
      <c r="AMR7" s="41"/>
      <c r="AMS7" s="41"/>
      <c r="AMT7" s="41"/>
      <c r="AMU7" s="41"/>
      <c r="AMV7" s="41"/>
      <c r="AMW7" s="41"/>
      <c r="AMX7" s="41"/>
      <c r="AMY7" s="41"/>
      <c r="AMZ7" s="41"/>
      <c r="ANA7" s="41"/>
      <c r="ANB7" s="41"/>
      <c r="ANC7" s="41"/>
      <c r="AND7" s="41"/>
      <c r="ANE7" s="41"/>
      <c r="ANF7" s="41"/>
      <c r="ANG7" s="41"/>
      <c r="ANH7" s="41"/>
      <c r="ANI7" s="41"/>
      <c r="ANJ7" s="41"/>
      <c r="ANK7" s="41"/>
      <c r="ANL7" s="41"/>
      <c r="ANM7" s="41"/>
      <c r="ANN7" s="41"/>
      <c r="ANO7" s="41"/>
      <c r="ANP7" s="41"/>
      <c r="ANQ7" s="41"/>
      <c r="ANR7" s="41"/>
      <c r="ANS7" s="41"/>
      <c r="ANT7" s="41"/>
      <c r="ANU7" s="41"/>
      <c r="ANV7" s="41"/>
      <c r="ANW7" s="41"/>
      <c r="ANX7" s="41"/>
      <c r="ANY7" s="41"/>
      <c r="ANZ7" s="41"/>
      <c r="AOA7" s="41"/>
      <c r="AOB7" s="41"/>
      <c r="AOC7" s="41"/>
      <c r="AOD7" s="41"/>
      <c r="AOE7" s="41"/>
      <c r="AOF7" s="41"/>
      <c r="AOG7" s="41"/>
      <c r="AOH7" s="41"/>
      <c r="AOI7" s="41"/>
      <c r="AOJ7" s="41"/>
      <c r="AOK7" s="41"/>
      <c r="AOL7" s="41"/>
      <c r="AOM7" s="41"/>
      <c r="AON7" s="41"/>
      <c r="AOO7" s="41"/>
      <c r="AOP7" s="41"/>
      <c r="AOQ7" s="41"/>
      <c r="AOR7" s="41"/>
      <c r="AOS7" s="41"/>
      <c r="AOT7" s="41"/>
      <c r="AOU7" s="41"/>
      <c r="AOV7" s="41"/>
      <c r="AOW7" s="41"/>
      <c r="AOX7" s="41"/>
      <c r="AOY7" s="41"/>
      <c r="AOZ7" s="41"/>
      <c r="APA7" s="41"/>
      <c r="APB7" s="41"/>
      <c r="APC7" s="41"/>
      <c r="APD7" s="41"/>
      <c r="APE7" s="41"/>
      <c r="APF7" s="41"/>
      <c r="APG7" s="41"/>
      <c r="APH7" s="41"/>
      <c r="API7" s="41"/>
      <c r="APJ7" s="41"/>
      <c r="APK7" s="41"/>
      <c r="APL7" s="41"/>
      <c r="APM7" s="41"/>
      <c r="APN7" s="41"/>
      <c r="APO7" s="41"/>
      <c r="APP7" s="41"/>
      <c r="APQ7" s="41"/>
      <c r="APR7" s="41"/>
      <c r="APS7" s="41"/>
      <c r="APT7" s="41"/>
      <c r="APU7" s="41"/>
      <c r="APV7" s="41"/>
      <c r="APW7" s="41"/>
      <c r="APX7" s="41"/>
      <c r="APY7" s="41"/>
      <c r="APZ7" s="41"/>
      <c r="AQA7" s="41"/>
      <c r="AQB7" s="41"/>
      <c r="AQC7" s="41"/>
      <c r="AQD7" s="41"/>
      <c r="AQE7" s="41"/>
      <c r="AQF7" s="41"/>
      <c r="AQG7" s="41"/>
      <c r="AQH7" s="41"/>
      <c r="AQI7" s="41"/>
      <c r="AQJ7" s="41"/>
      <c r="AQK7" s="41"/>
      <c r="AQL7" s="41"/>
      <c r="AQM7" s="41"/>
      <c r="AQN7" s="41"/>
      <c r="AQO7" s="41"/>
      <c r="AQP7" s="41"/>
      <c r="AQQ7" s="41"/>
      <c r="AQR7" s="41"/>
      <c r="AQS7" s="41"/>
      <c r="AQT7" s="41"/>
      <c r="AQU7" s="41"/>
      <c r="AQV7" s="41"/>
      <c r="AQW7" s="41"/>
      <c r="AQX7" s="41"/>
      <c r="AQY7" s="41"/>
      <c r="AQZ7" s="41"/>
      <c r="ARA7" s="41"/>
      <c r="ARB7" s="41"/>
      <c r="ARC7" s="41"/>
      <c r="ARD7" s="41"/>
      <c r="ARE7" s="41"/>
      <c r="ARF7" s="41"/>
      <c r="ARG7" s="41"/>
      <c r="ARH7" s="41"/>
      <c r="ARI7" s="41"/>
      <c r="ARJ7" s="41"/>
      <c r="ARK7" s="41"/>
      <c r="ARL7" s="41"/>
      <c r="ARM7" s="41"/>
      <c r="ARN7" s="41"/>
      <c r="ARO7" s="41"/>
      <c r="ARP7" s="41"/>
      <c r="ARQ7" s="41"/>
      <c r="ARR7" s="41"/>
      <c r="ARS7" s="41"/>
      <c r="ART7" s="41"/>
      <c r="ARU7" s="41"/>
      <c r="ARV7" s="41"/>
      <c r="ARW7" s="41"/>
      <c r="ARX7" s="41"/>
      <c r="ARY7" s="41"/>
      <c r="ARZ7" s="41"/>
      <c r="ASA7" s="41"/>
      <c r="ASB7" s="41"/>
      <c r="ASC7" s="41"/>
      <c r="ASD7" s="41"/>
      <c r="ASE7" s="41"/>
      <c r="ASF7" s="41"/>
      <c r="ASG7" s="41"/>
      <c r="ASH7" s="41"/>
      <c r="ASI7" s="41"/>
      <c r="ASJ7" s="41"/>
      <c r="ASK7" s="41"/>
      <c r="ASL7" s="41"/>
      <c r="ASM7" s="41"/>
      <c r="ASN7" s="41"/>
      <c r="ASO7" s="41"/>
      <c r="ASP7" s="41"/>
      <c r="ASQ7" s="41"/>
      <c r="ASR7" s="41"/>
      <c r="ASS7" s="41"/>
      <c r="AST7" s="41"/>
      <c r="ASU7" s="41"/>
      <c r="ASV7" s="41"/>
      <c r="ASW7" s="41"/>
      <c r="ASX7" s="41"/>
      <c r="ASY7" s="41"/>
      <c r="ASZ7" s="41"/>
      <c r="ATA7" s="41"/>
      <c r="ATB7" s="41"/>
      <c r="ATC7" s="41"/>
      <c r="ATD7" s="41"/>
      <c r="ATE7" s="41"/>
      <c r="ATF7" s="41"/>
      <c r="ATG7" s="41"/>
      <c r="ATH7" s="41"/>
      <c r="ATI7" s="41"/>
      <c r="ATJ7" s="41"/>
      <c r="ATK7" s="41"/>
      <c r="ATL7" s="41"/>
      <c r="ATM7" s="41"/>
      <c r="ATN7" s="41"/>
      <c r="ATO7" s="41"/>
      <c r="ATP7" s="41"/>
      <c r="ATQ7" s="41"/>
      <c r="ATR7" s="41"/>
      <c r="ATS7" s="41"/>
      <c r="ATT7" s="41"/>
      <c r="ATU7" s="41"/>
      <c r="ATV7" s="41"/>
      <c r="ATW7" s="41"/>
      <c r="ATX7" s="41"/>
      <c r="ATY7" s="41"/>
      <c r="ATZ7" s="41"/>
      <c r="AUA7" s="41"/>
      <c r="AUB7" s="41"/>
      <c r="AUC7" s="41"/>
      <c r="AUD7" s="41"/>
      <c r="AUE7" s="41"/>
      <c r="AUF7" s="41"/>
      <c r="AUG7" s="41"/>
      <c r="AUH7" s="41"/>
      <c r="AUI7" s="41"/>
      <c r="AUJ7" s="41"/>
      <c r="AUK7" s="41"/>
      <c r="AUL7" s="41"/>
      <c r="AUM7" s="41"/>
      <c r="AUN7" s="41"/>
      <c r="AUO7" s="41"/>
      <c r="AUP7" s="41"/>
      <c r="AUQ7" s="41"/>
      <c r="AUR7" s="41"/>
      <c r="AUS7" s="41"/>
      <c r="AUT7" s="41"/>
      <c r="AUU7" s="41"/>
      <c r="AUV7" s="41"/>
      <c r="AUW7" s="41"/>
      <c r="AUX7" s="41"/>
      <c r="AUY7" s="41"/>
      <c r="AUZ7" s="41"/>
      <c r="AVA7" s="41"/>
      <c r="AVB7" s="41"/>
      <c r="AVC7" s="41"/>
      <c r="AVD7" s="41"/>
      <c r="AVE7" s="41"/>
      <c r="AVF7" s="41"/>
      <c r="AVG7" s="41"/>
      <c r="AVH7" s="41"/>
      <c r="AVI7" s="41"/>
      <c r="AVJ7" s="41"/>
      <c r="AVK7" s="41"/>
      <c r="AVL7" s="41"/>
      <c r="AVM7" s="41"/>
      <c r="AVN7" s="41"/>
      <c r="AVO7" s="41"/>
      <c r="AVP7" s="41"/>
      <c r="AVQ7" s="41"/>
      <c r="AVR7" s="41"/>
      <c r="AVS7" s="41"/>
      <c r="AVT7" s="41"/>
      <c r="AVU7" s="41"/>
      <c r="AVV7" s="41"/>
      <c r="AVW7" s="41"/>
      <c r="AVX7" s="41"/>
      <c r="AVY7" s="41"/>
      <c r="AVZ7" s="41"/>
      <c r="AWA7" s="41"/>
      <c r="AWB7" s="41"/>
      <c r="AWC7" s="41"/>
      <c r="AWD7" s="41"/>
      <c r="AWE7" s="41"/>
      <c r="AWF7" s="41"/>
      <c r="AWG7" s="41"/>
      <c r="AWH7" s="41"/>
      <c r="AWI7" s="41"/>
      <c r="AWJ7" s="41"/>
      <c r="AWK7" s="41"/>
      <c r="AWL7" s="41"/>
      <c r="AWM7" s="41"/>
      <c r="AWN7" s="41"/>
      <c r="AWO7" s="41"/>
      <c r="AWP7" s="41"/>
      <c r="AWQ7" s="41"/>
      <c r="AWR7" s="41"/>
      <c r="AWS7" s="41"/>
      <c r="AWT7" s="41"/>
      <c r="AWU7" s="41"/>
      <c r="AWV7" s="41"/>
      <c r="AWW7" s="41"/>
      <c r="AWX7" s="41"/>
      <c r="AWY7" s="41"/>
      <c r="AWZ7" s="41"/>
      <c r="AXA7" s="41"/>
      <c r="AXB7" s="41"/>
      <c r="AXC7" s="41"/>
      <c r="AXD7" s="41"/>
      <c r="AXE7" s="41"/>
      <c r="AXF7" s="41"/>
      <c r="AXG7" s="41"/>
      <c r="AXH7" s="41"/>
      <c r="AXI7" s="41"/>
      <c r="AXJ7" s="41"/>
      <c r="AXK7" s="41"/>
      <c r="AXL7" s="41"/>
      <c r="AXM7" s="41"/>
      <c r="AXN7" s="41"/>
      <c r="AXO7" s="41"/>
      <c r="AXP7" s="41"/>
      <c r="AXQ7" s="41"/>
      <c r="AXR7" s="41"/>
      <c r="AXS7" s="41"/>
      <c r="AXT7" s="41"/>
      <c r="AXU7" s="41"/>
      <c r="AXV7" s="41"/>
      <c r="AXW7" s="41"/>
      <c r="AXX7" s="41"/>
      <c r="AXY7" s="41"/>
      <c r="AXZ7" s="41"/>
      <c r="AYA7" s="41"/>
      <c r="AYB7" s="41"/>
      <c r="AYC7" s="41"/>
      <c r="AYD7" s="41"/>
      <c r="AYE7" s="41"/>
      <c r="AYF7" s="41"/>
      <c r="AYG7" s="41"/>
      <c r="AYH7" s="41"/>
      <c r="AYI7" s="41"/>
      <c r="AYJ7" s="41"/>
      <c r="AYK7" s="41"/>
      <c r="AYL7" s="41"/>
      <c r="AYM7" s="41"/>
      <c r="AYN7" s="41"/>
      <c r="AYO7" s="41"/>
      <c r="AYP7" s="41"/>
      <c r="AYQ7" s="41"/>
      <c r="AYR7" s="41"/>
      <c r="AYS7" s="41"/>
      <c r="AYT7" s="41"/>
      <c r="AYU7" s="41"/>
      <c r="AYV7" s="41"/>
      <c r="AYW7" s="41"/>
      <c r="AYX7" s="41"/>
      <c r="AYY7" s="41"/>
      <c r="AYZ7" s="41"/>
      <c r="AZA7" s="41"/>
      <c r="AZB7" s="41"/>
      <c r="AZC7" s="41"/>
      <c r="AZD7" s="41"/>
      <c r="AZE7" s="41"/>
      <c r="AZF7" s="41"/>
      <c r="AZG7" s="41"/>
      <c r="AZH7" s="41"/>
      <c r="AZI7" s="41"/>
      <c r="AZJ7" s="41"/>
      <c r="AZK7" s="41"/>
      <c r="AZL7" s="41"/>
      <c r="AZM7" s="41"/>
      <c r="AZN7" s="41"/>
      <c r="AZO7" s="41"/>
      <c r="AZP7" s="41"/>
      <c r="AZQ7" s="41"/>
      <c r="AZR7" s="41"/>
      <c r="AZS7" s="41"/>
      <c r="AZT7" s="41"/>
      <c r="AZU7" s="41"/>
      <c r="AZV7" s="41"/>
      <c r="AZW7" s="41"/>
      <c r="AZX7" s="41"/>
      <c r="AZY7" s="41"/>
      <c r="AZZ7" s="41"/>
      <c r="BAA7" s="41"/>
      <c r="BAB7" s="41"/>
      <c r="BAC7" s="41"/>
      <c r="BAD7" s="41"/>
      <c r="BAE7" s="41"/>
      <c r="BAF7" s="41"/>
      <c r="BAG7" s="41"/>
      <c r="BAH7" s="41"/>
      <c r="BAI7" s="41"/>
      <c r="BAJ7" s="41"/>
      <c r="BAK7" s="41"/>
      <c r="BAL7" s="41"/>
      <c r="BAM7" s="41"/>
      <c r="BAN7" s="41"/>
      <c r="BAO7" s="41"/>
      <c r="BAP7" s="41"/>
      <c r="BAQ7" s="41"/>
      <c r="BAR7" s="41"/>
      <c r="BAS7" s="41"/>
      <c r="BAT7" s="41"/>
      <c r="BAU7" s="41"/>
      <c r="BAV7" s="41"/>
      <c r="BAW7" s="41"/>
      <c r="BAX7" s="41"/>
      <c r="BAY7" s="41"/>
      <c r="BAZ7" s="41"/>
      <c r="BBA7" s="41"/>
      <c r="BBB7" s="41"/>
      <c r="BBC7" s="41"/>
      <c r="BBD7" s="41"/>
      <c r="BBE7" s="41"/>
      <c r="BBF7" s="41"/>
      <c r="BBG7" s="41"/>
      <c r="BBH7" s="41"/>
      <c r="BBI7" s="41"/>
      <c r="BBJ7" s="41"/>
      <c r="BBK7" s="41"/>
      <c r="BBL7" s="41"/>
      <c r="BBM7" s="41"/>
      <c r="BBN7" s="41"/>
      <c r="BBO7" s="41"/>
      <c r="BBP7" s="41"/>
      <c r="BBQ7" s="41"/>
      <c r="BBR7" s="41"/>
      <c r="BBS7" s="41"/>
      <c r="BBT7" s="41"/>
      <c r="BBU7" s="41"/>
      <c r="BBV7" s="41"/>
      <c r="BBW7" s="41"/>
      <c r="BBX7" s="41"/>
      <c r="BBY7" s="41"/>
      <c r="BBZ7" s="41"/>
      <c r="BCA7" s="41"/>
      <c r="BCB7" s="41"/>
      <c r="BCC7" s="41"/>
      <c r="BCD7" s="41"/>
      <c r="BCE7" s="41"/>
      <c r="BCF7" s="41"/>
      <c r="BCG7" s="41"/>
      <c r="BCH7" s="41"/>
      <c r="BCI7" s="41"/>
      <c r="BCJ7" s="41"/>
      <c r="BCK7" s="41"/>
      <c r="BCL7" s="41"/>
      <c r="BCM7" s="41"/>
      <c r="BCN7" s="41"/>
      <c r="BCO7" s="41"/>
      <c r="BCP7" s="41"/>
      <c r="BCQ7" s="41"/>
      <c r="BCR7" s="41"/>
      <c r="BCS7" s="41"/>
      <c r="BCT7" s="41"/>
      <c r="BCU7" s="41"/>
      <c r="BCV7" s="41"/>
      <c r="BCW7" s="41"/>
      <c r="BCX7" s="41"/>
      <c r="BCY7" s="41"/>
      <c r="BCZ7" s="41"/>
      <c r="BDA7" s="41"/>
      <c r="BDB7" s="41"/>
      <c r="BDC7" s="41"/>
      <c r="BDD7" s="41"/>
      <c r="BDE7" s="41"/>
      <c r="BDF7" s="41"/>
      <c r="BDG7" s="41"/>
      <c r="BDH7" s="41"/>
      <c r="BDI7" s="41"/>
      <c r="BDJ7" s="41"/>
      <c r="BDK7" s="41"/>
      <c r="BDL7" s="41"/>
      <c r="BDM7" s="41"/>
      <c r="BDN7" s="41"/>
      <c r="BDO7" s="41"/>
      <c r="BDP7" s="41"/>
      <c r="BDQ7" s="41"/>
      <c r="BDR7" s="41"/>
      <c r="BDS7" s="41"/>
      <c r="BDT7" s="41"/>
      <c r="BDU7" s="41"/>
      <c r="BDV7" s="41"/>
      <c r="BDW7" s="41"/>
      <c r="BDX7" s="41"/>
      <c r="BDY7" s="41"/>
      <c r="BDZ7" s="41"/>
      <c r="BEA7" s="41"/>
      <c r="BEB7" s="41"/>
      <c r="BEC7" s="41"/>
      <c r="BED7" s="41"/>
      <c r="BEE7" s="41"/>
      <c r="BEF7" s="41"/>
      <c r="BEG7" s="41"/>
      <c r="BEH7" s="41"/>
      <c r="BEI7" s="41"/>
      <c r="BEJ7" s="41"/>
      <c r="BEK7" s="41"/>
      <c r="BEL7" s="41"/>
      <c r="BEM7" s="41"/>
      <c r="BEN7" s="41"/>
      <c r="BEO7" s="41"/>
      <c r="BEP7" s="41"/>
      <c r="BEQ7" s="41"/>
      <c r="BER7" s="41"/>
      <c r="BES7" s="41"/>
      <c r="BET7" s="41"/>
      <c r="BEU7" s="41"/>
      <c r="BEV7" s="41"/>
      <c r="BEW7" s="41"/>
      <c r="BEX7" s="41"/>
      <c r="BEY7" s="41"/>
      <c r="BEZ7" s="41"/>
      <c r="BFA7" s="41"/>
      <c r="BFB7" s="41"/>
      <c r="BFC7" s="41"/>
      <c r="BFD7" s="41"/>
      <c r="BFE7" s="41"/>
      <c r="BFF7" s="41"/>
      <c r="BFG7" s="41"/>
      <c r="BFH7" s="41"/>
      <c r="BFI7" s="41"/>
      <c r="BFJ7" s="41"/>
      <c r="BFK7" s="41"/>
      <c r="BFL7" s="41"/>
      <c r="BFM7" s="41"/>
      <c r="BFN7" s="41"/>
      <c r="BFO7" s="41"/>
      <c r="BFP7" s="41"/>
      <c r="BFQ7" s="41"/>
      <c r="BFR7" s="41"/>
      <c r="BFS7" s="41"/>
      <c r="BFT7" s="41"/>
      <c r="BFU7" s="41"/>
      <c r="BFV7" s="41"/>
      <c r="BFW7" s="41"/>
      <c r="BFX7" s="41"/>
      <c r="BFY7" s="41"/>
      <c r="BFZ7" s="41"/>
      <c r="BGA7" s="41"/>
      <c r="BGB7" s="41"/>
      <c r="BGC7" s="41"/>
      <c r="BGD7" s="41"/>
      <c r="BGE7" s="41"/>
      <c r="BGF7" s="41"/>
      <c r="BGG7" s="41"/>
      <c r="BGH7" s="41"/>
      <c r="BGI7" s="41"/>
      <c r="BGJ7" s="41"/>
      <c r="BGK7" s="41"/>
      <c r="BGL7" s="41"/>
      <c r="BGM7" s="41"/>
      <c r="BGN7" s="41"/>
      <c r="BGO7" s="41"/>
      <c r="BGP7" s="41"/>
      <c r="BGQ7" s="41"/>
      <c r="BGR7" s="41"/>
      <c r="BGS7" s="41"/>
      <c r="BGT7" s="41"/>
      <c r="BGU7" s="41"/>
      <c r="BGV7" s="41"/>
      <c r="BGW7" s="41"/>
      <c r="BGX7" s="41"/>
      <c r="BGY7" s="41"/>
      <c r="BGZ7" s="41"/>
      <c r="BHA7" s="41"/>
      <c r="BHB7" s="41"/>
      <c r="BHC7" s="41"/>
      <c r="BHD7" s="41"/>
      <c r="BHE7" s="41"/>
      <c r="BHF7" s="41"/>
      <c r="BHG7" s="41"/>
      <c r="BHH7" s="41"/>
      <c r="BHI7" s="41"/>
      <c r="BHJ7" s="41"/>
      <c r="BHK7" s="41"/>
      <c r="BHL7" s="41"/>
      <c r="BHM7" s="41"/>
      <c r="BHN7" s="41"/>
      <c r="BHO7" s="41"/>
      <c r="BHP7" s="41"/>
      <c r="BHQ7" s="41"/>
      <c r="BHR7" s="41"/>
      <c r="BHS7" s="41"/>
      <c r="BHT7" s="41"/>
      <c r="BHU7" s="41"/>
      <c r="BHV7" s="41"/>
      <c r="BHW7" s="41"/>
      <c r="BHX7" s="41"/>
      <c r="BHY7" s="41"/>
      <c r="BHZ7" s="41"/>
      <c r="BIA7" s="41"/>
      <c r="BIB7" s="41"/>
      <c r="BIC7" s="41"/>
      <c r="BID7" s="41"/>
      <c r="BIE7" s="41"/>
      <c r="BIF7" s="41"/>
      <c r="BIG7" s="41"/>
      <c r="BIH7" s="41"/>
      <c r="BII7" s="41"/>
      <c r="BIJ7" s="41"/>
      <c r="BIK7" s="41"/>
      <c r="BIL7" s="41"/>
      <c r="BIM7" s="41"/>
      <c r="BIN7" s="41"/>
      <c r="BIO7" s="41"/>
      <c r="BIP7" s="41"/>
      <c r="BIQ7" s="41"/>
      <c r="BIR7" s="41"/>
      <c r="BIS7" s="41"/>
      <c r="BIT7" s="41"/>
      <c r="BIU7" s="41"/>
      <c r="BIV7" s="41"/>
      <c r="BIW7" s="41"/>
      <c r="BIX7" s="41"/>
      <c r="BIY7" s="41"/>
      <c r="BIZ7" s="41"/>
      <c r="BJA7" s="41"/>
      <c r="BJB7" s="41"/>
      <c r="BJC7" s="41"/>
      <c r="BJD7" s="41"/>
      <c r="BJE7" s="41"/>
      <c r="BJF7" s="41"/>
      <c r="BJG7" s="41"/>
      <c r="BJH7" s="41"/>
      <c r="BJI7" s="41"/>
      <c r="BJJ7" s="41"/>
      <c r="BJK7" s="41"/>
      <c r="BJL7" s="41"/>
      <c r="BJM7" s="41"/>
      <c r="BJN7" s="41"/>
      <c r="BJO7" s="41"/>
      <c r="BJP7" s="41"/>
      <c r="BJQ7" s="41"/>
      <c r="BJR7" s="41"/>
      <c r="BJS7" s="41"/>
      <c r="BJT7" s="41"/>
      <c r="BJU7" s="41"/>
      <c r="BJV7" s="41"/>
      <c r="BJW7" s="41"/>
      <c r="BJX7" s="41"/>
      <c r="BJY7" s="41"/>
      <c r="BJZ7" s="41"/>
      <c r="BKA7" s="41"/>
      <c r="BKB7" s="41"/>
      <c r="BKC7" s="41"/>
      <c r="BKD7" s="41"/>
      <c r="BKE7" s="41"/>
      <c r="BKF7" s="41"/>
      <c r="BKG7" s="41"/>
      <c r="BKH7" s="41"/>
      <c r="BKI7" s="41"/>
      <c r="BKJ7" s="41"/>
      <c r="BKK7" s="41"/>
      <c r="BKL7" s="41"/>
      <c r="BKM7" s="41"/>
      <c r="BKN7" s="41"/>
      <c r="BKO7" s="41"/>
      <c r="BKP7" s="41"/>
      <c r="BKQ7" s="41"/>
      <c r="BKR7" s="41"/>
      <c r="BKS7" s="41"/>
      <c r="BKT7" s="41"/>
      <c r="BKU7" s="41"/>
      <c r="BKV7" s="41"/>
      <c r="BKW7" s="41"/>
      <c r="BKX7" s="41"/>
      <c r="BKY7" s="41"/>
      <c r="BKZ7" s="41"/>
      <c r="BLA7" s="41"/>
      <c r="BLB7" s="41"/>
      <c r="BLC7" s="41"/>
      <c r="BLD7" s="41"/>
      <c r="BLE7" s="41"/>
      <c r="BLF7" s="41"/>
      <c r="BLG7" s="41"/>
      <c r="BLH7" s="41"/>
      <c r="BLI7" s="41"/>
      <c r="BLJ7" s="41"/>
      <c r="BLK7" s="41"/>
      <c r="BLL7" s="41"/>
      <c r="BLM7" s="41"/>
      <c r="BLN7" s="41"/>
      <c r="BLO7" s="41"/>
      <c r="BLP7" s="41"/>
      <c r="BLQ7" s="41"/>
      <c r="BLR7" s="41"/>
      <c r="BLS7" s="41"/>
      <c r="BLT7" s="41"/>
      <c r="BLU7" s="41"/>
      <c r="BLV7" s="41"/>
      <c r="BLW7" s="41"/>
      <c r="BLX7" s="41"/>
      <c r="BLY7" s="41"/>
      <c r="BLZ7" s="41"/>
      <c r="BMA7" s="41"/>
      <c r="BMB7" s="41"/>
      <c r="BMC7" s="41"/>
      <c r="BMD7" s="41"/>
      <c r="BME7" s="41"/>
      <c r="BMF7" s="41"/>
      <c r="BMG7" s="41"/>
      <c r="BMH7" s="41"/>
      <c r="BMI7" s="41"/>
      <c r="BMJ7" s="41"/>
      <c r="BMK7" s="41"/>
      <c r="BML7" s="41"/>
      <c r="BMM7" s="41"/>
      <c r="BMN7" s="41"/>
      <c r="BMO7" s="41"/>
      <c r="BMP7" s="41"/>
      <c r="BMQ7" s="41"/>
      <c r="BMR7" s="41"/>
      <c r="BMS7" s="41"/>
      <c r="BMT7" s="41"/>
      <c r="BMU7" s="41"/>
      <c r="BMV7" s="41"/>
      <c r="BMW7" s="41"/>
      <c r="BMX7" s="41"/>
      <c r="BMY7" s="41"/>
      <c r="BMZ7" s="41"/>
      <c r="BNA7" s="41"/>
      <c r="BNB7" s="41"/>
      <c r="BNC7" s="41"/>
      <c r="BND7" s="41"/>
      <c r="BNE7" s="41"/>
      <c r="BNF7" s="41"/>
      <c r="BNG7" s="41"/>
      <c r="BNH7" s="41"/>
      <c r="BNI7" s="41"/>
      <c r="BNJ7" s="41"/>
      <c r="BNK7" s="41"/>
      <c r="BNL7" s="41"/>
      <c r="BNM7" s="41"/>
      <c r="BNN7" s="41"/>
      <c r="BNO7" s="41"/>
      <c r="BNP7" s="41"/>
      <c r="BNQ7" s="41"/>
      <c r="BNR7" s="41"/>
      <c r="BNS7" s="41"/>
      <c r="BNT7" s="41"/>
      <c r="BNU7" s="41"/>
      <c r="BNV7" s="41"/>
      <c r="BNW7" s="41"/>
      <c r="BNX7" s="41"/>
      <c r="BNY7" s="41"/>
      <c r="BNZ7" s="41"/>
      <c r="BOA7" s="41"/>
      <c r="BOB7" s="41"/>
      <c r="BOC7" s="41"/>
      <c r="BOD7" s="41"/>
      <c r="BOE7" s="41"/>
      <c r="BOF7" s="41"/>
      <c r="BOG7" s="41"/>
      <c r="BOH7" s="41"/>
      <c r="BOI7" s="41"/>
      <c r="BOJ7" s="41"/>
      <c r="BOK7" s="41"/>
      <c r="BOL7" s="41"/>
      <c r="BOM7" s="41"/>
      <c r="BON7" s="41"/>
      <c r="BOO7" s="41"/>
      <c r="BOP7" s="41"/>
      <c r="BOQ7" s="41"/>
      <c r="BOR7" s="41"/>
      <c r="BOS7" s="41"/>
      <c r="BOT7" s="41"/>
      <c r="BOU7" s="41"/>
      <c r="BOV7" s="41"/>
      <c r="BOW7" s="41"/>
      <c r="BOX7" s="41"/>
      <c r="BOY7" s="41"/>
      <c r="BOZ7" s="41"/>
      <c r="BPA7" s="41"/>
      <c r="BPB7" s="41"/>
      <c r="BPC7" s="41"/>
      <c r="BPD7" s="41"/>
      <c r="BPE7" s="41"/>
      <c r="BPF7" s="41"/>
      <c r="BPG7" s="41"/>
      <c r="BPH7" s="41"/>
      <c r="BPI7" s="41"/>
      <c r="BPJ7" s="41"/>
      <c r="BPK7" s="41"/>
      <c r="BPL7" s="41"/>
      <c r="BPM7" s="41"/>
      <c r="BPN7" s="41"/>
      <c r="BPO7" s="41"/>
      <c r="BPP7" s="41"/>
      <c r="BPQ7" s="41"/>
      <c r="BPR7" s="41"/>
      <c r="BPS7" s="41"/>
      <c r="BPT7" s="41"/>
      <c r="BPU7" s="41"/>
      <c r="BPV7" s="41"/>
      <c r="BPW7" s="41"/>
      <c r="BPX7" s="41"/>
      <c r="BPY7" s="41"/>
      <c r="BPZ7" s="41"/>
      <c r="BQA7" s="41"/>
      <c r="BQB7" s="41"/>
      <c r="BQC7" s="41"/>
      <c r="BQD7" s="41"/>
      <c r="BQE7" s="41"/>
      <c r="BQF7" s="41"/>
      <c r="BQG7" s="41"/>
      <c r="BQH7" s="41"/>
      <c r="BQI7" s="41"/>
      <c r="BQJ7" s="41"/>
      <c r="BQK7" s="41"/>
      <c r="BQL7" s="41"/>
      <c r="BQM7" s="41"/>
      <c r="BQN7" s="41"/>
      <c r="BQO7" s="41"/>
      <c r="BQP7" s="41"/>
      <c r="BQQ7" s="41"/>
      <c r="BQR7" s="41"/>
      <c r="BQS7" s="41"/>
      <c r="BQT7" s="41"/>
      <c r="BQU7" s="41"/>
      <c r="BQV7" s="41"/>
      <c r="BQW7" s="41"/>
      <c r="BQX7" s="41"/>
      <c r="BQY7" s="41"/>
      <c r="BQZ7" s="41"/>
      <c r="BRA7" s="41"/>
      <c r="BRB7" s="41"/>
      <c r="BRC7" s="41"/>
      <c r="BRD7" s="41"/>
      <c r="BRE7" s="41"/>
      <c r="BRF7" s="41"/>
      <c r="BRG7" s="41"/>
      <c r="BRH7" s="41"/>
      <c r="BRI7" s="41"/>
      <c r="BRJ7" s="41"/>
      <c r="BRK7" s="41"/>
      <c r="BRL7" s="41"/>
      <c r="BRM7" s="41"/>
      <c r="BRN7" s="41"/>
      <c r="BRO7" s="41"/>
      <c r="BRP7" s="41"/>
      <c r="BRQ7" s="41"/>
      <c r="BRR7" s="41"/>
      <c r="BRS7" s="41"/>
      <c r="BRT7" s="41"/>
      <c r="BRU7" s="41"/>
      <c r="BRV7" s="41"/>
      <c r="BRW7" s="41"/>
      <c r="BRX7" s="41"/>
      <c r="BRY7" s="41"/>
      <c r="BRZ7" s="41"/>
      <c r="BSA7" s="41"/>
      <c r="BSB7" s="41"/>
      <c r="BSC7" s="41"/>
      <c r="BSD7" s="41"/>
      <c r="BSE7" s="41"/>
      <c r="BSF7" s="41"/>
      <c r="BSG7" s="41"/>
      <c r="BSH7" s="41"/>
      <c r="BSI7" s="41"/>
      <c r="BSJ7" s="41"/>
      <c r="BSK7" s="41"/>
      <c r="BSL7" s="41"/>
      <c r="BSM7" s="41"/>
      <c r="BSN7" s="41"/>
      <c r="BSO7" s="41"/>
      <c r="BSP7" s="41"/>
      <c r="BSQ7" s="41"/>
      <c r="BSR7" s="41"/>
      <c r="BSS7" s="41"/>
      <c r="BST7" s="41"/>
      <c r="BSU7" s="41"/>
      <c r="BSV7" s="41"/>
      <c r="BSW7" s="41"/>
      <c r="BSX7" s="41"/>
      <c r="BSY7" s="41"/>
      <c r="BSZ7" s="41"/>
      <c r="BTA7" s="41"/>
      <c r="BTB7" s="41"/>
      <c r="BTC7" s="41"/>
      <c r="BTD7" s="41"/>
      <c r="BTE7" s="41"/>
      <c r="BTF7" s="41"/>
      <c r="BTG7" s="41"/>
      <c r="BTH7" s="41"/>
      <c r="BTI7" s="41"/>
      <c r="BTJ7" s="41"/>
      <c r="BTK7" s="41"/>
      <c r="BTL7" s="41"/>
      <c r="BTM7" s="41"/>
      <c r="BTN7" s="41"/>
      <c r="BTO7" s="41"/>
      <c r="BTP7" s="41"/>
      <c r="BTQ7" s="41"/>
      <c r="BTR7" s="41"/>
      <c r="BTS7" s="41"/>
      <c r="BTT7" s="41"/>
      <c r="BTU7" s="41"/>
      <c r="BTV7" s="41"/>
      <c r="BTW7" s="41"/>
      <c r="BTX7" s="41"/>
      <c r="BTY7" s="41"/>
      <c r="BTZ7" s="41"/>
      <c r="BUA7" s="41"/>
      <c r="BUB7" s="41"/>
      <c r="BUC7" s="41"/>
      <c r="BUD7" s="41"/>
      <c r="BUE7" s="41"/>
      <c r="BUF7" s="41"/>
      <c r="BUG7" s="41"/>
      <c r="BUH7" s="41"/>
      <c r="BUI7" s="41"/>
      <c r="BUJ7" s="41"/>
      <c r="BUK7" s="41"/>
      <c r="BUL7" s="41"/>
      <c r="BUM7" s="41"/>
      <c r="BUN7" s="41"/>
      <c r="BUO7" s="41"/>
      <c r="BUP7" s="41"/>
      <c r="BUQ7" s="41"/>
      <c r="BUR7" s="41"/>
      <c r="BUS7" s="41"/>
      <c r="BUT7" s="41"/>
      <c r="BUU7" s="41"/>
      <c r="BUV7" s="41"/>
      <c r="BUW7" s="41"/>
      <c r="BUX7" s="41"/>
      <c r="BUY7" s="41"/>
      <c r="BUZ7" s="41"/>
      <c r="BVA7" s="41"/>
      <c r="BVB7" s="41"/>
      <c r="BVC7" s="41"/>
      <c r="BVD7" s="41"/>
      <c r="BVE7" s="41"/>
      <c r="BVF7" s="41"/>
      <c r="BVG7" s="41"/>
      <c r="BVH7" s="41"/>
      <c r="BVI7" s="41"/>
      <c r="BVJ7" s="41"/>
      <c r="BVK7" s="41"/>
      <c r="BVL7" s="41"/>
      <c r="BVM7" s="41"/>
      <c r="BVN7" s="41"/>
      <c r="BVO7" s="41"/>
      <c r="BVP7" s="41"/>
      <c r="BVQ7" s="41"/>
      <c r="BVR7" s="41"/>
      <c r="BVS7" s="41"/>
      <c r="BVT7" s="41"/>
      <c r="BVU7" s="41"/>
      <c r="BVV7" s="41"/>
      <c r="BVW7" s="41"/>
      <c r="BVX7" s="41"/>
      <c r="BVY7" s="41"/>
      <c r="BVZ7" s="41"/>
      <c r="BWA7" s="41"/>
      <c r="BWB7" s="41"/>
      <c r="BWC7" s="41"/>
      <c r="BWD7" s="41"/>
      <c r="BWE7" s="41"/>
      <c r="BWF7" s="41"/>
      <c r="BWG7" s="41"/>
      <c r="BWH7" s="41"/>
      <c r="BWI7" s="41"/>
      <c r="BWJ7" s="41"/>
      <c r="BWK7" s="41"/>
      <c r="BWL7" s="41"/>
      <c r="BWM7" s="41"/>
      <c r="BWN7" s="41"/>
      <c r="BWO7" s="41"/>
      <c r="BWP7" s="41"/>
      <c r="BWQ7" s="41"/>
      <c r="BWR7" s="41"/>
      <c r="BWS7" s="41"/>
      <c r="BWT7" s="41"/>
      <c r="BWU7" s="41"/>
      <c r="BWV7" s="41"/>
      <c r="BWW7" s="41"/>
      <c r="BWX7" s="41"/>
      <c r="BWY7" s="41"/>
      <c r="BWZ7" s="41"/>
      <c r="BXA7" s="41"/>
      <c r="BXB7" s="41"/>
      <c r="BXC7" s="41"/>
      <c r="BXD7" s="41"/>
      <c r="BXE7" s="41"/>
      <c r="BXF7" s="41"/>
      <c r="BXG7" s="41"/>
      <c r="BXH7" s="41"/>
      <c r="BXI7" s="41"/>
      <c r="BXJ7" s="41"/>
      <c r="BXK7" s="41"/>
      <c r="BXL7" s="41"/>
      <c r="BXM7" s="41"/>
      <c r="BXN7" s="41"/>
      <c r="BXO7" s="41"/>
      <c r="BXP7" s="41"/>
      <c r="BXQ7" s="41"/>
      <c r="BXR7" s="41"/>
      <c r="BXS7" s="41"/>
      <c r="BXT7" s="41"/>
      <c r="BXU7" s="41"/>
      <c r="BXV7" s="41"/>
      <c r="BXW7" s="41"/>
      <c r="BXX7" s="41"/>
      <c r="BXY7" s="41"/>
      <c r="BXZ7" s="41"/>
      <c r="BYA7" s="41"/>
      <c r="BYB7" s="41"/>
      <c r="BYC7" s="41"/>
      <c r="BYD7" s="41"/>
      <c r="BYE7" s="41"/>
      <c r="BYF7" s="41"/>
      <c r="BYG7" s="41"/>
      <c r="BYH7" s="41"/>
      <c r="BYI7" s="41"/>
      <c r="BYJ7" s="41"/>
      <c r="BYK7" s="41"/>
      <c r="BYL7" s="41"/>
      <c r="BYM7" s="41"/>
      <c r="BYN7" s="41"/>
      <c r="BYO7" s="41"/>
      <c r="BYP7" s="41"/>
      <c r="BYQ7" s="41"/>
      <c r="BYR7" s="41"/>
      <c r="BYS7" s="41"/>
      <c r="BYT7" s="41"/>
      <c r="BYU7" s="41"/>
      <c r="BYV7" s="41"/>
      <c r="BYW7" s="41"/>
      <c r="BYX7" s="41"/>
      <c r="BYY7" s="41"/>
      <c r="BYZ7" s="41"/>
      <c r="BZA7" s="41"/>
      <c r="BZB7" s="41"/>
      <c r="BZC7" s="41"/>
      <c r="BZD7" s="41"/>
      <c r="BZE7" s="41"/>
      <c r="BZF7" s="41"/>
      <c r="BZG7" s="41"/>
      <c r="BZH7" s="41"/>
      <c r="BZI7" s="41"/>
      <c r="BZJ7" s="41"/>
      <c r="BZK7" s="41"/>
      <c r="BZL7" s="41"/>
      <c r="BZM7" s="41"/>
      <c r="BZN7" s="41"/>
      <c r="BZO7" s="41"/>
      <c r="BZP7" s="41"/>
      <c r="BZQ7" s="41"/>
      <c r="BZR7" s="41"/>
      <c r="BZS7" s="41"/>
      <c r="BZT7" s="41"/>
      <c r="BZU7" s="41"/>
      <c r="BZV7" s="41"/>
      <c r="BZW7" s="41"/>
      <c r="BZX7" s="41"/>
      <c r="BZY7" s="41"/>
      <c r="BZZ7" s="41"/>
      <c r="CAA7" s="41"/>
      <c r="CAB7" s="41"/>
      <c r="CAC7" s="41"/>
      <c r="CAD7" s="41"/>
      <c r="CAE7" s="41"/>
      <c r="CAF7" s="41"/>
      <c r="CAG7" s="41"/>
      <c r="CAH7" s="41"/>
      <c r="CAI7" s="41"/>
      <c r="CAJ7" s="41"/>
      <c r="CAK7" s="41"/>
      <c r="CAL7" s="41"/>
      <c r="CAM7" s="41"/>
      <c r="CAN7" s="41"/>
      <c r="CAO7" s="41"/>
      <c r="CAP7" s="41"/>
      <c r="CAQ7" s="41"/>
      <c r="CAR7" s="41"/>
      <c r="CAS7" s="41"/>
      <c r="CAT7" s="41"/>
      <c r="CAU7" s="41"/>
      <c r="CAV7" s="41"/>
      <c r="CAW7" s="41"/>
      <c r="CAX7" s="41"/>
      <c r="CAY7" s="41"/>
      <c r="CAZ7" s="41"/>
      <c r="CBA7" s="41"/>
      <c r="CBB7" s="41"/>
      <c r="CBC7" s="41"/>
      <c r="CBD7" s="41"/>
      <c r="CBE7" s="41"/>
      <c r="CBF7" s="41"/>
      <c r="CBG7" s="41"/>
      <c r="CBH7" s="41"/>
      <c r="CBI7" s="41"/>
      <c r="CBJ7" s="41"/>
      <c r="CBK7" s="41"/>
      <c r="CBL7" s="41"/>
      <c r="CBM7" s="41"/>
      <c r="CBN7" s="41"/>
      <c r="CBO7" s="41"/>
      <c r="CBP7" s="41"/>
      <c r="CBQ7" s="41"/>
      <c r="CBR7" s="41"/>
      <c r="CBS7" s="41"/>
      <c r="CBT7" s="41"/>
      <c r="CBU7" s="41"/>
      <c r="CBV7" s="41"/>
      <c r="CBW7" s="41"/>
      <c r="CBX7" s="41"/>
      <c r="CBY7" s="41"/>
      <c r="CBZ7" s="41"/>
      <c r="CCA7" s="41"/>
      <c r="CCB7" s="41"/>
      <c r="CCC7" s="41"/>
      <c r="CCD7" s="41"/>
      <c r="CCE7" s="41"/>
      <c r="CCF7" s="41"/>
      <c r="CCG7" s="41"/>
      <c r="CCH7" s="41"/>
      <c r="CCI7" s="41"/>
      <c r="CCJ7" s="41"/>
      <c r="CCK7" s="41"/>
      <c r="CCL7" s="41"/>
      <c r="CCM7" s="41"/>
      <c r="CCN7" s="41"/>
      <c r="CCO7" s="41"/>
      <c r="CCP7" s="41"/>
      <c r="CCQ7" s="41"/>
      <c r="CCR7" s="41"/>
      <c r="CCS7" s="41"/>
      <c r="CCT7" s="41"/>
      <c r="CCU7" s="41"/>
      <c r="CCV7" s="41"/>
      <c r="CCW7" s="41"/>
      <c r="CCX7" s="41"/>
      <c r="CCY7" s="41"/>
      <c r="CCZ7" s="41"/>
      <c r="CDA7" s="41"/>
      <c r="CDB7" s="41"/>
      <c r="CDC7" s="41"/>
      <c r="CDD7" s="41"/>
      <c r="CDE7" s="41"/>
      <c r="CDF7" s="41"/>
      <c r="CDG7" s="41"/>
      <c r="CDH7" s="41"/>
      <c r="CDI7" s="41"/>
      <c r="CDJ7" s="41"/>
      <c r="CDK7" s="41"/>
      <c r="CDL7" s="41"/>
      <c r="CDM7" s="41"/>
      <c r="CDN7" s="41"/>
      <c r="CDO7" s="41"/>
      <c r="CDP7" s="41"/>
      <c r="CDQ7" s="41"/>
      <c r="CDR7" s="41"/>
      <c r="CDS7" s="41"/>
      <c r="CDT7" s="41"/>
      <c r="CDU7" s="41"/>
      <c r="CDV7" s="41"/>
      <c r="CDW7" s="41"/>
      <c r="CDX7" s="41"/>
      <c r="CDY7" s="41"/>
      <c r="CDZ7" s="41"/>
      <c r="CEA7" s="41"/>
      <c r="CEB7" s="41"/>
      <c r="CEC7" s="41"/>
      <c r="CED7" s="41"/>
      <c r="CEE7" s="41"/>
      <c r="CEF7" s="41"/>
      <c r="CEG7" s="41"/>
      <c r="CEH7" s="41"/>
      <c r="CEI7" s="41"/>
      <c r="CEJ7" s="41"/>
      <c r="CEK7" s="41"/>
      <c r="CEL7" s="41"/>
      <c r="CEM7" s="41"/>
      <c r="CEN7" s="41"/>
      <c r="CEO7" s="41"/>
      <c r="CEP7" s="41"/>
      <c r="CEQ7" s="41"/>
      <c r="CER7" s="41"/>
      <c r="CES7" s="41"/>
      <c r="CET7" s="41"/>
      <c r="CEU7" s="41"/>
      <c r="CEV7" s="41"/>
      <c r="CEW7" s="41"/>
      <c r="CEX7" s="41"/>
      <c r="CEY7" s="41"/>
      <c r="CEZ7" s="41"/>
      <c r="CFA7" s="41"/>
      <c r="CFB7" s="41"/>
      <c r="CFC7" s="41"/>
      <c r="CFD7" s="41"/>
      <c r="CFE7" s="41"/>
      <c r="CFF7" s="41"/>
      <c r="CFG7" s="41"/>
      <c r="CFH7" s="41"/>
      <c r="CFI7" s="41"/>
      <c r="CFJ7" s="41"/>
      <c r="CFK7" s="41"/>
      <c r="CFL7" s="41"/>
      <c r="CFM7" s="41"/>
      <c r="CFN7" s="41"/>
      <c r="CFO7" s="41"/>
      <c r="CFP7" s="41"/>
      <c r="CFQ7" s="41"/>
      <c r="CFR7" s="41"/>
      <c r="CFS7" s="41"/>
      <c r="CFT7" s="41"/>
      <c r="CFU7" s="41"/>
      <c r="CFV7" s="41"/>
      <c r="CFW7" s="41"/>
      <c r="CFX7" s="41"/>
      <c r="CFY7" s="41"/>
      <c r="CFZ7" s="41"/>
      <c r="CGA7" s="41"/>
      <c r="CGB7" s="41"/>
      <c r="CGC7" s="41"/>
      <c r="CGD7" s="41"/>
      <c r="CGE7" s="41"/>
      <c r="CGF7" s="41"/>
      <c r="CGG7" s="41"/>
      <c r="CGH7" s="41"/>
      <c r="CGI7" s="41"/>
      <c r="CGJ7" s="41"/>
      <c r="CGK7" s="41"/>
      <c r="CGL7" s="41"/>
      <c r="CGM7" s="41"/>
      <c r="CGN7" s="41"/>
      <c r="CGO7" s="41"/>
      <c r="CGP7" s="41"/>
      <c r="CGQ7" s="41"/>
      <c r="CGR7" s="41"/>
      <c r="CGS7" s="41"/>
      <c r="CGT7" s="41"/>
      <c r="CGU7" s="41"/>
      <c r="CGV7" s="41"/>
      <c r="CGW7" s="41"/>
      <c r="CGX7" s="41"/>
      <c r="CGY7" s="41"/>
      <c r="CGZ7" s="41"/>
      <c r="CHA7" s="41"/>
      <c r="CHB7" s="41"/>
      <c r="CHC7" s="41"/>
      <c r="CHD7" s="41"/>
      <c r="CHE7" s="41"/>
      <c r="CHF7" s="41"/>
      <c r="CHG7" s="41"/>
      <c r="CHH7" s="41"/>
      <c r="CHI7" s="41"/>
      <c r="CHJ7" s="41"/>
      <c r="CHK7" s="41"/>
      <c r="CHL7" s="41"/>
      <c r="CHM7" s="41"/>
      <c r="CHN7" s="41"/>
      <c r="CHO7" s="41"/>
      <c r="CHP7" s="41"/>
      <c r="CHQ7" s="41"/>
      <c r="CHR7" s="41"/>
      <c r="CHS7" s="41"/>
      <c r="CHT7" s="41"/>
      <c r="CHU7" s="41"/>
      <c r="CHV7" s="41"/>
      <c r="CHW7" s="41"/>
      <c r="CHX7" s="41"/>
      <c r="CHY7" s="41"/>
      <c r="CHZ7" s="41"/>
      <c r="CIA7" s="41"/>
      <c r="CIB7" s="41"/>
      <c r="CIC7" s="41"/>
      <c r="CID7" s="41"/>
      <c r="CIE7" s="41"/>
      <c r="CIF7" s="41"/>
      <c r="CIG7" s="41"/>
      <c r="CIH7" s="41"/>
      <c r="CII7" s="41"/>
      <c r="CIJ7" s="41"/>
      <c r="CIK7" s="41"/>
      <c r="CIL7" s="41"/>
      <c r="CIM7" s="41"/>
      <c r="CIN7" s="41"/>
      <c r="CIO7" s="41"/>
      <c r="CIP7" s="41"/>
      <c r="CIQ7" s="41"/>
      <c r="CIR7" s="41"/>
      <c r="CIS7" s="41"/>
      <c r="CIT7" s="41"/>
      <c r="CIU7" s="41"/>
      <c r="CIV7" s="41"/>
      <c r="CIW7" s="41"/>
      <c r="CIX7" s="41"/>
      <c r="CIY7" s="41"/>
      <c r="CIZ7" s="41"/>
      <c r="CJA7" s="41"/>
      <c r="CJB7" s="41"/>
      <c r="CJC7" s="41"/>
      <c r="CJD7" s="41"/>
      <c r="CJE7" s="41"/>
      <c r="CJF7" s="41"/>
      <c r="CJG7" s="41"/>
      <c r="CJH7" s="41"/>
      <c r="CJI7" s="41"/>
      <c r="CJJ7" s="41"/>
      <c r="CJK7" s="41"/>
      <c r="CJL7" s="41"/>
      <c r="CJM7" s="41"/>
      <c r="CJN7" s="41"/>
      <c r="CJO7" s="41"/>
      <c r="CJP7" s="41"/>
      <c r="CJQ7" s="41"/>
      <c r="CJR7" s="41"/>
      <c r="CJS7" s="41"/>
      <c r="CJT7" s="41"/>
      <c r="CJU7" s="41"/>
      <c r="CJV7" s="41"/>
      <c r="CJW7" s="41"/>
      <c r="CJX7" s="41"/>
      <c r="CJY7" s="41"/>
      <c r="CJZ7" s="41"/>
      <c r="CKA7" s="41"/>
      <c r="CKB7" s="41"/>
      <c r="CKC7" s="41"/>
      <c r="CKD7" s="41"/>
      <c r="CKE7" s="41"/>
      <c r="CKF7" s="41"/>
      <c r="CKG7" s="41"/>
      <c r="CKH7" s="41"/>
      <c r="CKI7" s="41"/>
      <c r="CKJ7" s="41"/>
      <c r="CKK7" s="41"/>
      <c r="CKL7" s="41"/>
      <c r="CKM7" s="41"/>
      <c r="CKN7" s="41"/>
      <c r="CKO7" s="41"/>
      <c r="CKP7" s="41"/>
      <c r="CKQ7" s="41"/>
      <c r="CKR7" s="41"/>
      <c r="CKS7" s="41"/>
      <c r="CKT7" s="41"/>
      <c r="CKU7" s="41"/>
      <c r="CKV7" s="41"/>
      <c r="CKW7" s="41"/>
      <c r="CKX7" s="41"/>
      <c r="CKY7" s="41"/>
      <c r="CKZ7" s="41"/>
      <c r="CLA7" s="41"/>
      <c r="CLB7" s="41"/>
      <c r="CLC7" s="41"/>
      <c r="CLD7" s="41"/>
      <c r="CLE7" s="41"/>
      <c r="CLF7" s="41"/>
      <c r="CLG7" s="41"/>
      <c r="CLH7" s="41"/>
      <c r="CLI7" s="41"/>
      <c r="CLJ7" s="41"/>
      <c r="CLK7" s="41"/>
      <c r="CLL7" s="41"/>
      <c r="CLM7" s="41"/>
      <c r="CLN7" s="41"/>
      <c r="CLO7" s="41"/>
      <c r="CLP7" s="41"/>
      <c r="CLQ7" s="41"/>
      <c r="CLR7" s="41"/>
      <c r="CLS7" s="41"/>
      <c r="CLT7" s="41"/>
      <c r="CLU7" s="41"/>
      <c r="CLV7" s="41"/>
      <c r="CLW7" s="41"/>
      <c r="CLX7" s="41"/>
      <c r="CLY7" s="41"/>
      <c r="CLZ7" s="41"/>
      <c r="CMA7" s="41"/>
      <c r="CMB7" s="41"/>
      <c r="CMC7" s="41"/>
      <c r="CMD7" s="41"/>
      <c r="CME7" s="41"/>
      <c r="CMF7" s="41"/>
      <c r="CMG7" s="41"/>
      <c r="CMH7" s="41"/>
      <c r="CMI7" s="41"/>
      <c r="CMJ7" s="41"/>
      <c r="CMK7" s="41"/>
      <c r="CML7" s="41"/>
      <c r="CMM7" s="41"/>
      <c r="CMN7" s="41"/>
      <c r="CMO7" s="41"/>
      <c r="CMP7" s="41"/>
      <c r="CMQ7" s="41"/>
      <c r="CMR7" s="41"/>
      <c r="CMS7" s="41"/>
      <c r="CMT7" s="41"/>
      <c r="CMU7" s="41"/>
      <c r="CMV7" s="41"/>
      <c r="CMW7" s="41"/>
      <c r="CMX7" s="41"/>
      <c r="CMY7" s="41"/>
      <c r="CMZ7" s="41"/>
      <c r="CNA7" s="41"/>
      <c r="CNB7" s="41"/>
      <c r="CNC7" s="41"/>
      <c r="CND7" s="41"/>
      <c r="CNE7" s="41"/>
      <c r="CNF7" s="41"/>
      <c r="CNG7" s="41"/>
      <c r="CNH7" s="41"/>
      <c r="CNI7" s="41"/>
      <c r="CNJ7" s="41"/>
      <c r="CNK7" s="41"/>
      <c r="CNL7" s="41"/>
      <c r="CNM7" s="41"/>
      <c r="CNN7" s="41"/>
      <c r="CNO7" s="41"/>
      <c r="CNP7" s="41"/>
      <c r="CNQ7" s="41"/>
      <c r="CNR7" s="41"/>
      <c r="CNS7" s="41"/>
      <c r="CNT7" s="41"/>
      <c r="CNU7" s="41"/>
      <c r="CNV7" s="41"/>
      <c r="CNW7" s="41"/>
      <c r="CNX7" s="41"/>
      <c r="CNY7" s="41"/>
      <c r="CNZ7" s="41"/>
      <c r="COA7" s="41"/>
      <c r="COB7" s="41"/>
      <c r="COC7" s="41"/>
      <c r="COD7" s="41"/>
      <c r="COE7" s="41"/>
      <c r="COF7" s="41"/>
      <c r="COG7" s="41"/>
      <c r="COH7" s="41"/>
      <c r="COI7" s="41"/>
      <c r="COJ7" s="41"/>
      <c r="COK7" s="41"/>
      <c r="COL7" s="41"/>
      <c r="COM7" s="41"/>
      <c r="CON7" s="41"/>
      <c r="COO7" s="41"/>
      <c r="COP7" s="41"/>
      <c r="COQ7" s="41"/>
      <c r="COR7" s="41"/>
      <c r="COS7" s="41"/>
      <c r="COT7" s="41"/>
      <c r="COU7" s="41"/>
      <c r="COV7" s="41"/>
      <c r="COW7" s="41"/>
      <c r="COX7" s="41"/>
      <c r="COY7" s="41"/>
      <c r="COZ7" s="41"/>
      <c r="CPA7" s="41"/>
      <c r="CPB7" s="41"/>
      <c r="CPC7" s="41"/>
      <c r="CPD7" s="41"/>
      <c r="CPE7" s="41"/>
      <c r="CPF7" s="41"/>
      <c r="CPG7" s="41"/>
      <c r="CPH7" s="41"/>
      <c r="CPI7" s="41"/>
      <c r="CPJ7" s="41"/>
      <c r="CPK7" s="41"/>
      <c r="CPL7" s="41"/>
      <c r="CPM7" s="41"/>
      <c r="CPN7" s="41"/>
      <c r="CPO7" s="41"/>
      <c r="CPP7" s="41"/>
      <c r="CPQ7" s="41"/>
      <c r="CPR7" s="41"/>
      <c r="CPS7" s="41"/>
      <c r="CPT7" s="41"/>
      <c r="CPU7" s="41"/>
      <c r="CPV7" s="41"/>
      <c r="CPW7" s="41"/>
      <c r="CPX7" s="41"/>
      <c r="CPY7" s="41"/>
      <c r="CPZ7" s="41"/>
      <c r="CQA7" s="41"/>
      <c r="CQB7" s="41"/>
      <c r="CQC7" s="41"/>
      <c r="CQD7" s="41"/>
      <c r="CQE7" s="41"/>
      <c r="CQF7" s="41"/>
      <c r="CQG7" s="41"/>
      <c r="CQH7" s="41"/>
      <c r="CQI7" s="41"/>
      <c r="CQJ7" s="41"/>
      <c r="CQK7" s="41"/>
      <c r="CQL7" s="41"/>
      <c r="CQM7" s="41"/>
      <c r="CQN7" s="41"/>
      <c r="CQO7" s="41"/>
      <c r="CQP7" s="41"/>
      <c r="CQQ7" s="41"/>
      <c r="CQR7" s="41"/>
      <c r="CQS7" s="41"/>
      <c r="CQT7" s="41"/>
      <c r="CQU7" s="41"/>
      <c r="CQV7" s="41"/>
      <c r="CQW7" s="41"/>
      <c r="CQX7" s="41"/>
      <c r="CQY7" s="41"/>
      <c r="CQZ7" s="41"/>
      <c r="CRA7" s="41"/>
      <c r="CRB7" s="41"/>
      <c r="CRC7" s="41"/>
      <c r="CRD7" s="41"/>
      <c r="CRE7" s="41"/>
      <c r="CRF7" s="41"/>
      <c r="CRG7" s="41"/>
      <c r="CRH7" s="41"/>
      <c r="CRI7" s="41"/>
      <c r="CRJ7" s="41"/>
      <c r="CRK7" s="41"/>
      <c r="CRL7" s="41"/>
      <c r="CRM7" s="41"/>
      <c r="CRN7" s="41"/>
      <c r="CRO7" s="41"/>
      <c r="CRP7" s="41"/>
      <c r="CRQ7" s="41"/>
      <c r="CRR7" s="41"/>
      <c r="CRS7" s="41"/>
      <c r="CRT7" s="41"/>
      <c r="CRU7" s="41"/>
      <c r="CRV7" s="41"/>
      <c r="CRW7" s="41"/>
      <c r="CRX7" s="41"/>
      <c r="CRY7" s="41"/>
      <c r="CRZ7" s="41"/>
      <c r="CSA7" s="41"/>
      <c r="CSB7" s="41"/>
      <c r="CSC7" s="41"/>
      <c r="CSD7" s="41"/>
      <c r="CSE7" s="41"/>
      <c r="CSF7" s="41"/>
      <c r="CSG7" s="41"/>
      <c r="CSH7" s="41"/>
      <c r="CSI7" s="41"/>
      <c r="CSJ7" s="41"/>
      <c r="CSK7" s="41"/>
      <c r="CSL7" s="41"/>
      <c r="CSM7" s="41"/>
      <c r="CSN7" s="41"/>
      <c r="CSO7" s="41"/>
      <c r="CSP7" s="41"/>
      <c r="CSQ7" s="41"/>
      <c r="CSR7" s="41"/>
      <c r="CSS7" s="41"/>
      <c r="CST7" s="41"/>
      <c r="CSU7" s="41"/>
      <c r="CSV7" s="41"/>
      <c r="CSW7" s="41"/>
      <c r="CSX7" s="41"/>
      <c r="CSY7" s="41"/>
      <c r="CSZ7" s="41"/>
      <c r="CTA7" s="41"/>
      <c r="CTB7" s="41"/>
      <c r="CTC7" s="41"/>
      <c r="CTD7" s="41"/>
      <c r="CTE7" s="41"/>
      <c r="CTF7" s="41"/>
      <c r="CTG7" s="41"/>
      <c r="CTH7" s="41"/>
      <c r="CTI7" s="41"/>
      <c r="CTJ7" s="41"/>
      <c r="CTK7" s="41"/>
      <c r="CTL7" s="41"/>
      <c r="CTM7" s="41"/>
      <c r="CTN7" s="41"/>
      <c r="CTO7" s="41"/>
      <c r="CTP7" s="41"/>
      <c r="CTQ7" s="41"/>
      <c r="CTR7" s="41"/>
      <c r="CTS7" s="41"/>
      <c r="CTT7" s="41"/>
      <c r="CTU7" s="41"/>
      <c r="CTV7" s="41"/>
      <c r="CTW7" s="41"/>
      <c r="CTX7" s="41"/>
      <c r="CTY7" s="41"/>
      <c r="CTZ7" s="41"/>
      <c r="CUA7" s="41"/>
      <c r="CUB7" s="41"/>
      <c r="CUC7" s="41"/>
      <c r="CUD7" s="41"/>
      <c r="CUE7" s="41"/>
      <c r="CUF7" s="41"/>
      <c r="CUG7" s="41"/>
      <c r="CUH7" s="41"/>
      <c r="CUI7" s="41"/>
      <c r="CUJ7" s="41"/>
      <c r="CUK7" s="41"/>
      <c r="CUL7" s="41"/>
      <c r="CUM7" s="41"/>
      <c r="CUN7" s="41"/>
      <c r="CUO7" s="41"/>
      <c r="CUP7" s="41"/>
      <c r="CUQ7" s="41"/>
      <c r="CUR7" s="41"/>
      <c r="CUS7" s="41"/>
      <c r="CUT7" s="41"/>
      <c r="CUU7" s="41"/>
      <c r="CUV7" s="41"/>
      <c r="CUW7" s="41"/>
      <c r="CUX7" s="41"/>
      <c r="CUY7" s="41"/>
      <c r="CUZ7" s="41"/>
      <c r="CVA7" s="41"/>
      <c r="CVB7" s="41"/>
      <c r="CVC7" s="41"/>
      <c r="CVD7" s="41"/>
      <c r="CVE7" s="41"/>
      <c r="CVF7" s="41"/>
      <c r="CVG7" s="41"/>
      <c r="CVH7" s="41"/>
      <c r="CVI7" s="41"/>
      <c r="CVJ7" s="41"/>
      <c r="CVK7" s="41"/>
      <c r="CVL7" s="41"/>
      <c r="CVM7" s="41"/>
      <c r="CVN7" s="41"/>
      <c r="CVO7" s="41"/>
      <c r="CVP7" s="41"/>
      <c r="CVQ7" s="41"/>
      <c r="CVR7" s="41"/>
      <c r="CVS7" s="41"/>
      <c r="CVT7" s="41"/>
      <c r="CVU7" s="41"/>
      <c r="CVV7" s="41"/>
      <c r="CVW7" s="41"/>
      <c r="CVX7" s="41"/>
      <c r="CVY7" s="41"/>
      <c r="CVZ7" s="41"/>
      <c r="CWA7" s="41"/>
      <c r="CWB7" s="41"/>
      <c r="CWC7" s="41"/>
      <c r="CWD7" s="41"/>
      <c r="CWE7" s="41"/>
      <c r="CWF7" s="41"/>
      <c r="CWG7" s="41"/>
      <c r="CWH7" s="41"/>
      <c r="CWI7" s="41"/>
      <c r="CWJ7" s="41"/>
      <c r="CWK7" s="41"/>
      <c r="CWL7" s="41"/>
      <c r="CWM7" s="41"/>
      <c r="CWN7" s="41"/>
      <c r="CWO7" s="41"/>
      <c r="CWP7" s="41"/>
      <c r="CWQ7" s="41"/>
      <c r="CWR7" s="41"/>
      <c r="CWS7" s="41"/>
      <c r="CWT7" s="41"/>
      <c r="CWU7" s="41"/>
      <c r="CWV7" s="41"/>
      <c r="CWW7" s="41"/>
      <c r="CWX7" s="41"/>
      <c r="CWY7" s="41"/>
      <c r="CWZ7" s="41"/>
      <c r="CXA7" s="41"/>
      <c r="CXB7" s="41"/>
      <c r="CXC7" s="41"/>
      <c r="CXD7" s="41"/>
      <c r="CXE7" s="41"/>
      <c r="CXF7" s="41"/>
      <c r="CXG7" s="41"/>
      <c r="CXH7" s="41"/>
      <c r="CXI7" s="41"/>
      <c r="CXJ7" s="41"/>
      <c r="CXK7" s="41"/>
      <c r="CXL7" s="41"/>
      <c r="CXM7" s="41"/>
      <c r="CXN7" s="41"/>
      <c r="CXO7" s="41"/>
      <c r="CXP7" s="41"/>
      <c r="CXQ7" s="41"/>
      <c r="CXR7" s="41"/>
      <c r="CXS7" s="41"/>
      <c r="CXT7" s="41"/>
      <c r="CXU7" s="41"/>
      <c r="CXV7" s="41"/>
      <c r="CXW7" s="41"/>
      <c r="CXX7" s="41"/>
      <c r="CXY7" s="41"/>
      <c r="CXZ7" s="41"/>
      <c r="CYA7" s="41"/>
      <c r="CYB7" s="41"/>
      <c r="CYC7" s="41"/>
      <c r="CYD7" s="41"/>
      <c r="CYE7" s="41"/>
      <c r="CYF7" s="41"/>
      <c r="CYG7" s="41"/>
      <c r="CYH7" s="41"/>
      <c r="CYI7" s="41"/>
      <c r="CYJ7" s="41"/>
      <c r="CYK7" s="41"/>
      <c r="CYL7" s="41"/>
      <c r="CYM7" s="41"/>
      <c r="CYN7" s="41"/>
      <c r="CYO7" s="41"/>
      <c r="CYP7" s="41"/>
      <c r="CYQ7" s="41"/>
      <c r="CYR7" s="41"/>
      <c r="CYS7" s="41"/>
      <c r="CYT7" s="41"/>
      <c r="CYU7" s="41"/>
      <c r="CYV7" s="41"/>
      <c r="CYW7" s="41"/>
      <c r="CYX7" s="41"/>
      <c r="CYY7" s="41"/>
      <c r="CYZ7" s="41"/>
      <c r="CZA7" s="41"/>
      <c r="CZB7" s="41"/>
      <c r="CZC7" s="41"/>
      <c r="CZD7" s="41"/>
      <c r="CZE7" s="41"/>
      <c r="CZF7" s="41"/>
      <c r="CZG7" s="41"/>
      <c r="CZH7" s="41"/>
      <c r="CZI7" s="41"/>
      <c r="CZJ7" s="41"/>
      <c r="CZK7" s="41"/>
      <c r="CZL7" s="41"/>
      <c r="CZM7" s="41"/>
      <c r="CZN7" s="41"/>
      <c r="CZO7" s="41"/>
      <c r="CZP7" s="41"/>
      <c r="CZQ7" s="41"/>
      <c r="CZR7" s="41"/>
      <c r="CZS7" s="41"/>
      <c r="CZT7" s="41"/>
      <c r="CZU7" s="41"/>
      <c r="CZV7" s="41"/>
      <c r="CZW7" s="41"/>
      <c r="CZX7" s="41"/>
      <c r="CZY7" s="41"/>
      <c r="CZZ7" s="41"/>
      <c r="DAA7" s="41"/>
      <c r="DAB7" s="41"/>
      <c r="DAC7" s="41"/>
      <c r="DAD7" s="41"/>
      <c r="DAE7" s="41"/>
      <c r="DAF7" s="41"/>
      <c r="DAG7" s="41"/>
      <c r="DAH7" s="41"/>
      <c r="DAI7" s="41"/>
      <c r="DAJ7" s="41"/>
      <c r="DAK7" s="41"/>
      <c r="DAL7" s="41"/>
      <c r="DAM7" s="41"/>
      <c r="DAN7" s="41"/>
      <c r="DAO7" s="41"/>
      <c r="DAP7" s="41"/>
      <c r="DAQ7" s="41"/>
      <c r="DAR7" s="41"/>
      <c r="DAS7" s="41"/>
      <c r="DAT7" s="41"/>
      <c r="DAU7" s="41"/>
      <c r="DAV7" s="41"/>
      <c r="DAW7" s="41"/>
      <c r="DAX7" s="41"/>
      <c r="DAY7" s="41"/>
      <c r="DAZ7" s="41"/>
      <c r="DBA7" s="41"/>
      <c r="DBB7" s="41"/>
      <c r="DBC7" s="41"/>
      <c r="DBD7" s="41"/>
      <c r="DBE7" s="41"/>
      <c r="DBF7" s="41"/>
      <c r="DBG7" s="41"/>
      <c r="DBH7" s="41"/>
      <c r="DBI7" s="41"/>
      <c r="DBJ7" s="41"/>
      <c r="DBK7" s="41"/>
      <c r="DBL7" s="41"/>
      <c r="DBM7" s="41"/>
      <c r="DBN7" s="41"/>
      <c r="DBO7" s="41"/>
      <c r="DBP7" s="41"/>
      <c r="DBQ7" s="41"/>
      <c r="DBR7" s="41"/>
      <c r="DBS7" s="41"/>
      <c r="DBT7" s="41"/>
      <c r="DBU7" s="41"/>
      <c r="DBV7" s="41"/>
      <c r="DBW7" s="41"/>
      <c r="DBX7" s="41"/>
      <c r="DBY7" s="41"/>
      <c r="DBZ7" s="41"/>
      <c r="DCA7" s="41"/>
      <c r="DCB7" s="41"/>
      <c r="DCC7" s="41"/>
      <c r="DCD7" s="41"/>
      <c r="DCE7" s="41"/>
      <c r="DCF7" s="41"/>
      <c r="DCG7" s="41"/>
      <c r="DCH7" s="41"/>
      <c r="DCI7" s="41"/>
      <c r="DCJ7" s="41"/>
      <c r="DCK7" s="41"/>
      <c r="DCL7" s="41"/>
      <c r="DCM7" s="41"/>
      <c r="DCN7" s="41"/>
      <c r="DCO7" s="41"/>
      <c r="DCP7" s="41"/>
      <c r="DCQ7" s="41"/>
      <c r="DCR7" s="41"/>
      <c r="DCS7" s="41"/>
      <c r="DCT7" s="41"/>
      <c r="DCU7" s="41"/>
      <c r="DCV7" s="41"/>
      <c r="DCW7" s="41"/>
      <c r="DCX7" s="41"/>
      <c r="DCY7" s="41"/>
      <c r="DCZ7" s="41"/>
      <c r="DDA7" s="41"/>
      <c r="DDB7" s="41"/>
      <c r="DDC7" s="41"/>
      <c r="DDD7" s="41"/>
      <c r="DDE7" s="41"/>
      <c r="DDF7" s="41"/>
      <c r="DDG7" s="41"/>
      <c r="DDH7" s="41"/>
      <c r="DDI7" s="41"/>
      <c r="DDJ7" s="41"/>
      <c r="DDK7" s="41"/>
      <c r="DDL7" s="41"/>
      <c r="DDM7" s="41"/>
      <c r="DDN7" s="41"/>
      <c r="DDO7" s="41"/>
      <c r="DDP7" s="41"/>
      <c r="DDQ7" s="41"/>
      <c r="DDR7" s="41"/>
      <c r="DDS7" s="41"/>
      <c r="DDT7" s="41"/>
      <c r="DDU7" s="41"/>
      <c r="DDV7" s="41"/>
      <c r="DDW7" s="41"/>
      <c r="DDX7" s="41"/>
      <c r="DDY7" s="41"/>
      <c r="DDZ7" s="41"/>
      <c r="DEA7" s="41"/>
      <c r="DEB7" s="41"/>
      <c r="DEC7" s="41"/>
      <c r="DED7" s="41"/>
      <c r="DEE7" s="41"/>
      <c r="DEF7" s="41"/>
      <c r="DEG7" s="41"/>
      <c r="DEH7" s="41"/>
      <c r="DEI7" s="41"/>
      <c r="DEJ7" s="41"/>
      <c r="DEK7" s="41"/>
      <c r="DEL7" s="41"/>
      <c r="DEM7" s="41"/>
      <c r="DEN7" s="41"/>
      <c r="DEO7" s="41"/>
      <c r="DEP7" s="41"/>
      <c r="DEQ7" s="41"/>
      <c r="DER7" s="41"/>
      <c r="DES7" s="41"/>
      <c r="DET7" s="41"/>
      <c r="DEU7" s="41"/>
      <c r="DEV7" s="41"/>
      <c r="DEW7" s="41"/>
      <c r="DEX7" s="41"/>
      <c r="DEY7" s="41"/>
      <c r="DEZ7" s="41"/>
      <c r="DFA7" s="41"/>
      <c r="DFB7" s="41"/>
      <c r="DFC7" s="41"/>
      <c r="DFD7" s="41"/>
      <c r="DFE7" s="41"/>
      <c r="DFF7" s="41"/>
      <c r="DFG7" s="41"/>
      <c r="DFH7" s="41"/>
      <c r="DFI7" s="41"/>
      <c r="DFJ7" s="41"/>
      <c r="DFK7" s="41"/>
      <c r="DFL7" s="41"/>
      <c r="DFM7" s="41"/>
      <c r="DFN7" s="41"/>
      <c r="DFO7" s="41"/>
      <c r="DFP7" s="41"/>
      <c r="DFQ7" s="41"/>
      <c r="DFR7" s="41"/>
      <c r="DFS7" s="41"/>
      <c r="DFT7" s="41"/>
      <c r="DFU7" s="41"/>
      <c r="DFV7" s="41"/>
      <c r="DFW7" s="41"/>
      <c r="DFX7" s="41"/>
      <c r="DFY7" s="41"/>
      <c r="DFZ7" s="41"/>
      <c r="DGA7" s="41"/>
      <c r="DGB7" s="41"/>
      <c r="DGC7" s="41"/>
      <c r="DGD7" s="41"/>
      <c r="DGE7" s="41"/>
      <c r="DGF7" s="41"/>
      <c r="DGG7" s="41"/>
      <c r="DGH7" s="41"/>
      <c r="DGI7" s="41"/>
      <c r="DGJ7" s="41"/>
      <c r="DGK7" s="41"/>
      <c r="DGL7" s="41"/>
      <c r="DGM7" s="41"/>
      <c r="DGN7" s="41"/>
      <c r="DGO7" s="41"/>
      <c r="DGP7" s="41"/>
      <c r="DGQ7" s="41"/>
      <c r="DGR7" s="41"/>
      <c r="DGS7" s="41"/>
      <c r="DGT7" s="41"/>
      <c r="DGU7" s="41"/>
      <c r="DGV7" s="41"/>
      <c r="DGW7" s="41"/>
      <c r="DGX7" s="41"/>
      <c r="DGY7" s="41"/>
      <c r="DGZ7" s="41"/>
      <c r="DHA7" s="41"/>
      <c r="DHB7" s="41"/>
      <c r="DHC7" s="41"/>
      <c r="DHD7" s="41"/>
      <c r="DHE7" s="41"/>
      <c r="DHF7" s="41"/>
      <c r="DHG7" s="41"/>
      <c r="DHH7" s="41"/>
      <c r="DHI7" s="41"/>
      <c r="DHJ7" s="41"/>
      <c r="DHK7" s="41"/>
      <c r="DHL7" s="41"/>
      <c r="DHM7" s="41"/>
      <c r="DHN7" s="41"/>
      <c r="DHO7" s="41"/>
      <c r="DHP7" s="41"/>
      <c r="DHQ7" s="41"/>
      <c r="DHR7" s="41"/>
      <c r="DHS7" s="41"/>
      <c r="DHT7" s="41"/>
      <c r="DHU7" s="41"/>
      <c r="DHV7" s="41"/>
      <c r="DHW7" s="41"/>
      <c r="DHX7" s="41"/>
      <c r="DHY7" s="41"/>
      <c r="DHZ7" s="41"/>
      <c r="DIA7" s="41"/>
      <c r="DIB7" s="41"/>
      <c r="DIC7" s="41"/>
      <c r="DID7" s="41"/>
      <c r="DIE7" s="41"/>
      <c r="DIF7" s="41"/>
      <c r="DIG7" s="41"/>
      <c r="DIH7" s="41"/>
      <c r="DII7" s="41"/>
      <c r="DIJ7" s="41"/>
      <c r="DIK7" s="41"/>
      <c r="DIL7" s="41"/>
      <c r="DIM7" s="41"/>
      <c r="DIN7" s="41"/>
      <c r="DIO7" s="41"/>
      <c r="DIP7" s="41"/>
      <c r="DIQ7" s="41"/>
      <c r="DIR7" s="41"/>
      <c r="DIS7" s="41"/>
      <c r="DIT7" s="41"/>
      <c r="DIU7" s="41"/>
      <c r="DIV7" s="41"/>
      <c r="DIW7" s="41"/>
      <c r="DIX7" s="41"/>
      <c r="DIY7" s="41"/>
      <c r="DIZ7" s="41"/>
      <c r="DJA7" s="41"/>
      <c r="DJB7" s="41"/>
      <c r="DJC7" s="41"/>
      <c r="DJD7" s="41"/>
      <c r="DJE7" s="41"/>
      <c r="DJF7" s="41"/>
      <c r="DJG7" s="41"/>
      <c r="DJH7" s="41"/>
      <c r="DJI7" s="41"/>
      <c r="DJJ7" s="41"/>
      <c r="DJK7" s="41"/>
      <c r="DJL7" s="41"/>
      <c r="DJM7" s="41"/>
      <c r="DJN7" s="41"/>
      <c r="DJO7" s="41"/>
      <c r="DJP7" s="41"/>
      <c r="DJQ7" s="41"/>
      <c r="DJR7" s="41"/>
      <c r="DJS7" s="41"/>
      <c r="DJT7" s="41"/>
      <c r="DJU7" s="41"/>
      <c r="DJV7" s="41"/>
      <c r="DJW7" s="41"/>
      <c r="DJX7" s="41"/>
      <c r="DJY7" s="41"/>
      <c r="DJZ7" s="41"/>
      <c r="DKA7" s="41"/>
      <c r="DKB7" s="41"/>
      <c r="DKC7" s="41"/>
      <c r="DKD7" s="41"/>
      <c r="DKE7" s="41"/>
      <c r="DKF7" s="41"/>
      <c r="DKG7" s="41"/>
      <c r="DKH7" s="41"/>
      <c r="DKI7" s="41"/>
      <c r="DKJ7" s="41"/>
      <c r="DKK7" s="41"/>
      <c r="DKL7" s="41"/>
      <c r="DKM7" s="41"/>
      <c r="DKN7" s="41"/>
      <c r="DKO7" s="41"/>
      <c r="DKP7" s="41"/>
      <c r="DKQ7" s="41"/>
      <c r="DKR7" s="41"/>
      <c r="DKS7" s="41"/>
      <c r="DKT7" s="41"/>
      <c r="DKU7" s="41"/>
      <c r="DKV7" s="41"/>
      <c r="DKW7" s="41"/>
      <c r="DKX7" s="41"/>
      <c r="DKY7" s="41"/>
      <c r="DKZ7" s="41"/>
      <c r="DLA7" s="41"/>
      <c r="DLB7" s="41"/>
      <c r="DLC7" s="41"/>
      <c r="DLD7" s="41"/>
      <c r="DLE7" s="41"/>
      <c r="DLF7" s="41"/>
      <c r="DLG7" s="41"/>
      <c r="DLH7" s="41"/>
      <c r="DLI7" s="41"/>
      <c r="DLJ7" s="41"/>
      <c r="DLK7" s="41"/>
      <c r="DLL7" s="41"/>
      <c r="DLM7" s="41"/>
      <c r="DLN7" s="41"/>
      <c r="DLO7" s="41"/>
      <c r="DLP7" s="41"/>
      <c r="DLQ7" s="41"/>
      <c r="DLR7" s="41"/>
      <c r="DLS7" s="41"/>
      <c r="DLT7" s="41"/>
      <c r="DLU7" s="41"/>
      <c r="DLV7" s="41"/>
      <c r="DLW7" s="41"/>
      <c r="DLX7" s="41"/>
      <c r="DLY7" s="41"/>
      <c r="DLZ7" s="41"/>
      <c r="DMA7" s="41"/>
      <c r="DMB7" s="41"/>
      <c r="DMC7" s="41"/>
      <c r="DMD7" s="41"/>
      <c r="DME7" s="41"/>
      <c r="DMF7" s="41"/>
      <c r="DMG7" s="41"/>
      <c r="DMH7" s="41"/>
      <c r="DMI7" s="41"/>
      <c r="DMJ7" s="41"/>
      <c r="DMK7" s="41"/>
      <c r="DML7" s="41"/>
      <c r="DMM7" s="41"/>
      <c r="DMN7" s="41"/>
      <c r="DMO7" s="41"/>
      <c r="DMP7" s="41"/>
      <c r="DMQ7" s="41"/>
      <c r="DMR7" s="41"/>
      <c r="DMS7" s="41"/>
      <c r="DMT7" s="41"/>
      <c r="DMU7" s="41"/>
      <c r="DMV7" s="41"/>
      <c r="DMW7" s="41"/>
      <c r="DMX7" s="41"/>
      <c r="DMY7" s="41"/>
      <c r="DMZ7" s="41"/>
      <c r="DNA7" s="41"/>
      <c r="DNB7" s="41"/>
      <c r="DNC7" s="41"/>
      <c r="DND7" s="41"/>
      <c r="DNE7" s="41"/>
      <c r="DNF7" s="41"/>
      <c r="DNG7" s="41"/>
      <c r="DNH7" s="41"/>
      <c r="DNI7" s="41"/>
      <c r="DNJ7" s="41"/>
      <c r="DNK7" s="41"/>
      <c r="DNL7" s="41"/>
      <c r="DNM7" s="41"/>
      <c r="DNN7" s="41"/>
      <c r="DNO7" s="41"/>
      <c r="DNP7" s="41"/>
      <c r="DNQ7" s="41"/>
      <c r="DNR7" s="41"/>
      <c r="DNS7" s="41"/>
      <c r="DNT7" s="41"/>
      <c r="DNU7" s="41"/>
      <c r="DNV7" s="41"/>
      <c r="DNW7" s="41"/>
      <c r="DNX7" s="41"/>
      <c r="DNY7" s="41"/>
      <c r="DNZ7" s="41"/>
      <c r="DOA7" s="41"/>
      <c r="DOB7" s="41"/>
      <c r="DOC7" s="41"/>
      <c r="DOD7" s="41"/>
      <c r="DOE7" s="41"/>
      <c r="DOF7" s="41"/>
      <c r="DOG7" s="41"/>
      <c r="DOH7" s="41"/>
      <c r="DOI7" s="41"/>
      <c r="DOJ7" s="41"/>
      <c r="DOK7" s="41"/>
      <c r="DOL7" s="41"/>
      <c r="DOM7" s="41"/>
      <c r="DON7" s="41"/>
      <c r="DOO7" s="41"/>
      <c r="DOP7" s="41"/>
      <c r="DOQ7" s="41"/>
      <c r="DOR7" s="41"/>
      <c r="DOS7" s="41"/>
      <c r="DOT7" s="41"/>
      <c r="DOU7" s="41"/>
      <c r="DOV7" s="41"/>
      <c r="DOW7" s="41"/>
      <c r="DOX7" s="41"/>
      <c r="DOY7" s="41"/>
      <c r="DOZ7" s="41"/>
      <c r="DPA7" s="41"/>
      <c r="DPB7" s="41"/>
      <c r="DPC7" s="41"/>
      <c r="DPD7" s="41"/>
      <c r="DPE7" s="41"/>
      <c r="DPF7" s="41"/>
      <c r="DPG7" s="41"/>
      <c r="DPH7" s="41"/>
      <c r="DPI7" s="41"/>
      <c r="DPJ7" s="41"/>
      <c r="DPK7" s="41"/>
      <c r="DPL7" s="41"/>
      <c r="DPM7" s="41"/>
      <c r="DPN7" s="41"/>
      <c r="DPO7" s="41"/>
      <c r="DPP7" s="41"/>
      <c r="DPQ7" s="41"/>
      <c r="DPR7" s="41"/>
      <c r="DPS7" s="41"/>
      <c r="DPT7" s="41"/>
      <c r="DPU7" s="41"/>
      <c r="DPV7" s="41"/>
      <c r="DPW7" s="41"/>
      <c r="DPX7" s="41"/>
      <c r="DPY7" s="41"/>
      <c r="DPZ7" s="41"/>
      <c r="DQA7" s="41"/>
      <c r="DQB7" s="41"/>
      <c r="DQC7" s="41"/>
      <c r="DQD7" s="41"/>
      <c r="DQE7" s="41"/>
      <c r="DQF7" s="41"/>
      <c r="DQG7" s="41"/>
      <c r="DQH7" s="41"/>
      <c r="DQI7" s="41"/>
      <c r="DQJ7" s="41"/>
      <c r="DQK7" s="41"/>
      <c r="DQL7" s="41"/>
      <c r="DQM7" s="41"/>
      <c r="DQN7" s="41"/>
      <c r="DQO7" s="41"/>
      <c r="DQP7" s="41"/>
      <c r="DQQ7" s="41"/>
      <c r="DQR7" s="41"/>
      <c r="DQS7" s="41"/>
      <c r="DQT7" s="41"/>
      <c r="DQU7" s="41"/>
      <c r="DQV7" s="41"/>
      <c r="DQW7" s="41"/>
      <c r="DQX7" s="41"/>
      <c r="DQY7" s="41"/>
      <c r="DQZ7" s="41"/>
      <c r="DRA7" s="41"/>
      <c r="DRB7" s="41"/>
      <c r="DRC7" s="41"/>
      <c r="DRD7" s="41"/>
      <c r="DRE7" s="41"/>
      <c r="DRF7" s="41"/>
      <c r="DRG7" s="41"/>
      <c r="DRH7" s="41"/>
      <c r="DRI7" s="41"/>
      <c r="DRJ7" s="41"/>
      <c r="DRK7" s="41"/>
      <c r="DRL7" s="41"/>
      <c r="DRM7" s="41"/>
      <c r="DRN7" s="41"/>
      <c r="DRO7" s="41"/>
      <c r="DRP7" s="41"/>
      <c r="DRQ7" s="41"/>
      <c r="DRR7" s="41"/>
      <c r="DRS7" s="41"/>
      <c r="DRT7" s="41"/>
      <c r="DRU7" s="41"/>
      <c r="DRV7" s="41"/>
      <c r="DRW7" s="41"/>
      <c r="DRX7" s="41"/>
      <c r="DRY7" s="41"/>
      <c r="DRZ7" s="41"/>
      <c r="DSA7" s="41"/>
      <c r="DSB7" s="41"/>
      <c r="DSC7" s="41"/>
      <c r="DSD7" s="41"/>
      <c r="DSE7" s="41"/>
      <c r="DSF7" s="41"/>
      <c r="DSG7" s="41"/>
      <c r="DSH7" s="41"/>
      <c r="DSI7" s="41"/>
      <c r="DSJ7" s="41"/>
      <c r="DSK7" s="41"/>
      <c r="DSL7" s="41"/>
      <c r="DSM7" s="41"/>
      <c r="DSN7" s="41"/>
      <c r="DSO7" s="41"/>
      <c r="DSP7" s="41"/>
      <c r="DSQ7" s="41"/>
      <c r="DSR7" s="41"/>
      <c r="DSS7" s="41"/>
      <c r="DST7" s="41"/>
      <c r="DSU7" s="41"/>
      <c r="DSV7" s="41"/>
      <c r="DSW7" s="41"/>
      <c r="DSX7" s="41"/>
      <c r="DSY7" s="41"/>
      <c r="DSZ7" s="41"/>
      <c r="DTA7" s="41"/>
      <c r="DTB7" s="41"/>
      <c r="DTC7" s="41"/>
      <c r="DTD7" s="41"/>
      <c r="DTE7" s="41"/>
      <c r="DTF7" s="41"/>
      <c r="DTG7" s="41"/>
      <c r="DTH7" s="41"/>
      <c r="DTI7" s="41"/>
      <c r="DTJ7" s="41"/>
      <c r="DTK7" s="41"/>
      <c r="DTL7" s="41"/>
      <c r="DTM7" s="41"/>
      <c r="DTN7" s="41"/>
      <c r="DTO7" s="41"/>
      <c r="DTP7" s="41"/>
      <c r="DTQ7" s="41"/>
      <c r="DTR7" s="41"/>
      <c r="DTS7" s="41"/>
      <c r="DTT7" s="41"/>
      <c r="DTU7" s="41"/>
      <c r="DTV7" s="41"/>
      <c r="DTW7" s="41"/>
      <c r="DTX7" s="41"/>
      <c r="DTY7" s="41"/>
      <c r="DTZ7" s="41"/>
      <c r="DUA7" s="41"/>
      <c r="DUB7" s="41"/>
      <c r="DUC7" s="41"/>
      <c r="DUD7" s="41"/>
      <c r="DUE7" s="41"/>
      <c r="DUF7" s="41"/>
      <c r="DUG7" s="41"/>
      <c r="DUH7" s="41"/>
      <c r="DUI7" s="41"/>
      <c r="DUJ7" s="41"/>
      <c r="DUK7" s="41"/>
      <c r="DUL7" s="41"/>
      <c r="DUM7" s="41"/>
      <c r="DUN7" s="41"/>
      <c r="DUO7" s="41"/>
      <c r="DUP7" s="41"/>
      <c r="DUQ7" s="41"/>
      <c r="DUR7" s="41"/>
      <c r="DUS7" s="41"/>
      <c r="DUT7" s="41"/>
      <c r="DUU7" s="41"/>
      <c r="DUV7" s="41"/>
      <c r="DUW7" s="41"/>
      <c r="DUX7" s="41"/>
      <c r="DUY7" s="41"/>
      <c r="DUZ7" s="41"/>
      <c r="DVA7" s="41"/>
      <c r="DVB7" s="41"/>
      <c r="DVC7" s="41"/>
      <c r="DVD7" s="41"/>
      <c r="DVE7" s="41"/>
      <c r="DVF7" s="41"/>
      <c r="DVG7" s="41"/>
      <c r="DVH7" s="41"/>
      <c r="DVI7" s="41"/>
      <c r="DVJ7" s="41"/>
      <c r="DVK7" s="41"/>
      <c r="DVL7" s="41"/>
      <c r="DVM7" s="41"/>
      <c r="DVN7" s="41"/>
      <c r="DVO7" s="41"/>
      <c r="DVP7" s="41"/>
      <c r="DVQ7" s="41"/>
      <c r="DVR7" s="41"/>
      <c r="DVS7" s="41"/>
      <c r="DVT7" s="41"/>
      <c r="DVU7" s="41"/>
      <c r="DVV7" s="41"/>
      <c r="DVW7" s="41"/>
      <c r="DVX7" s="41"/>
      <c r="DVY7" s="41"/>
      <c r="DVZ7" s="41"/>
      <c r="DWA7" s="41"/>
      <c r="DWB7" s="41"/>
      <c r="DWC7" s="41"/>
      <c r="DWD7" s="41"/>
      <c r="DWE7" s="41"/>
      <c r="DWF7" s="41"/>
      <c r="DWG7" s="41"/>
      <c r="DWH7" s="41"/>
      <c r="DWI7" s="41"/>
      <c r="DWJ7" s="41"/>
      <c r="DWK7" s="41"/>
      <c r="DWL7" s="41"/>
      <c r="DWM7" s="41"/>
      <c r="DWN7" s="41"/>
      <c r="DWO7" s="41"/>
      <c r="DWP7" s="41"/>
      <c r="DWQ7" s="41"/>
      <c r="DWR7" s="41"/>
      <c r="DWS7" s="41"/>
      <c r="DWT7" s="41"/>
      <c r="DWU7" s="41"/>
      <c r="DWV7" s="41"/>
      <c r="DWW7" s="41"/>
      <c r="DWX7" s="41"/>
      <c r="DWY7" s="41"/>
      <c r="DWZ7" s="41"/>
      <c r="DXA7" s="41"/>
      <c r="DXB7" s="41"/>
      <c r="DXC7" s="41"/>
      <c r="DXD7" s="41"/>
      <c r="DXE7" s="41"/>
      <c r="DXF7" s="41"/>
      <c r="DXG7" s="41"/>
      <c r="DXH7" s="41"/>
      <c r="DXI7" s="41"/>
      <c r="DXJ7" s="41"/>
      <c r="DXK7" s="41"/>
      <c r="DXL7" s="41"/>
      <c r="DXM7" s="41"/>
      <c r="DXN7" s="41"/>
      <c r="DXO7" s="41"/>
      <c r="DXP7" s="41"/>
      <c r="DXQ7" s="41"/>
      <c r="DXR7" s="41"/>
      <c r="DXS7" s="41"/>
      <c r="DXT7" s="41"/>
      <c r="DXU7" s="41"/>
      <c r="DXV7" s="41"/>
      <c r="DXW7" s="41"/>
      <c r="DXX7" s="41"/>
      <c r="DXY7" s="41"/>
      <c r="DXZ7" s="41"/>
      <c r="DYA7" s="41"/>
      <c r="DYB7" s="41"/>
      <c r="DYC7" s="41"/>
      <c r="DYD7" s="41"/>
      <c r="DYE7" s="41"/>
      <c r="DYF7" s="41"/>
      <c r="DYG7" s="41"/>
      <c r="DYH7" s="41"/>
      <c r="DYI7" s="41"/>
      <c r="DYJ7" s="41"/>
      <c r="DYK7" s="41"/>
      <c r="DYL7" s="41"/>
      <c r="DYM7" s="41"/>
      <c r="DYN7" s="41"/>
      <c r="DYO7" s="41"/>
      <c r="DYP7" s="41"/>
      <c r="DYQ7" s="41"/>
      <c r="DYR7" s="41"/>
      <c r="DYS7" s="41"/>
      <c r="DYT7" s="41"/>
      <c r="DYU7" s="41"/>
      <c r="DYV7" s="41"/>
      <c r="DYW7" s="41"/>
      <c r="DYX7" s="41"/>
      <c r="DYY7" s="41"/>
      <c r="DYZ7" s="41"/>
      <c r="DZA7" s="41"/>
      <c r="DZB7" s="41"/>
      <c r="DZC7" s="41"/>
      <c r="DZD7" s="41"/>
      <c r="DZE7" s="41"/>
      <c r="DZF7" s="41"/>
      <c r="DZG7" s="41"/>
      <c r="DZH7" s="41"/>
      <c r="DZI7" s="41"/>
      <c r="DZJ7" s="41"/>
      <c r="DZK7" s="41"/>
      <c r="DZL7" s="41"/>
      <c r="DZM7" s="41"/>
      <c r="DZN7" s="41"/>
      <c r="DZO7" s="41"/>
      <c r="DZP7" s="41"/>
      <c r="DZQ7" s="41"/>
      <c r="DZR7" s="41"/>
      <c r="DZS7" s="41"/>
      <c r="DZT7" s="41"/>
      <c r="DZU7" s="41"/>
      <c r="DZV7" s="41"/>
      <c r="DZW7" s="41"/>
      <c r="DZX7" s="41"/>
      <c r="DZY7" s="41"/>
      <c r="DZZ7" s="41"/>
      <c r="EAA7" s="41"/>
      <c r="EAB7" s="41"/>
      <c r="EAC7" s="41"/>
      <c r="EAD7" s="41"/>
      <c r="EAE7" s="41"/>
      <c r="EAF7" s="41"/>
      <c r="EAG7" s="41"/>
      <c r="EAH7" s="41"/>
      <c r="EAI7" s="41"/>
      <c r="EAJ7" s="41"/>
      <c r="EAK7" s="41"/>
      <c r="EAL7" s="41"/>
      <c r="EAM7" s="41"/>
      <c r="EAN7" s="41"/>
      <c r="EAO7" s="41"/>
      <c r="EAP7" s="41"/>
      <c r="EAQ7" s="41"/>
      <c r="EAR7" s="41"/>
      <c r="EAS7" s="41"/>
      <c r="EAT7" s="41"/>
      <c r="EAU7" s="41"/>
      <c r="EAV7" s="41"/>
      <c r="EAW7" s="41"/>
      <c r="EAX7" s="41"/>
      <c r="EAY7" s="41"/>
      <c r="EAZ7" s="41"/>
      <c r="EBA7" s="41"/>
      <c r="EBB7" s="41"/>
      <c r="EBC7" s="41"/>
      <c r="EBD7" s="41"/>
      <c r="EBE7" s="41"/>
      <c r="EBF7" s="41"/>
      <c r="EBG7" s="41"/>
      <c r="EBH7" s="41"/>
      <c r="EBI7" s="41"/>
      <c r="EBJ7" s="41"/>
      <c r="EBK7" s="41"/>
      <c r="EBL7" s="41"/>
      <c r="EBM7" s="41"/>
      <c r="EBN7" s="41"/>
      <c r="EBO7" s="41"/>
      <c r="EBP7" s="41"/>
      <c r="EBQ7" s="41"/>
      <c r="EBR7" s="41"/>
      <c r="EBS7" s="41"/>
      <c r="EBT7" s="41"/>
      <c r="EBU7" s="41"/>
      <c r="EBV7" s="41"/>
      <c r="EBW7" s="41"/>
      <c r="EBX7" s="41"/>
      <c r="EBY7" s="41"/>
      <c r="EBZ7" s="41"/>
      <c r="ECA7" s="41"/>
      <c r="ECB7" s="41"/>
      <c r="ECC7" s="41"/>
      <c r="ECD7" s="41"/>
      <c r="ECE7" s="41"/>
      <c r="ECF7" s="41"/>
      <c r="ECG7" s="41"/>
      <c r="ECH7" s="41"/>
      <c r="ECI7" s="41"/>
      <c r="ECJ7" s="41"/>
      <c r="ECK7" s="41"/>
      <c r="ECL7" s="41"/>
      <c r="ECM7" s="41"/>
      <c r="ECN7" s="41"/>
      <c r="ECO7" s="41"/>
      <c r="ECP7" s="41"/>
      <c r="ECQ7" s="41"/>
      <c r="ECR7" s="41"/>
      <c r="ECS7" s="41"/>
      <c r="ECT7" s="41"/>
      <c r="ECU7" s="41"/>
      <c r="ECV7" s="41"/>
      <c r="ECW7" s="41"/>
      <c r="ECX7" s="41"/>
      <c r="ECY7" s="41"/>
      <c r="ECZ7" s="41"/>
      <c r="EDA7" s="41"/>
      <c r="EDB7" s="41"/>
      <c r="EDC7" s="41"/>
      <c r="EDD7" s="41"/>
      <c r="EDE7" s="41"/>
      <c r="EDF7" s="41"/>
      <c r="EDG7" s="41"/>
      <c r="EDH7" s="41"/>
      <c r="EDI7" s="41"/>
      <c r="EDJ7" s="41"/>
      <c r="EDK7" s="41"/>
      <c r="EDL7" s="41"/>
      <c r="EDM7" s="41"/>
      <c r="EDN7" s="41"/>
      <c r="EDO7" s="41"/>
      <c r="EDP7" s="41"/>
      <c r="EDQ7" s="41"/>
      <c r="EDR7" s="41"/>
      <c r="EDS7" s="41"/>
      <c r="EDT7" s="41"/>
      <c r="EDU7" s="41"/>
      <c r="EDV7" s="41"/>
      <c r="EDW7" s="41"/>
      <c r="EDX7" s="41"/>
      <c r="EDY7" s="41"/>
      <c r="EDZ7" s="41"/>
      <c r="EEA7" s="41"/>
      <c r="EEB7" s="41"/>
      <c r="EEC7" s="41"/>
      <c r="EED7" s="41"/>
      <c r="EEE7" s="41"/>
      <c r="EEF7" s="41"/>
      <c r="EEG7" s="41"/>
      <c r="EEH7" s="41"/>
      <c r="EEI7" s="41"/>
      <c r="EEJ7" s="41"/>
      <c r="EEK7" s="41"/>
      <c r="EEL7" s="41"/>
      <c r="EEM7" s="41"/>
      <c r="EEN7" s="41"/>
      <c r="EEO7" s="41"/>
      <c r="EEP7" s="41"/>
      <c r="EEQ7" s="41"/>
      <c r="EER7" s="41"/>
      <c r="EES7" s="41"/>
      <c r="EET7" s="41"/>
      <c r="EEU7" s="41"/>
      <c r="EEV7" s="41"/>
      <c r="EEW7" s="41"/>
      <c r="EEX7" s="41"/>
      <c r="EEY7" s="41"/>
      <c r="EEZ7" s="41"/>
      <c r="EFA7" s="41"/>
      <c r="EFB7" s="41"/>
      <c r="EFC7" s="41"/>
      <c r="EFD7" s="41"/>
      <c r="EFE7" s="41"/>
      <c r="EFF7" s="41"/>
      <c r="EFG7" s="41"/>
      <c r="EFH7" s="41"/>
      <c r="EFI7" s="41"/>
      <c r="EFJ7" s="41"/>
      <c r="EFK7" s="41"/>
      <c r="EFL7" s="41"/>
      <c r="EFM7" s="41"/>
      <c r="EFN7" s="41"/>
      <c r="EFO7" s="41"/>
      <c r="EFP7" s="41"/>
      <c r="EFQ7" s="41"/>
      <c r="EFR7" s="41"/>
      <c r="EFS7" s="41"/>
      <c r="EFT7" s="41"/>
      <c r="EFU7" s="41"/>
      <c r="EFV7" s="41"/>
      <c r="EFW7" s="41"/>
      <c r="EFX7" s="41"/>
      <c r="EFY7" s="41"/>
      <c r="EFZ7" s="41"/>
      <c r="EGA7" s="41"/>
      <c r="EGB7" s="41"/>
      <c r="EGC7" s="41"/>
      <c r="EGD7" s="41"/>
      <c r="EGE7" s="41"/>
      <c r="EGF7" s="41"/>
      <c r="EGG7" s="41"/>
      <c r="EGH7" s="41"/>
      <c r="EGI7" s="41"/>
      <c r="EGJ7" s="41"/>
      <c r="EGK7" s="41"/>
      <c r="EGL7" s="41"/>
      <c r="EGM7" s="41"/>
      <c r="EGN7" s="41"/>
      <c r="EGO7" s="41"/>
      <c r="EGP7" s="41"/>
      <c r="EGQ7" s="41"/>
      <c r="EGR7" s="41"/>
      <c r="EGS7" s="41"/>
      <c r="EGT7" s="41"/>
      <c r="EGU7" s="41"/>
      <c r="EGV7" s="41"/>
      <c r="EGW7" s="41"/>
      <c r="EGX7" s="41"/>
      <c r="EGY7" s="41"/>
      <c r="EGZ7" s="41"/>
      <c r="EHA7" s="41"/>
      <c r="EHB7" s="41"/>
      <c r="EHC7" s="41"/>
      <c r="EHD7" s="41"/>
      <c r="EHE7" s="41"/>
      <c r="EHF7" s="41"/>
      <c r="EHG7" s="41"/>
      <c r="EHH7" s="41"/>
      <c r="EHI7" s="41"/>
      <c r="EHJ7" s="41"/>
      <c r="EHK7" s="41"/>
      <c r="EHL7" s="41"/>
      <c r="EHM7" s="41"/>
      <c r="EHN7" s="41"/>
      <c r="EHO7" s="41"/>
      <c r="EHP7" s="41"/>
      <c r="EHQ7" s="41"/>
      <c r="EHR7" s="41"/>
      <c r="EHS7" s="41"/>
      <c r="EHT7" s="41"/>
      <c r="EHU7" s="41"/>
      <c r="EHV7" s="41"/>
      <c r="EHW7" s="41"/>
      <c r="EHX7" s="41"/>
      <c r="EHY7" s="41"/>
      <c r="EHZ7" s="41"/>
      <c r="EIA7" s="41"/>
      <c r="EIB7" s="41"/>
      <c r="EIC7" s="41"/>
      <c r="EID7" s="41"/>
      <c r="EIE7" s="41"/>
      <c r="EIF7" s="41"/>
      <c r="EIG7" s="41"/>
      <c r="EIH7" s="41"/>
      <c r="EII7" s="41"/>
      <c r="EIJ7" s="41"/>
      <c r="EIK7" s="41"/>
      <c r="EIL7" s="41"/>
      <c r="EIM7" s="41"/>
      <c r="EIN7" s="41"/>
      <c r="EIO7" s="41"/>
      <c r="EIP7" s="41"/>
      <c r="EIQ7" s="41"/>
      <c r="EIR7" s="41"/>
      <c r="EIS7" s="41"/>
      <c r="EIT7" s="41"/>
      <c r="EIU7" s="41"/>
      <c r="EIV7" s="41"/>
      <c r="EIW7" s="41"/>
      <c r="EIX7" s="41"/>
      <c r="EIY7" s="41"/>
      <c r="EIZ7" s="41"/>
      <c r="EJA7" s="41"/>
      <c r="EJB7" s="41"/>
      <c r="EJC7" s="41"/>
      <c r="EJD7" s="41"/>
      <c r="EJE7" s="41"/>
      <c r="EJF7" s="41"/>
      <c r="EJG7" s="41"/>
      <c r="EJH7" s="41"/>
      <c r="EJI7" s="41"/>
      <c r="EJJ7" s="41"/>
      <c r="EJK7" s="41"/>
      <c r="EJL7" s="41"/>
      <c r="EJM7" s="41"/>
      <c r="EJN7" s="41"/>
      <c r="EJO7" s="41"/>
      <c r="EJP7" s="41"/>
      <c r="EJQ7" s="41"/>
      <c r="EJR7" s="41"/>
      <c r="EJS7" s="41"/>
      <c r="EJT7" s="41"/>
      <c r="EJU7" s="41"/>
      <c r="EJV7" s="41"/>
      <c r="EJW7" s="41"/>
      <c r="EJX7" s="41"/>
      <c r="EJY7" s="41"/>
      <c r="EJZ7" s="41"/>
      <c r="EKA7" s="41"/>
      <c r="EKB7" s="41"/>
      <c r="EKC7" s="41"/>
      <c r="EKD7" s="41"/>
      <c r="EKE7" s="41"/>
      <c r="EKF7" s="41"/>
      <c r="EKG7" s="41"/>
      <c r="EKH7" s="41"/>
      <c r="EKI7" s="41"/>
      <c r="EKJ7" s="41"/>
      <c r="EKK7" s="41"/>
      <c r="EKL7" s="41"/>
      <c r="EKM7" s="41"/>
      <c r="EKN7" s="41"/>
      <c r="EKO7" s="41"/>
      <c r="EKP7" s="41"/>
      <c r="EKQ7" s="41"/>
      <c r="EKR7" s="41"/>
      <c r="EKS7" s="41"/>
      <c r="EKT7" s="41"/>
      <c r="EKU7" s="41"/>
      <c r="EKV7" s="41"/>
      <c r="EKW7" s="41"/>
      <c r="EKX7" s="41"/>
      <c r="EKY7" s="41"/>
      <c r="EKZ7" s="41"/>
      <c r="ELA7" s="41"/>
      <c r="ELB7" s="41"/>
      <c r="ELC7" s="41"/>
      <c r="ELD7" s="41"/>
      <c r="ELE7" s="41"/>
      <c r="ELF7" s="41"/>
      <c r="ELG7" s="41"/>
      <c r="ELH7" s="41"/>
      <c r="ELI7" s="41"/>
      <c r="ELJ7" s="41"/>
      <c r="ELK7" s="41"/>
      <c r="ELL7" s="41"/>
      <c r="ELM7" s="41"/>
      <c r="ELN7" s="41"/>
      <c r="ELO7" s="41"/>
      <c r="ELP7" s="41"/>
      <c r="ELQ7" s="41"/>
      <c r="ELR7" s="41"/>
      <c r="ELS7" s="41"/>
      <c r="ELT7" s="41"/>
      <c r="ELU7" s="41"/>
      <c r="ELV7" s="41"/>
      <c r="ELW7" s="41"/>
      <c r="ELX7" s="41"/>
      <c r="ELY7" s="41"/>
      <c r="ELZ7" s="41"/>
      <c r="EMA7" s="41"/>
      <c r="EMB7" s="41"/>
      <c r="EMC7" s="41"/>
      <c r="EMD7" s="41"/>
      <c r="EME7" s="41"/>
      <c r="EMF7" s="41"/>
      <c r="EMG7" s="41"/>
      <c r="EMH7" s="41"/>
      <c r="EMI7" s="41"/>
      <c r="EMJ7" s="41"/>
      <c r="EMK7" s="41"/>
      <c r="EML7" s="41"/>
      <c r="EMM7" s="41"/>
      <c r="EMN7" s="41"/>
      <c r="EMO7" s="41"/>
      <c r="EMP7" s="41"/>
      <c r="EMQ7" s="41"/>
      <c r="EMR7" s="41"/>
      <c r="EMS7" s="41"/>
      <c r="EMT7" s="41"/>
      <c r="EMU7" s="41"/>
      <c r="EMV7" s="41"/>
      <c r="EMW7" s="41"/>
      <c r="EMX7" s="41"/>
      <c r="EMY7" s="41"/>
      <c r="EMZ7" s="41"/>
      <c r="ENA7" s="41"/>
      <c r="ENB7" s="41"/>
      <c r="ENC7" s="41"/>
      <c r="END7" s="41"/>
      <c r="ENE7" s="41"/>
      <c r="ENF7" s="41"/>
      <c r="ENG7" s="41"/>
      <c r="ENH7" s="41"/>
      <c r="ENI7" s="41"/>
      <c r="ENJ7" s="41"/>
      <c r="ENK7" s="41"/>
      <c r="ENL7" s="41"/>
      <c r="ENM7" s="41"/>
      <c r="ENN7" s="41"/>
      <c r="ENO7" s="41"/>
      <c r="ENP7" s="41"/>
      <c r="ENQ7" s="41"/>
      <c r="ENR7" s="41"/>
      <c r="ENS7" s="41"/>
      <c r="ENT7" s="41"/>
      <c r="ENU7" s="41"/>
      <c r="ENV7" s="41"/>
      <c r="ENW7" s="41"/>
      <c r="ENX7" s="41"/>
      <c r="ENY7" s="41"/>
      <c r="ENZ7" s="41"/>
      <c r="EOA7" s="41"/>
      <c r="EOB7" s="41"/>
      <c r="EOC7" s="41"/>
      <c r="EOD7" s="41"/>
      <c r="EOE7" s="41"/>
      <c r="EOF7" s="41"/>
      <c r="EOG7" s="41"/>
      <c r="EOH7" s="41"/>
      <c r="EOI7" s="41"/>
      <c r="EOJ7" s="41"/>
      <c r="EOK7" s="41"/>
      <c r="EOL7" s="41"/>
      <c r="EOM7" s="41"/>
      <c r="EON7" s="41"/>
      <c r="EOO7" s="41"/>
      <c r="EOP7" s="41"/>
      <c r="EOQ7" s="41"/>
      <c r="EOR7" s="41"/>
      <c r="EOS7" s="41"/>
      <c r="EOT7" s="41"/>
      <c r="EOU7" s="41"/>
      <c r="EOV7" s="41"/>
      <c r="EOW7" s="41"/>
      <c r="EOX7" s="41"/>
      <c r="EOY7" s="41"/>
      <c r="EOZ7" s="41"/>
      <c r="EPA7" s="41"/>
      <c r="EPB7" s="41"/>
      <c r="EPC7" s="41"/>
      <c r="EPD7" s="41"/>
      <c r="EPE7" s="41"/>
      <c r="EPF7" s="41"/>
      <c r="EPG7" s="41"/>
      <c r="EPH7" s="41"/>
      <c r="EPI7" s="41"/>
      <c r="EPJ7" s="41"/>
      <c r="EPK7" s="41"/>
      <c r="EPL7" s="41"/>
      <c r="EPM7" s="41"/>
      <c r="EPN7" s="41"/>
      <c r="EPO7" s="41"/>
      <c r="EPP7" s="41"/>
      <c r="EPQ7" s="41"/>
      <c r="EPR7" s="41"/>
      <c r="EPS7" s="41"/>
      <c r="EPT7" s="41"/>
      <c r="EPU7" s="41"/>
      <c r="EPV7" s="41"/>
      <c r="EPW7" s="41"/>
      <c r="EPX7" s="41"/>
      <c r="EPY7" s="41"/>
      <c r="EPZ7" s="41"/>
      <c r="EQA7" s="41"/>
      <c r="EQB7" s="41"/>
      <c r="EQC7" s="41"/>
      <c r="EQD7" s="41"/>
      <c r="EQE7" s="41"/>
      <c r="EQF7" s="41"/>
      <c r="EQG7" s="41"/>
      <c r="EQH7" s="41"/>
      <c r="EQI7" s="41"/>
      <c r="EQJ7" s="41"/>
      <c r="EQK7" s="41"/>
      <c r="EQL7" s="41"/>
      <c r="EQM7" s="41"/>
      <c r="EQN7" s="41"/>
      <c r="EQO7" s="41"/>
      <c r="EQP7" s="41"/>
      <c r="EQQ7" s="41"/>
      <c r="EQR7" s="41"/>
      <c r="EQS7" s="41"/>
      <c r="EQT7" s="41"/>
      <c r="EQU7" s="41"/>
      <c r="EQV7" s="41"/>
      <c r="EQW7" s="41"/>
      <c r="EQX7" s="41"/>
      <c r="EQY7" s="41"/>
      <c r="EQZ7" s="41"/>
      <c r="ERA7" s="41"/>
      <c r="ERB7" s="41"/>
      <c r="ERC7" s="41"/>
      <c r="ERD7" s="41"/>
      <c r="ERE7" s="41"/>
      <c r="ERF7" s="41"/>
      <c r="ERG7" s="41"/>
      <c r="ERH7" s="41"/>
      <c r="ERI7" s="41"/>
      <c r="ERJ7" s="41"/>
      <c r="ERK7" s="41"/>
      <c r="ERL7" s="41"/>
      <c r="ERM7" s="41"/>
      <c r="ERN7" s="41"/>
      <c r="ERO7" s="41"/>
      <c r="ERP7" s="41"/>
      <c r="ERQ7" s="41"/>
      <c r="ERR7" s="41"/>
      <c r="ERS7" s="41"/>
      <c r="ERT7" s="41"/>
      <c r="ERU7" s="41"/>
      <c r="ERV7" s="41"/>
      <c r="ERW7" s="41"/>
      <c r="ERX7" s="41"/>
      <c r="ERY7" s="41"/>
      <c r="ERZ7" s="41"/>
      <c r="ESA7" s="41"/>
      <c r="ESB7" s="41"/>
      <c r="ESC7" s="41"/>
      <c r="ESD7" s="41"/>
      <c r="ESE7" s="41"/>
      <c r="ESF7" s="41"/>
      <c r="ESG7" s="41"/>
      <c r="ESH7" s="41"/>
      <c r="ESI7" s="41"/>
      <c r="ESJ7" s="41"/>
      <c r="ESK7" s="41"/>
      <c r="ESL7" s="41"/>
      <c r="ESM7" s="41"/>
      <c r="ESN7" s="41"/>
      <c r="ESO7" s="41"/>
      <c r="ESP7" s="41"/>
      <c r="ESQ7" s="41"/>
      <c r="ESR7" s="41"/>
      <c r="ESS7" s="41"/>
      <c r="EST7" s="41"/>
      <c r="ESU7" s="41"/>
      <c r="ESV7" s="41"/>
      <c r="ESW7" s="41"/>
      <c r="ESX7" s="41"/>
      <c r="ESY7" s="41"/>
      <c r="ESZ7" s="41"/>
      <c r="ETA7" s="41"/>
      <c r="ETB7" s="41"/>
      <c r="ETC7" s="41"/>
      <c r="ETD7" s="41"/>
      <c r="ETE7" s="41"/>
      <c r="ETF7" s="41"/>
      <c r="ETG7" s="41"/>
      <c r="ETH7" s="41"/>
      <c r="ETI7" s="41"/>
      <c r="ETJ7" s="41"/>
      <c r="ETK7" s="41"/>
      <c r="ETL7" s="41"/>
      <c r="ETM7" s="41"/>
      <c r="ETN7" s="41"/>
      <c r="ETO7" s="41"/>
      <c r="ETP7" s="41"/>
      <c r="ETQ7" s="41"/>
      <c r="ETR7" s="41"/>
      <c r="ETS7" s="41"/>
      <c r="ETT7" s="41"/>
      <c r="ETU7" s="41"/>
      <c r="ETV7" s="41"/>
      <c r="ETW7" s="41"/>
      <c r="ETX7" s="41"/>
      <c r="ETY7" s="41"/>
      <c r="ETZ7" s="41"/>
      <c r="EUA7" s="41"/>
      <c r="EUB7" s="41"/>
      <c r="EUC7" s="41"/>
      <c r="EUD7" s="41"/>
      <c r="EUE7" s="41"/>
      <c r="EUF7" s="41"/>
      <c r="EUG7" s="41"/>
      <c r="EUH7" s="41"/>
      <c r="EUI7" s="41"/>
      <c r="EUJ7" s="41"/>
      <c r="EUK7" s="41"/>
      <c r="EUL7" s="41"/>
      <c r="EUM7" s="41"/>
      <c r="EUN7" s="41"/>
      <c r="EUO7" s="41"/>
      <c r="EUP7" s="41"/>
      <c r="EUQ7" s="41"/>
      <c r="EUR7" s="41"/>
      <c r="EUS7" s="41"/>
      <c r="EUT7" s="41"/>
      <c r="EUU7" s="41"/>
      <c r="EUV7" s="41"/>
      <c r="EUW7" s="41"/>
      <c r="EUX7" s="41"/>
      <c r="EUY7" s="41"/>
      <c r="EUZ7" s="41"/>
      <c r="EVA7" s="41"/>
      <c r="EVB7" s="41"/>
      <c r="EVC7" s="41"/>
      <c r="EVD7" s="41"/>
      <c r="EVE7" s="41"/>
      <c r="EVF7" s="41"/>
      <c r="EVG7" s="41"/>
      <c r="EVH7" s="41"/>
      <c r="EVI7" s="41"/>
      <c r="EVJ7" s="41"/>
      <c r="EVK7" s="41"/>
      <c r="EVL7" s="41"/>
      <c r="EVM7" s="41"/>
      <c r="EVN7" s="41"/>
      <c r="EVO7" s="41"/>
      <c r="EVP7" s="41"/>
      <c r="EVQ7" s="41"/>
      <c r="EVR7" s="41"/>
      <c r="EVS7" s="41"/>
      <c r="EVT7" s="41"/>
      <c r="EVU7" s="41"/>
      <c r="EVV7" s="41"/>
      <c r="EVW7" s="41"/>
      <c r="EVX7" s="41"/>
      <c r="EVY7" s="41"/>
      <c r="EVZ7" s="41"/>
      <c r="EWA7" s="41"/>
      <c r="EWB7" s="41"/>
      <c r="EWC7" s="41"/>
      <c r="EWD7" s="41"/>
      <c r="EWE7" s="41"/>
      <c r="EWF7" s="41"/>
      <c r="EWG7" s="41"/>
      <c r="EWH7" s="41"/>
      <c r="EWI7" s="41"/>
      <c r="EWJ7" s="41"/>
      <c r="EWK7" s="41"/>
      <c r="EWL7" s="41"/>
      <c r="EWM7" s="41"/>
      <c r="EWN7" s="41"/>
      <c r="EWO7" s="41"/>
      <c r="EWP7" s="41"/>
      <c r="EWQ7" s="41"/>
      <c r="EWR7" s="41"/>
      <c r="EWS7" s="41"/>
      <c r="EWT7" s="41"/>
      <c r="EWU7" s="41"/>
      <c r="EWV7" s="41"/>
      <c r="EWW7" s="41"/>
      <c r="EWX7" s="41"/>
      <c r="EWY7" s="41"/>
      <c r="EWZ7" s="41"/>
      <c r="EXA7" s="41"/>
      <c r="EXB7" s="41"/>
      <c r="EXC7" s="41"/>
      <c r="EXD7" s="41"/>
      <c r="EXE7" s="41"/>
      <c r="EXF7" s="41"/>
      <c r="EXG7" s="41"/>
      <c r="EXH7" s="41"/>
      <c r="EXI7" s="41"/>
      <c r="EXJ7" s="41"/>
      <c r="EXK7" s="41"/>
      <c r="EXL7" s="41"/>
      <c r="EXM7" s="41"/>
      <c r="EXN7" s="41"/>
      <c r="EXO7" s="41"/>
      <c r="EXP7" s="41"/>
      <c r="EXQ7" s="41"/>
      <c r="EXR7" s="41"/>
      <c r="EXS7" s="41"/>
      <c r="EXT7" s="41"/>
      <c r="EXU7" s="41"/>
      <c r="EXV7" s="41"/>
      <c r="EXW7" s="41"/>
      <c r="EXX7" s="41"/>
      <c r="EXY7" s="41"/>
      <c r="EXZ7" s="41"/>
      <c r="EYA7" s="41"/>
      <c r="EYB7" s="41"/>
      <c r="EYC7" s="41"/>
      <c r="EYD7" s="41"/>
      <c r="EYE7" s="41"/>
      <c r="EYF7" s="41"/>
      <c r="EYG7" s="41"/>
      <c r="EYH7" s="41"/>
      <c r="EYI7" s="41"/>
      <c r="EYJ7" s="41"/>
      <c r="EYK7" s="41"/>
      <c r="EYL7" s="41"/>
      <c r="EYM7" s="41"/>
      <c r="EYN7" s="41"/>
      <c r="EYO7" s="41"/>
      <c r="EYP7" s="41"/>
      <c r="EYQ7" s="41"/>
      <c r="EYR7" s="41"/>
      <c r="EYS7" s="41"/>
      <c r="EYT7" s="41"/>
      <c r="EYU7" s="41"/>
      <c r="EYV7" s="41"/>
      <c r="EYW7" s="41"/>
      <c r="EYX7" s="41"/>
      <c r="EYY7" s="41"/>
      <c r="EYZ7" s="41"/>
      <c r="EZA7" s="41"/>
      <c r="EZB7" s="41"/>
      <c r="EZC7" s="41"/>
      <c r="EZD7" s="41"/>
      <c r="EZE7" s="41"/>
      <c r="EZF7" s="41"/>
      <c r="EZG7" s="41"/>
      <c r="EZH7" s="41"/>
      <c r="EZI7" s="41"/>
      <c r="EZJ7" s="41"/>
      <c r="EZK7" s="41"/>
      <c r="EZL7" s="41"/>
      <c r="EZM7" s="41"/>
      <c r="EZN7" s="41"/>
      <c r="EZO7" s="41"/>
      <c r="EZP7" s="41"/>
      <c r="EZQ7" s="41"/>
      <c r="EZR7" s="41"/>
      <c r="EZS7" s="41"/>
      <c r="EZT7" s="41"/>
      <c r="EZU7" s="41"/>
      <c r="EZV7" s="41"/>
      <c r="EZW7" s="41"/>
      <c r="EZX7" s="41"/>
      <c r="EZY7" s="41"/>
      <c r="EZZ7" s="41"/>
      <c r="FAA7" s="41"/>
      <c r="FAB7" s="41"/>
      <c r="FAC7" s="41"/>
      <c r="FAD7" s="41"/>
      <c r="FAE7" s="41"/>
      <c r="FAF7" s="41"/>
      <c r="FAG7" s="41"/>
      <c r="FAH7" s="41"/>
      <c r="FAI7" s="41"/>
      <c r="FAJ7" s="41"/>
      <c r="FAK7" s="41"/>
      <c r="FAL7" s="41"/>
      <c r="FAM7" s="41"/>
      <c r="FAN7" s="41"/>
      <c r="FAO7" s="41"/>
      <c r="FAP7" s="41"/>
      <c r="FAQ7" s="41"/>
      <c r="FAR7" s="41"/>
      <c r="FAS7" s="41"/>
      <c r="FAT7" s="41"/>
      <c r="FAU7" s="41"/>
      <c r="FAV7" s="41"/>
      <c r="FAW7" s="41"/>
      <c r="FAX7" s="41"/>
      <c r="FAY7" s="41"/>
      <c r="FAZ7" s="41"/>
      <c r="FBA7" s="41"/>
      <c r="FBB7" s="41"/>
      <c r="FBC7" s="41"/>
      <c r="FBD7" s="41"/>
      <c r="FBE7" s="41"/>
      <c r="FBF7" s="41"/>
      <c r="FBG7" s="41"/>
      <c r="FBH7" s="41"/>
      <c r="FBI7" s="41"/>
      <c r="FBJ7" s="41"/>
      <c r="FBK7" s="41"/>
      <c r="FBL7" s="41"/>
      <c r="FBM7" s="41"/>
      <c r="FBN7" s="41"/>
      <c r="FBO7" s="41"/>
      <c r="FBP7" s="41"/>
      <c r="FBQ7" s="41"/>
      <c r="FBR7" s="41"/>
      <c r="FBS7" s="41"/>
      <c r="FBT7" s="41"/>
      <c r="FBU7" s="41"/>
      <c r="FBV7" s="41"/>
      <c r="FBW7" s="41"/>
      <c r="FBX7" s="41"/>
      <c r="FBY7" s="41"/>
      <c r="FBZ7" s="41"/>
      <c r="FCA7" s="41"/>
      <c r="FCB7" s="41"/>
      <c r="FCC7" s="41"/>
      <c r="FCD7" s="41"/>
      <c r="FCE7" s="41"/>
      <c r="FCF7" s="41"/>
      <c r="FCG7" s="41"/>
      <c r="FCH7" s="41"/>
      <c r="FCI7" s="41"/>
      <c r="FCJ7" s="41"/>
      <c r="FCK7" s="41"/>
      <c r="FCL7" s="41"/>
      <c r="FCM7" s="41"/>
      <c r="FCN7" s="41"/>
      <c r="FCO7" s="41"/>
      <c r="FCP7" s="41"/>
      <c r="FCQ7" s="41"/>
      <c r="FCR7" s="41"/>
      <c r="FCS7" s="41"/>
      <c r="FCT7" s="41"/>
      <c r="FCU7" s="41"/>
      <c r="FCV7" s="41"/>
      <c r="FCW7" s="41"/>
      <c r="FCX7" s="41"/>
      <c r="FCY7" s="41"/>
      <c r="FCZ7" s="41"/>
      <c r="FDA7" s="41"/>
      <c r="FDB7" s="41"/>
      <c r="FDC7" s="41"/>
      <c r="FDD7" s="41"/>
      <c r="FDE7" s="41"/>
      <c r="FDF7" s="41"/>
      <c r="FDG7" s="41"/>
      <c r="FDH7" s="41"/>
      <c r="FDI7" s="41"/>
      <c r="FDJ7" s="41"/>
      <c r="FDK7" s="41"/>
      <c r="FDL7" s="41"/>
      <c r="FDM7" s="41"/>
      <c r="FDN7" s="41"/>
      <c r="FDO7" s="41"/>
      <c r="FDP7" s="41"/>
      <c r="FDQ7" s="41"/>
      <c r="FDR7" s="41"/>
      <c r="FDS7" s="41"/>
      <c r="FDT7" s="41"/>
      <c r="FDU7" s="41"/>
      <c r="FDV7" s="41"/>
      <c r="FDW7" s="41"/>
      <c r="FDX7" s="41"/>
      <c r="FDY7" s="41"/>
      <c r="FDZ7" s="41"/>
      <c r="FEA7" s="41"/>
      <c r="FEB7" s="41"/>
      <c r="FEC7" s="41"/>
      <c r="FED7" s="41"/>
      <c r="FEE7" s="41"/>
      <c r="FEF7" s="41"/>
      <c r="FEG7" s="41"/>
      <c r="FEH7" s="41"/>
      <c r="FEI7" s="41"/>
      <c r="FEJ7" s="41"/>
      <c r="FEK7" s="41"/>
      <c r="FEL7" s="41"/>
      <c r="FEM7" s="41"/>
      <c r="FEN7" s="41"/>
      <c r="FEO7" s="41"/>
      <c r="FEP7" s="41"/>
      <c r="FEQ7" s="41"/>
      <c r="FER7" s="41"/>
      <c r="FES7" s="41"/>
      <c r="FET7" s="41"/>
      <c r="FEU7" s="41"/>
      <c r="FEV7" s="41"/>
      <c r="FEW7" s="41"/>
      <c r="FEX7" s="41"/>
      <c r="FEY7" s="41"/>
      <c r="FEZ7" s="41"/>
      <c r="FFA7" s="41"/>
      <c r="FFB7" s="41"/>
      <c r="FFC7" s="41"/>
      <c r="FFD7" s="41"/>
      <c r="FFE7" s="41"/>
      <c r="FFF7" s="41"/>
      <c r="FFG7" s="41"/>
      <c r="FFH7" s="41"/>
      <c r="FFI7" s="41"/>
      <c r="FFJ7" s="41"/>
      <c r="FFK7" s="41"/>
      <c r="FFL7" s="41"/>
      <c r="FFM7" s="41"/>
      <c r="FFN7" s="41"/>
      <c r="FFO7" s="41"/>
      <c r="FFP7" s="41"/>
      <c r="FFQ7" s="41"/>
      <c r="FFR7" s="41"/>
      <c r="FFS7" s="41"/>
      <c r="FFT7" s="41"/>
      <c r="FFU7" s="41"/>
      <c r="FFV7" s="41"/>
      <c r="FFW7" s="41"/>
      <c r="FFX7" s="41"/>
      <c r="FFY7" s="41"/>
      <c r="FFZ7" s="41"/>
      <c r="FGA7" s="41"/>
      <c r="FGB7" s="41"/>
      <c r="FGC7" s="41"/>
      <c r="FGD7" s="41"/>
      <c r="FGE7" s="41"/>
      <c r="FGF7" s="41"/>
      <c r="FGG7" s="41"/>
      <c r="FGH7" s="41"/>
      <c r="FGI7" s="41"/>
      <c r="FGJ7" s="41"/>
      <c r="FGK7" s="41"/>
      <c r="FGL7" s="41"/>
      <c r="FGM7" s="41"/>
      <c r="FGN7" s="41"/>
      <c r="FGO7" s="41"/>
      <c r="FGP7" s="41"/>
      <c r="FGQ7" s="41"/>
      <c r="FGR7" s="41"/>
      <c r="FGS7" s="41"/>
      <c r="FGT7" s="41"/>
      <c r="FGU7" s="41"/>
      <c r="FGV7" s="41"/>
      <c r="FGW7" s="41"/>
      <c r="FGX7" s="41"/>
      <c r="FGY7" s="41"/>
      <c r="FGZ7" s="41"/>
      <c r="FHA7" s="41"/>
      <c r="FHB7" s="41"/>
      <c r="FHC7" s="41"/>
      <c r="FHD7" s="41"/>
      <c r="FHE7" s="41"/>
      <c r="FHF7" s="41"/>
      <c r="FHG7" s="41"/>
      <c r="FHH7" s="41"/>
      <c r="FHI7" s="41"/>
      <c r="FHJ7" s="41"/>
      <c r="FHK7" s="41"/>
      <c r="FHL7" s="41"/>
      <c r="FHM7" s="41"/>
      <c r="FHN7" s="41"/>
      <c r="FHO7" s="41"/>
      <c r="FHP7" s="41"/>
      <c r="FHQ7" s="41"/>
      <c r="FHR7" s="41"/>
      <c r="FHS7" s="41"/>
      <c r="FHT7" s="41"/>
      <c r="FHU7" s="41"/>
      <c r="FHV7" s="41"/>
      <c r="FHW7" s="41"/>
      <c r="FHX7" s="41"/>
      <c r="FHY7" s="41"/>
      <c r="FHZ7" s="41"/>
      <c r="FIA7" s="41"/>
      <c r="FIB7" s="41"/>
      <c r="FIC7" s="41"/>
      <c r="FID7" s="41"/>
      <c r="FIE7" s="41"/>
      <c r="FIF7" s="41"/>
      <c r="FIG7" s="41"/>
      <c r="FIH7" s="41"/>
      <c r="FII7" s="41"/>
      <c r="FIJ7" s="41"/>
      <c r="FIK7" s="41"/>
      <c r="FIL7" s="41"/>
      <c r="FIM7" s="41"/>
      <c r="FIN7" s="41"/>
      <c r="FIO7" s="41"/>
      <c r="FIP7" s="41"/>
      <c r="FIQ7" s="41"/>
      <c r="FIR7" s="41"/>
      <c r="FIS7" s="41"/>
      <c r="FIT7" s="41"/>
      <c r="FIU7" s="41"/>
      <c r="FIV7" s="41"/>
      <c r="FIW7" s="41"/>
      <c r="FIX7" s="41"/>
      <c r="FIY7" s="41"/>
      <c r="FIZ7" s="41"/>
      <c r="FJA7" s="41"/>
      <c r="FJB7" s="41"/>
      <c r="FJC7" s="41"/>
      <c r="FJD7" s="41"/>
      <c r="FJE7" s="41"/>
      <c r="FJF7" s="41"/>
      <c r="FJG7" s="41"/>
      <c r="FJH7" s="41"/>
      <c r="FJI7" s="41"/>
      <c r="FJJ7" s="41"/>
      <c r="FJK7" s="41"/>
      <c r="FJL7" s="41"/>
      <c r="FJM7" s="41"/>
      <c r="FJN7" s="41"/>
      <c r="FJO7" s="41"/>
      <c r="FJP7" s="41"/>
      <c r="FJQ7" s="41"/>
      <c r="FJR7" s="41"/>
      <c r="FJS7" s="41"/>
      <c r="FJT7" s="41"/>
      <c r="FJU7" s="41"/>
      <c r="FJV7" s="41"/>
      <c r="FJW7" s="41"/>
      <c r="FJX7" s="41"/>
      <c r="FJY7" s="41"/>
      <c r="FJZ7" s="41"/>
      <c r="FKA7" s="41"/>
      <c r="FKB7" s="41"/>
      <c r="FKC7" s="41"/>
      <c r="FKD7" s="41"/>
      <c r="FKE7" s="41"/>
      <c r="FKF7" s="41"/>
      <c r="FKG7" s="41"/>
      <c r="FKH7" s="41"/>
      <c r="FKI7" s="41"/>
      <c r="FKJ7" s="41"/>
      <c r="FKK7" s="41"/>
      <c r="FKL7" s="41"/>
      <c r="FKM7" s="41"/>
      <c r="FKN7" s="41"/>
      <c r="FKO7" s="41"/>
      <c r="FKP7" s="41"/>
      <c r="FKQ7" s="41"/>
      <c r="FKR7" s="41"/>
      <c r="FKS7" s="41"/>
      <c r="FKT7" s="41"/>
      <c r="FKU7" s="41"/>
      <c r="FKV7" s="41"/>
      <c r="FKW7" s="41"/>
      <c r="FKX7" s="41"/>
      <c r="FKY7" s="41"/>
      <c r="FKZ7" s="41"/>
      <c r="FLA7" s="41"/>
      <c r="FLB7" s="41"/>
      <c r="FLC7" s="41"/>
      <c r="FLD7" s="41"/>
      <c r="FLE7" s="41"/>
      <c r="FLF7" s="41"/>
      <c r="FLG7" s="41"/>
      <c r="FLH7" s="41"/>
      <c r="FLI7" s="41"/>
      <c r="FLJ7" s="41"/>
      <c r="FLK7" s="41"/>
      <c r="FLL7" s="41"/>
      <c r="FLM7" s="41"/>
      <c r="FLN7" s="41"/>
      <c r="FLO7" s="41"/>
      <c r="FLP7" s="41"/>
      <c r="FLQ7" s="41"/>
      <c r="FLR7" s="41"/>
      <c r="FLS7" s="41"/>
      <c r="FLT7" s="41"/>
      <c r="FLU7" s="41"/>
      <c r="FLV7" s="41"/>
      <c r="FLW7" s="41"/>
      <c r="FLX7" s="41"/>
      <c r="FLY7" s="41"/>
      <c r="FLZ7" s="41"/>
      <c r="FMA7" s="41"/>
      <c r="FMB7" s="41"/>
      <c r="FMC7" s="41"/>
      <c r="FMD7" s="41"/>
      <c r="FME7" s="41"/>
      <c r="FMF7" s="41"/>
      <c r="FMG7" s="41"/>
      <c r="FMH7" s="41"/>
      <c r="FMI7" s="41"/>
      <c r="FMJ7" s="41"/>
      <c r="FMK7" s="41"/>
      <c r="FML7" s="41"/>
      <c r="FMM7" s="41"/>
      <c r="FMN7" s="41"/>
      <c r="FMO7" s="41"/>
      <c r="FMP7" s="41"/>
      <c r="FMQ7" s="41"/>
      <c r="FMR7" s="41"/>
      <c r="FMS7" s="41"/>
      <c r="FMT7" s="41"/>
      <c r="FMU7" s="41"/>
      <c r="FMV7" s="41"/>
      <c r="FMW7" s="41"/>
      <c r="FMX7" s="41"/>
      <c r="FMY7" s="41"/>
      <c r="FMZ7" s="41"/>
      <c r="FNA7" s="41"/>
      <c r="FNB7" s="41"/>
      <c r="FNC7" s="41"/>
      <c r="FND7" s="41"/>
      <c r="FNE7" s="41"/>
      <c r="FNF7" s="41"/>
      <c r="FNG7" s="41"/>
      <c r="FNH7" s="41"/>
      <c r="FNI7" s="41"/>
      <c r="FNJ7" s="41"/>
      <c r="FNK7" s="41"/>
      <c r="FNL7" s="41"/>
      <c r="FNM7" s="41"/>
      <c r="FNN7" s="41"/>
      <c r="FNO7" s="41"/>
      <c r="FNP7" s="41"/>
      <c r="FNQ7" s="41"/>
      <c r="FNR7" s="41"/>
      <c r="FNS7" s="41"/>
      <c r="FNT7" s="41"/>
      <c r="FNU7" s="41"/>
      <c r="FNV7" s="41"/>
      <c r="FNW7" s="41"/>
      <c r="FNX7" s="41"/>
      <c r="FNY7" s="41"/>
      <c r="FNZ7" s="41"/>
      <c r="FOA7" s="41"/>
      <c r="FOB7" s="41"/>
      <c r="FOC7" s="41"/>
      <c r="FOD7" s="41"/>
      <c r="FOE7" s="41"/>
      <c r="FOF7" s="41"/>
      <c r="FOG7" s="41"/>
      <c r="FOH7" s="41"/>
      <c r="FOI7" s="41"/>
      <c r="FOJ7" s="41"/>
      <c r="FOK7" s="41"/>
      <c r="FOL7" s="41"/>
      <c r="FOM7" s="41"/>
      <c r="FON7" s="41"/>
      <c r="FOO7" s="41"/>
      <c r="FOP7" s="41"/>
      <c r="FOQ7" s="41"/>
      <c r="FOR7" s="41"/>
      <c r="FOS7" s="41"/>
      <c r="FOT7" s="41"/>
      <c r="FOU7" s="41"/>
      <c r="FOV7" s="41"/>
      <c r="FOW7" s="41"/>
      <c r="FOX7" s="41"/>
      <c r="FOY7" s="41"/>
      <c r="FOZ7" s="41"/>
      <c r="FPA7" s="41"/>
      <c r="FPB7" s="41"/>
      <c r="FPC7" s="41"/>
      <c r="FPD7" s="41"/>
      <c r="FPE7" s="41"/>
      <c r="FPF7" s="41"/>
      <c r="FPG7" s="41"/>
      <c r="FPH7" s="41"/>
      <c r="FPI7" s="41"/>
      <c r="FPJ7" s="41"/>
      <c r="FPK7" s="41"/>
      <c r="FPL7" s="41"/>
      <c r="FPM7" s="41"/>
      <c r="FPN7" s="41"/>
      <c r="FPO7" s="41"/>
      <c r="FPP7" s="41"/>
      <c r="FPQ7" s="41"/>
      <c r="FPR7" s="41"/>
      <c r="FPS7" s="41"/>
      <c r="FPT7" s="41"/>
      <c r="FPU7" s="41"/>
      <c r="FPV7" s="41"/>
      <c r="FPW7" s="41"/>
      <c r="FPX7" s="41"/>
      <c r="FPY7" s="41"/>
      <c r="FPZ7" s="41"/>
      <c r="FQA7" s="41"/>
      <c r="FQB7" s="41"/>
      <c r="FQC7" s="41"/>
      <c r="FQD7" s="41"/>
      <c r="FQE7" s="41"/>
      <c r="FQF7" s="41"/>
      <c r="FQG7" s="41"/>
      <c r="FQH7" s="41"/>
      <c r="FQI7" s="41"/>
      <c r="FQJ7" s="41"/>
      <c r="FQK7" s="41"/>
      <c r="FQL7" s="41"/>
      <c r="FQM7" s="41"/>
      <c r="FQN7" s="41"/>
      <c r="FQO7" s="41"/>
      <c r="FQP7" s="41"/>
      <c r="FQQ7" s="41"/>
      <c r="FQR7" s="41"/>
      <c r="FQS7" s="41"/>
      <c r="FQT7" s="41"/>
      <c r="FQU7" s="41"/>
      <c r="FQV7" s="41"/>
      <c r="FQW7" s="41"/>
      <c r="FQX7" s="41"/>
      <c r="FQY7" s="41"/>
      <c r="FQZ7" s="41"/>
      <c r="FRA7" s="41"/>
      <c r="FRB7" s="41"/>
      <c r="FRC7" s="41"/>
      <c r="FRD7" s="41"/>
      <c r="FRE7" s="41"/>
      <c r="FRF7" s="41"/>
      <c r="FRG7" s="41"/>
      <c r="FRH7" s="41"/>
      <c r="FRI7" s="41"/>
      <c r="FRJ7" s="41"/>
      <c r="FRK7" s="41"/>
      <c r="FRL7" s="41"/>
      <c r="FRM7" s="41"/>
      <c r="FRN7" s="41"/>
      <c r="FRO7" s="41"/>
      <c r="FRP7" s="41"/>
      <c r="FRQ7" s="41"/>
      <c r="FRR7" s="41"/>
      <c r="FRS7" s="41"/>
      <c r="FRT7" s="41"/>
      <c r="FRU7" s="41"/>
      <c r="FRV7" s="41"/>
      <c r="FRW7" s="41"/>
      <c r="FRX7" s="41"/>
      <c r="FRY7" s="41"/>
      <c r="FRZ7" s="41"/>
      <c r="FSA7" s="41"/>
      <c r="FSB7" s="41"/>
      <c r="FSC7" s="41"/>
      <c r="FSD7" s="41"/>
      <c r="FSE7" s="41"/>
      <c r="FSF7" s="41"/>
      <c r="FSG7" s="41"/>
      <c r="FSH7" s="41"/>
      <c r="FSI7" s="41"/>
      <c r="FSJ7" s="41"/>
      <c r="FSK7" s="41"/>
      <c r="FSL7" s="41"/>
      <c r="FSM7" s="41"/>
      <c r="FSN7" s="41"/>
      <c r="FSO7" s="41"/>
      <c r="FSP7" s="41"/>
      <c r="FSQ7" s="41"/>
      <c r="FSR7" s="41"/>
      <c r="FSS7" s="41"/>
      <c r="FST7" s="41"/>
      <c r="FSU7" s="41"/>
      <c r="FSV7" s="41"/>
      <c r="FSW7" s="41"/>
      <c r="FSX7" s="41"/>
      <c r="FSY7" s="41"/>
      <c r="FSZ7" s="41"/>
      <c r="FTA7" s="41"/>
      <c r="FTB7" s="41"/>
      <c r="FTC7" s="41"/>
      <c r="FTD7" s="41"/>
      <c r="FTE7" s="41"/>
      <c r="FTF7" s="41"/>
      <c r="FTG7" s="41"/>
      <c r="FTH7" s="41"/>
      <c r="FTI7" s="41"/>
      <c r="FTJ7" s="41"/>
      <c r="FTK7" s="41"/>
      <c r="FTL7" s="41"/>
      <c r="FTM7" s="41"/>
      <c r="FTN7" s="41"/>
      <c r="FTO7" s="41"/>
      <c r="FTP7" s="41"/>
      <c r="FTQ7" s="41"/>
      <c r="FTR7" s="41"/>
      <c r="FTS7" s="41"/>
      <c r="FTT7" s="41"/>
      <c r="FTU7" s="41"/>
      <c r="FTV7" s="41"/>
      <c r="FTW7" s="41"/>
      <c r="FTX7" s="41"/>
      <c r="FTY7" s="41"/>
      <c r="FTZ7" s="41"/>
      <c r="FUA7" s="41"/>
      <c r="FUB7" s="41"/>
      <c r="FUC7" s="41"/>
      <c r="FUD7" s="41"/>
      <c r="FUE7" s="41"/>
      <c r="FUF7" s="41"/>
      <c r="FUG7" s="41"/>
      <c r="FUH7" s="41"/>
      <c r="FUI7" s="41"/>
      <c r="FUJ7" s="41"/>
      <c r="FUK7" s="41"/>
      <c r="FUL7" s="41"/>
      <c r="FUM7" s="41"/>
      <c r="FUN7" s="41"/>
      <c r="FUO7" s="41"/>
      <c r="FUP7" s="41"/>
      <c r="FUQ7" s="41"/>
      <c r="FUR7" s="41"/>
      <c r="FUS7" s="41"/>
      <c r="FUT7" s="41"/>
      <c r="FUU7" s="41"/>
      <c r="FUV7" s="41"/>
      <c r="FUW7" s="41"/>
      <c r="FUX7" s="41"/>
      <c r="FUY7" s="41"/>
      <c r="FUZ7" s="41"/>
      <c r="FVA7" s="41"/>
      <c r="FVB7" s="41"/>
      <c r="FVC7" s="41"/>
      <c r="FVD7" s="41"/>
      <c r="FVE7" s="41"/>
      <c r="FVF7" s="41"/>
      <c r="FVG7" s="41"/>
      <c r="FVH7" s="41"/>
      <c r="FVI7" s="41"/>
      <c r="FVJ7" s="41"/>
      <c r="FVK7" s="41"/>
      <c r="FVL7" s="41"/>
      <c r="FVM7" s="41"/>
      <c r="FVN7" s="41"/>
      <c r="FVO7" s="41"/>
      <c r="FVP7" s="41"/>
      <c r="FVQ7" s="41"/>
      <c r="FVR7" s="41"/>
      <c r="FVS7" s="41"/>
      <c r="FVT7" s="41"/>
      <c r="FVU7" s="41"/>
      <c r="FVV7" s="41"/>
      <c r="FVW7" s="41"/>
      <c r="FVX7" s="41"/>
      <c r="FVY7" s="41"/>
      <c r="FVZ7" s="41"/>
      <c r="FWA7" s="41"/>
      <c r="FWB7" s="41"/>
      <c r="FWC7" s="41"/>
      <c r="FWD7" s="41"/>
      <c r="FWE7" s="41"/>
      <c r="FWF7" s="41"/>
      <c r="FWG7" s="41"/>
      <c r="FWH7" s="41"/>
      <c r="FWI7" s="41"/>
      <c r="FWJ7" s="41"/>
      <c r="FWK7" s="41"/>
      <c r="FWL7" s="41"/>
      <c r="FWM7" s="41"/>
      <c r="FWN7" s="41"/>
      <c r="FWO7" s="41"/>
      <c r="FWP7" s="41"/>
      <c r="FWQ7" s="41"/>
      <c r="FWR7" s="41"/>
      <c r="FWS7" s="41"/>
      <c r="FWT7" s="41"/>
      <c r="FWU7" s="41"/>
      <c r="FWV7" s="41"/>
      <c r="FWW7" s="41"/>
      <c r="FWX7" s="41"/>
      <c r="FWY7" s="41"/>
      <c r="FWZ7" s="41"/>
      <c r="FXA7" s="41"/>
      <c r="FXB7" s="41"/>
      <c r="FXC7" s="41"/>
      <c r="FXD7" s="41"/>
      <c r="FXE7" s="41"/>
      <c r="FXF7" s="41"/>
      <c r="FXG7" s="41"/>
      <c r="FXH7" s="41"/>
      <c r="FXI7" s="41"/>
      <c r="FXJ7" s="41"/>
      <c r="FXK7" s="41"/>
      <c r="FXL7" s="41"/>
      <c r="FXM7" s="41"/>
      <c r="FXN7" s="41"/>
      <c r="FXO7" s="41"/>
      <c r="FXP7" s="41"/>
      <c r="FXQ7" s="41"/>
      <c r="FXR7" s="41"/>
      <c r="FXS7" s="41"/>
      <c r="FXT7" s="41"/>
      <c r="FXU7" s="41"/>
      <c r="FXV7" s="41"/>
      <c r="FXW7" s="41"/>
      <c r="FXX7" s="41"/>
      <c r="FXY7" s="41"/>
      <c r="FXZ7" s="41"/>
      <c r="FYA7" s="41"/>
      <c r="FYB7" s="41"/>
      <c r="FYC7" s="41"/>
      <c r="FYD7" s="41"/>
      <c r="FYE7" s="41"/>
      <c r="FYF7" s="41"/>
      <c r="FYG7" s="41"/>
      <c r="FYH7" s="41"/>
      <c r="FYI7" s="41"/>
      <c r="FYJ7" s="41"/>
      <c r="FYK7" s="41"/>
      <c r="FYL7" s="41"/>
      <c r="FYM7" s="41"/>
      <c r="FYN7" s="41"/>
      <c r="FYO7" s="41"/>
      <c r="FYP7" s="41"/>
      <c r="FYQ7" s="41"/>
      <c r="FYR7" s="41"/>
      <c r="FYS7" s="41"/>
      <c r="FYT7" s="41"/>
      <c r="FYU7" s="41"/>
      <c r="FYV7" s="41"/>
      <c r="FYW7" s="41"/>
      <c r="FYX7" s="41"/>
      <c r="FYY7" s="41"/>
      <c r="FYZ7" s="41"/>
      <c r="FZA7" s="41"/>
      <c r="FZB7" s="41"/>
      <c r="FZC7" s="41"/>
      <c r="FZD7" s="41"/>
      <c r="FZE7" s="41"/>
      <c r="FZF7" s="41"/>
      <c r="FZG7" s="41"/>
      <c r="FZH7" s="41"/>
      <c r="FZI7" s="41"/>
      <c r="FZJ7" s="41"/>
      <c r="FZK7" s="41"/>
      <c r="FZL7" s="41"/>
      <c r="FZM7" s="41"/>
      <c r="FZN7" s="41"/>
      <c r="FZO7" s="41"/>
      <c r="FZP7" s="41"/>
      <c r="FZQ7" s="41"/>
      <c r="FZR7" s="41"/>
      <c r="FZS7" s="41"/>
      <c r="FZT7" s="41"/>
      <c r="FZU7" s="41"/>
      <c r="FZV7" s="41"/>
      <c r="FZW7" s="41"/>
      <c r="FZX7" s="41"/>
      <c r="FZY7" s="41"/>
      <c r="FZZ7" s="41"/>
      <c r="GAA7" s="41"/>
      <c r="GAB7" s="41"/>
      <c r="GAC7" s="41"/>
      <c r="GAD7" s="41"/>
      <c r="GAE7" s="41"/>
      <c r="GAF7" s="41"/>
      <c r="GAG7" s="41"/>
      <c r="GAH7" s="41"/>
      <c r="GAI7" s="41"/>
      <c r="GAJ7" s="41"/>
      <c r="GAK7" s="41"/>
      <c r="GAL7" s="41"/>
      <c r="GAM7" s="41"/>
      <c r="GAN7" s="41"/>
      <c r="GAO7" s="41"/>
      <c r="GAP7" s="41"/>
      <c r="GAQ7" s="41"/>
      <c r="GAR7" s="41"/>
      <c r="GAS7" s="41"/>
      <c r="GAT7" s="41"/>
      <c r="GAU7" s="41"/>
      <c r="GAV7" s="41"/>
      <c r="GAW7" s="41"/>
      <c r="GAX7" s="41"/>
      <c r="GAY7" s="41"/>
      <c r="GAZ7" s="41"/>
      <c r="GBA7" s="41"/>
      <c r="GBB7" s="41"/>
      <c r="GBC7" s="41"/>
      <c r="GBD7" s="41"/>
      <c r="GBE7" s="41"/>
      <c r="GBF7" s="41"/>
      <c r="GBG7" s="41"/>
      <c r="GBH7" s="41"/>
      <c r="GBI7" s="41"/>
      <c r="GBJ7" s="41"/>
      <c r="GBK7" s="41"/>
      <c r="GBL7" s="41"/>
      <c r="GBM7" s="41"/>
      <c r="GBN7" s="41"/>
      <c r="GBO7" s="41"/>
      <c r="GBP7" s="41"/>
      <c r="GBQ7" s="41"/>
      <c r="GBR7" s="41"/>
      <c r="GBS7" s="41"/>
      <c r="GBT7" s="41"/>
      <c r="GBU7" s="41"/>
      <c r="GBV7" s="41"/>
      <c r="GBW7" s="41"/>
      <c r="GBX7" s="41"/>
      <c r="GBY7" s="41"/>
      <c r="GBZ7" s="41"/>
      <c r="GCA7" s="41"/>
      <c r="GCB7" s="41"/>
      <c r="GCC7" s="41"/>
      <c r="GCD7" s="41"/>
      <c r="GCE7" s="41"/>
      <c r="GCF7" s="41"/>
      <c r="GCG7" s="41"/>
      <c r="GCH7" s="41"/>
      <c r="GCI7" s="41"/>
      <c r="GCJ7" s="41"/>
      <c r="GCK7" s="41"/>
      <c r="GCL7" s="41"/>
      <c r="GCM7" s="41"/>
      <c r="GCN7" s="41"/>
      <c r="GCO7" s="41"/>
      <c r="GCP7" s="41"/>
      <c r="GCQ7" s="41"/>
      <c r="GCR7" s="41"/>
      <c r="GCS7" s="41"/>
      <c r="GCT7" s="41"/>
      <c r="GCU7" s="41"/>
      <c r="GCV7" s="41"/>
      <c r="GCW7" s="41"/>
      <c r="GCX7" s="41"/>
      <c r="GCY7" s="41"/>
      <c r="GCZ7" s="41"/>
      <c r="GDA7" s="41"/>
      <c r="GDB7" s="41"/>
      <c r="GDC7" s="41"/>
      <c r="GDD7" s="41"/>
      <c r="GDE7" s="41"/>
      <c r="GDF7" s="41"/>
      <c r="GDG7" s="41"/>
      <c r="GDH7" s="41"/>
      <c r="GDI7" s="41"/>
      <c r="GDJ7" s="41"/>
      <c r="GDK7" s="41"/>
      <c r="GDL7" s="41"/>
      <c r="GDM7" s="41"/>
      <c r="GDN7" s="41"/>
      <c r="GDO7" s="41"/>
      <c r="GDP7" s="41"/>
      <c r="GDQ7" s="41"/>
      <c r="GDR7" s="41"/>
      <c r="GDS7" s="41"/>
      <c r="GDT7" s="41"/>
      <c r="GDU7" s="41"/>
      <c r="GDV7" s="41"/>
      <c r="GDW7" s="41"/>
      <c r="GDX7" s="41"/>
      <c r="GDY7" s="41"/>
      <c r="GDZ7" s="41"/>
      <c r="GEA7" s="41"/>
      <c r="GEB7" s="41"/>
      <c r="GEC7" s="41"/>
      <c r="GED7" s="41"/>
      <c r="GEE7" s="41"/>
      <c r="GEF7" s="41"/>
      <c r="GEG7" s="41"/>
      <c r="GEH7" s="41"/>
      <c r="GEI7" s="41"/>
      <c r="GEJ7" s="41"/>
      <c r="GEK7" s="41"/>
      <c r="GEL7" s="41"/>
      <c r="GEM7" s="41"/>
      <c r="GEN7" s="41"/>
      <c r="GEO7" s="41"/>
      <c r="GEP7" s="41"/>
      <c r="GEQ7" s="41"/>
      <c r="GER7" s="41"/>
      <c r="GES7" s="41"/>
      <c r="GET7" s="41"/>
      <c r="GEU7" s="41"/>
      <c r="GEV7" s="41"/>
      <c r="GEW7" s="41"/>
      <c r="GEX7" s="41"/>
      <c r="GEY7" s="41"/>
      <c r="GEZ7" s="41"/>
      <c r="GFA7" s="41"/>
      <c r="GFB7" s="41"/>
      <c r="GFC7" s="41"/>
      <c r="GFD7" s="41"/>
      <c r="GFE7" s="41"/>
      <c r="GFF7" s="41"/>
      <c r="GFG7" s="41"/>
      <c r="GFH7" s="41"/>
      <c r="GFI7" s="41"/>
      <c r="GFJ7" s="41"/>
      <c r="GFK7" s="41"/>
      <c r="GFL7" s="41"/>
      <c r="GFM7" s="41"/>
      <c r="GFN7" s="41"/>
      <c r="GFO7" s="41"/>
      <c r="GFP7" s="41"/>
      <c r="GFQ7" s="41"/>
      <c r="GFR7" s="41"/>
      <c r="GFS7" s="41"/>
      <c r="GFT7" s="41"/>
      <c r="GFU7" s="41"/>
      <c r="GFV7" s="41"/>
      <c r="GFW7" s="41"/>
      <c r="GFX7" s="41"/>
      <c r="GFY7" s="41"/>
      <c r="GFZ7" s="41"/>
      <c r="GGA7" s="41"/>
      <c r="GGB7" s="41"/>
      <c r="GGC7" s="41"/>
      <c r="GGD7" s="41"/>
      <c r="GGE7" s="41"/>
      <c r="GGF7" s="41"/>
      <c r="GGG7" s="41"/>
      <c r="GGH7" s="41"/>
      <c r="GGI7" s="41"/>
      <c r="GGJ7" s="41"/>
      <c r="GGK7" s="41"/>
      <c r="GGL7" s="41"/>
      <c r="GGM7" s="41"/>
      <c r="GGN7" s="41"/>
      <c r="GGO7" s="41"/>
      <c r="GGP7" s="41"/>
      <c r="GGQ7" s="41"/>
      <c r="GGR7" s="41"/>
      <c r="GGS7" s="41"/>
      <c r="GGT7" s="41"/>
      <c r="GGU7" s="41"/>
      <c r="GGV7" s="41"/>
      <c r="GGW7" s="41"/>
      <c r="GGX7" s="41"/>
      <c r="GGY7" s="41"/>
      <c r="GGZ7" s="41"/>
      <c r="GHA7" s="41"/>
      <c r="GHB7" s="41"/>
      <c r="GHC7" s="41"/>
      <c r="GHD7" s="41"/>
      <c r="GHE7" s="41"/>
      <c r="GHF7" s="41"/>
      <c r="GHG7" s="41"/>
      <c r="GHH7" s="41"/>
      <c r="GHI7" s="41"/>
      <c r="GHJ7" s="41"/>
      <c r="GHK7" s="41"/>
      <c r="GHL7" s="41"/>
      <c r="GHM7" s="41"/>
      <c r="GHN7" s="41"/>
      <c r="GHO7" s="41"/>
      <c r="GHP7" s="41"/>
      <c r="GHQ7" s="41"/>
      <c r="GHR7" s="41"/>
      <c r="GHS7" s="41"/>
      <c r="GHT7" s="41"/>
      <c r="GHU7" s="41"/>
      <c r="GHV7" s="41"/>
      <c r="GHW7" s="41"/>
      <c r="GHX7" s="41"/>
      <c r="GHY7" s="41"/>
      <c r="GHZ7" s="41"/>
      <c r="GIA7" s="41"/>
      <c r="GIB7" s="41"/>
      <c r="GIC7" s="41"/>
      <c r="GID7" s="41"/>
      <c r="GIE7" s="41"/>
      <c r="GIF7" s="41"/>
      <c r="GIG7" s="41"/>
      <c r="GIH7" s="41"/>
      <c r="GII7" s="41"/>
      <c r="GIJ7" s="41"/>
      <c r="GIK7" s="41"/>
      <c r="GIL7" s="41"/>
      <c r="GIM7" s="41"/>
      <c r="GIN7" s="41"/>
      <c r="GIO7" s="41"/>
      <c r="GIP7" s="41"/>
      <c r="GIQ7" s="41"/>
      <c r="GIR7" s="41"/>
      <c r="GIS7" s="41"/>
      <c r="GIT7" s="41"/>
      <c r="GIU7" s="41"/>
      <c r="GIV7" s="41"/>
      <c r="GIW7" s="41"/>
      <c r="GIX7" s="41"/>
      <c r="GIY7" s="41"/>
      <c r="GIZ7" s="41"/>
      <c r="GJA7" s="41"/>
      <c r="GJB7" s="41"/>
      <c r="GJC7" s="41"/>
      <c r="GJD7" s="41"/>
      <c r="GJE7" s="41"/>
      <c r="GJF7" s="41"/>
      <c r="GJG7" s="41"/>
      <c r="GJH7" s="41"/>
      <c r="GJI7" s="41"/>
      <c r="GJJ7" s="41"/>
      <c r="GJK7" s="41"/>
      <c r="GJL7" s="41"/>
      <c r="GJM7" s="41"/>
      <c r="GJN7" s="41"/>
      <c r="GJO7" s="41"/>
      <c r="GJP7" s="41"/>
      <c r="GJQ7" s="41"/>
      <c r="GJR7" s="41"/>
      <c r="GJS7" s="41"/>
      <c r="GJT7" s="41"/>
      <c r="GJU7" s="41"/>
      <c r="GJV7" s="41"/>
      <c r="GJW7" s="41"/>
      <c r="GJX7" s="41"/>
      <c r="GJY7" s="41"/>
      <c r="GJZ7" s="41"/>
      <c r="GKA7" s="41"/>
      <c r="GKB7" s="41"/>
      <c r="GKC7" s="41"/>
      <c r="GKD7" s="41"/>
      <c r="GKE7" s="41"/>
      <c r="GKF7" s="41"/>
      <c r="GKG7" s="41"/>
      <c r="GKH7" s="41"/>
      <c r="GKI7" s="41"/>
      <c r="GKJ7" s="41"/>
      <c r="GKK7" s="41"/>
      <c r="GKL7" s="41"/>
      <c r="GKM7" s="41"/>
      <c r="GKN7" s="41"/>
      <c r="GKO7" s="41"/>
      <c r="GKP7" s="41"/>
      <c r="GKQ7" s="41"/>
      <c r="GKR7" s="41"/>
      <c r="GKS7" s="41"/>
      <c r="GKT7" s="41"/>
      <c r="GKU7" s="41"/>
      <c r="GKV7" s="41"/>
      <c r="GKW7" s="41"/>
      <c r="GKX7" s="41"/>
      <c r="GKY7" s="41"/>
      <c r="GKZ7" s="41"/>
      <c r="GLA7" s="41"/>
      <c r="GLB7" s="41"/>
      <c r="GLC7" s="41"/>
      <c r="GLD7" s="41"/>
      <c r="GLE7" s="41"/>
      <c r="GLF7" s="41"/>
      <c r="GLG7" s="41"/>
      <c r="GLH7" s="41"/>
      <c r="GLI7" s="41"/>
      <c r="GLJ7" s="41"/>
      <c r="GLK7" s="41"/>
      <c r="GLL7" s="41"/>
      <c r="GLM7" s="41"/>
      <c r="GLN7" s="41"/>
      <c r="GLO7" s="41"/>
      <c r="GLP7" s="41"/>
      <c r="GLQ7" s="41"/>
      <c r="GLR7" s="41"/>
      <c r="GLS7" s="41"/>
      <c r="GLT7" s="41"/>
      <c r="GLU7" s="41"/>
      <c r="GLV7" s="41"/>
      <c r="GLW7" s="41"/>
      <c r="GLX7" s="41"/>
      <c r="GLY7" s="41"/>
      <c r="GLZ7" s="41"/>
      <c r="GMA7" s="41"/>
      <c r="GMB7" s="41"/>
      <c r="GMC7" s="41"/>
      <c r="GMD7" s="41"/>
      <c r="GME7" s="41"/>
      <c r="GMF7" s="41"/>
      <c r="GMG7" s="41"/>
      <c r="GMH7" s="41"/>
      <c r="GMI7" s="41"/>
      <c r="GMJ7" s="41"/>
      <c r="GMK7" s="41"/>
      <c r="GML7" s="41"/>
      <c r="GMM7" s="41"/>
      <c r="GMN7" s="41"/>
      <c r="GMO7" s="41"/>
      <c r="GMP7" s="41"/>
      <c r="GMQ7" s="41"/>
      <c r="GMR7" s="41"/>
      <c r="GMS7" s="41"/>
      <c r="GMT7" s="41"/>
      <c r="GMU7" s="41"/>
      <c r="GMV7" s="41"/>
      <c r="GMW7" s="41"/>
      <c r="GMX7" s="41"/>
      <c r="GMY7" s="41"/>
      <c r="GMZ7" s="41"/>
      <c r="GNA7" s="41"/>
      <c r="GNB7" s="41"/>
      <c r="GNC7" s="41"/>
      <c r="GND7" s="41"/>
      <c r="GNE7" s="41"/>
      <c r="GNF7" s="41"/>
      <c r="GNG7" s="41"/>
      <c r="GNH7" s="41"/>
      <c r="GNI7" s="41"/>
      <c r="GNJ7" s="41"/>
      <c r="GNK7" s="41"/>
      <c r="GNL7" s="41"/>
      <c r="GNM7" s="41"/>
      <c r="GNN7" s="41"/>
      <c r="GNO7" s="41"/>
      <c r="GNP7" s="41"/>
      <c r="GNQ7" s="41"/>
      <c r="GNR7" s="41"/>
      <c r="GNS7" s="41"/>
      <c r="GNT7" s="41"/>
      <c r="GNU7" s="41"/>
      <c r="GNV7" s="41"/>
      <c r="GNW7" s="41"/>
      <c r="GNX7" s="41"/>
      <c r="GNY7" s="41"/>
      <c r="GNZ7" s="41"/>
      <c r="GOA7" s="41"/>
      <c r="GOB7" s="41"/>
      <c r="GOC7" s="41"/>
      <c r="GOD7" s="41"/>
      <c r="GOE7" s="41"/>
      <c r="GOF7" s="41"/>
      <c r="GOG7" s="41"/>
      <c r="GOH7" s="41"/>
      <c r="GOI7" s="41"/>
      <c r="GOJ7" s="41"/>
      <c r="GOK7" s="41"/>
      <c r="GOL7" s="41"/>
      <c r="GOM7" s="41"/>
      <c r="GON7" s="41"/>
      <c r="GOO7" s="41"/>
      <c r="GOP7" s="41"/>
      <c r="GOQ7" s="41"/>
      <c r="GOR7" s="41"/>
      <c r="GOS7" s="41"/>
      <c r="GOT7" s="41"/>
      <c r="GOU7" s="41"/>
      <c r="GOV7" s="41"/>
      <c r="GOW7" s="41"/>
      <c r="GOX7" s="41"/>
      <c r="GOY7" s="41"/>
      <c r="GOZ7" s="41"/>
      <c r="GPA7" s="41"/>
      <c r="GPB7" s="41"/>
      <c r="GPC7" s="41"/>
      <c r="GPD7" s="41"/>
      <c r="GPE7" s="41"/>
      <c r="GPF7" s="41"/>
      <c r="GPG7" s="41"/>
      <c r="GPH7" s="41"/>
      <c r="GPI7" s="41"/>
      <c r="GPJ7" s="41"/>
      <c r="GPK7" s="41"/>
      <c r="GPL7" s="41"/>
      <c r="GPM7" s="41"/>
      <c r="GPN7" s="41"/>
      <c r="GPO7" s="41"/>
      <c r="GPP7" s="41"/>
      <c r="GPQ7" s="41"/>
      <c r="GPR7" s="41"/>
      <c r="GPS7" s="41"/>
      <c r="GPT7" s="41"/>
      <c r="GPU7" s="41"/>
      <c r="GPV7" s="41"/>
      <c r="GPW7" s="41"/>
      <c r="GPX7" s="41"/>
      <c r="GPY7" s="41"/>
      <c r="GPZ7" s="41"/>
      <c r="GQA7" s="41"/>
      <c r="GQB7" s="41"/>
      <c r="GQC7" s="41"/>
      <c r="GQD7" s="41"/>
      <c r="GQE7" s="41"/>
      <c r="GQF7" s="41"/>
      <c r="GQG7" s="41"/>
      <c r="GQH7" s="41"/>
      <c r="GQI7" s="41"/>
      <c r="GQJ7" s="41"/>
      <c r="GQK7" s="41"/>
      <c r="GQL7" s="41"/>
      <c r="GQM7" s="41"/>
      <c r="GQN7" s="41"/>
      <c r="GQO7" s="41"/>
      <c r="GQP7" s="41"/>
      <c r="GQQ7" s="41"/>
      <c r="GQR7" s="41"/>
      <c r="GQS7" s="41"/>
      <c r="GQT7" s="41"/>
      <c r="GQU7" s="41"/>
      <c r="GQV7" s="41"/>
      <c r="GQW7" s="41"/>
      <c r="GQX7" s="41"/>
      <c r="GQY7" s="41"/>
      <c r="GQZ7" s="41"/>
      <c r="GRA7" s="41"/>
      <c r="GRB7" s="41"/>
      <c r="GRC7" s="41"/>
      <c r="GRD7" s="41"/>
      <c r="GRE7" s="41"/>
      <c r="GRF7" s="41"/>
      <c r="GRG7" s="41"/>
      <c r="GRH7" s="41"/>
      <c r="GRI7" s="41"/>
      <c r="GRJ7" s="41"/>
      <c r="GRK7" s="41"/>
      <c r="GRL7" s="41"/>
      <c r="GRM7" s="41"/>
      <c r="GRN7" s="41"/>
      <c r="GRO7" s="41"/>
      <c r="GRP7" s="41"/>
      <c r="GRQ7" s="41"/>
      <c r="GRR7" s="41"/>
      <c r="GRS7" s="41"/>
      <c r="GRT7" s="41"/>
      <c r="GRU7" s="41"/>
      <c r="GRV7" s="41"/>
      <c r="GRW7" s="41"/>
      <c r="GRX7" s="41"/>
      <c r="GRY7" s="41"/>
      <c r="GRZ7" s="41"/>
      <c r="GSA7" s="41"/>
      <c r="GSB7" s="41"/>
      <c r="GSC7" s="41"/>
      <c r="GSD7" s="41"/>
      <c r="GSE7" s="41"/>
      <c r="GSF7" s="41"/>
      <c r="GSG7" s="41"/>
      <c r="GSH7" s="41"/>
      <c r="GSI7" s="41"/>
      <c r="GSJ7" s="41"/>
      <c r="GSK7" s="41"/>
      <c r="GSL7" s="41"/>
      <c r="GSM7" s="41"/>
      <c r="GSN7" s="41"/>
      <c r="GSO7" s="41"/>
      <c r="GSP7" s="41"/>
      <c r="GSQ7" s="41"/>
      <c r="GSR7" s="41"/>
      <c r="GSS7" s="41"/>
      <c r="GST7" s="41"/>
      <c r="GSU7" s="41"/>
      <c r="GSV7" s="41"/>
      <c r="GSW7" s="41"/>
      <c r="GSX7" s="41"/>
      <c r="GSY7" s="41"/>
      <c r="GSZ7" s="41"/>
      <c r="GTA7" s="41"/>
      <c r="GTB7" s="41"/>
      <c r="GTC7" s="41"/>
      <c r="GTD7" s="41"/>
      <c r="GTE7" s="41"/>
      <c r="GTF7" s="41"/>
      <c r="GTG7" s="41"/>
      <c r="GTH7" s="41"/>
      <c r="GTI7" s="41"/>
      <c r="GTJ7" s="41"/>
      <c r="GTK7" s="41"/>
      <c r="GTL7" s="41"/>
      <c r="GTM7" s="41"/>
      <c r="GTN7" s="41"/>
      <c r="GTO7" s="41"/>
      <c r="GTP7" s="41"/>
      <c r="GTQ7" s="41"/>
      <c r="GTR7" s="41"/>
      <c r="GTS7" s="41"/>
      <c r="GTT7" s="41"/>
      <c r="GTU7" s="41"/>
      <c r="GTV7" s="41"/>
      <c r="GTW7" s="41"/>
      <c r="GTX7" s="41"/>
      <c r="GTY7" s="41"/>
      <c r="GTZ7" s="41"/>
      <c r="GUA7" s="41"/>
      <c r="GUB7" s="41"/>
      <c r="GUC7" s="41"/>
      <c r="GUD7" s="41"/>
      <c r="GUE7" s="41"/>
      <c r="GUF7" s="41"/>
      <c r="GUG7" s="41"/>
      <c r="GUH7" s="41"/>
      <c r="GUI7" s="41"/>
      <c r="GUJ7" s="41"/>
      <c r="GUK7" s="41"/>
      <c r="GUL7" s="41"/>
      <c r="GUM7" s="41"/>
      <c r="GUN7" s="41"/>
      <c r="GUO7" s="41"/>
      <c r="GUP7" s="41"/>
      <c r="GUQ7" s="41"/>
      <c r="GUR7" s="41"/>
      <c r="GUS7" s="41"/>
      <c r="GUT7" s="41"/>
      <c r="GUU7" s="41"/>
      <c r="GUV7" s="41"/>
      <c r="GUW7" s="41"/>
      <c r="GUX7" s="41"/>
      <c r="GUY7" s="41"/>
      <c r="GUZ7" s="41"/>
      <c r="GVA7" s="41"/>
      <c r="GVB7" s="41"/>
      <c r="GVC7" s="41"/>
      <c r="GVD7" s="41"/>
      <c r="GVE7" s="41"/>
      <c r="GVF7" s="41"/>
      <c r="GVG7" s="41"/>
      <c r="GVH7" s="41"/>
      <c r="GVI7" s="41"/>
      <c r="GVJ7" s="41"/>
      <c r="GVK7" s="41"/>
      <c r="GVL7" s="41"/>
      <c r="GVM7" s="41"/>
      <c r="GVN7" s="41"/>
      <c r="GVO7" s="41"/>
      <c r="GVP7" s="41"/>
      <c r="GVQ7" s="41"/>
      <c r="GVR7" s="41"/>
      <c r="GVS7" s="41"/>
      <c r="GVT7" s="41"/>
      <c r="GVU7" s="41"/>
      <c r="GVV7" s="41"/>
      <c r="GVW7" s="41"/>
      <c r="GVX7" s="41"/>
      <c r="GVY7" s="41"/>
      <c r="GVZ7" s="41"/>
      <c r="GWA7" s="41"/>
      <c r="GWB7" s="41"/>
      <c r="GWC7" s="41"/>
      <c r="GWD7" s="41"/>
      <c r="GWE7" s="41"/>
      <c r="GWF7" s="41"/>
      <c r="GWG7" s="41"/>
      <c r="GWH7" s="41"/>
      <c r="GWI7" s="41"/>
      <c r="GWJ7" s="41"/>
      <c r="GWK7" s="41"/>
      <c r="GWL7" s="41"/>
      <c r="GWM7" s="41"/>
      <c r="GWN7" s="41"/>
      <c r="GWO7" s="41"/>
      <c r="GWP7" s="41"/>
      <c r="GWQ7" s="41"/>
      <c r="GWR7" s="41"/>
      <c r="GWS7" s="41"/>
      <c r="GWT7" s="41"/>
      <c r="GWU7" s="41"/>
      <c r="GWV7" s="41"/>
      <c r="GWW7" s="41"/>
      <c r="GWX7" s="41"/>
      <c r="GWY7" s="41"/>
      <c r="GWZ7" s="41"/>
      <c r="GXA7" s="41"/>
      <c r="GXB7" s="41"/>
      <c r="GXC7" s="41"/>
      <c r="GXD7" s="41"/>
      <c r="GXE7" s="41"/>
      <c r="GXF7" s="41"/>
      <c r="GXG7" s="41"/>
      <c r="GXH7" s="41"/>
      <c r="GXI7" s="41"/>
      <c r="GXJ7" s="41"/>
      <c r="GXK7" s="41"/>
      <c r="GXL7" s="41"/>
      <c r="GXM7" s="41"/>
      <c r="GXN7" s="41"/>
      <c r="GXO7" s="41"/>
      <c r="GXP7" s="41"/>
      <c r="GXQ7" s="41"/>
      <c r="GXR7" s="41"/>
      <c r="GXS7" s="41"/>
      <c r="GXT7" s="41"/>
      <c r="GXU7" s="41"/>
      <c r="GXV7" s="41"/>
      <c r="GXW7" s="41"/>
      <c r="GXX7" s="41"/>
      <c r="GXY7" s="41"/>
      <c r="GXZ7" s="41"/>
      <c r="GYA7" s="41"/>
      <c r="GYB7" s="41"/>
      <c r="GYC7" s="41"/>
      <c r="GYD7" s="41"/>
      <c r="GYE7" s="41"/>
      <c r="GYF7" s="41"/>
      <c r="GYG7" s="41"/>
      <c r="GYH7" s="41"/>
      <c r="GYI7" s="41"/>
      <c r="GYJ7" s="41"/>
      <c r="GYK7" s="41"/>
      <c r="GYL7" s="41"/>
      <c r="GYM7" s="41"/>
      <c r="GYN7" s="41"/>
      <c r="GYO7" s="41"/>
      <c r="GYP7" s="41"/>
      <c r="GYQ7" s="41"/>
      <c r="GYR7" s="41"/>
      <c r="GYS7" s="41"/>
      <c r="GYT7" s="41"/>
      <c r="GYU7" s="41"/>
      <c r="GYV7" s="41"/>
      <c r="GYW7" s="41"/>
      <c r="GYX7" s="41"/>
      <c r="GYY7" s="41"/>
      <c r="GYZ7" s="41"/>
      <c r="GZA7" s="41"/>
      <c r="GZB7" s="41"/>
      <c r="GZC7" s="41"/>
      <c r="GZD7" s="41"/>
      <c r="GZE7" s="41"/>
      <c r="GZF7" s="41"/>
      <c r="GZG7" s="41"/>
      <c r="GZH7" s="41"/>
      <c r="GZI7" s="41"/>
      <c r="GZJ7" s="41"/>
      <c r="GZK7" s="41"/>
      <c r="GZL7" s="41"/>
      <c r="GZM7" s="41"/>
      <c r="GZN7" s="41"/>
      <c r="GZO7" s="41"/>
      <c r="GZP7" s="41"/>
      <c r="GZQ7" s="41"/>
      <c r="GZR7" s="41"/>
      <c r="GZS7" s="41"/>
      <c r="GZT7" s="41"/>
      <c r="GZU7" s="41"/>
      <c r="GZV7" s="41"/>
      <c r="GZW7" s="41"/>
      <c r="GZX7" s="41"/>
      <c r="GZY7" s="41"/>
      <c r="GZZ7" s="41"/>
      <c r="HAA7" s="41"/>
      <c r="HAB7" s="41"/>
      <c r="HAC7" s="41"/>
      <c r="HAD7" s="41"/>
      <c r="HAE7" s="41"/>
      <c r="HAF7" s="41"/>
      <c r="HAG7" s="41"/>
      <c r="HAH7" s="41"/>
      <c r="HAI7" s="41"/>
      <c r="HAJ7" s="41"/>
      <c r="HAK7" s="41"/>
      <c r="HAL7" s="41"/>
      <c r="HAM7" s="41"/>
      <c r="HAN7" s="41"/>
      <c r="HAO7" s="41"/>
      <c r="HAP7" s="41"/>
      <c r="HAQ7" s="41"/>
      <c r="HAR7" s="41"/>
      <c r="HAS7" s="41"/>
      <c r="HAT7" s="41"/>
      <c r="HAU7" s="41"/>
      <c r="HAV7" s="41"/>
      <c r="HAW7" s="41"/>
      <c r="HAX7" s="41"/>
      <c r="HAY7" s="41"/>
      <c r="HAZ7" s="41"/>
      <c r="HBA7" s="41"/>
      <c r="HBB7" s="41"/>
      <c r="HBC7" s="41"/>
      <c r="HBD7" s="41"/>
      <c r="HBE7" s="41"/>
      <c r="HBF7" s="41"/>
      <c r="HBG7" s="41"/>
      <c r="HBH7" s="41"/>
      <c r="HBI7" s="41"/>
      <c r="HBJ7" s="41"/>
      <c r="HBK7" s="41"/>
      <c r="HBL7" s="41"/>
      <c r="HBM7" s="41"/>
      <c r="HBN7" s="41"/>
      <c r="HBO7" s="41"/>
      <c r="HBP7" s="41"/>
      <c r="HBQ7" s="41"/>
      <c r="HBR7" s="41"/>
      <c r="HBS7" s="41"/>
      <c r="HBT7" s="41"/>
      <c r="HBU7" s="41"/>
      <c r="HBV7" s="41"/>
      <c r="HBW7" s="41"/>
      <c r="HBX7" s="41"/>
      <c r="HBY7" s="41"/>
      <c r="HBZ7" s="41"/>
      <c r="HCA7" s="41"/>
      <c r="HCB7" s="41"/>
      <c r="HCC7" s="41"/>
      <c r="HCD7" s="41"/>
      <c r="HCE7" s="41"/>
      <c r="HCF7" s="41"/>
      <c r="HCG7" s="41"/>
      <c r="HCH7" s="41"/>
      <c r="HCI7" s="41"/>
      <c r="HCJ7" s="41"/>
      <c r="HCK7" s="41"/>
      <c r="HCL7" s="41"/>
      <c r="HCM7" s="41"/>
      <c r="HCN7" s="41"/>
      <c r="HCO7" s="41"/>
      <c r="HCP7" s="41"/>
      <c r="HCQ7" s="41"/>
      <c r="HCR7" s="41"/>
      <c r="HCS7" s="41"/>
      <c r="HCT7" s="41"/>
      <c r="HCU7" s="41"/>
      <c r="HCV7" s="41"/>
      <c r="HCW7" s="41"/>
      <c r="HCX7" s="41"/>
      <c r="HCY7" s="41"/>
      <c r="HCZ7" s="41"/>
      <c r="HDA7" s="41"/>
      <c r="HDB7" s="41"/>
      <c r="HDC7" s="41"/>
      <c r="HDD7" s="41"/>
      <c r="HDE7" s="41"/>
      <c r="HDF7" s="41"/>
      <c r="HDG7" s="41"/>
      <c r="HDH7" s="41"/>
      <c r="HDI7" s="41"/>
      <c r="HDJ7" s="41"/>
      <c r="HDK7" s="41"/>
      <c r="HDL7" s="41"/>
      <c r="HDM7" s="41"/>
      <c r="HDN7" s="41"/>
      <c r="HDO7" s="41"/>
      <c r="HDP7" s="41"/>
      <c r="HDQ7" s="41"/>
      <c r="HDR7" s="41"/>
      <c r="HDS7" s="41"/>
      <c r="HDT7" s="41"/>
      <c r="HDU7" s="41"/>
      <c r="HDV7" s="41"/>
      <c r="HDW7" s="41"/>
      <c r="HDX7" s="41"/>
      <c r="HDY7" s="41"/>
      <c r="HDZ7" s="41"/>
      <c r="HEA7" s="41"/>
      <c r="HEB7" s="41"/>
      <c r="HEC7" s="41"/>
      <c r="HED7" s="41"/>
      <c r="HEE7" s="41"/>
      <c r="HEF7" s="41"/>
      <c r="HEG7" s="41"/>
      <c r="HEH7" s="41"/>
      <c r="HEI7" s="41"/>
      <c r="HEJ7" s="41"/>
      <c r="HEK7" s="41"/>
      <c r="HEL7" s="41"/>
      <c r="HEM7" s="41"/>
      <c r="HEN7" s="41"/>
      <c r="HEO7" s="41"/>
      <c r="HEP7" s="41"/>
      <c r="HEQ7" s="41"/>
      <c r="HER7" s="41"/>
      <c r="HES7" s="41"/>
      <c r="HET7" s="41"/>
      <c r="HEU7" s="41"/>
      <c r="HEV7" s="41"/>
      <c r="HEW7" s="41"/>
      <c r="HEX7" s="41"/>
      <c r="HEY7" s="41"/>
      <c r="HEZ7" s="41"/>
      <c r="HFA7" s="41"/>
      <c r="HFB7" s="41"/>
      <c r="HFC7" s="41"/>
      <c r="HFD7" s="41"/>
      <c r="HFE7" s="41"/>
      <c r="HFF7" s="41"/>
      <c r="HFG7" s="41"/>
      <c r="HFH7" s="41"/>
      <c r="HFI7" s="41"/>
      <c r="HFJ7" s="41"/>
      <c r="HFK7" s="41"/>
      <c r="HFL7" s="41"/>
      <c r="HFM7" s="41"/>
      <c r="HFN7" s="41"/>
      <c r="HFO7" s="41"/>
      <c r="HFP7" s="41"/>
      <c r="HFQ7" s="41"/>
      <c r="HFR7" s="41"/>
      <c r="HFS7" s="41"/>
      <c r="HFT7" s="41"/>
      <c r="HFU7" s="41"/>
      <c r="HFV7" s="41"/>
      <c r="HFW7" s="41"/>
      <c r="HFX7" s="41"/>
      <c r="HFY7" s="41"/>
      <c r="HFZ7" s="41"/>
      <c r="HGA7" s="41"/>
      <c r="HGB7" s="41"/>
      <c r="HGC7" s="41"/>
      <c r="HGD7" s="41"/>
      <c r="HGE7" s="41"/>
      <c r="HGF7" s="41"/>
      <c r="HGG7" s="41"/>
      <c r="HGH7" s="41"/>
      <c r="HGI7" s="41"/>
      <c r="HGJ7" s="41"/>
      <c r="HGK7" s="41"/>
      <c r="HGL7" s="41"/>
      <c r="HGM7" s="41"/>
      <c r="HGN7" s="41"/>
      <c r="HGO7" s="41"/>
      <c r="HGP7" s="41"/>
      <c r="HGQ7" s="41"/>
      <c r="HGR7" s="41"/>
      <c r="HGS7" s="41"/>
      <c r="HGT7" s="41"/>
      <c r="HGU7" s="41"/>
      <c r="HGV7" s="41"/>
      <c r="HGW7" s="41"/>
      <c r="HGX7" s="41"/>
      <c r="HGY7" s="41"/>
      <c r="HGZ7" s="41"/>
      <c r="HHA7" s="41"/>
      <c r="HHB7" s="41"/>
      <c r="HHC7" s="41"/>
      <c r="HHD7" s="41"/>
      <c r="HHE7" s="41"/>
      <c r="HHF7" s="41"/>
      <c r="HHG7" s="41"/>
      <c r="HHH7" s="41"/>
      <c r="HHI7" s="41"/>
      <c r="HHJ7" s="41"/>
      <c r="HHK7" s="41"/>
      <c r="HHL7" s="41"/>
      <c r="HHM7" s="41"/>
      <c r="HHN7" s="41"/>
      <c r="HHO7" s="41"/>
      <c r="HHP7" s="41"/>
      <c r="HHQ7" s="41"/>
      <c r="HHR7" s="41"/>
      <c r="HHS7" s="41"/>
      <c r="HHT7" s="41"/>
      <c r="HHU7" s="41"/>
      <c r="HHV7" s="41"/>
      <c r="HHW7" s="41"/>
      <c r="HHX7" s="41"/>
      <c r="HHY7" s="41"/>
      <c r="HHZ7" s="41"/>
      <c r="HIA7" s="41"/>
      <c r="HIB7" s="41"/>
      <c r="HIC7" s="41"/>
      <c r="HID7" s="41"/>
      <c r="HIE7" s="41"/>
      <c r="HIF7" s="41"/>
      <c r="HIG7" s="41"/>
      <c r="HIH7" s="41"/>
      <c r="HII7" s="41"/>
      <c r="HIJ7" s="41"/>
      <c r="HIK7" s="41"/>
      <c r="HIL7" s="41"/>
      <c r="HIM7" s="41"/>
      <c r="HIN7" s="41"/>
      <c r="HIO7" s="41"/>
      <c r="HIP7" s="41"/>
      <c r="HIQ7" s="41"/>
      <c r="HIR7" s="41"/>
      <c r="HIS7" s="41"/>
      <c r="HIT7" s="41"/>
      <c r="HIU7" s="41"/>
      <c r="HIV7" s="41"/>
      <c r="HIW7" s="41"/>
      <c r="HIX7" s="41"/>
      <c r="HIY7" s="41"/>
      <c r="HIZ7" s="41"/>
      <c r="HJA7" s="41"/>
      <c r="HJB7" s="41"/>
      <c r="HJC7" s="41"/>
      <c r="HJD7" s="41"/>
      <c r="HJE7" s="41"/>
      <c r="HJF7" s="41"/>
      <c r="HJG7" s="41"/>
      <c r="HJH7" s="41"/>
      <c r="HJI7" s="41"/>
      <c r="HJJ7" s="41"/>
      <c r="HJK7" s="41"/>
      <c r="HJL7" s="41"/>
      <c r="HJM7" s="41"/>
      <c r="HJN7" s="41"/>
      <c r="HJO7" s="41"/>
      <c r="HJP7" s="41"/>
      <c r="HJQ7" s="41"/>
      <c r="HJR7" s="41"/>
      <c r="HJS7" s="41"/>
      <c r="HJT7" s="41"/>
      <c r="HJU7" s="41"/>
      <c r="HJV7" s="41"/>
      <c r="HJW7" s="41"/>
      <c r="HJX7" s="41"/>
      <c r="HJY7" s="41"/>
      <c r="HJZ7" s="41"/>
      <c r="HKA7" s="41"/>
      <c r="HKB7" s="41"/>
      <c r="HKC7" s="41"/>
      <c r="HKD7" s="41"/>
      <c r="HKE7" s="41"/>
      <c r="HKF7" s="41"/>
      <c r="HKG7" s="41"/>
      <c r="HKH7" s="41"/>
      <c r="HKI7" s="41"/>
      <c r="HKJ7" s="41"/>
      <c r="HKK7" s="41"/>
      <c r="HKL7" s="41"/>
      <c r="HKM7" s="41"/>
      <c r="HKN7" s="41"/>
      <c r="HKO7" s="41"/>
      <c r="HKP7" s="41"/>
      <c r="HKQ7" s="41"/>
      <c r="HKR7" s="41"/>
      <c r="HKS7" s="41"/>
      <c r="HKT7" s="41"/>
      <c r="HKU7" s="41"/>
      <c r="HKV7" s="41"/>
      <c r="HKW7" s="41"/>
      <c r="HKX7" s="41"/>
      <c r="HKY7" s="41"/>
      <c r="HKZ7" s="41"/>
      <c r="HLA7" s="41"/>
      <c r="HLB7" s="41"/>
      <c r="HLC7" s="41"/>
      <c r="HLD7" s="41"/>
      <c r="HLE7" s="41"/>
      <c r="HLF7" s="41"/>
      <c r="HLG7" s="41"/>
      <c r="HLH7" s="41"/>
      <c r="HLI7" s="41"/>
      <c r="HLJ7" s="41"/>
      <c r="HLK7" s="41"/>
      <c r="HLL7" s="41"/>
      <c r="HLM7" s="41"/>
      <c r="HLN7" s="41"/>
      <c r="HLO7" s="41"/>
      <c r="HLP7" s="41"/>
      <c r="HLQ7" s="41"/>
      <c r="HLR7" s="41"/>
      <c r="HLS7" s="41"/>
      <c r="HLT7" s="41"/>
      <c r="HLU7" s="41"/>
      <c r="HLV7" s="41"/>
      <c r="HLW7" s="41"/>
      <c r="HLX7" s="41"/>
      <c r="HLY7" s="41"/>
      <c r="HLZ7" s="41"/>
      <c r="HMA7" s="41"/>
      <c r="HMB7" s="41"/>
      <c r="HMC7" s="41"/>
      <c r="HMD7" s="41"/>
      <c r="HME7" s="41"/>
      <c r="HMF7" s="41"/>
      <c r="HMG7" s="41"/>
      <c r="HMH7" s="41"/>
      <c r="HMI7" s="41"/>
      <c r="HMJ7" s="41"/>
      <c r="HMK7" s="41"/>
      <c r="HML7" s="41"/>
      <c r="HMM7" s="41"/>
      <c r="HMN7" s="41"/>
      <c r="HMO7" s="41"/>
      <c r="HMP7" s="41"/>
      <c r="HMQ7" s="41"/>
      <c r="HMR7" s="41"/>
      <c r="HMS7" s="41"/>
      <c r="HMT7" s="41"/>
      <c r="HMU7" s="41"/>
      <c r="HMV7" s="41"/>
      <c r="HMW7" s="41"/>
      <c r="HMX7" s="41"/>
      <c r="HMY7" s="41"/>
      <c r="HMZ7" s="41"/>
      <c r="HNA7" s="41"/>
      <c r="HNB7" s="41"/>
      <c r="HNC7" s="41"/>
      <c r="HND7" s="41"/>
      <c r="HNE7" s="41"/>
      <c r="HNF7" s="41"/>
      <c r="HNG7" s="41"/>
      <c r="HNH7" s="41"/>
      <c r="HNI7" s="41"/>
      <c r="HNJ7" s="41"/>
      <c r="HNK7" s="41"/>
      <c r="HNL7" s="41"/>
      <c r="HNM7" s="41"/>
      <c r="HNN7" s="41"/>
      <c r="HNO7" s="41"/>
      <c r="HNP7" s="41"/>
      <c r="HNQ7" s="41"/>
      <c r="HNR7" s="41"/>
      <c r="HNS7" s="41"/>
      <c r="HNT7" s="41"/>
      <c r="HNU7" s="41"/>
      <c r="HNV7" s="41"/>
      <c r="HNW7" s="41"/>
      <c r="HNX7" s="41"/>
      <c r="HNY7" s="41"/>
      <c r="HNZ7" s="41"/>
      <c r="HOA7" s="41"/>
      <c r="HOB7" s="41"/>
      <c r="HOC7" s="41"/>
      <c r="HOD7" s="41"/>
      <c r="HOE7" s="41"/>
      <c r="HOF7" s="41"/>
      <c r="HOG7" s="41"/>
      <c r="HOH7" s="41"/>
      <c r="HOI7" s="41"/>
      <c r="HOJ7" s="41"/>
      <c r="HOK7" s="41"/>
      <c r="HOL7" s="41"/>
      <c r="HOM7" s="41"/>
      <c r="HON7" s="41"/>
      <c r="HOO7" s="41"/>
      <c r="HOP7" s="41"/>
      <c r="HOQ7" s="41"/>
      <c r="HOR7" s="41"/>
      <c r="HOS7" s="41"/>
      <c r="HOT7" s="41"/>
      <c r="HOU7" s="41"/>
      <c r="HOV7" s="41"/>
      <c r="HOW7" s="41"/>
      <c r="HOX7" s="41"/>
      <c r="HOY7" s="41"/>
      <c r="HOZ7" s="41"/>
      <c r="HPA7" s="41"/>
      <c r="HPB7" s="41"/>
      <c r="HPC7" s="41"/>
      <c r="HPD7" s="41"/>
      <c r="HPE7" s="41"/>
      <c r="HPF7" s="41"/>
      <c r="HPG7" s="41"/>
      <c r="HPH7" s="41"/>
      <c r="HPI7" s="41"/>
      <c r="HPJ7" s="41"/>
      <c r="HPK7" s="41"/>
      <c r="HPL7" s="41"/>
      <c r="HPM7" s="41"/>
      <c r="HPN7" s="41"/>
      <c r="HPO7" s="41"/>
      <c r="HPP7" s="41"/>
      <c r="HPQ7" s="41"/>
      <c r="HPR7" s="41"/>
      <c r="HPS7" s="41"/>
      <c r="HPT7" s="41"/>
      <c r="HPU7" s="41"/>
      <c r="HPV7" s="41"/>
      <c r="HPW7" s="41"/>
      <c r="HPX7" s="41"/>
      <c r="HPY7" s="41"/>
      <c r="HPZ7" s="41"/>
      <c r="HQA7" s="41"/>
      <c r="HQB7" s="41"/>
      <c r="HQC7" s="41"/>
      <c r="HQD7" s="41"/>
      <c r="HQE7" s="41"/>
      <c r="HQF7" s="41"/>
      <c r="HQG7" s="41"/>
      <c r="HQH7" s="41"/>
      <c r="HQI7" s="41"/>
      <c r="HQJ7" s="41"/>
      <c r="HQK7" s="41"/>
      <c r="HQL7" s="41"/>
      <c r="HQM7" s="41"/>
      <c r="HQN7" s="41"/>
      <c r="HQO7" s="41"/>
      <c r="HQP7" s="41"/>
      <c r="HQQ7" s="41"/>
      <c r="HQR7" s="41"/>
      <c r="HQS7" s="41"/>
      <c r="HQT7" s="41"/>
      <c r="HQU7" s="41"/>
      <c r="HQV7" s="41"/>
      <c r="HQW7" s="41"/>
      <c r="HQX7" s="41"/>
      <c r="HQY7" s="41"/>
      <c r="HQZ7" s="41"/>
      <c r="HRA7" s="41"/>
      <c r="HRB7" s="41"/>
      <c r="HRC7" s="41"/>
      <c r="HRD7" s="41"/>
      <c r="HRE7" s="41"/>
      <c r="HRF7" s="41"/>
      <c r="HRG7" s="41"/>
      <c r="HRH7" s="41"/>
      <c r="HRI7" s="41"/>
      <c r="HRJ7" s="41"/>
      <c r="HRK7" s="41"/>
      <c r="HRL7" s="41"/>
      <c r="HRM7" s="41"/>
      <c r="HRN7" s="41"/>
      <c r="HRO7" s="41"/>
      <c r="HRP7" s="41"/>
      <c r="HRQ7" s="41"/>
      <c r="HRR7" s="41"/>
      <c r="HRS7" s="41"/>
      <c r="HRT7" s="41"/>
      <c r="HRU7" s="41"/>
      <c r="HRV7" s="41"/>
      <c r="HRW7" s="41"/>
      <c r="HRX7" s="41"/>
      <c r="HRY7" s="41"/>
      <c r="HRZ7" s="41"/>
      <c r="HSA7" s="41"/>
      <c r="HSB7" s="41"/>
      <c r="HSC7" s="41"/>
      <c r="HSD7" s="41"/>
      <c r="HSE7" s="41"/>
      <c r="HSF7" s="41"/>
      <c r="HSG7" s="41"/>
      <c r="HSH7" s="41"/>
      <c r="HSI7" s="41"/>
      <c r="HSJ7" s="41"/>
      <c r="HSK7" s="41"/>
      <c r="HSL7" s="41"/>
      <c r="HSM7" s="41"/>
      <c r="HSN7" s="41"/>
      <c r="HSO7" s="41"/>
      <c r="HSP7" s="41"/>
      <c r="HSQ7" s="41"/>
      <c r="HSR7" s="41"/>
      <c r="HSS7" s="41"/>
      <c r="HST7" s="41"/>
      <c r="HSU7" s="41"/>
      <c r="HSV7" s="41"/>
      <c r="HSW7" s="41"/>
      <c r="HSX7" s="41"/>
      <c r="HSY7" s="41"/>
      <c r="HSZ7" s="41"/>
      <c r="HTA7" s="41"/>
      <c r="HTB7" s="41"/>
      <c r="HTC7" s="41"/>
      <c r="HTD7" s="41"/>
      <c r="HTE7" s="41"/>
      <c r="HTF7" s="41"/>
      <c r="HTG7" s="41"/>
      <c r="HTH7" s="41"/>
      <c r="HTI7" s="41"/>
      <c r="HTJ7" s="41"/>
      <c r="HTK7" s="41"/>
      <c r="HTL7" s="41"/>
      <c r="HTM7" s="41"/>
      <c r="HTN7" s="41"/>
      <c r="HTO7" s="41"/>
      <c r="HTP7" s="41"/>
      <c r="HTQ7" s="41"/>
      <c r="HTR7" s="41"/>
      <c r="HTS7" s="41"/>
      <c r="HTT7" s="41"/>
      <c r="HTU7" s="41"/>
      <c r="HTV7" s="41"/>
      <c r="HTW7" s="41"/>
      <c r="HTX7" s="41"/>
      <c r="HTY7" s="41"/>
      <c r="HTZ7" s="41"/>
      <c r="HUA7" s="41"/>
      <c r="HUB7" s="41"/>
      <c r="HUC7" s="41"/>
      <c r="HUD7" s="41"/>
      <c r="HUE7" s="41"/>
      <c r="HUF7" s="41"/>
      <c r="HUG7" s="41"/>
      <c r="HUH7" s="41"/>
      <c r="HUI7" s="41"/>
      <c r="HUJ7" s="41"/>
      <c r="HUK7" s="41"/>
      <c r="HUL7" s="41"/>
      <c r="HUM7" s="41"/>
      <c r="HUN7" s="41"/>
      <c r="HUO7" s="41"/>
      <c r="HUP7" s="41"/>
      <c r="HUQ7" s="41"/>
      <c r="HUR7" s="41"/>
      <c r="HUS7" s="41"/>
      <c r="HUT7" s="41"/>
      <c r="HUU7" s="41"/>
      <c r="HUV7" s="41"/>
      <c r="HUW7" s="41"/>
      <c r="HUX7" s="41"/>
      <c r="HUY7" s="41"/>
      <c r="HUZ7" s="41"/>
      <c r="HVA7" s="41"/>
      <c r="HVB7" s="41"/>
      <c r="HVC7" s="41"/>
      <c r="HVD7" s="41"/>
      <c r="HVE7" s="41"/>
      <c r="HVF7" s="41"/>
      <c r="HVG7" s="41"/>
      <c r="HVH7" s="41"/>
      <c r="HVI7" s="41"/>
      <c r="HVJ7" s="41"/>
      <c r="HVK7" s="41"/>
      <c r="HVL7" s="41"/>
      <c r="HVM7" s="41"/>
      <c r="HVN7" s="41"/>
      <c r="HVO7" s="41"/>
      <c r="HVP7" s="41"/>
      <c r="HVQ7" s="41"/>
      <c r="HVR7" s="41"/>
      <c r="HVS7" s="41"/>
      <c r="HVT7" s="41"/>
      <c r="HVU7" s="41"/>
      <c r="HVV7" s="41"/>
      <c r="HVW7" s="41"/>
      <c r="HVX7" s="41"/>
      <c r="HVY7" s="41"/>
      <c r="HVZ7" s="41"/>
      <c r="HWA7" s="41"/>
      <c r="HWB7" s="41"/>
      <c r="HWC7" s="41"/>
      <c r="HWD7" s="41"/>
      <c r="HWE7" s="41"/>
      <c r="HWF7" s="41"/>
      <c r="HWG7" s="41"/>
      <c r="HWH7" s="41"/>
      <c r="HWI7" s="41"/>
      <c r="HWJ7" s="41"/>
      <c r="HWK7" s="41"/>
      <c r="HWL7" s="41"/>
      <c r="HWM7" s="41"/>
      <c r="HWN7" s="41"/>
      <c r="HWO7" s="41"/>
      <c r="HWP7" s="41"/>
      <c r="HWQ7" s="41"/>
      <c r="HWR7" s="41"/>
      <c r="HWS7" s="41"/>
      <c r="HWT7" s="41"/>
      <c r="HWU7" s="41"/>
      <c r="HWV7" s="41"/>
      <c r="HWW7" s="41"/>
      <c r="HWX7" s="41"/>
      <c r="HWY7" s="41"/>
      <c r="HWZ7" s="41"/>
      <c r="HXA7" s="41"/>
      <c r="HXB7" s="41"/>
      <c r="HXC7" s="41"/>
      <c r="HXD7" s="41"/>
      <c r="HXE7" s="41"/>
      <c r="HXF7" s="41"/>
      <c r="HXG7" s="41"/>
      <c r="HXH7" s="41"/>
      <c r="HXI7" s="41"/>
      <c r="HXJ7" s="41"/>
      <c r="HXK7" s="41"/>
      <c r="HXL7" s="41"/>
      <c r="HXM7" s="41"/>
      <c r="HXN7" s="41"/>
      <c r="HXO7" s="41"/>
      <c r="HXP7" s="41"/>
      <c r="HXQ7" s="41"/>
      <c r="HXR7" s="41"/>
      <c r="HXS7" s="41"/>
      <c r="HXT7" s="41"/>
      <c r="HXU7" s="41"/>
      <c r="HXV7" s="41"/>
      <c r="HXW7" s="41"/>
      <c r="HXX7" s="41"/>
      <c r="HXY7" s="41"/>
      <c r="HXZ7" s="41"/>
      <c r="HYA7" s="41"/>
      <c r="HYB7" s="41"/>
      <c r="HYC7" s="41"/>
      <c r="HYD7" s="41"/>
      <c r="HYE7" s="41"/>
      <c r="HYF7" s="41"/>
      <c r="HYG7" s="41"/>
      <c r="HYH7" s="41"/>
      <c r="HYI7" s="41"/>
      <c r="HYJ7" s="41"/>
      <c r="HYK7" s="41"/>
      <c r="HYL7" s="41"/>
      <c r="HYM7" s="41"/>
      <c r="HYN7" s="41"/>
      <c r="HYO7" s="41"/>
      <c r="HYP7" s="41"/>
      <c r="HYQ7" s="41"/>
      <c r="HYR7" s="41"/>
      <c r="HYS7" s="41"/>
      <c r="HYT7" s="41"/>
      <c r="HYU7" s="41"/>
      <c r="HYV7" s="41"/>
      <c r="HYW7" s="41"/>
      <c r="HYX7" s="41"/>
      <c r="HYY7" s="41"/>
      <c r="HYZ7" s="41"/>
      <c r="HZA7" s="41"/>
      <c r="HZB7" s="41"/>
      <c r="HZC7" s="41"/>
      <c r="HZD7" s="41"/>
      <c r="HZE7" s="41"/>
      <c r="HZF7" s="41"/>
      <c r="HZG7" s="41"/>
      <c r="HZH7" s="41"/>
      <c r="HZI7" s="41"/>
      <c r="HZJ7" s="41"/>
      <c r="HZK7" s="41"/>
      <c r="HZL7" s="41"/>
      <c r="HZM7" s="41"/>
      <c r="HZN7" s="41"/>
      <c r="HZO7" s="41"/>
      <c r="HZP7" s="41"/>
      <c r="HZQ7" s="41"/>
      <c r="HZR7" s="41"/>
      <c r="HZS7" s="41"/>
      <c r="HZT7" s="41"/>
      <c r="HZU7" s="41"/>
      <c r="HZV7" s="41"/>
      <c r="HZW7" s="41"/>
      <c r="HZX7" s="41"/>
      <c r="HZY7" s="41"/>
      <c r="HZZ7" s="41"/>
      <c r="IAA7" s="41"/>
      <c r="IAB7" s="41"/>
      <c r="IAC7" s="41"/>
      <c r="IAD7" s="41"/>
      <c r="IAE7" s="41"/>
      <c r="IAF7" s="41"/>
      <c r="IAG7" s="41"/>
      <c r="IAH7" s="41"/>
      <c r="IAI7" s="41"/>
      <c r="IAJ7" s="41"/>
      <c r="IAK7" s="41"/>
      <c r="IAL7" s="41"/>
      <c r="IAM7" s="41"/>
      <c r="IAN7" s="41"/>
      <c r="IAO7" s="41"/>
      <c r="IAP7" s="41"/>
      <c r="IAQ7" s="41"/>
      <c r="IAR7" s="41"/>
      <c r="IAS7" s="41"/>
      <c r="IAT7" s="41"/>
      <c r="IAU7" s="41"/>
      <c r="IAV7" s="41"/>
      <c r="IAW7" s="41"/>
      <c r="IAX7" s="41"/>
      <c r="IAY7" s="41"/>
      <c r="IAZ7" s="41"/>
      <c r="IBA7" s="41"/>
      <c r="IBB7" s="41"/>
      <c r="IBC7" s="41"/>
      <c r="IBD7" s="41"/>
      <c r="IBE7" s="41"/>
      <c r="IBF7" s="41"/>
      <c r="IBG7" s="41"/>
      <c r="IBH7" s="41"/>
      <c r="IBI7" s="41"/>
      <c r="IBJ7" s="41"/>
      <c r="IBK7" s="41"/>
      <c r="IBL7" s="41"/>
      <c r="IBM7" s="41"/>
      <c r="IBN7" s="41"/>
      <c r="IBO7" s="41"/>
      <c r="IBP7" s="41"/>
      <c r="IBQ7" s="41"/>
      <c r="IBR7" s="41"/>
      <c r="IBS7" s="41"/>
      <c r="IBT7" s="41"/>
      <c r="IBU7" s="41"/>
      <c r="IBV7" s="41"/>
      <c r="IBW7" s="41"/>
      <c r="IBX7" s="41"/>
      <c r="IBY7" s="41"/>
      <c r="IBZ7" s="41"/>
      <c r="ICA7" s="41"/>
      <c r="ICB7" s="41"/>
      <c r="ICC7" s="41"/>
      <c r="ICD7" s="41"/>
      <c r="ICE7" s="41"/>
      <c r="ICF7" s="41"/>
      <c r="ICG7" s="41"/>
      <c r="ICH7" s="41"/>
      <c r="ICI7" s="41"/>
      <c r="ICJ7" s="41"/>
      <c r="ICK7" s="41"/>
      <c r="ICL7" s="41"/>
      <c r="ICM7" s="41"/>
      <c r="ICN7" s="41"/>
      <c r="ICO7" s="41"/>
      <c r="ICP7" s="41"/>
      <c r="ICQ7" s="41"/>
      <c r="ICR7" s="41"/>
      <c r="ICS7" s="41"/>
      <c r="ICT7" s="41"/>
      <c r="ICU7" s="41"/>
      <c r="ICV7" s="41"/>
      <c r="ICW7" s="41"/>
      <c r="ICX7" s="41"/>
      <c r="ICY7" s="41"/>
      <c r="ICZ7" s="41"/>
      <c r="IDA7" s="41"/>
      <c r="IDB7" s="41"/>
      <c r="IDC7" s="41"/>
      <c r="IDD7" s="41"/>
      <c r="IDE7" s="41"/>
      <c r="IDF7" s="41"/>
      <c r="IDG7" s="41"/>
      <c r="IDH7" s="41"/>
      <c r="IDI7" s="41"/>
      <c r="IDJ7" s="41"/>
      <c r="IDK7" s="41"/>
      <c r="IDL7" s="41"/>
      <c r="IDM7" s="41"/>
      <c r="IDN7" s="41"/>
      <c r="IDO7" s="41"/>
      <c r="IDP7" s="41"/>
      <c r="IDQ7" s="41"/>
      <c r="IDR7" s="41"/>
      <c r="IDS7" s="41"/>
      <c r="IDT7" s="41"/>
      <c r="IDU7" s="41"/>
      <c r="IDV7" s="41"/>
      <c r="IDW7" s="41"/>
      <c r="IDX7" s="41"/>
      <c r="IDY7" s="41"/>
      <c r="IDZ7" s="41"/>
      <c r="IEA7" s="41"/>
      <c r="IEB7" s="41"/>
      <c r="IEC7" s="41"/>
      <c r="IED7" s="41"/>
      <c r="IEE7" s="41"/>
      <c r="IEF7" s="41"/>
      <c r="IEG7" s="41"/>
      <c r="IEH7" s="41"/>
      <c r="IEI7" s="41"/>
      <c r="IEJ7" s="41"/>
      <c r="IEK7" s="41"/>
      <c r="IEL7" s="41"/>
      <c r="IEM7" s="41"/>
      <c r="IEN7" s="41"/>
      <c r="IEO7" s="41"/>
      <c r="IEP7" s="41"/>
      <c r="IEQ7" s="41"/>
      <c r="IER7" s="41"/>
      <c r="IES7" s="41"/>
      <c r="IET7" s="41"/>
      <c r="IEU7" s="41"/>
      <c r="IEV7" s="41"/>
      <c r="IEW7" s="41"/>
      <c r="IEX7" s="41"/>
      <c r="IEY7" s="41"/>
      <c r="IEZ7" s="41"/>
      <c r="IFA7" s="41"/>
      <c r="IFB7" s="41"/>
      <c r="IFC7" s="41"/>
      <c r="IFD7" s="41"/>
      <c r="IFE7" s="41"/>
      <c r="IFF7" s="41"/>
      <c r="IFG7" s="41"/>
      <c r="IFH7" s="41"/>
      <c r="IFI7" s="41"/>
      <c r="IFJ7" s="41"/>
      <c r="IFK7" s="41"/>
      <c r="IFL7" s="41"/>
      <c r="IFM7" s="41"/>
      <c r="IFN7" s="41"/>
      <c r="IFO7" s="41"/>
      <c r="IFP7" s="41"/>
      <c r="IFQ7" s="41"/>
      <c r="IFR7" s="41"/>
      <c r="IFS7" s="41"/>
      <c r="IFT7" s="41"/>
      <c r="IFU7" s="41"/>
      <c r="IFV7" s="41"/>
      <c r="IFW7" s="41"/>
      <c r="IFX7" s="41"/>
      <c r="IFY7" s="41"/>
      <c r="IFZ7" s="41"/>
      <c r="IGA7" s="41"/>
      <c r="IGB7" s="41"/>
      <c r="IGC7" s="41"/>
      <c r="IGD7" s="41"/>
      <c r="IGE7" s="41"/>
      <c r="IGF7" s="41"/>
      <c r="IGG7" s="41"/>
      <c r="IGH7" s="41"/>
      <c r="IGI7" s="41"/>
      <c r="IGJ7" s="41"/>
      <c r="IGK7" s="41"/>
      <c r="IGL7" s="41"/>
      <c r="IGM7" s="41"/>
      <c r="IGN7" s="41"/>
      <c r="IGO7" s="41"/>
      <c r="IGP7" s="41"/>
      <c r="IGQ7" s="41"/>
      <c r="IGR7" s="41"/>
      <c r="IGS7" s="41"/>
      <c r="IGT7" s="41"/>
      <c r="IGU7" s="41"/>
      <c r="IGV7" s="41"/>
      <c r="IGW7" s="41"/>
      <c r="IGX7" s="41"/>
      <c r="IGY7" s="41"/>
      <c r="IGZ7" s="41"/>
      <c r="IHA7" s="41"/>
      <c r="IHB7" s="41"/>
      <c r="IHC7" s="41"/>
      <c r="IHD7" s="41"/>
      <c r="IHE7" s="41"/>
      <c r="IHF7" s="41"/>
      <c r="IHG7" s="41"/>
      <c r="IHH7" s="41"/>
      <c r="IHI7" s="41"/>
      <c r="IHJ7" s="41"/>
      <c r="IHK7" s="41"/>
      <c r="IHL7" s="41"/>
      <c r="IHM7" s="41"/>
      <c r="IHN7" s="41"/>
      <c r="IHO7" s="41"/>
      <c r="IHP7" s="41"/>
      <c r="IHQ7" s="41"/>
      <c r="IHR7" s="41"/>
      <c r="IHS7" s="41"/>
      <c r="IHT7" s="41"/>
      <c r="IHU7" s="41"/>
      <c r="IHV7" s="41"/>
      <c r="IHW7" s="41"/>
      <c r="IHX7" s="41"/>
      <c r="IHY7" s="41"/>
      <c r="IHZ7" s="41"/>
      <c r="IIA7" s="41"/>
      <c r="IIB7" s="41"/>
      <c r="IIC7" s="41"/>
      <c r="IID7" s="41"/>
      <c r="IIE7" s="41"/>
      <c r="IIF7" s="41"/>
      <c r="IIG7" s="41"/>
      <c r="IIH7" s="41"/>
      <c r="III7" s="41"/>
      <c r="IIJ7" s="41"/>
      <c r="IIK7" s="41"/>
      <c r="IIL7" s="41"/>
      <c r="IIM7" s="41"/>
      <c r="IIN7" s="41"/>
      <c r="IIO7" s="41"/>
      <c r="IIP7" s="41"/>
      <c r="IIQ7" s="41"/>
      <c r="IIR7" s="41"/>
      <c r="IIS7" s="41"/>
      <c r="IIT7" s="41"/>
      <c r="IIU7" s="41"/>
      <c r="IIV7" s="41"/>
      <c r="IIW7" s="41"/>
      <c r="IIX7" s="41"/>
      <c r="IIY7" s="41"/>
      <c r="IIZ7" s="41"/>
      <c r="IJA7" s="41"/>
      <c r="IJB7" s="41"/>
      <c r="IJC7" s="41"/>
      <c r="IJD7" s="41"/>
      <c r="IJE7" s="41"/>
      <c r="IJF7" s="41"/>
      <c r="IJG7" s="41"/>
      <c r="IJH7" s="41"/>
      <c r="IJI7" s="41"/>
      <c r="IJJ7" s="41"/>
      <c r="IJK7" s="41"/>
      <c r="IJL7" s="41"/>
      <c r="IJM7" s="41"/>
      <c r="IJN7" s="41"/>
      <c r="IJO7" s="41"/>
      <c r="IJP7" s="41"/>
      <c r="IJQ7" s="41"/>
      <c r="IJR7" s="41"/>
      <c r="IJS7" s="41"/>
      <c r="IJT7" s="41"/>
      <c r="IJU7" s="41"/>
      <c r="IJV7" s="41"/>
      <c r="IJW7" s="41"/>
      <c r="IJX7" s="41"/>
      <c r="IJY7" s="41"/>
      <c r="IJZ7" s="41"/>
      <c r="IKA7" s="41"/>
      <c r="IKB7" s="41"/>
      <c r="IKC7" s="41"/>
      <c r="IKD7" s="41"/>
      <c r="IKE7" s="41"/>
      <c r="IKF7" s="41"/>
      <c r="IKG7" s="41"/>
      <c r="IKH7" s="41"/>
      <c r="IKI7" s="41"/>
      <c r="IKJ7" s="41"/>
      <c r="IKK7" s="41"/>
      <c r="IKL7" s="41"/>
      <c r="IKM7" s="41"/>
      <c r="IKN7" s="41"/>
      <c r="IKO7" s="41"/>
      <c r="IKP7" s="41"/>
      <c r="IKQ7" s="41"/>
      <c r="IKR7" s="41"/>
      <c r="IKS7" s="41"/>
      <c r="IKT7" s="41"/>
      <c r="IKU7" s="41"/>
      <c r="IKV7" s="41"/>
      <c r="IKW7" s="41"/>
      <c r="IKX7" s="41"/>
      <c r="IKY7" s="41"/>
      <c r="IKZ7" s="41"/>
      <c r="ILA7" s="41"/>
      <c r="ILB7" s="41"/>
      <c r="ILC7" s="41"/>
      <c r="ILD7" s="41"/>
      <c r="ILE7" s="41"/>
      <c r="ILF7" s="41"/>
      <c r="ILG7" s="41"/>
      <c r="ILH7" s="41"/>
      <c r="ILI7" s="41"/>
      <c r="ILJ7" s="41"/>
      <c r="ILK7" s="41"/>
      <c r="ILL7" s="41"/>
      <c r="ILM7" s="41"/>
      <c r="ILN7" s="41"/>
      <c r="ILO7" s="41"/>
      <c r="ILP7" s="41"/>
      <c r="ILQ7" s="41"/>
      <c r="ILR7" s="41"/>
      <c r="ILS7" s="41"/>
      <c r="ILT7" s="41"/>
      <c r="ILU7" s="41"/>
      <c r="ILV7" s="41"/>
      <c r="ILW7" s="41"/>
      <c r="ILX7" s="41"/>
      <c r="ILY7" s="41"/>
      <c r="ILZ7" s="41"/>
      <c r="IMA7" s="41"/>
      <c r="IMB7" s="41"/>
      <c r="IMC7" s="41"/>
      <c r="IMD7" s="41"/>
      <c r="IME7" s="41"/>
      <c r="IMF7" s="41"/>
      <c r="IMG7" s="41"/>
      <c r="IMH7" s="41"/>
      <c r="IMI7" s="41"/>
      <c r="IMJ7" s="41"/>
      <c r="IMK7" s="41"/>
      <c r="IML7" s="41"/>
      <c r="IMM7" s="41"/>
      <c r="IMN7" s="41"/>
      <c r="IMO7" s="41"/>
      <c r="IMP7" s="41"/>
      <c r="IMQ7" s="41"/>
      <c r="IMR7" s="41"/>
      <c r="IMS7" s="41"/>
      <c r="IMT7" s="41"/>
      <c r="IMU7" s="41"/>
      <c r="IMV7" s="41"/>
      <c r="IMW7" s="41"/>
      <c r="IMX7" s="41"/>
      <c r="IMY7" s="41"/>
      <c r="IMZ7" s="41"/>
      <c r="INA7" s="41"/>
      <c r="INB7" s="41"/>
      <c r="INC7" s="41"/>
      <c r="IND7" s="41"/>
      <c r="INE7" s="41"/>
      <c r="INF7" s="41"/>
      <c r="ING7" s="41"/>
      <c r="INH7" s="41"/>
      <c r="INI7" s="41"/>
      <c r="INJ7" s="41"/>
      <c r="INK7" s="41"/>
      <c r="INL7" s="41"/>
      <c r="INM7" s="41"/>
      <c r="INN7" s="41"/>
      <c r="INO7" s="41"/>
      <c r="INP7" s="41"/>
      <c r="INQ7" s="41"/>
      <c r="INR7" s="41"/>
      <c r="INS7" s="41"/>
      <c r="INT7" s="41"/>
      <c r="INU7" s="41"/>
      <c r="INV7" s="41"/>
      <c r="INW7" s="41"/>
      <c r="INX7" s="41"/>
      <c r="INY7" s="41"/>
      <c r="INZ7" s="41"/>
      <c r="IOA7" s="41"/>
      <c r="IOB7" s="41"/>
      <c r="IOC7" s="41"/>
      <c r="IOD7" s="41"/>
      <c r="IOE7" s="41"/>
      <c r="IOF7" s="41"/>
      <c r="IOG7" s="41"/>
      <c r="IOH7" s="41"/>
      <c r="IOI7" s="41"/>
      <c r="IOJ7" s="41"/>
      <c r="IOK7" s="41"/>
      <c r="IOL7" s="41"/>
      <c r="IOM7" s="41"/>
      <c r="ION7" s="41"/>
      <c r="IOO7" s="41"/>
      <c r="IOP7" s="41"/>
      <c r="IOQ7" s="41"/>
      <c r="IOR7" s="41"/>
      <c r="IOS7" s="41"/>
      <c r="IOT7" s="41"/>
      <c r="IOU7" s="41"/>
      <c r="IOV7" s="41"/>
      <c r="IOW7" s="41"/>
      <c r="IOX7" s="41"/>
      <c r="IOY7" s="41"/>
      <c r="IOZ7" s="41"/>
      <c r="IPA7" s="41"/>
      <c r="IPB7" s="41"/>
      <c r="IPC7" s="41"/>
      <c r="IPD7" s="41"/>
      <c r="IPE7" s="41"/>
      <c r="IPF7" s="41"/>
      <c r="IPG7" s="41"/>
      <c r="IPH7" s="41"/>
      <c r="IPI7" s="41"/>
      <c r="IPJ7" s="41"/>
      <c r="IPK7" s="41"/>
      <c r="IPL7" s="41"/>
      <c r="IPM7" s="41"/>
      <c r="IPN7" s="41"/>
      <c r="IPO7" s="41"/>
      <c r="IPP7" s="41"/>
      <c r="IPQ7" s="41"/>
      <c r="IPR7" s="41"/>
      <c r="IPS7" s="41"/>
      <c r="IPT7" s="41"/>
      <c r="IPU7" s="41"/>
      <c r="IPV7" s="41"/>
      <c r="IPW7" s="41"/>
      <c r="IPX7" s="41"/>
      <c r="IPY7" s="41"/>
      <c r="IPZ7" s="41"/>
      <c r="IQA7" s="41"/>
      <c r="IQB7" s="41"/>
      <c r="IQC7" s="41"/>
      <c r="IQD7" s="41"/>
      <c r="IQE7" s="41"/>
      <c r="IQF7" s="41"/>
      <c r="IQG7" s="41"/>
      <c r="IQH7" s="41"/>
      <c r="IQI7" s="41"/>
      <c r="IQJ7" s="41"/>
      <c r="IQK7" s="41"/>
      <c r="IQL7" s="41"/>
      <c r="IQM7" s="41"/>
      <c r="IQN7" s="41"/>
      <c r="IQO7" s="41"/>
      <c r="IQP7" s="41"/>
      <c r="IQQ7" s="41"/>
      <c r="IQR7" s="41"/>
      <c r="IQS7" s="41"/>
      <c r="IQT7" s="41"/>
      <c r="IQU7" s="41"/>
      <c r="IQV7" s="41"/>
      <c r="IQW7" s="41"/>
      <c r="IQX7" s="41"/>
      <c r="IQY7" s="41"/>
      <c r="IQZ7" s="41"/>
      <c r="IRA7" s="41"/>
      <c r="IRB7" s="41"/>
      <c r="IRC7" s="41"/>
      <c r="IRD7" s="41"/>
      <c r="IRE7" s="41"/>
      <c r="IRF7" s="41"/>
      <c r="IRG7" s="41"/>
      <c r="IRH7" s="41"/>
      <c r="IRI7" s="41"/>
      <c r="IRJ7" s="41"/>
      <c r="IRK7" s="41"/>
      <c r="IRL7" s="41"/>
      <c r="IRM7" s="41"/>
      <c r="IRN7" s="41"/>
      <c r="IRO7" s="41"/>
      <c r="IRP7" s="41"/>
      <c r="IRQ7" s="41"/>
      <c r="IRR7" s="41"/>
      <c r="IRS7" s="41"/>
      <c r="IRT7" s="41"/>
      <c r="IRU7" s="41"/>
      <c r="IRV7" s="41"/>
      <c r="IRW7" s="41"/>
      <c r="IRX7" s="41"/>
      <c r="IRY7" s="41"/>
      <c r="IRZ7" s="41"/>
      <c r="ISA7" s="41"/>
      <c r="ISB7" s="41"/>
      <c r="ISC7" s="41"/>
      <c r="ISD7" s="41"/>
      <c r="ISE7" s="41"/>
      <c r="ISF7" s="41"/>
      <c r="ISG7" s="41"/>
      <c r="ISH7" s="41"/>
      <c r="ISI7" s="41"/>
      <c r="ISJ7" s="41"/>
      <c r="ISK7" s="41"/>
      <c r="ISL7" s="41"/>
      <c r="ISM7" s="41"/>
      <c r="ISN7" s="41"/>
      <c r="ISO7" s="41"/>
      <c r="ISP7" s="41"/>
      <c r="ISQ7" s="41"/>
      <c r="ISR7" s="41"/>
      <c r="ISS7" s="41"/>
      <c r="IST7" s="41"/>
      <c r="ISU7" s="41"/>
      <c r="ISV7" s="41"/>
      <c r="ISW7" s="41"/>
      <c r="ISX7" s="41"/>
      <c r="ISY7" s="41"/>
      <c r="ISZ7" s="41"/>
      <c r="ITA7" s="41"/>
      <c r="ITB7" s="41"/>
      <c r="ITC7" s="41"/>
      <c r="ITD7" s="41"/>
      <c r="ITE7" s="41"/>
      <c r="ITF7" s="41"/>
      <c r="ITG7" s="41"/>
      <c r="ITH7" s="41"/>
      <c r="ITI7" s="41"/>
      <c r="ITJ7" s="41"/>
      <c r="ITK7" s="41"/>
      <c r="ITL7" s="41"/>
      <c r="ITM7" s="41"/>
      <c r="ITN7" s="41"/>
      <c r="ITO7" s="41"/>
      <c r="ITP7" s="41"/>
      <c r="ITQ7" s="41"/>
      <c r="ITR7" s="41"/>
      <c r="ITS7" s="41"/>
      <c r="ITT7" s="41"/>
      <c r="ITU7" s="41"/>
      <c r="ITV7" s="41"/>
      <c r="ITW7" s="41"/>
      <c r="ITX7" s="41"/>
      <c r="ITY7" s="41"/>
      <c r="ITZ7" s="41"/>
      <c r="IUA7" s="41"/>
      <c r="IUB7" s="41"/>
      <c r="IUC7" s="41"/>
      <c r="IUD7" s="41"/>
      <c r="IUE7" s="41"/>
      <c r="IUF7" s="41"/>
      <c r="IUG7" s="41"/>
      <c r="IUH7" s="41"/>
      <c r="IUI7" s="41"/>
      <c r="IUJ7" s="41"/>
      <c r="IUK7" s="41"/>
      <c r="IUL7" s="41"/>
      <c r="IUM7" s="41"/>
      <c r="IUN7" s="41"/>
      <c r="IUO7" s="41"/>
      <c r="IUP7" s="41"/>
      <c r="IUQ7" s="41"/>
      <c r="IUR7" s="41"/>
      <c r="IUS7" s="41"/>
      <c r="IUT7" s="41"/>
      <c r="IUU7" s="41"/>
      <c r="IUV7" s="41"/>
      <c r="IUW7" s="41"/>
      <c r="IUX7" s="41"/>
      <c r="IUY7" s="41"/>
      <c r="IUZ7" s="41"/>
      <c r="IVA7" s="41"/>
      <c r="IVB7" s="41"/>
      <c r="IVC7" s="41"/>
      <c r="IVD7" s="41"/>
      <c r="IVE7" s="41"/>
      <c r="IVF7" s="41"/>
      <c r="IVG7" s="41"/>
      <c r="IVH7" s="41"/>
      <c r="IVI7" s="41"/>
      <c r="IVJ7" s="41"/>
      <c r="IVK7" s="41"/>
      <c r="IVL7" s="41"/>
      <c r="IVM7" s="41"/>
      <c r="IVN7" s="41"/>
      <c r="IVO7" s="41"/>
      <c r="IVP7" s="41"/>
      <c r="IVQ7" s="41"/>
      <c r="IVR7" s="41"/>
      <c r="IVS7" s="41"/>
      <c r="IVT7" s="41"/>
      <c r="IVU7" s="41"/>
      <c r="IVV7" s="41"/>
      <c r="IVW7" s="41"/>
      <c r="IVX7" s="41"/>
      <c r="IVY7" s="41"/>
      <c r="IVZ7" s="41"/>
      <c r="IWA7" s="41"/>
      <c r="IWB7" s="41"/>
      <c r="IWC7" s="41"/>
      <c r="IWD7" s="41"/>
      <c r="IWE7" s="41"/>
      <c r="IWF7" s="41"/>
      <c r="IWG7" s="41"/>
      <c r="IWH7" s="41"/>
      <c r="IWI7" s="41"/>
      <c r="IWJ7" s="41"/>
      <c r="IWK7" s="41"/>
      <c r="IWL7" s="41"/>
      <c r="IWM7" s="41"/>
      <c r="IWN7" s="41"/>
      <c r="IWO7" s="41"/>
      <c r="IWP7" s="41"/>
      <c r="IWQ7" s="41"/>
      <c r="IWR7" s="41"/>
      <c r="IWS7" s="41"/>
      <c r="IWT7" s="41"/>
      <c r="IWU7" s="41"/>
      <c r="IWV7" s="41"/>
      <c r="IWW7" s="41"/>
      <c r="IWX7" s="41"/>
      <c r="IWY7" s="41"/>
      <c r="IWZ7" s="41"/>
      <c r="IXA7" s="41"/>
      <c r="IXB7" s="41"/>
      <c r="IXC7" s="41"/>
      <c r="IXD7" s="41"/>
      <c r="IXE7" s="41"/>
      <c r="IXF7" s="41"/>
      <c r="IXG7" s="41"/>
      <c r="IXH7" s="41"/>
      <c r="IXI7" s="41"/>
      <c r="IXJ7" s="41"/>
      <c r="IXK7" s="41"/>
      <c r="IXL7" s="41"/>
      <c r="IXM7" s="41"/>
      <c r="IXN7" s="41"/>
      <c r="IXO7" s="41"/>
      <c r="IXP7" s="41"/>
      <c r="IXQ7" s="41"/>
      <c r="IXR7" s="41"/>
      <c r="IXS7" s="41"/>
      <c r="IXT7" s="41"/>
      <c r="IXU7" s="41"/>
      <c r="IXV7" s="41"/>
      <c r="IXW7" s="41"/>
      <c r="IXX7" s="41"/>
      <c r="IXY7" s="41"/>
      <c r="IXZ7" s="41"/>
      <c r="IYA7" s="41"/>
      <c r="IYB7" s="41"/>
      <c r="IYC7" s="41"/>
      <c r="IYD7" s="41"/>
      <c r="IYE7" s="41"/>
      <c r="IYF7" s="41"/>
      <c r="IYG7" s="41"/>
      <c r="IYH7" s="41"/>
      <c r="IYI7" s="41"/>
      <c r="IYJ7" s="41"/>
      <c r="IYK7" s="41"/>
      <c r="IYL7" s="41"/>
      <c r="IYM7" s="41"/>
      <c r="IYN7" s="41"/>
      <c r="IYO7" s="41"/>
      <c r="IYP7" s="41"/>
      <c r="IYQ7" s="41"/>
      <c r="IYR7" s="41"/>
      <c r="IYS7" s="41"/>
      <c r="IYT7" s="41"/>
      <c r="IYU7" s="41"/>
      <c r="IYV7" s="41"/>
      <c r="IYW7" s="41"/>
      <c r="IYX7" s="41"/>
      <c r="IYY7" s="41"/>
      <c r="IYZ7" s="41"/>
      <c r="IZA7" s="41"/>
      <c r="IZB7" s="41"/>
      <c r="IZC7" s="41"/>
      <c r="IZD7" s="41"/>
      <c r="IZE7" s="41"/>
      <c r="IZF7" s="41"/>
      <c r="IZG7" s="41"/>
      <c r="IZH7" s="41"/>
      <c r="IZI7" s="41"/>
      <c r="IZJ7" s="41"/>
      <c r="IZK7" s="41"/>
      <c r="IZL7" s="41"/>
      <c r="IZM7" s="41"/>
      <c r="IZN7" s="41"/>
      <c r="IZO7" s="41"/>
      <c r="IZP7" s="41"/>
      <c r="IZQ7" s="41"/>
      <c r="IZR7" s="41"/>
      <c r="IZS7" s="41"/>
      <c r="IZT7" s="41"/>
      <c r="IZU7" s="41"/>
      <c r="IZV7" s="41"/>
      <c r="IZW7" s="41"/>
      <c r="IZX7" s="41"/>
      <c r="IZY7" s="41"/>
      <c r="IZZ7" s="41"/>
      <c r="JAA7" s="41"/>
      <c r="JAB7" s="41"/>
      <c r="JAC7" s="41"/>
      <c r="JAD7" s="41"/>
      <c r="JAE7" s="41"/>
      <c r="JAF7" s="41"/>
      <c r="JAG7" s="41"/>
      <c r="JAH7" s="41"/>
      <c r="JAI7" s="41"/>
      <c r="JAJ7" s="41"/>
      <c r="JAK7" s="41"/>
      <c r="JAL7" s="41"/>
      <c r="JAM7" s="41"/>
      <c r="JAN7" s="41"/>
      <c r="JAO7" s="41"/>
      <c r="JAP7" s="41"/>
      <c r="JAQ7" s="41"/>
      <c r="JAR7" s="41"/>
      <c r="JAS7" s="41"/>
      <c r="JAT7" s="41"/>
      <c r="JAU7" s="41"/>
      <c r="JAV7" s="41"/>
      <c r="JAW7" s="41"/>
      <c r="JAX7" s="41"/>
      <c r="JAY7" s="41"/>
      <c r="JAZ7" s="41"/>
      <c r="JBA7" s="41"/>
      <c r="JBB7" s="41"/>
      <c r="JBC7" s="41"/>
      <c r="JBD7" s="41"/>
      <c r="JBE7" s="41"/>
      <c r="JBF7" s="41"/>
      <c r="JBG7" s="41"/>
      <c r="JBH7" s="41"/>
      <c r="JBI7" s="41"/>
      <c r="JBJ7" s="41"/>
      <c r="JBK7" s="41"/>
      <c r="JBL7" s="41"/>
      <c r="JBM7" s="41"/>
      <c r="JBN7" s="41"/>
      <c r="JBO7" s="41"/>
      <c r="JBP7" s="41"/>
      <c r="JBQ7" s="41"/>
      <c r="JBR7" s="41"/>
      <c r="JBS7" s="41"/>
      <c r="JBT7" s="41"/>
      <c r="JBU7" s="41"/>
      <c r="JBV7" s="41"/>
      <c r="JBW7" s="41"/>
      <c r="JBX7" s="41"/>
      <c r="JBY7" s="41"/>
      <c r="JBZ7" s="41"/>
      <c r="JCA7" s="41"/>
      <c r="JCB7" s="41"/>
      <c r="JCC7" s="41"/>
      <c r="JCD7" s="41"/>
      <c r="JCE7" s="41"/>
      <c r="JCF7" s="41"/>
      <c r="JCG7" s="41"/>
      <c r="JCH7" s="41"/>
      <c r="JCI7" s="41"/>
      <c r="JCJ7" s="41"/>
      <c r="JCK7" s="41"/>
      <c r="JCL7" s="41"/>
      <c r="JCM7" s="41"/>
      <c r="JCN7" s="41"/>
      <c r="JCO7" s="41"/>
      <c r="JCP7" s="41"/>
      <c r="JCQ7" s="41"/>
      <c r="JCR7" s="41"/>
      <c r="JCS7" s="41"/>
      <c r="JCT7" s="41"/>
      <c r="JCU7" s="41"/>
      <c r="JCV7" s="41"/>
      <c r="JCW7" s="41"/>
      <c r="JCX7" s="41"/>
      <c r="JCY7" s="41"/>
      <c r="JCZ7" s="41"/>
      <c r="JDA7" s="41"/>
      <c r="JDB7" s="41"/>
      <c r="JDC7" s="41"/>
      <c r="JDD7" s="41"/>
      <c r="JDE7" s="41"/>
      <c r="JDF7" s="41"/>
      <c r="JDG7" s="41"/>
      <c r="JDH7" s="41"/>
      <c r="JDI7" s="41"/>
      <c r="JDJ7" s="41"/>
      <c r="JDK7" s="41"/>
      <c r="JDL7" s="41"/>
      <c r="JDM7" s="41"/>
      <c r="JDN7" s="41"/>
      <c r="JDO7" s="41"/>
      <c r="JDP7" s="41"/>
      <c r="JDQ7" s="41"/>
      <c r="JDR7" s="41"/>
      <c r="JDS7" s="41"/>
      <c r="JDT7" s="41"/>
      <c r="JDU7" s="41"/>
      <c r="JDV7" s="41"/>
      <c r="JDW7" s="41"/>
      <c r="JDX7" s="41"/>
      <c r="JDY7" s="41"/>
      <c r="JDZ7" s="41"/>
      <c r="JEA7" s="41"/>
      <c r="JEB7" s="41"/>
      <c r="JEC7" s="41"/>
      <c r="JED7" s="41"/>
      <c r="JEE7" s="41"/>
      <c r="JEF7" s="41"/>
      <c r="JEG7" s="41"/>
      <c r="JEH7" s="41"/>
      <c r="JEI7" s="41"/>
      <c r="JEJ7" s="41"/>
      <c r="JEK7" s="41"/>
      <c r="JEL7" s="41"/>
      <c r="JEM7" s="41"/>
      <c r="JEN7" s="41"/>
      <c r="JEO7" s="41"/>
      <c r="JEP7" s="41"/>
      <c r="JEQ7" s="41"/>
      <c r="JER7" s="41"/>
      <c r="JES7" s="41"/>
      <c r="JET7" s="41"/>
      <c r="JEU7" s="41"/>
      <c r="JEV7" s="41"/>
      <c r="JEW7" s="41"/>
      <c r="JEX7" s="41"/>
      <c r="JEY7" s="41"/>
      <c r="JEZ7" s="41"/>
      <c r="JFA7" s="41"/>
      <c r="JFB7" s="41"/>
      <c r="JFC7" s="41"/>
      <c r="JFD7" s="41"/>
      <c r="JFE7" s="41"/>
      <c r="JFF7" s="41"/>
      <c r="JFG7" s="41"/>
      <c r="JFH7" s="41"/>
      <c r="JFI7" s="41"/>
      <c r="JFJ7" s="41"/>
      <c r="JFK7" s="41"/>
      <c r="JFL7" s="41"/>
      <c r="JFM7" s="41"/>
      <c r="JFN7" s="41"/>
      <c r="JFO7" s="41"/>
      <c r="JFP7" s="41"/>
      <c r="JFQ7" s="41"/>
      <c r="JFR7" s="41"/>
      <c r="JFS7" s="41"/>
      <c r="JFT7" s="41"/>
      <c r="JFU7" s="41"/>
      <c r="JFV7" s="41"/>
      <c r="JFW7" s="41"/>
      <c r="JFX7" s="41"/>
      <c r="JFY7" s="41"/>
      <c r="JFZ7" s="41"/>
      <c r="JGA7" s="41"/>
      <c r="JGB7" s="41"/>
      <c r="JGC7" s="41"/>
      <c r="JGD7" s="41"/>
      <c r="JGE7" s="41"/>
      <c r="JGF7" s="41"/>
      <c r="JGG7" s="41"/>
      <c r="JGH7" s="41"/>
      <c r="JGI7" s="41"/>
      <c r="JGJ7" s="41"/>
      <c r="JGK7" s="41"/>
      <c r="JGL7" s="41"/>
      <c r="JGM7" s="41"/>
      <c r="JGN7" s="41"/>
      <c r="JGO7" s="41"/>
      <c r="JGP7" s="41"/>
      <c r="JGQ7" s="41"/>
      <c r="JGR7" s="41"/>
      <c r="JGS7" s="41"/>
      <c r="JGT7" s="41"/>
      <c r="JGU7" s="41"/>
      <c r="JGV7" s="41"/>
      <c r="JGW7" s="41"/>
      <c r="JGX7" s="41"/>
      <c r="JGY7" s="41"/>
      <c r="JGZ7" s="41"/>
      <c r="JHA7" s="41"/>
      <c r="JHB7" s="41"/>
      <c r="JHC7" s="41"/>
      <c r="JHD7" s="41"/>
      <c r="JHE7" s="41"/>
      <c r="JHF7" s="41"/>
      <c r="JHG7" s="41"/>
      <c r="JHH7" s="41"/>
      <c r="JHI7" s="41"/>
      <c r="JHJ7" s="41"/>
      <c r="JHK7" s="41"/>
      <c r="JHL7" s="41"/>
      <c r="JHM7" s="41"/>
      <c r="JHN7" s="41"/>
      <c r="JHO7" s="41"/>
      <c r="JHP7" s="41"/>
      <c r="JHQ7" s="41"/>
      <c r="JHR7" s="41"/>
      <c r="JHS7" s="41"/>
      <c r="JHT7" s="41"/>
      <c r="JHU7" s="41"/>
      <c r="JHV7" s="41"/>
      <c r="JHW7" s="41"/>
      <c r="JHX7" s="41"/>
      <c r="JHY7" s="41"/>
      <c r="JHZ7" s="41"/>
      <c r="JIA7" s="41"/>
      <c r="JIB7" s="41"/>
      <c r="JIC7" s="41"/>
      <c r="JID7" s="41"/>
      <c r="JIE7" s="41"/>
      <c r="JIF7" s="41"/>
      <c r="JIG7" s="41"/>
      <c r="JIH7" s="41"/>
      <c r="JII7" s="41"/>
      <c r="JIJ7" s="41"/>
      <c r="JIK7" s="41"/>
      <c r="JIL7" s="41"/>
      <c r="JIM7" s="41"/>
      <c r="JIN7" s="41"/>
      <c r="JIO7" s="41"/>
      <c r="JIP7" s="41"/>
      <c r="JIQ7" s="41"/>
      <c r="JIR7" s="41"/>
      <c r="JIS7" s="41"/>
      <c r="JIT7" s="41"/>
      <c r="JIU7" s="41"/>
      <c r="JIV7" s="41"/>
      <c r="JIW7" s="41"/>
      <c r="JIX7" s="41"/>
      <c r="JIY7" s="41"/>
      <c r="JIZ7" s="41"/>
      <c r="JJA7" s="41"/>
      <c r="JJB7" s="41"/>
      <c r="JJC7" s="41"/>
      <c r="JJD7" s="41"/>
      <c r="JJE7" s="41"/>
      <c r="JJF7" s="41"/>
      <c r="JJG7" s="41"/>
      <c r="JJH7" s="41"/>
      <c r="JJI7" s="41"/>
      <c r="JJJ7" s="41"/>
      <c r="JJK7" s="41"/>
      <c r="JJL7" s="41"/>
      <c r="JJM7" s="41"/>
      <c r="JJN7" s="41"/>
      <c r="JJO7" s="41"/>
      <c r="JJP7" s="41"/>
      <c r="JJQ7" s="41"/>
      <c r="JJR7" s="41"/>
      <c r="JJS7" s="41"/>
      <c r="JJT7" s="41"/>
      <c r="JJU7" s="41"/>
      <c r="JJV7" s="41"/>
      <c r="JJW7" s="41"/>
      <c r="JJX7" s="41"/>
      <c r="JJY7" s="41"/>
      <c r="JJZ7" s="41"/>
      <c r="JKA7" s="41"/>
      <c r="JKB7" s="41"/>
      <c r="JKC7" s="41"/>
      <c r="JKD7" s="41"/>
      <c r="JKE7" s="41"/>
      <c r="JKF7" s="41"/>
      <c r="JKG7" s="41"/>
      <c r="JKH7" s="41"/>
      <c r="JKI7" s="41"/>
      <c r="JKJ7" s="41"/>
      <c r="JKK7" s="41"/>
      <c r="JKL7" s="41"/>
      <c r="JKM7" s="41"/>
      <c r="JKN7" s="41"/>
      <c r="JKO7" s="41"/>
      <c r="JKP7" s="41"/>
      <c r="JKQ7" s="41"/>
      <c r="JKR7" s="41"/>
      <c r="JKS7" s="41"/>
      <c r="JKT7" s="41"/>
      <c r="JKU7" s="41"/>
      <c r="JKV7" s="41"/>
      <c r="JKW7" s="41"/>
      <c r="JKX7" s="41"/>
      <c r="JKY7" s="41"/>
      <c r="JKZ7" s="41"/>
      <c r="JLA7" s="41"/>
      <c r="JLB7" s="41"/>
      <c r="JLC7" s="41"/>
      <c r="JLD7" s="41"/>
      <c r="JLE7" s="41"/>
      <c r="JLF7" s="41"/>
      <c r="JLG7" s="41"/>
      <c r="JLH7" s="41"/>
      <c r="JLI7" s="41"/>
      <c r="JLJ7" s="41"/>
      <c r="JLK7" s="41"/>
      <c r="JLL7" s="41"/>
      <c r="JLM7" s="41"/>
      <c r="JLN7" s="41"/>
      <c r="JLO7" s="41"/>
      <c r="JLP7" s="41"/>
      <c r="JLQ7" s="41"/>
      <c r="JLR7" s="41"/>
      <c r="JLS7" s="41"/>
      <c r="JLT7" s="41"/>
      <c r="JLU7" s="41"/>
      <c r="JLV7" s="41"/>
      <c r="JLW7" s="41"/>
      <c r="JLX7" s="41"/>
      <c r="JLY7" s="41"/>
      <c r="JLZ7" s="41"/>
      <c r="JMA7" s="41"/>
      <c r="JMB7" s="41"/>
      <c r="JMC7" s="41"/>
      <c r="JMD7" s="41"/>
      <c r="JME7" s="41"/>
      <c r="JMF7" s="41"/>
      <c r="JMG7" s="41"/>
      <c r="JMH7" s="41"/>
      <c r="JMI7" s="41"/>
      <c r="JMJ7" s="41"/>
      <c r="JMK7" s="41"/>
      <c r="JML7" s="41"/>
      <c r="JMM7" s="41"/>
      <c r="JMN7" s="41"/>
      <c r="JMO7" s="41"/>
      <c r="JMP7" s="41"/>
      <c r="JMQ7" s="41"/>
      <c r="JMR7" s="41"/>
      <c r="JMS7" s="41"/>
      <c r="JMT7" s="41"/>
      <c r="JMU7" s="41"/>
      <c r="JMV7" s="41"/>
      <c r="JMW7" s="41"/>
      <c r="JMX7" s="41"/>
      <c r="JMY7" s="41"/>
      <c r="JMZ7" s="41"/>
      <c r="JNA7" s="41"/>
      <c r="JNB7" s="41"/>
      <c r="JNC7" s="41"/>
      <c r="JND7" s="41"/>
      <c r="JNE7" s="41"/>
      <c r="JNF7" s="41"/>
      <c r="JNG7" s="41"/>
      <c r="JNH7" s="41"/>
      <c r="JNI7" s="41"/>
      <c r="JNJ7" s="41"/>
      <c r="JNK7" s="41"/>
      <c r="JNL7" s="41"/>
      <c r="JNM7" s="41"/>
      <c r="JNN7" s="41"/>
      <c r="JNO7" s="41"/>
      <c r="JNP7" s="41"/>
      <c r="JNQ7" s="41"/>
      <c r="JNR7" s="41"/>
      <c r="JNS7" s="41"/>
      <c r="JNT7" s="41"/>
      <c r="JNU7" s="41"/>
      <c r="JNV7" s="41"/>
      <c r="JNW7" s="41"/>
      <c r="JNX7" s="41"/>
      <c r="JNY7" s="41"/>
      <c r="JNZ7" s="41"/>
      <c r="JOA7" s="41"/>
      <c r="JOB7" s="41"/>
      <c r="JOC7" s="41"/>
      <c r="JOD7" s="41"/>
      <c r="JOE7" s="41"/>
      <c r="JOF7" s="41"/>
      <c r="JOG7" s="41"/>
      <c r="JOH7" s="41"/>
      <c r="JOI7" s="41"/>
      <c r="JOJ7" s="41"/>
      <c r="JOK7" s="41"/>
      <c r="JOL7" s="41"/>
      <c r="JOM7" s="41"/>
      <c r="JON7" s="41"/>
      <c r="JOO7" s="41"/>
      <c r="JOP7" s="41"/>
      <c r="JOQ7" s="41"/>
      <c r="JOR7" s="41"/>
      <c r="JOS7" s="41"/>
      <c r="JOT7" s="41"/>
      <c r="JOU7" s="41"/>
      <c r="JOV7" s="41"/>
      <c r="JOW7" s="41"/>
      <c r="JOX7" s="41"/>
      <c r="JOY7" s="41"/>
      <c r="JOZ7" s="41"/>
      <c r="JPA7" s="41"/>
      <c r="JPB7" s="41"/>
      <c r="JPC7" s="41"/>
      <c r="JPD7" s="41"/>
      <c r="JPE7" s="41"/>
      <c r="JPF7" s="41"/>
      <c r="JPG7" s="41"/>
      <c r="JPH7" s="41"/>
      <c r="JPI7" s="41"/>
      <c r="JPJ7" s="41"/>
      <c r="JPK7" s="41"/>
      <c r="JPL7" s="41"/>
      <c r="JPM7" s="41"/>
      <c r="JPN7" s="41"/>
      <c r="JPO7" s="41"/>
      <c r="JPP7" s="41"/>
      <c r="JPQ7" s="41"/>
      <c r="JPR7" s="41"/>
      <c r="JPS7" s="41"/>
      <c r="JPT7" s="41"/>
      <c r="JPU7" s="41"/>
      <c r="JPV7" s="41"/>
      <c r="JPW7" s="41"/>
      <c r="JPX7" s="41"/>
      <c r="JPY7" s="41"/>
      <c r="JPZ7" s="41"/>
      <c r="JQA7" s="41"/>
      <c r="JQB7" s="41"/>
      <c r="JQC7" s="41"/>
      <c r="JQD7" s="41"/>
      <c r="JQE7" s="41"/>
      <c r="JQF7" s="41"/>
      <c r="JQG7" s="41"/>
      <c r="JQH7" s="41"/>
      <c r="JQI7" s="41"/>
      <c r="JQJ7" s="41"/>
      <c r="JQK7" s="41"/>
      <c r="JQL7" s="41"/>
      <c r="JQM7" s="41"/>
      <c r="JQN7" s="41"/>
      <c r="JQO7" s="41"/>
      <c r="JQP7" s="41"/>
      <c r="JQQ7" s="41"/>
      <c r="JQR7" s="41"/>
      <c r="JQS7" s="41"/>
      <c r="JQT7" s="41"/>
      <c r="JQU7" s="41"/>
      <c r="JQV7" s="41"/>
      <c r="JQW7" s="41"/>
      <c r="JQX7" s="41"/>
      <c r="JQY7" s="41"/>
      <c r="JQZ7" s="41"/>
      <c r="JRA7" s="41"/>
      <c r="JRB7" s="41"/>
      <c r="JRC7" s="41"/>
      <c r="JRD7" s="41"/>
      <c r="JRE7" s="41"/>
      <c r="JRF7" s="41"/>
      <c r="JRG7" s="41"/>
      <c r="JRH7" s="41"/>
      <c r="JRI7" s="41"/>
      <c r="JRJ7" s="41"/>
      <c r="JRK7" s="41"/>
      <c r="JRL7" s="41"/>
      <c r="JRM7" s="41"/>
      <c r="JRN7" s="41"/>
      <c r="JRO7" s="41"/>
      <c r="JRP7" s="41"/>
      <c r="JRQ7" s="41"/>
      <c r="JRR7" s="41"/>
      <c r="JRS7" s="41"/>
      <c r="JRT7" s="41"/>
      <c r="JRU7" s="41"/>
      <c r="JRV7" s="41"/>
      <c r="JRW7" s="41"/>
      <c r="JRX7" s="41"/>
      <c r="JRY7" s="41"/>
      <c r="JRZ7" s="41"/>
      <c r="JSA7" s="41"/>
      <c r="JSB7" s="41"/>
      <c r="JSC7" s="41"/>
      <c r="JSD7" s="41"/>
      <c r="JSE7" s="41"/>
      <c r="JSF7" s="41"/>
      <c r="JSG7" s="41"/>
      <c r="JSH7" s="41"/>
      <c r="JSI7" s="41"/>
      <c r="JSJ7" s="41"/>
      <c r="JSK7" s="41"/>
      <c r="JSL7" s="41"/>
      <c r="JSM7" s="41"/>
      <c r="JSN7" s="41"/>
      <c r="JSO7" s="41"/>
      <c r="JSP7" s="41"/>
      <c r="JSQ7" s="41"/>
      <c r="JSR7" s="41"/>
      <c r="JSS7" s="41"/>
      <c r="JST7" s="41"/>
      <c r="JSU7" s="41"/>
      <c r="JSV7" s="41"/>
      <c r="JSW7" s="41"/>
      <c r="JSX7" s="41"/>
      <c r="JSY7" s="41"/>
      <c r="JSZ7" s="41"/>
      <c r="JTA7" s="41"/>
      <c r="JTB7" s="41"/>
      <c r="JTC7" s="41"/>
      <c r="JTD7" s="41"/>
      <c r="JTE7" s="41"/>
      <c r="JTF7" s="41"/>
      <c r="JTG7" s="41"/>
      <c r="JTH7" s="41"/>
      <c r="JTI7" s="41"/>
      <c r="JTJ7" s="41"/>
      <c r="JTK7" s="41"/>
      <c r="JTL7" s="41"/>
      <c r="JTM7" s="41"/>
      <c r="JTN7" s="41"/>
      <c r="JTO7" s="41"/>
      <c r="JTP7" s="41"/>
      <c r="JTQ7" s="41"/>
      <c r="JTR7" s="41"/>
      <c r="JTS7" s="41"/>
      <c r="JTT7" s="41"/>
      <c r="JTU7" s="41"/>
      <c r="JTV7" s="41"/>
      <c r="JTW7" s="41"/>
      <c r="JTX7" s="41"/>
      <c r="JTY7" s="41"/>
      <c r="JTZ7" s="41"/>
      <c r="JUA7" s="41"/>
      <c r="JUB7" s="41"/>
      <c r="JUC7" s="41"/>
      <c r="JUD7" s="41"/>
      <c r="JUE7" s="41"/>
      <c r="JUF7" s="41"/>
      <c r="JUG7" s="41"/>
      <c r="JUH7" s="41"/>
      <c r="JUI7" s="41"/>
      <c r="JUJ7" s="41"/>
      <c r="JUK7" s="41"/>
      <c r="JUL7" s="41"/>
      <c r="JUM7" s="41"/>
      <c r="JUN7" s="41"/>
      <c r="JUO7" s="41"/>
      <c r="JUP7" s="41"/>
      <c r="JUQ7" s="41"/>
      <c r="JUR7" s="41"/>
      <c r="JUS7" s="41"/>
      <c r="JUT7" s="41"/>
      <c r="JUU7" s="41"/>
      <c r="JUV7" s="41"/>
      <c r="JUW7" s="41"/>
      <c r="JUX7" s="41"/>
      <c r="JUY7" s="41"/>
      <c r="JUZ7" s="41"/>
      <c r="JVA7" s="41"/>
      <c r="JVB7" s="41"/>
      <c r="JVC7" s="41"/>
      <c r="JVD7" s="41"/>
      <c r="JVE7" s="41"/>
      <c r="JVF7" s="41"/>
      <c r="JVG7" s="41"/>
      <c r="JVH7" s="41"/>
      <c r="JVI7" s="41"/>
      <c r="JVJ7" s="41"/>
      <c r="JVK7" s="41"/>
      <c r="JVL7" s="41"/>
      <c r="JVM7" s="41"/>
      <c r="JVN7" s="41"/>
      <c r="JVO7" s="41"/>
      <c r="JVP7" s="41"/>
      <c r="JVQ7" s="41"/>
      <c r="JVR7" s="41"/>
      <c r="JVS7" s="41"/>
      <c r="JVT7" s="41"/>
      <c r="JVU7" s="41"/>
      <c r="JVV7" s="41"/>
      <c r="JVW7" s="41"/>
      <c r="JVX7" s="41"/>
      <c r="JVY7" s="41"/>
      <c r="JVZ7" s="41"/>
      <c r="JWA7" s="41"/>
      <c r="JWB7" s="41"/>
      <c r="JWC7" s="41"/>
      <c r="JWD7" s="41"/>
      <c r="JWE7" s="41"/>
      <c r="JWF7" s="41"/>
      <c r="JWG7" s="41"/>
      <c r="JWH7" s="41"/>
      <c r="JWI7" s="41"/>
      <c r="JWJ7" s="41"/>
      <c r="JWK7" s="41"/>
      <c r="JWL7" s="41"/>
      <c r="JWM7" s="41"/>
      <c r="JWN7" s="41"/>
      <c r="JWO7" s="41"/>
      <c r="JWP7" s="41"/>
      <c r="JWQ7" s="41"/>
      <c r="JWR7" s="41"/>
      <c r="JWS7" s="41"/>
      <c r="JWT7" s="41"/>
      <c r="JWU7" s="41"/>
      <c r="JWV7" s="41"/>
      <c r="JWW7" s="41"/>
      <c r="JWX7" s="41"/>
      <c r="JWY7" s="41"/>
      <c r="JWZ7" s="41"/>
      <c r="JXA7" s="41"/>
      <c r="JXB7" s="41"/>
      <c r="JXC7" s="41"/>
      <c r="JXD7" s="41"/>
      <c r="JXE7" s="41"/>
      <c r="JXF7" s="41"/>
      <c r="JXG7" s="41"/>
      <c r="JXH7" s="41"/>
      <c r="JXI7" s="41"/>
      <c r="JXJ7" s="41"/>
      <c r="JXK7" s="41"/>
      <c r="JXL7" s="41"/>
      <c r="JXM7" s="41"/>
      <c r="JXN7" s="41"/>
      <c r="JXO7" s="41"/>
      <c r="JXP7" s="41"/>
      <c r="JXQ7" s="41"/>
      <c r="JXR7" s="41"/>
      <c r="JXS7" s="41"/>
      <c r="JXT7" s="41"/>
      <c r="JXU7" s="41"/>
      <c r="JXV7" s="41"/>
      <c r="JXW7" s="41"/>
      <c r="JXX7" s="41"/>
      <c r="JXY7" s="41"/>
      <c r="JXZ7" s="41"/>
      <c r="JYA7" s="41"/>
      <c r="JYB7" s="41"/>
      <c r="JYC7" s="41"/>
      <c r="JYD7" s="41"/>
      <c r="JYE7" s="41"/>
      <c r="JYF7" s="41"/>
      <c r="JYG7" s="41"/>
      <c r="JYH7" s="41"/>
      <c r="JYI7" s="41"/>
      <c r="JYJ7" s="41"/>
      <c r="JYK7" s="41"/>
      <c r="JYL7" s="41"/>
      <c r="JYM7" s="41"/>
      <c r="JYN7" s="41"/>
      <c r="JYO7" s="41"/>
      <c r="JYP7" s="41"/>
      <c r="JYQ7" s="41"/>
      <c r="JYR7" s="41"/>
      <c r="JYS7" s="41"/>
      <c r="JYT7" s="41"/>
      <c r="JYU7" s="41"/>
      <c r="JYV7" s="41"/>
      <c r="JYW7" s="41"/>
      <c r="JYX7" s="41"/>
      <c r="JYY7" s="41"/>
      <c r="JYZ7" s="41"/>
      <c r="JZA7" s="41"/>
      <c r="JZB7" s="41"/>
      <c r="JZC7" s="41"/>
      <c r="JZD7" s="41"/>
      <c r="JZE7" s="41"/>
      <c r="JZF7" s="41"/>
      <c r="JZG7" s="41"/>
      <c r="JZH7" s="41"/>
      <c r="JZI7" s="41"/>
      <c r="JZJ7" s="41"/>
      <c r="JZK7" s="41"/>
      <c r="JZL7" s="41"/>
      <c r="JZM7" s="41"/>
      <c r="JZN7" s="41"/>
      <c r="JZO7" s="41"/>
      <c r="JZP7" s="41"/>
      <c r="JZQ7" s="41"/>
      <c r="JZR7" s="41"/>
      <c r="JZS7" s="41"/>
      <c r="JZT7" s="41"/>
      <c r="JZU7" s="41"/>
      <c r="JZV7" s="41"/>
      <c r="JZW7" s="41"/>
      <c r="JZX7" s="41"/>
      <c r="JZY7" s="41"/>
      <c r="JZZ7" s="41"/>
      <c r="KAA7" s="41"/>
      <c r="KAB7" s="41"/>
      <c r="KAC7" s="41"/>
      <c r="KAD7" s="41"/>
      <c r="KAE7" s="41"/>
      <c r="KAF7" s="41"/>
      <c r="KAG7" s="41"/>
      <c r="KAH7" s="41"/>
      <c r="KAI7" s="41"/>
      <c r="KAJ7" s="41"/>
      <c r="KAK7" s="41"/>
      <c r="KAL7" s="41"/>
      <c r="KAM7" s="41"/>
      <c r="KAN7" s="41"/>
      <c r="KAO7" s="41"/>
      <c r="KAP7" s="41"/>
      <c r="KAQ7" s="41"/>
      <c r="KAR7" s="41"/>
      <c r="KAS7" s="41"/>
      <c r="KAT7" s="41"/>
      <c r="KAU7" s="41"/>
      <c r="KAV7" s="41"/>
      <c r="KAW7" s="41"/>
      <c r="KAX7" s="41"/>
      <c r="KAY7" s="41"/>
      <c r="KAZ7" s="41"/>
      <c r="KBA7" s="41"/>
      <c r="KBB7" s="41"/>
      <c r="KBC7" s="41"/>
      <c r="KBD7" s="41"/>
      <c r="KBE7" s="41"/>
      <c r="KBF7" s="41"/>
      <c r="KBG7" s="41"/>
      <c r="KBH7" s="41"/>
      <c r="KBI7" s="41"/>
      <c r="KBJ7" s="41"/>
      <c r="KBK7" s="41"/>
      <c r="KBL7" s="41"/>
      <c r="KBM7" s="41"/>
      <c r="KBN7" s="41"/>
      <c r="KBO7" s="41"/>
      <c r="KBP7" s="41"/>
      <c r="KBQ7" s="41"/>
      <c r="KBR7" s="41"/>
      <c r="KBS7" s="41"/>
      <c r="KBT7" s="41"/>
      <c r="KBU7" s="41"/>
      <c r="KBV7" s="41"/>
      <c r="KBW7" s="41"/>
      <c r="KBX7" s="41"/>
      <c r="KBY7" s="41"/>
      <c r="KBZ7" s="41"/>
      <c r="KCA7" s="41"/>
      <c r="KCB7" s="41"/>
      <c r="KCC7" s="41"/>
      <c r="KCD7" s="41"/>
      <c r="KCE7" s="41"/>
      <c r="KCF7" s="41"/>
      <c r="KCG7" s="41"/>
      <c r="KCH7" s="41"/>
      <c r="KCI7" s="41"/>
      <c r="KCJ7" s="41"/>
      <c r="KCK7" s="41"/>
      <c r="KCL7" s="41"/>
      <c r="KCM7" s="41"/>
      <c r="KCN7" s="41"/>
      <c r="KCO7" s="41"/>
      <c r="KCP7" s="41"/>
      <c r="KCQ7" s="41"/>
      <c r="KCR7" s="41"/>
      <c r="KCS7" s="41"/>
      <c r="KCT7" s="41"/>
      <c r="KCU7" s="41"/>
      <c r="KCV7" s="41"/>
      <c r="KCW7" s="41"/>
      <c r="KCX7" s="41"/>
      <c r="KCY7" s="41"/>
      <c r="KCZ7" s="41"/>
      <c r="KDA7" s="41"/>
      <c r="KDB7" s="41"/>
      <c r="KDC7" s="41"/>
      <c r="KDD7" s="41"/>
      <c r="KDE7" s="41"/>
      <c r="KDF7" s="41"/>
      <c r="KDG7" s="41"/>
      <c r="KDH7" s="41"/>
      <c r="KDI7" s="41"/>
      <c r="KDJ7" s="41"/>
      <c r="KDK7" s="41"/>
      <c r="KDL7" s="41"/>
      <c r="KDM7" s="41"/>
      <c r="KDN7" s="41"/>
      <c r="KDO7" s="41"/>
      <c r="KDP7" s="41"/>
      <c r="KDQ7" s="41"/>
      <c r="KDR7" s="41"/>
      <c r="KDS7" s="41"/>
      <c r="KDT7" s="41"/>
      <c r="KDU7" s="41"/>
      <c r="KDV7" s="41"/>
      <c r="KDW7" s="41"/>
      <c r="KDX7" s="41"/>
      <c r="KDY7" s="41"/>
      <c r="KDZ7" s="41"/>
      <c r="KEA7" s="41"/>
      <c r="KEB7" s="41"/>
      <c r="KEC7" s="41"/>
      <c r="KED7" s="41"/>
      <c r="KEE7" s="41"/>
      <c r="KEF7" s="41"/>
      <c r="KEG7" s="41"/>
      <c r="KEH7" s="41"/>
      <c r="KEI7" s="41"/>
      <c r="KEJ7" s="41"/>
      <c r="KEK7" s="41"/>
      <c r="KEL7" s="41"/>
      <c r="KEM7" s="41"/>
      <c r="KEN7" s="41"/>
      <c r="KEO7" s="41"/>
      <c r="KEP7" s="41"/>
      <c r="KEQ7" s="41"/>
      <c r="KER7" s="41"/>
      <c r="KES7" s="41"/>
      <c r="KET7" s="41"/>
      <c r="KEU7" s="41"/>
      <c r="KEV7" s="41"/>
      <c r="KEW7" s="41"/>
      <c r="KEX7" s="41"/>
      <c r="KEY7" s="41"/>
      <c r="KEZ7" s="41"/>
      <c r="KFA7" s="41"/>
      <c r="KFB7" s="41"/>
      <c r="KFC7" s="41"/>
      <c r="KFD7" s="41"/>
      <c r="KFE7" s="41"/>
      <c r="KFF7" s="41"/>
      <c r="KFG7" s="41"/>
      <c r="KFH7" s="41"/>
      <c r="KFI7" s="41"/>
      <c r="KFJ7" s="41"/>
      <c r="KFK7" s="41"/>
      <c r="KFL7" s="41"/>
      <c r="KFM7" s="41"/>
      <c r="KFN7" s="41"/>
      <c r="KFO7" s="41"/>
      <c r="KFP7" s="41"/>
      <c r="KFQ7" s="41"/>
      <c r="KFR7" s="41"/>
      <c r="KFS7" s="41"/>
      <c r="KFT7" s="41"/>
      <c r="KFU7" s="41"/>
      <c r="KFV7" s="41"/>
      <c r="KFW7" s="41"/>
      <c r="KFX7" s="41"/>
      <c r="KFY7" s="41"/>
      <c r="KFZ7" s="41"/>
      <c r="KGA7" s="41"/>
      <c r="KGB7" s="41"/>
      <c r="KGC7" s="41"/>
      <c r="KGD7" s="41"/>
      <c r="KGE7" s="41"/>
      <c r="KGF7" s="41"/>
      <c r="KGG7" s="41"/>
      <c r="KGH7" s="41"/>
      <c r="KGI7" s="41"/>
      <c r="KGJ7" s="41"/>
      <c r="KGK7" s="41"/>
      <c r="KGL7" s="41"/>
      <c r="KGM7" s="41"/>
      <c r="KGN7" s="41"/>
      <c r="KGO7" s="41"/>
      <c r="KGP7" s="41"/>
      <c r="KGQ7" s="41"/>
      <c r="KGR7" s="41"/>
      <c r="KGS7" s="41"/>
      <c r="KGT7" s="41"/>
      <c r="KGU7" s="41"/>
      <c r="KGV7" s="41"/>
      <c r="KGW7" s="41"/>
      <c r="KGX7" s="41"/>
      <c r="KGY7" s="41"/>
      <c r="KGZ7" s="41"/>
      <c r="KHA7" s="41"/>
      <c r="KHB7" s="41"/>
      <c r="KHC7" s="41"/>
      <c r="KHD7" s="41"/>
      <c r="KHE7" s="41"/>
      <c r="KHF7" s="41"/>
      <c r="KHG7" s="41"/>
      <c r="KHH7" s="41"/>
      <c r="KHI7" s="41"/>
      <c r="KHJ7" s="41"/>
      <c r="KHK7" s="41"/>
      <c r="KHL7" s="41"/>
      <c r="KHM7" s="41"/>
      <c r="KHN7" s="41"/>
      <c r="KHO7" s="41"/>
      <c r="KHP7" s="41"/>
      <c r="KHQ7" s="41"/>
      <c r="KHR7" s="41"/>
      <c r="KHS7" s="41"/>
      <c r="KHT7" s="41"/>
      <c r="KHU7" s="41"/>
      <c r="KHV7" s="41"/>
      <c r="KHW7" s="41"/>
      <c r="KHX7" s="41"/>
      <c r="KHY7" s="41"/>
      <c r="KHZ7" s="41"/>
      <c r="KIA7" s="41"/>
      <c r="KIB7" s="41"/>
      <c r="KIC7" s="41"/>
      <c r="KID7" s="41"/>
      <c r="KIE7" s="41"/>
      <c r="KIF7" s="41"/>
      <c r="KIG7" s="41"/>
      <c r="KIH7" s="41"/>
      <c r="KII7" s="41"/>
      <c r="KIJ7" s="41"/>
      <c r="KIK7" s="41"/>
      <c r="KIL7" s="41"/>
      <c r="KIM7" s="41"/>
      <c r="KIN7" s="41"/>
      <c r="KIO7" s="41"/>
      <c r="KIP7" s="41"/>
      <c r="KIQ7" s="41"/>
      <c r="KIR7" s="41"/>
      <c r="KIS7" s="41"/>
      <c r="KIT7" s="41"/>
      <c r="KIU7" s="41"/>
      <c r="KIV7" s="41"/>
      <c r="KIW7" s="41"/>
      <c r="KIX7" s="41"/>
      <c r="KIY7" s="41"/>
      <c r="KIZ7" s="41"/>
      <c r="KJA7" s="41"/>
      <c r="KJB7" s="41"/>
      <c r="KJC7" s="41"/>
      <c r="KJD7" s="41"/>
      <c r="KJE7" s="41"/>
      <c r="KJF7" s="41"/>
      <c r="KJG7" s="41"/>
      <c r="KJH7" s="41"/>
      <c r="KJI7" s="41"/>
      <c r="KJJ7" s="41"/>
      <c r="KJK7" s="41"/>
      <c r="KJL7" s="41"/>
      <c r="KJM7" s="41"/>
      <c r="KJN7" s="41"/>
      <c r="KJO7" s="41"/>
      <c r="KJP7" s="41"/>
      <c r="KJQ7" s="41"/>
      <c r="KJR7" s="41"/>
      <c r="KJS7" s="41"/>
      <c r="KJT7" s="41"/>
      <c r="KJU7" s="41"/>
      <c r="KJV7" s="41"/>
      <c r="KJW7" s="41"/>
      <c r="KJX7" s="41"/>
      <c r="KJY7" s="41"/>
      <c r="KJZ7" s="41"/>
      <c r="KKA7" s="41"/>
      <c r="KKB7" s="41"/>
      <c r="KKC7" s="41"/>
      <c r="KKD7" s="41"/>
      <c r="KKE7" s="41"/>
      <c r="KKF7" s="41"/>
      <c r="KKG7" s="41"/>
      <c r="KKH7" s="41"/>
      <c r="KKI7" s="41"/>
      <c r="KKJ7" s="41"/>
      <c r="KKK7" s="41"/>
      <c r="KKL7" s="41"/>
      <c r="KKM7" s="41"/>
      <c r="KKN7" s="41"/>
      <c r="KKO7" s="41"/>
      <c r="KKP7" s="41"/>
      <c r="KKQ7" s="41"/>
      <c r="KKR7" s="41"/>
      <c r="KKS7" s="41"/>
      <c r="KKT7" s="41"/>
      <c r="KKU7" s="41"/>
      <c r="KKV7" s="41"/>
      <c r="KKW7" s="41"/>
      <c r="KKX7" s="41"/>
      <c r="KKY7" s="41"/>
      <c r="KKZ7" s="41"/>
      <c r="KLA7" s="41"/>
      <c r="KLB7" s="41"/>
      <c r="KLC7" s="41"/>
      <c r="KLD7" s="41"/>
      <c r="KLE7" s="41"/>
      <c r="KLF7" s="41"/>
      <c r="KLG7" s="41"/>
      <c r="KLH7" s="41"/>
      <c r="KLI7" s="41"/>
      <c r="KLJ7" s="41"/>
      <c r="KLK7" s="41"/>
      <c r="KLL7" s="41"/>
      <c r="KLM7" s="41"/>
      <c r="KLN7" s="41"/>
      <c r="KLO7" s="41"/>
      <c r="KLP7" s="41"/>
      <c r="KLQ7" s="41"/>
      <c r="KLR7" s="41"/>
      <c r="KLS7" s="41"/>
      <c r="KLT7" s="41"/>
      <c r="KLU7" s="41"/>
      <c r="KLV7" s="41"/>
      <c r="KLW7" s="41"/>
      <c r="KLX7" s="41"/>
      <c r="KLY7" s="41"/>
      <c r="KLZ7" s="41"/>
      <c r="KMA7" s="41"/>
      <c r="KMB7" s="41"/>
      <c r="KMC7" s="41"/>
      <c r="KMD7" s="41"/>
      <c r="KME7" s="41"/>
      <c r="KMF7" s="41"/>
      <c r="KMG7" s="41"/>
      <c r="KMH7" s="41"/>
      <c r="KMI7" s="41"/>
      <c r="KMJ7" s="41"/>
      <c r="KMK7" s="41"/>
      <c r="KML7" s="41"/>
      <c r="KMM7" s="41"/>
      <c r="KMN7" s="41"/>
      <c r="KMO7" s="41"/>
      <c r="KMP7" s="41"/>
      <c r="KMQ7" s="41"/>
      <c r="KMR7" s="41"/>
      <c r="KMS7" s="41"/>
      <c r="KMT7" s="41"/>
      <c r="KMU7" s="41"/>
      <c r="KMV7" s="41"/>
      <c r="KMW7" s="41"/>
      <c r="KMX7" s="41"/>
      <c r="KMY7" s="41"/>
      <c r="KMZ7" s="41"/>
      <c r="KNA7" s="41"/>
      <c r="KNB7" s="41"/>
      <c r="KNC7" s="41"/>
      <c r="KND7" s="41"/>
      <c r="KNE7" s="41"/>
      <c r="KNF7" s="41"/>
      <c r="KNG7" s="41"/>
      <c r="KNH7" s="41"/>
      <c r="KNI7" s="41"/>
      <c r="KNJ7" s="41"/>
      <c r="KNK7" s="41"/>
      <c r="KNL7" s="41"/>
      <c r="KNM7" s="41"/>
      <c r="KNN7" s="41"/>
      <c r="KNO7" s="41"/>
      <c r="KNP7" s="41"/>
      <c r="KNQ7" s="41"/>
      <c r="KNR7" s="41"/>
      <c r="KNS7" s="41"/>
      <c r="KNT7" s="41"/>
      <c r="KNU7" s="41"/>
      <c r="KNV7" s="41"/>
      <c r="KNW7" s="41"/>
      <c r="KNX7" s="41"/>
      <c r="KNY7" s="41"/>
      <c r="KNZ7" s="41"/>
      <c r="KOA7" s="41"/>
      <c r="KOB7" s="41"/>
      <c r="KOC7" s="41"/>
      <c r="KOD7" s="41"/>
      <c r="KOE7" s="41"/>
      <c r="KOF7" s="41"/>
      <c r="KOG7" s="41"/>
      <c r="KOH7" s="41"/>
      <c r="KOI7" s="41"/>
      <c r="KOJ7" s="41"/>
      <c r="KOK7" s="41"/>
      <c r="KOL7" s="41"/>
      <c r="KOM7" s="41"/>
      <c r="KON7" s="41"/>
      <c r="KOO7" s="41"/>
      <c r="KOP7" s="41"/>
      <c r="KOQ7" s="41"/>
      <c r="KOR7" s="41"/>
      <c r="KOS7" s="41"/>
      <c r="KOT7" s="41"/>
      <c r="KOU7" s="41"/>
      <c r="KOV7" s="41"/>
      <c r="KOW7" s="41"/>
      <c r="KOX7" s="41"/>
      <c r="KOY7" s="41"/>
      <c r="KOZ7" s="41"/>
      <c r="KPA7" s="41"/>
      <c r="KPB7" s="41"/>
      <c r="KPC7" s="41"/>
      <c r="KPD7" s="41"/>
      <c r="KPE7" s="41"/>
      <c r="KPF7" s="41"/>
      <c r="KPG7" s="41"/>
      <c r="KPH7" s="41"/>
      <c r="KPI7" s="41"/>
      <c r="KPJ7" s="41"/>
      <c r="KPK7" s="41"/>
      <c r="KPL7" s="41"/>
      <c r="KPM7" s="41"/>
      <c r="KPN7" s="41"/>
      <c r="KPO7" s="41"/>
      <c r="KPP7" s="41"/>
      <c r="KPQ7" s="41"/>
      <c r="KPR7" s="41"/>
      <c r="KPS7" s="41"/>
      <c r="KPT7" s="41"/>
      <c r="KPU7" s="41"/>
      <c r="KPV7" s="41"/>
      <c r="KPW7" s="41"/>
      <c r="KPX7" s="41"/>
      <c r="KPY7" s="41"/>
      <c r="KPZ7" s="41"/>
      <c r="KQA7" s="41"/>
      <c r="KQB7" s="41"/>
      <c r="KQC7" s="41"/>
      <c r="KQD7" s="41"/>
      <c r="KQE7" s="41"/>
      <c r="KQF7" s="41"/>
      <c r="KQG7" s="41"/>
      <c r="KQH7" s="41"/>
      <c r="KQI7" s="41"/>
      <c r="KQJ7" s="41"/>
      <c r="KQK7" s="41"/>
      <c r="KQL7" s="41"/>
      <c r="KQM7" s="41"/>
      <c r="KQN7" s="41"/>
      <c r="KQO7" s="41"/>
      <c r="KQP7" s="41"/>
      <c r="KQQ7" s="41"/>
      <c r="KQR7" s="41"/>
      <c r="KQS7" s="41"/>
      <c r="KQT7" s="41"/>
      <c r="KQU7" s="41"/>
      <c r="KQV7" s="41"/>
      <c r="KQW7" s="41"/>
      <c r="KQX7" s="41"/>
      <c r="KQY7" s="41"/>
      <c r="KQZ7" s="41"/>
      <c r="KRA7" s="41"/>
      <c r="KRB7" s="41"/>
      <c r="KRC7" s="41"/>
      <c r="KRD7" s="41"/>
      <c r="KRE7" s="41"/>
      <c r="KRF7" s="41"/>
      <c r="KRG7" s="41"/>
      <c r="KRH7" s="41"/>
      <c r="KRI7" s="41"/>
      <c r="KRJ7" s="41"/>
      <c r="KRK7" s="41"/>
      <c r="KRL7" s="41"/>
      <c r="KRM7" s="41"/>
      <c r="KRN7" s="41"/>
      <c r="KRO7" s="41"/>
      <c r="KRP7" s="41"/>
      <c r="KRQ7" s="41"/>
      <c r="KRR7" s="41"/>
      <c r="KRS7" s="41"/>
      <c r="KRT7" s="41"/>
      <c r="KRU7" s="41"/>
      <c r="KRV7" s="41"/>
      <c r="KRW7" s="41"/>
      <c r="KRX7" s="41"/>
      <c r="KRY7" s="41"/>
      <c r="KRZ7" s="41"/>
      <c r="KSA7" s="41"/>
      <c r="KSB7" s="41"/>
      <c r="KSC7" s="41"/>
      <c r="KSD7" s="41"/>
      <c r="KSE7" s="41"/>
      <c r="KSF7" s="41"/>
      <c r="KSG7" s="41"/>
      <c r="KSH7" s="41"/>
      <c r="KSI7" s="41"/>
      <c r="KSJ7" s="41"/>
      <c r="KSK7" s="41"/>
      <c r="KSL7" s="41"/>
      <c r="KSM7" s="41"/>
      <c r="KSN7" s="41"/>
      <c r="KSO7" s="41"/>
      <c r="KSP7" s="41"/>
      <c r="KSQ7" s="41"/>
      <c r="KSR7" s="41"/>
      <c r="KSS7" s="41"/>
      <c r="KST7" s="41"/>
      <c r="KSU7" s="41"/>
      <c r="KSV7" s="41"/>
      <c r="KSW7" s="41"/>
      <c r="KSX7" s="41"/>
      <c r="KSY7" s="41"/>
      <c r="KSZ7" s="41"/>
      <c r="KTA7" s="41"/>
      <c r="KTB7" s="41"/>
      <c r="KTC7" s="41"/>
      <c r="KTD7" s="41"/>
      <c r="KTE7" s="41"/>
      <c r="KTF7" s="41"/>
      <c r="KTG7" s="41"/>
      <c r="KTH7" s="41"/>
      <c r="KTI7" s="41"/>
      <c r="KTJ7" s="41"/>
      <c r="KTK7" s="41"/>
      <c r="KTL7" s="41"/>
      <c r="KTM7" s="41"/>
      <c r="KTN7" s="41"/>
      <c r="KTO7" s="41"/>
      <c r="KTP7" s="41"/>
      <c r="KTQ7" s="41"/>
      <c r="KTR7" s="41"/>
      <c r="KTS7" s="41"/>
      <c r="KTT7" s="41"/>
      <c r="KTU7" s="41"/>
      <c r="KTV7" s="41"/>
      <c r="KTW7" s="41"/>
      <c r="KTX7" s="41"/>
      <c r="KTY7" s="41"/>
      <c r="KTZ7" s="41"/>
      <c r="KUA7" s="41"/>
      <c r="KUB7" s="41"/>
      <c r="KUC7" s="41"/>
      <c r="KUD7" s="41"/>
      <c r="KUE7" s="41"/>
      <c r="KUF7" s="41"/>
      <c r="KUG7" s="41"/>
      <c r="KUH7" s="41"/>
      <c r="KUI7" s="41"/>
      <c r="KUJ7" s="41"/>
      <c r="KUK7" s="41"/>
      <c r="KUL7" s="41"/>
      <c r="KUM7" s="41"/>
      <c r="KUN7" s="41"/>
      <c r="KUO7" s="41"/>
      <c r="KUP7" s="41"/>
      <c r="KUQ7" s="41"/>
      <c r="KUR7" s="41"/>
      <c r="KUS7" s="41"/>
      <c r="KUT7" s="41"/>
      <c r="KUU7" s="41"/>
      <c r="KUV7" s="41"/>
      <c r="KUW7" s="41"/>
      <c r="KUX7" s="41"/>
      <c r="KUY7" s="41"/>
      <c r="KUZ7" s="41"/>
      <c r="KVA7" s="41"/>
      <c r="KVB7" s="41"/>
      <c r="KVC7" s="41"/>
      <c r="KVD7" s="41"/>
      <c r="KVE7" s="41"/>
      <c r="KVF7" s="41"/>
      <c r="KVG7" s="41"/>
      <c r="KVH7" s="41"/>
      <c r="KVI7" s="41"/>
      <c r="KVJ7" s="41"/>
      <c r="KVK7" s="41"/>
      <c r="KVL7" s="41"/>
      <c r="KVM7" s="41"/>
      <c r="KVN7" s="41"/>
      <c r="KVO7" s="41"/>
      <c r="KVP7" s="41"/>
      <c r="KVQ7" s="41"/>
      <c r="KVR7" s="41"/>
      <c r="KVS7" s="41"/>
      <c r="KVT7" s="41"/>
      <c r="KVU7" s="41"/>
      <c r="KVV7" s="41"/>
      <c r="KVW7" s="41"/>
      <c r="KVX7" s="41"/>
      <c r="KVY7" s="41"/>
      <c r="KVZ7" s="41"/>
      <c r="KWA7" s="41"/>
      <c r="KWB7" s="41"/>
      <c r="KWC7" s="41"/>
      <c r="KWD7" s="41"/>
      <c r="KWE7" s="41"/>
      <c r="KWF7" s="41"/>
      <c r="KWG7" s="41"/>
      <c r="KWH7" s="41"/>
      <c r="KWI7" s="41"/>
      <c r="KWJ7" s="41"/>
      <c r="KWK7" s="41"/>
      <c r="KWL7" s="41"/>
      <c r="KWM7" s="41"/>
      <c r="KWN7" s="41"/>
      <c r="KWO7" s="41"/>
      <c r="KWP7" s="41"/>
      <c r="KWQ7" s="41"/>
      <c r="KWR7" s="41"/>
      <c r="KWS7" s="41"/>
      <c r="KWT7" s="41"/>
      <c r="KWU7" s="41"/>
      <c r="KWV7" s="41"/>
      <c r="KWW7" s="41"/>
      <c r="KWX7" s="41"/>
      <c r="KWY7" s="41"/>
      <c r="KWZ7" s="41"/>
      <c r="KXA7" s="41"/>
      <c r="KXB7" s="41"/>
      <c r="KXC7" s="41"/>
      <c r="KXD7" s="41"/>
      <c r="KXE7" s="41"/>
      <c r="KXF7" s="41"/>
      <c r="KXG7" s="41"/>
      <c r="KXH7" s="41"/>
      <c r="KXI7" s="41"/>
      <c r="KXJ7" s="41"/>
      <c r="KXK7" s="41"/>
      <c r="KXL7" s="41"/>
      <c r="KXM7" s="41"/>
      <c r="KXN7" s="41"/>
      <c r="KXO7" s="41"/>
      <c r="KXP7" s="41"/>
      <c r="KXQ7" s="41"/>
      <c r="KXR7" s="41"/>
      <c r="KXS7" s="41"/>
      <c r="KXT7" s="41"/>
      <c r="KXU7" s="41"/>
      <c r="KXV7" s="41"/>
      <c r="KXW7" s="41"/>
      <c r="KXX7" s="41"/>
      <c r="KXY7" s="41"/>
      <c r="KXZ7" s="41"/>
      <c r="KYA7" s="41"/>
      <c r="KYB7" s="41"/>
      <c r="KYC7" s="41"/>
      <c r="KYD7" s="41"/>
      <c r="KYE7" s="41"/>
      <c r="KYF7" s="41"/>
      <c r="KYG7" s="41"/>
      <c r="KYH7" s="41"/>
      <c r="KYI7" s="41"/>
      <c r="KYJ7" s="41"/>
      <c r="KYK7" s="41"/>
      <c r="KYL7" s="41"/>
      <c r="KYM7" s="41"/>
      <c r="KYN7" s="41"/>
      <c r="KYO7" s="41"/>
      <c r="KYP7" s="41"/>
      <c r="KYQ7" s="41"/>
      <c r="KYR7" s="41"/>
      <c r="KYS7" s="41"/>
      <c r="KYT7" s="41"/>
      <c r="KYU7" s="41"/>
      <c r="KYV7" s="41"/>
      <c r="KYW7" s="41"/>
      <c r="KYX7" s="41"/>
      <c r="KYY7" s="41"/>
      <c r="KYZ7" s="41"/>
      <c r="KZA7" s="41"/>
      <c r="KZB7" s="41"/>
      <c r="KZC7" s="41"/>
      <c r="KZD7" s="41"/>
      <c r="KZE7" s="41"/>
      <c r="KZF7" s="41"/>
      <c r="KZG7" s="41"/>
      <c r="KZH7" s="41"/>
      <c r="KZI7" s="41"/>
      <c r="KZJ7" s="41"/>
      <c r="KZK7" s="41"/>
      <c r="KZL7" s="41"/>
      <c r="KZM7" s="41"/>
      <c r="KZN7" s="41"/>
      <c r="KZO7" s="41"/>
      <c r="KZP7" s="41"/>
      <c r="KZQ7" s="41"/>
      <c r="KZR7" s="41"/>
      <c r="KZS7" s="41"/>
      <c r="KZT7" s="41"/>
      <c r="KZU7" s="41"/>
      <c r="KZV7" s="41"/>
      <c r="KZW7" s="41"/>
      <c r="KZX7" s="41"/>
      <c r="KZY7" s="41"/>
      <c r="KZZ7" s="41"/>
      <c r="LAA7" s="41"/>
      <c r="LAB7" s="41"/>
      <c r="LAC7" s="41"/>
      <c r="LAD7" s="41"/>
      <c r="LAE7" s="41"/>
      <c r="LAF7" s="41"/>
      <c r="LAG7" s="41"/>
      <c r="LAH7" s="41"/>
      <c r="LAI7" s="41"/>
      <c r="LAJ7" s="41"/>
      <c r="LAK7" s="41"/>
      <c r="LAL7" s="41"/>
      <c r="LAM7" s="41"/>
      <c r="LAN7" s="41"/>
      <c r="LAO7" s="41"/>
      <c r="LAP7" s="41"/>
      <c r="LAQ7" s="41"/>
      <c r="LAR7" s="41"/>
      <c r="LAS7" s="41"/>
      <c r="LAT7" s="41"/>
      <c r="LAU7" s="41"/>
      <c r="LAV7" s="41"/>
      <c r="LAW7" s="41"/>
      <c r="LAX7" s="41"/>
      <c r="LAY7" s="41"/>
      <c r="LAZ7" s="41"/>
      <c r="LBA7" s="41"/>
      <c r="LBB7" s="41"/>
      <c r="LBC7" s="41"/>
      <c r="LBD7" s="41"/>
      <c r="LBE7" s="41"/>
      <c r="LBF7" s="41"/>
      <c r="LBG7" s="41"/>
      <c r="LBH7" s="41"/>
      <c r="LBI7" s="41"/>
      <c r="LBJ7" s="41"/>
      <c r="LBK7" s="41"/>
      <c r="LBL7" s="41"/>
      <c r="LBM7" s="41"/>
      <c r="LBN7" s="41"/>
      <c r="LBO7" s="41"/>
      <c r="LBP7" s="41"/>
      <c r="LBQ7" s="41"/>
      <c r="LBR7" s="41"/>
      <c r="LBS7" s="41"/>
      <c r="LBT7" s="41"/>
      <c r="LBU7" s="41"/>
      <c r="LBV7" s="41"/>
      <c r="LBW7" s="41"/>
      <c r="LBX7" s="41"/>
      <c r="LBY7" s="41"/>
      <c r="LBZ7" s="41"/>
      <c r="LCA7" s="41"/>
      <c r="LCB7" s="41"/>
      <c r="LCC7" s="41"/>
      <c r="LCD7" s="41"/>
      <c r="LCE7" s="41"/>
      <c r="LCF7" s="41"/>
      <c r="LCG7" s="41"/>
      <c r="LCH7" s="41"/>
      <c r="LCI7" s="41"/>
      <c r="LCJ7" s="41"/>
      <c r="LCK7" s="41"/>
      <c r="LCL7" s="41"/>
      <c r="LCM7" s="41"/>
      <c r="LCN7" s="41"/>
      <c r="LCO7" s="41"/>
      <c r="LCP7" s="41"/>
      <c r="LCQ7" s="41"/>
      <c r="LCR7" s="41"/>
      <c r="LCS7" s="41"/>
      <c r="LCT7" s="41"/>
      <c r="LCU7" s="41"/>
      <c r="LCV7" s="41"/>
      <c r="LCW7" s="41"/>
      <c r="LCX7" s="41"/>
      <c r="LCY7" s="41"/>
      <c r="LCZ7" s="41"/>
      <c r="LDA7" s="41"/>
      <c r="LDB7" s="41"/>
      <c r="LDC7" s="41"/>
      <c r="LDD7" s="41"/>
      <c r="LDE7" s="41"/>
      <c r="LDF7" s="41"/>
      <c r="LDG7" s="41"/>
      <c r="LDH7" s="41"/>
      <c r="LDI7" s="41"/>
      <c r="LDJ7" s="41"/>
      <c r="LDK7" s="41"/>
      <c r="LDL7" s="41"/>
      <c r="LDM7" s="41"/>
      <c r="LDN7" s="41"/>
      <c r="LDO7" s="41"/>
      <c r="LDP7" s="41"/>
      <c r="LDQ7" s="41"/>
      <c r="LDR7" s="41"/>
      <c r="LDS7" s="41"/>
      <c r="LDT7" s="41"/>
      <c r="LDU7" s="41"/>
      <c r="LDV7" s="41"/>
      <c r="LDW7" s="41"/>
      <c r="LDX7" s="41"/>
      <c r="LDY7" s="41"/>
      <c r="LDZ7" s="41"/>
      <c r="LEA7" s="41"/>
      <c r="LEB7" s="41"/>
      <c r="LEC7" s="41"/>
      <c r="LED7" s="41"/>
      <c r="LEE7" s="41"/>
      <c r="LEF7" s="41"/>
      <c r="LEG7" s="41"/>
      <c r="LEH7" s="41"/>
      <c r="LEI7" s="41"/>
      <c r="LEJ7" s="41"/>
      <c r="LEK7" s="41"/>
      <c r="LEL7" s="41"/>
      <c r="LEM7" s="41"/>
      <c r="LEN7" s="41"/>
      <c r="LEO7" s="41"/>
      <c r="LEP7" s="41"/>
      <c r="LEQ7" s="41"/>
      <c r="LER7" s="41"/>
      <c r="LES7" s="41"/>
      <c r="LET7" s="41"/>
      <c r="LEU7" s="41"/>
      <c r="LEV7" s="41"/>
      <c r="LEW7" s="41"/>
      <c r="LEX7" s="41"/>
      <c r="LEY7" s="41"/>
      <c r="LEZ7" s="41"/>
      <c r="LFA7" s="41"/>
      <c r="LFB7" s="41"/>
      <c r="LFC7" s="41"/>
      <c r="LFD7" s="41"/>
      <c r="LFE7" s="41"/>
      <c r="LFF7" s="41"/>
      <c r="LFG7" s="41"/>
      <c r="LFH7" s="41"/>
      <c r="LFI7" s="41"/>
      <c r="LFJ7" s="41"/>
      <c r="LFK7" s="41"/>
      <c r="LFL7" s="41"/>
      <c r="LFM7" s="41"/>
      <c r="LFN7" s="41"/>
      <c r="LFO7" s="41"/>
      <c r="LFP7" s="41"/>
      <c r="LFQ7" s="41"/>
      <c r="LFR7" s="41"/>
      <c r="LFS7" s="41"/>
      <c r="LFT7" s="41"/>
      <c r="LFU7" s="41"/>
      <c r="LFV7" s="41"/>
      <c r="LFW7" s="41"/>
      <c r="LFX7" s="41"/>
      <c r="LFY7" s="41"/>
      <c r="LFZ7" s="41"/>
      <c r="LGA7" s="41"/>
      <c r="LGB7" s="41"/>
      <c r="LGC7" s="41"/>
      <c r="LGD7" s="41"/>
      <c r="LGE7" s="41"/>
      <c r="LGF7" s="41"/>
      <c r="LGG7" s="41"/>
      <c r="LGH7" s="41"/>
      <c r="LGI7" s="41"/>
      <c r="LGJ7" s="41"/>
      <c r="LGK7" s="41"/>
      <c r="LGL7" s="41"/>
      <c r="LGM7" s="41"/>
      <c r="LGN7" s="41"/>
      <c r="LGO7" s="41"/>
      <c r="LGP7" s="41"/>
      <c r="LGQ7" s="41"/>
      <c r="LGR7" s="41"/>
      <c r="LGS7" s="41"/>
      <c r="LGT7" s="41"/>
      <c r="LGU7" s="41"/>
      <c r="LGV7" s="41"/>
      <c r="LGW7" s="41"/>
      <c r="LGX7" s="41"/>
      <c r="LGY7" s="41"/>
      <c r="LGZ7" s="41"/>
      <c r="LHA7" s="41"/>
      <c r="LHB7" s="41"/>
      <c r="LHC7" s="41"/>
      <c r="LHD7" s="41"/>
      <c r="LHE7" s="41"/>
      <c r="LHF7" s="41"/>
      <c r="LHG7" s="41"/>
      <c r="LHH7" s="41"/>
      <c r="LHI7" s="41"/>
      <c r="LHJ7" s="41"/>
      <c r="LHK7" s="41"/>
      <c r="LHL7" s="41"/>
      <c r="LHM7" s="41"/>
      <c r="LHN7" s="41"/>
      <c r="LHO7" s="41"/>
      <c r="LHP7" s="41"/>
      <c r="LHQ7" s="41"/>
      <c r="LHR7" s="41"/>
      <c r="LHS7" s="41"/>
      <c r="LHT7" s="41"/>
      <c r="LHU7" s="41"/>
      <c r="LHV7" s="41"/>
      <c r="LHW7" s="41"/>
      <c r="LHX7" s="41"/>
      <c r="LHY7" s="41"/>
      <c r="LHZ7" s="41"/>
      <c r="LIA7" s="41"/>
      <c r="LIB7" s="41"/>
      <c r="LIC7" s="41"/>
      <c r="LID7" s="41"/>
      <c r="LIE7" s="41"/>
      <c r="LIF7" s="41"/>
      <c r="LIG7" s="41"/>
      <c r="LIH7" s="41"/>
      <c r="LII7" s="41"/>
      <c r="LIJ7" s="41"/>
      <c r="LIK7" s="41"/>
      <c r="LIL7" s="41"/>
      <c r="LIM7" s="41"/>
      <c r="LIN7" s="41"/>
      <c r="LIO7" s="41"/>
      <c r="LIP7" s="41"/>
      <c r="LIQ7" s="41"/>
      <c r="LIR7" s="41"/>
      <c r="LIS7" s="41"/>
      <c r="LIT7" s="41"/>
      <c r="LIU7" s="41"/>
      <c r="LIV7" s="41"/>
      <c r="LIW7" s="41"/>
      <c r="LIX7" s="41"/>
      <c r="LIY7" s="41"/>
      <c r="LIZ7" s="41"/>
      <c r="LJA7" s="41"/>
      <c r="LJB7" s="41"/>
      <c r="LJC7" s="41"/>
      <c r="LJD7" s="41"/>
      <c r="LJE7" s="41"/>
      <c r="LJF7" s="41"/>
      <c r="LJG7" s="41"/>
      <c r="LJH7" s="41"/>
      <c r="LJI7" s="41"/>
      <c r="LJJ7" s="41"/>
      <c r="LJK7" s="41"/>
      <c r="LJL7" s="41"/>
      <c r="LJM7" s="41"/>
      <c r="LJN7" s="41"/>
      <c r="LJO7" s="41"/>
      <c r="LJP7" s="41"/>
      <c r="LJQ7" s="41"/>
      <c r="LJR7" s="41"/>
      <c r="LJS7" s="41"/>
      <c r="LJT7" s="41"/>
      <c r="LJU7" s="41"/>
      <c r="LJV7" s="41"/>
      <c r="LJW7" s="41"/>
      <c r="LJX7" s="41"/>
      <c r="LJY7" s="41"/>
      <c r="LJZ7" s="41"/>
      <c r="LKA7" s="41"/>
      <c r="LKB7" s="41"/>
      <c r="LKC7" s="41"/>
      <c r="LKD7" s="41"/>
      <c r="LKE7" s="41"/>
      <c r="LKF7" s="41"/>
      <c r="LKG7" s="41"/>
      <c r="LKH7" s="41"/>
      <c r="LKI7" s="41"/>
      <c r="LKJ7" s="41"/>
      <c r="LKK7" s="41"/>
      <c r="LKL7" s="41"/>
      <c r="LKM7" s="41"/>
      <c r="LKN7" s="41"/>
      <c r="LKO7" s="41"/>
      <c r="LKP7" s="41"/>
      <c r="LKQ7" s="41"/>
      <c r="LKR7" s="41"/>
      <c r="LKS7" s="41"/>
      <c r="LKT7" s="41"/>
      <c r="LKU7" s="41"/>
      <c r="LKV7" s="41"/>
      <c r="LKW7" s="41"/>
      <c r="LKX7" s="41"/>
      <c r="LKY7" s="41"/>
      <c r="LKZ7" s="41"/>
      <c r="LLA7" s="41"/>
      <c r="LLB7" s="41"/>
      <c r="LLC7" s="41"/>
      <c r="LLD7" s="41"/>
      <c r="LLE7" s="41"/>
      <c r="LLF7" s="41"/>
      <c r="LLG7" s="41"/>
      <c r="LLH7" s="41"/>
      <c r="LLI7" s="41"/>
      <c r="LLJ7" s="41"/>
      <c r="LLK7" s="41"/>
      <c r="LLL7" s="41"/>
      <c r="LLM7" s="41"/>
      <c r="LLN7" s="41"/>
      <c r="LLO7" s="41"/>
      <c r="LLP7" s="41"/>
      <c r="LLQ7" s="41"/>
      <c r="LLR7" s="41"/>
      <c r="LLS7" s="41"/>
      <c r="LLT7" s="41"/>
      <c r="LLU7" s="41"/>
      <c r="LLV7" s="41"/>
      <c r="LLW7" s="41"/>
      <c r="LLX7" s="41"/>
      <c r="LLY7" s="41"/>
      <c r="LLZ7" s="41"/>
      <c r="LMA7" s="41"/>
      <c r="LMB7" s="41"/>
      <c r="LMC7" s="41"/>
      <c r="LMD7" s="41"/>
      <c r="LME7" s="41"/>
      <c r="LMF7" s="41"/>
      <c r="LMG7" s="41"/>
      <c r="LMH7" s="41"/>
      <c r="LMI7" s="41"/>
      <c r="LMJ7" s="41"/>
      <c r="LMK7" s="41"/>
      <c r="LML7" s="41"/>
      <c r="LMM7" s="41"/>
      <c r="LMN7" s="41"/>
      <c r="LMO7" s="41"/>
      <c r="LMP7" s="41"/>
      <c r="LMQ7" s="41"/>
      <c r="LMR7" s="41"/>
      <c r="LMS7" s="41"/>
      <c r="LMT7" s="41"/>
      <c r="LMU7" s="41"/>
      <c r="LMV7" s="41"/>
      <c r="LMW7" s="41"/>
      <c r="LMX7" s="41"/>
      <c r="LMY7" s="41"/>
      <c r="LMZ7" s="41"/>
      <c r="LNA7" s="41"/>
      <c r="LNB7" s="41"/>
      <c r="LNC7" s="41"/>
      <c r="LND7" s="41"/>
      <c r="LNE7" s="41"/>
      <c r="LNF7" s="41"/>
      <c r="LNG7" s="41"/>
      <c r="LNH7" s="41"/>
      <c r="LNI7" s="41"/>
      <c r="LNJ7" s="41"/>
      <c r="LNK7" s="41"/>
      <c r="LNL7" s="41"/>
      <c r="LNM7" s="41"/>
      <c r="LNN7" s="41"/>
      <c r="LNO7" s="41"/>
      <c r="LNP7" s="41"/>
      <c r="LNQ7" s="41"/>
      <c r="LNR7" s="41"/>
      <c r="LNS7" s="41"/>
      <c r="LNT7" s="41"/>
      <c r="LNU7" s="41"/>
      <c r="LNV7" s="41"/>
      <c r="LNW7" s="41"/>
      <c r="LNX7" s="41"/>
      <c r="LNY7" s="41"/>
      <c r="LNZ7" s="41"/>
      <c r="LOA7" s="41"/>
      <c r="LOB7" s="41"/>
      <c r="LOC7" s="41"/>
      <c r="LOD7" s="41"/>
      <c r="LOE7" s="41"/>
      <c r="LOF7" s="41"/>
      <c r="LOG7" s="41"/>
      <c r="LOH7" s="41"/>
      <c r="LOI7" s="41"/>
      <c r="LOJ7" s="41"/>
      <c r="LOK7" s="41"/>
      <c r="LOL7" s="41"/>
      <c r="LOM7" s="41"/>
      <c r="LON7" s="41"/>
      <c r="LOO7" s="41"/>
      <c r="LOP7" s="41"/>
      <c r="LOQ7" s="41"/>
      <c r="LOR7" s="41"/>
      <c r="LOS7" s="41"/>
      <c r="LOT7" s="41"/>
      <c r="LOU7" s="41"/>
      <c r="LOV7" s="41"/>
      <c r="LOW7" s="41"/>
      <c r="LOX7" s="41"/>
      <c r="LOY7" s="41"/>
      <c r="LOZ7" s="41"/>
      <c r="LPA7" s="41"/>
      <c r="LPB7" s="41"/>
      <c r="LPC7" s="41"/>
      <c r="LPD7" s="41"/>
      <c r="LPE7" s="41"/>
      <c r="LPF7" s="41"/>
      <c r="LPG7" s="41"/>
      <c r="LPH7" s="41"/>
      <c r="LPI7" s="41"/>
      <c r="LPJ7" s="41"/>
      <c r="LPK7" s="41"/>
      <c r="LPL7" s="41"/>
      <c r="LPM7" s="41"/>
      <c r="LPN7" s="41"/>
      <c r="LPO7" s="41"/>
      <c r="LPP7" s="41"/>
      <c r="LPQ7" s="41"/>
      <c r="LPR7" s="41"/>
      <c r="LPS7" s="41"/>
      <c r="LPT7" s="41"/>
      <c r="LPU7" s="41"/>
      <c r="LPV7" s="41"/>
      <c r="LPW7" s="41"/>
      <c r="LPX7" s="41"/>
      <c r="LPY7" s="41"/>
      <c r="LPZ7" s="41"/>
      <c r="LQA7" s="41"/>
      <c r="LQB7" s="41"/>
      <c r="LQC7" s="41"/>
      <c r="LQD7" s="41"/>
      <c r="LQE7" s="41"/>
      <c r="LQF7" s="41"/>
      <c r="LQG7" s="41"/>
      <c r="LQH7" s="41"/>
      <c r="LQI7" s="41"/>
      <c r="LQJ7" s="41"/>
      <c r="LQK7" s="41"/>
      <c r="LQL7" s="41"/>
      <c r="LQM7" s="41"/>
      <c r="LQN7" s="41"/>
      <c r="LQO7" s="41"/>
      <c r="LQP7" s="41"/>
      <c r="LQQ7" s="41"/>
      <c r="LQR7" s="41"/>
      <c r="LQS7" s="41"/>
      <c r="LQT7" s="41"/>
      <c r="LQU7" s="41"/>
      <c r="LQV7" s="41"/>
      <c r="LQW7" s="41"/>
      <c r="LQX7" s="41"/>
      <c r="LQY7" s="41"/>
      <c r="LQZ7" s="41"/>
      <c r="LRA7" s="41"/>
      <c r="LRB7" s="41"/>
      <c r="LRC7" s="41"/>
      <c r="LRD7" s="41"/>
      <c r="LRE7" s="41"/>
      <c r="LRF7" s="41"/>
      <c r="LRG7" s="41"/>
      <c r="LRH7" s="41"/>
      <c r="LRI7" s="41"/>
      <c r="LRJ7" s="41"/>
      <c r="LRK7" s="41"/>
      <c r="LRL7" s="41"/>
      <c r="LRM7" s="41"/>
      <c r="LRN7" s="41"/>
      <c r="LRO7" s="41"/>
      <c r="LRP7" s="41"/>
      <c r="LRQ7" s="41"/>
      <c r="LRR7" s="41"/>
      <c r="LRS7" s="41"/>
      <c r="LRT7" s="41"/>
      <c r="LRU7" s="41"/>
      <c r="LRV7" s="41"/>
      <c r="LRW7" s="41"/>
      <c r="LRX7" s="41"/>
      <c r="LRY7" s="41"/>
      <c r="LRZ7" s="41"/>
      <c r="LSA7" s="41"/>
      <c r="LSB7" s="41"/>
      <c r="LSC7" s="41"/>
      <c r="LSD7" s="41"/>
      <c r="LSE7" s="41"/>
      <c r="LSF7" s="41"/>
      <c r="LSG7" s="41"/>
      <c r="LSH7" s="41"/>
      <c r="LSI7" s="41"/>
      <c r="LSJ7" s="41"/>
      <c r="LSK7" s="41"/>
      <c r="LSL7" s="41"/>
      <c r="LSM7" s="41"/>
      <c r="LSN7" s="41"/>
      <c r="LSO7" s="41"/>
      <c r="LSP7" s="41"/>
      <c r="LSQ7" s="41"/>
      <c r="LSR7" s="41"/>
      <c r="LSS7" s="41"/>
      <c r="LST7" s="41"/>
      <c r="LSU7" s="41"/>
      <c r="LSV7" s="41"/>
      <c r="LSW7" s="41"/>
      <c r="LSX7" s="41"/>
      <c r="LSY7" s="41"/>
      <c r="LSZ7" s="41"/>
      <c r="LTA7" s="41"/>
      <c r="LTB7" s="41"/>
      <c r="LTC7" s="41"/>
      <c r="LTD7" s="41"/>
      <c r="LTE7" s="41"/>
      <c r="LTF7" s="41"/>
      <c r="LTG7" s="41"/>
      <c r="LTH7" s="41"/>
      <c r="LTI7" s="41"/>
      <c r="LTJ7" s="41"/>
      <c r="LTK7" s="41"/>
      <c r="LTL7" s="41"/>
      <c r="LTM7" s="41"/>
      <c r="LTN7" s="41"/>
      <c r="LTO7" s="41"/>
      <c r="LTP7" s="41"/>
      <c r="LTQ7" s="41"/>
      <c r="LTR7" s="41"/>
      <c r="LTS7" s="41"/>
      <c r="LTT7" s="41"/>
      <c r="LTU7" s="41"/>
      <c r="LTV7" s="41"/>
      <c r="LTW7" s="41"/>
      <c r="LTX7" s="41"/>
      <c r="LTY7" s="41"/>
      <c r="LTZ7" s="41"/>
      <c r="LUA7" s="41"/>
      <c r="LUB7" s="41"/>
      <c r="LUC7" s="41"/>
      <c r="LUD7" s="41"/>
      <c r="LUE7" s="41"/>
      <c r="LUF7" s="41"/>
      <c r="LUG7" s="41"/>
      <c r="LUH7" s="41"/>
      <c r="LUI7" s="41"/>
      <c r="LUJ7" s="41"/>
      <c r="LUK7" s="41"/>
      <c r="LUL7" s="41"/>
      <c r="LUM7" s="41"/>
      <c r="LUN7" s="41"/>
      <c r="LUO7" s="41"/>
      <c r="LUP7" s="41"/>
      <c r="LUQ7" s="41"/>
      <c r="LUR7" s="41"/>
      <c r="LUS7" s="41"/>
      <c r="LUT7" s="41"/>
      <c r="LUU7" s="41"/>
      <c r="LUV7" s="41"/>
      <c r="LUW7" s="41"/>
      <c r="LUX7" s="41"/>
      <c r="LUY7" s="41"/>
      <c r="LUZ7" s="41"/>
      <c r="LVA7" s="41"/>
      <c r="LVB7" s="41"/>
      <c r="LVC7" s="41"/>
      <c r="LVD7" s="41"/>
      <c r="LVE7" s="41"/>
      <c r="LVF7" s="41"/>
      <c r="LVG7" s="41"/>
      <c r="LVH7" s="41"/>
      <c r="LVI7" s="41"/>
      <c r="LVJ7" s="41"/>
      <c r="LVK7" s="41"/>
      <c r="LVL7" s="41"/>
      <c r="LVM7" s="41"/>
      <c r="LVN7" s="41"/>
      <c r="LVO7" s="41"/>
      <c r="LVP7" s="41"/>
      <c r="LVQ7" s="41"/>
      <c r="LVR7" s="41"/>
      <c r="LVS7" s="41"/>
      <c r="LVT7" s="41"/>
      <c r="LVU7" s="41"/>
      <c r="LVV7" s="41"/>
      <c r="LVW7" s="41"/>
      <c r="LVX7" s="41"/>
      <c r="LVY7" s="41"/>
      <c r="LVZ7" s="41"/>
      <c r="LWA7" s="41"/>
      <c r="LWB7" s="41"/>
      <c r="LWC7" s="41"/>
      <c r="LWD7" s="41"/>
      <c r="LWE7" s="41"/>
      <c r="LWF7" s="41"/>
      <c r="LWG7" s="41"/>
      <c r="LWH7" s="41"/>
      <c r="LWI7" s="41"/>
      <c r="LWJ7" s="41"/>
      <c r="LWK7" s="41"/>
      <c r="LWL7" s="41"/>
      <c r="LWM7" s="41"/>
      <c r="LWN7" s="41"/>
      <c r="LWO7" s="41"/>
      <c r="LWP7" s="41"/>
      <c r="LWQ7" s="41"/>
      <c r="LWR7" s="41"/>
      <c r="LWS7" s="41"/>
      <c r="LWT7" s="41"/>
      <c r="LWU7" s="41"/>
      <c r="LWV7" s="41"/>
      <c r="LWW7" s="41"/>
      <c r="LWX7" s="41"/>
      <c r="LWY7" s="41"/>
      <c r="LWZ7" s="41"/>
      <c r="LXA7" s="41"/>
      <c r="LXB7" s="41"/>
      <c r="LXC7" s="41"/>
      <c r="LXD7" s="41"/>
      <c r="LXE7" s="41"/>
      <c r="LXF7" s="41"/>
      <c r="LXG7" s="41"/>
      <c r="LXH7" s="41"/>
      <c r="LXI7" s="41"/>
      <c r="LXJ7" s="41"/>
      <c r="LXK7" s="41"/>
      <c r="LXL7" s="41"/>
      <c r="LXM7" s="41"/>
      <c r="LXN7" s="41"/>
      <c r="LXO7" s="41"/>
      <c r="LXP7" s="41"/>
      <c r="LXQ7" s="41"/>
      <c r="LXR7" s="41"/>
      <c r="LXS7" s="41"/>
      <c r="LXT7" s="41"/>
      <c r="LXU7" s="41"/>
      <c r="LXV7" s="41"/>
      <c r="LXW7" s="41"/>
      <c r="LXX7" s="41"/>
      <c r="LXY7" s="41"/>
      <c r="LXZ7" s="41"/>
      <c r="LYA7" s="41"/>
      <c r="LYB7" s="41"/>
      <c r="LYC7" s="41"/>
      <c r="LYD7" s="41"/>
      <c r="LYE7" s="41"/>
      <c r="LYF7" s="41"/>
      <c r="LYG7" s="41"/>
      <c r="LYH7" s="41"/>
      <c r="LYI7" s="41"/>
      <c r="LYJ7" s="41"/>
      <c r="LYK7" s="41"/>
      <c r="LYL7" s="41"/>
      <c r="LYM7" s="41"/>
      <c r="LYN7" s="41"/>
      <c r="LYO7" s="41"/>
      <c r="LYP7" s="41"/>
      <c r="LYQ7" s="41"/>
      <c r="LYR7" s="41"/>
      <c r="LYS7" s="41"/>
      <c r="LYT7" s="41"/>
      <c r="LYU7" s="41"/>
      <c r="LYV7" s="41"/>
      <c r="LYW7" s="41"/>
      <c r="LYX7" s="41"/>
      <c r="LYY7" s="41"/>
      <c r="LYZ7" s="41"/>
      <c r="LZA7" s="41"/>
      <c r="LZB7" s="41"/>
      <c r="LZC7" s="41"/>
      <c r="LZD7" s="41"/>
      <c r="LZE7" s="41"/>
      <c r="LZF7" s="41"/>
      <c r="LZG7" s="41"/>
      <c r="LZH7" s="41"/>
      <c r="LZI7" s="41"/>
      <c r="LZJ7" s="41"/>
      <c r="LZK7" s="41"/>
      <c r="LZL7" s="41"/>
      <c r="LZM7" s="41"/>
      <c r="LZN7" s="41"/>
      <c r="LZO7" s="41"/>
      <c r="LZP7" s="41"/>
      <c r="LZQ7" s="41"/>
      <c r="LZR7" s="41"/>
      <c r="LZS7" s="41"/>
      <c r="LZT7" s="41"/>
      <c r="LZU7" s="41"/>
      <c r="LZV7" s="41"/>
      <c r="LZW7" s="41"/>
      <c r="LZX7" s="41"/>
      <c r="LZY7" s="41"/>
      <c r="LZZ7" s="41"/>
      <c r="MAA7" s="41"/>
      <c r="MAB7" s="41"/>
      <c r="MAC7" s="41"/>
      <c r="MAD7" s="41"/>
      <c r="MAE7" s="41"/>
      <c r="MAF7" s="41"/>
      <c r="MAG7" s="41"/>
      <c r="MAH7" s="41"/>
      <c r="MAI7" s="41"/>
      <c r="MAJ7" s="41"/>
      <c r="MAK7" s="41"/>
      <c r="MAL7" s="41"/>
      <c r="MAM7" s="41"/>
      <c r="MAN7" s="41"/>
      <c r="MAO7" s="41"/>
      <c r="MAP7" s="41"/>
      <c r="MAQ7" s="41"/>
      <c r="MAR7" s="41"/>
      <c r="MAS7" s="41"/>
      <c r="MAT7" s="41"/>
      <c r="MAU7" s="41"/>
      <c r="MAV7" s="41"/>
      <c r="MAW7" s="41"/>
      <c r="MAX7" s="41"/>
      <c r="MAY7" s="41"/>
      <c r="MAZ7" s="41"/>
      <c r="MBA7" s="41"/>
      <c r="MBB7" s="41"/>
      <c r="MBC7" s="41"/>
      <c r="MBD7" s="41"/>
      <c r="MBE7" s="41"/>
      <c r="MBF7" s="41"/>
      <c r="MBG7" s="41"/>
      <c r="MBH7" s="41"/>
      <c r="MBI7" s="41"/>
      <c r="MBJ7" s="41"/>
      <c r="MBK7" s="41"/>
      <c r="MBL7" s="41"/>
      <c r="MBM7" s="41"/>
      <c r="MBN7" s="41"/>
      <c r="MBO7" s="41"/>
      <c r="MBP7" s="41"/>
      <c r="MBQ7" s="41"/>
      <c r="MBR7" s="41"/>
      <c r="MBS7" s="41"/>
      <c r="MBT7" s="41"/>
      <c r="MBU7" s="41"/>
      <c r="MBV7" s="41"/>
      <c r="MBW7" s="41"/>
      <c r="MBX7" s="41"/>
      <c r="MBY7" s="41"/>
      <c r="MBZ7" s="41"/>
      <c r="MCA7" s="41"/>
      <c r="MCB7" s="41"/>
      <c r="MCC7" s="41"/>
      <c r="MCD7" s="41"/>
      <c r="MCE7" s="41"/>
      <c r="MCF7" s="41"/>
      <c r="MCG7" s="41"/>
      <c r="MCH7" s="41"/>
      <c r="MCI7" s="41"/>
      <c r="MCJ7" s="41"/>
      <c r="MCK7" s="41"/>
      <c r="MCL7" s="41"/>
      <c r="MCM7" s="41"/>
      <c r="MCN7" s="41"/>
      <c r="MCO7" s="41"/>
      <c r="MCP7" s="41"/>
      <c r="MCQ7" s="41"/>
      <c r="MCR7" s="41"/>
      <c r="MCS7" s="41"/>
      <c r="MCT7" s="41"/>
      <c r="MCU7" s="41"/>
      <c r="MCV7" s="41"/>
      <c r="MCW7" s="41"/>
      <c r="MCX7" s="41"/>
      <c r="MCY7" s="41"/>
      <c r="MCZ7" s="41"/>
      <c r="MDA7" s="41"/>
      <c r="MDB7" s="41"/>
      <c r="MDC7" s="41"/>
      <c r="MDD7" s="41"/>
      <c r="MDE7" s="41"/>
      <c r="MDF7" s="41"/>
      <c r="MDG7" s="41"/>
      <c r="MDH7" s="41"/>
      <c r="MDI7" s="41"/>
      <c r="MDJ7" s="41"/>
      <c r="MDK7" s="41"/>
      <c r="MDL7" s="41"/>
      <c r="MDM7" s="41"/>
      <c r="MDN7" s="41"/>
      <c r="MDO7" s="41"/>
      <c r="MDP7" s="41"/>
      <c r="MDQ7" s="41"/>
      <c r="MDR7" s="41"/>
      <c r="MDS7" s="41"/>
      <c r="MDT7" s="41"/>
      <c r="MDU7" s="41"/>
      <c r="MDV7" s="41"/>
      <c r="MDW7" s="41"/>
      <c r="MDX7" s="41"/>
      <c r="MDY7" s="41"/>
      <c r="MDZ7" s="41"/>
      <c r="MEA7" s="41"/>
      <c r="MEB7" s="41"/>
      <c r="MEC7" s="41"/>
      <c r="MED7" s="41"/>
      <c r="MEE7" s="41"/>
      <c r="MEF7" s="41"/>
      <c r="MEG7" s="41"/>
      <c r="MEH7" s="41"/>
      <c r="MEI7" s="41"/>
      <c r="MEJ7" s="41"/>
      <c r="MEK7" s="41"/>
      <c r="MEL7" s="41"/>
      <c r="MEM7" s="41"/>
      <c r="MEN7" s="41"/>
      <c r="MEO7" s="41"/>
      <c r="MEP7" s="41"/>
      <c r="MEQ7" s="41"/>
      <c r="MER7" s="41"/>
      <c r="MES7" s="41"/>
      <c r="MET7" s="41"/>
      <c r="MEU7" s="41"/>
      <c r="MEV7" s="41"/>
      <c r="MEW7" s="41"/>
      <c r="MEX7" s="41"/>
      <c r="MEY7" s="41"/>
      <c r="MEZ7" s="41"/>
      <c r="MFA7" s="41"/>
      <c r="MFB7" s="41"/>
      <c r="MFC7" s="41"/>
      <c r="MFD7" s="41"/>
      <c r="MFE7" s="41"/>
      <c r="MFF7" s="41"/>
      <c r="MFG7" s="41"/>
      <c r="MFH7" s="41"/>
      <c r="MFI7" s="41"/>
      <c r="MFJ7" s="41"/>
      <c r="MFK7" s="41"/>
      <c r="MFL7" s="41"/>
      <c r="MFM7" s="41"/>
      <c r="MFN7" s="41"/>
      <c r="MFO7" s="41"/>
      <c r="MFP7" s="41"/>
      <c r="MFQ7" s="41"/>
      <c r="MFR7" s="41"/>
      <c r="MFS7" s="41"/>
      <c r="MFT7" s="41"/>
      <c r="MFU7" s="41"/>
      <c r="MFV7" s="41"/>
      <c r="MFW7" s="41"/>
      <c r="MFX7" s="41"/>
      <c r="MFY7" s="41"/>
      <c r="MFZ7" s="41"/>
      <c r="MGA7" s="41"/>
      <c r="MGB7" s="41"/>
      <c r="MGC7" s="41"/>
      <c r="MGD7" s="41"/>
      <c r="MGE7" s="41"/>
      <c r="MGF7" s="41"/>
      <c r="MGG7" s="41"/>
      <c r="MGH7" s="41"/>
      <c r="MGI7" s="41"/>
      <c r="MGJ7" s="41"/>
      <c r="MGK7" s="41"/>
      <c r="MGL7" s="41"/>
      <c r="MGM7" s="41"/>
      <c r="MGN7" s="41"/>
      <c r="MGO7" s="41"/>
      <c r="MGP7" s="41"/>
      <c r="MGQ7" s="41"/>
      <c r="MGR7" s="41"/>
      <c r="MGS7" s="41"/>
      <c r="MGT7" s="41"/>
      <c r="MGU7" s="41"/>
      <c r="MGV7" s="41"/>
      <c r="MGW7" s="41"/>
      <c r="MGX7" s="41"/>
      <c r="MGY7" s="41"/>
      <c r="MGZ7" s="41"/>
      <c r="MHA7" s="41"/>
      <c r="MHB7" s="41"/>
      <c r="MHC7" s="41"/>
      <c r="MHD7" s="41"/>
      <c r="MHE7" s="41"/>
      <c r="MHF7" s="41"/>
      <c r="MHG7" s="41"/>
      <c r="MHH7" s="41"/>
      <c r="MHI7" s="41"/>
      <c r="MHJ7" s="41"/>
      <c r="MHK7" s="41"/>
      <c r="MHL7" s="41"/>
      <c r="MHM7" s="41"/>
      <c r="MHN7" s="41"/>
      <c r="MHO7" s="41"/>
      <c r="MHP7" s="41"/>
      <c r="MHQ7" s="41"/>
      <c r="MHR7" s="41"/>
      <c r="MHS7" s="41"/>
      <c r="MHT7" s="41"/>
      <c r="MHU7" s="41"/>
      <c r="MHV7" s="41"/>
      <c r="MHW7" s="41"/>
      <c r="MHX7" s="41"/>
      <c r="MHY7" s="41"/>
      <c r="MHZ7" s="41"/>
      <c r="MIA7" s="41"/>
      <c r="MIB7" s="41"/>
      <c r="MIC7" s="41"/>
      <c r="MID7" s="41"/>
      <c r="MIE7" s="41"/>
      <c r="MIF7" s="41"/>
      <c r="MIG7" s="41"/>
      <c r="MIH7" s="41"/>
      <c r="MII7" s="41"/>
      <c r="MIJ7" s="41"/>
      <c r="MIK7" s="41"/>
      <c r="MIL7" s="41"/>
      <c r="MIM7" s="41"/>
      <c r="MIN7" s="41"/>
      <c r="MIO7" s="41"/>
      <c r="MIP7" s="41"/>
      <c r="MIQ7" s="41"/>
      <c r="MIR7" s="41"/>
      <c r="MIS7" s="41"/>
      <c r="MIT7" s="41"/>
      <c r="MIU7" s="41"/>
      <c r="MIV7" s="41"/>
      <c r="MIW7" s="41"/>
      <c r="MIX7" s="41"/>
      <c r="MIY7" s="41"/>
      <c r="MIZ7" s="41"/>
      <c r="MJA7" s="41"/>
      <c r="MJB7" s="41"/>
      <c r="MJC7" s="41"/>
      <c r="MJD7" s="41"/>
      <c r="MJE7" s="41"/>
      <c r="MJF7" s="41"/>
      <c r="MJG7" s="41"/>
      <c r="MJH7" s="41"/>
      <c r="MJI7" s="41"/>
      <c r="MJJ7" s="41"/>
      <c r="MJK7" s="41"/>
      <c r="MJL7" s="41"/>
      <c r="MJM7" s="41"/>
      <c r="MJN7" s="41"/>
      <c r="MJO7" s="41"/>
      <c r="MJP7" s="41"/>
      <c r="MJQ7" s="41"/>
      <c r="MJR7" s="41"/>
      <c r="MJS7" s="41"/>
      <c r="MJT7" s="41"/>
      <c r="MJU7" s="41"/>
      <c r="MJV7" s="41"/>
      <c r="MJW7" s="41"/>
      <c r="MJX7" s="41"/>
      <c r="MJY7" s="41"/>
      <c r="MJZ7" s="41"/>
      <c r="MKA7" s="41"/>
      <c r="MKB7" s="41"/>
      <c r="MKC7" s="41"/>
      <c r="MKD7" s="41"/>
      <c r="MKE7" s="41"/>
      <c r="MKF7" s="41"/>
      <c r="MKG7" s="41"/>
      <c r="MKH7" s="41"/>
      <c r="MKI7" s="41"/>
      <c r="MKJ7" s="41"/>
      <c r="MKK7" s="41"/>
      <c r="MKL7" s="41"/>
      <c r="MKM7" s="41"/>
      <c r="MKN7" s="41"/>
      <c r="MKO7" s="41"/>
      <c r="MKP7" s="41"/>
      <c r="MKQ7" s="41"/>
      <c r="MKR7" s="41"/>
      <c r="MKS7" s="41"/>
      <c r="MKT7" s="41"/>
      <c r="MKU7" s="41"/>
      <c r="MKV7" s="41"/>
      <c r="MKW7" s="41"/>
      <c r="MKX7" s="41"/>
      <c r="MKY7" s="41"/>
      <c r="MKZ7" s="41"/>
      <c r="MLA7" s="41"/>
      <c r="MLB7" s="41"/>
      <c r="MLC7" s="41"/>
      <c r="MLD7" s="41"/>
      <c r="MLE7" s="41"/>
      <c r="MLF7" s="41"/>
      <c r="MLG7" s="41"/>
      <c r="MLH7" s="41"/>
      <c r="MLI7" s="41"/>
      <c r="MLJ7" s="41"/>
      <c r="MLK7" s="41"/>
      <c r="MLL7" s="41"/>
      <c r="MLM7" s="41"/>
      <c r="MLN7" s="41"/>
      <c r="MLO7" s="41"/>
      <c r="MLP7" s="41"/>
      <c r="MLQ7" s="41"/>
      <c r="MLR7" s="41"/>
      <c r="MLS7" s="41"/>
      <c r="MLT7" s="41"/>
      <c r="MLU7" s="41"/>
      <c r="MLV7" s="41"/>
      <c r="MLW7" s="41"/>
      <c r="MLX7" s="41"/>
      <c r="MLY7" s="41"/>
      <c r="MLZ7" s="41"/>
      <c r="MMA7" s="41"/>
      <c r="MMB7" s="41"/>
      <c r="MMC7" s="41"/>
      <c r="MMD7" s="41"/>
      <c r="MME7" s="41"/>
      <c r="MMF7" s="41"/>
      <c r="MMG7" s="41"/>
      <c r="MMH7" s="41"/>
      <c r="MMI7" s="41"/>
      <c r="MMJ7" s="41"/>
      <c r="MMK7" s="41"/>
      <c r="MML7" s="41"/>
      <c r="MMM7" s="41"/>
      <c r="MMN7" s="41"/>
      <c r="MMO7" s="41"/>
      <c r="MMP7" s="41"/>
      <c r="MMQ7" s="41"/>
      <c r="MMR7" s="41"/>
      <c r="MMS7" s="41"/>
      <c r="MMT7" s="41"/>
      <c r="MMU7" s="41"/>
      <c r="MMV7" s="41"/>
      <c r="MMW7" s="41"/>
      <c r="MMX7" s="41"/>
      <c r="MMY7" s="41"/>
      <c r="MMZ7" s="41"/>
      <c r="MNA7" s="41"/>
      <c r="MNB7" s="41"/>
      <c r="MNC7" s="41"/>
      <c r="MND7" s="41"/>
      <c r="MNE7" s="41"/>
      <c r="MNF7" s="41"/>
      <c r="MNG7" s="41"/>
      <c r="MNH7" s="41"/>
      <c r="MNI7" s="41"/>
      <c r="MNJ7" s="41"/>
      <c r="MNK7" s="41"/>
      <c r="MNL7" s="41"/>
      <c r="MNM7" s="41"/>
      <c r="MNN7" s="41"/>
      <c r="MNO7" s="41"/>
      <c r="MNP7" s="41"/>
      <c r="MNQ7" s="41"/>
      <c r="MNR7" s="41"/>
      <c r="MNS7" s="41"/>
      <c r="MNT7" s="41"/>
      <c r="MNU7" s="41"/>
      <c r="MNV7" s="41"/>
      <c r="MNW7" s="41"/>
      <c r="MNX7" s="41"/>
      <c r="MNY7" s="41"/>
      <c r="MNZ7" s="41"/>
      <c r="MOA7" s="41"/>
      <c r="MOB7" s="41"/>
      <c r="MOC7" s="41"/>
      <c r="MOD7" s="41"/>
      <c r="MOE7" s="41"/>
      <c r="MOF7" s="41"/>
      <c r="MOG7" s="41"/>
      <c r="MOH7" s="41"/>
      <c r="MOI7" s="41"/>
      <c r="MOJ7" s="41"/>
      <c r="MOK7" s="41"/>
      <c r="MOL7" s="41"/>
      <c r="MOM7" s="41"/>
      <c r="MON7" s="41"/>
      <c r="MOO7" s="41"/>
      <c r="MOP7" s="41"/>
      <c r="MOQ7" s="41"/>
      <c r="MOR7" s="41"/>
      <c r="MOS7" s="41"/>
      <c r="MOT7" s="41"/>
      <c r="MOU7" s="41"/>
      <c r="MOV7" s="41"/>
      <c r="MOW7" s="41"/>
      <c r="MOX7" s="41"/>
      <c r="MOY7" s="41"/>
      <c r="MOZ7" s="41"/>
      <c r="MPA7" s="41"/>
      <c r="MPB7" s="41"/>
      <c r="MPC7" s="41"/>
      <c r="MPD7" s="41"/>
      <c r="MPE7" s="41"/>
      <c r="MPF7" s="41"/>
      <c r="MPG7" s="41"/>
      <c r="MPH7" s="41"/>
      <c r="MPI7" s="41"/>
      <c r="MPJ7" s="41"/>
      <c r="MPK7" s="41"/>
      <c r="MPL7" s="41"/>
      <c r="MPM7" s="41"/>
      <c r="MPN7" s="41"/>
      <c r="MPO7" s="41"/>
      <c r="MPP7" s="41"/>
      <c r="MPQ7" s="41"/>
      <c r="MPR7" s="41"/>
      <c r="MPS7" s="41"/>
      <c r="MPT7" s="41"/>
      <c r="MPU7" s="41"/>
      <c r="MPV7" s="41"/>
      <c r="MPW7" s="41"/>
      <c r="MPX7" s="41"/>
      <c r="MPY7" s="41"/>
      <c r="MPZ7" s="41"/>
      <c r="MQA7" s="41"/>
      <c r="MQB7" s="41"/>
      <c r="MQC7" s="41"/>
      <c r="MQD7" s="41"/>
      <c r="MQE7" s="41"/>
      <c r="MQF7" s="41"/>
      <c r="MQG7" s="41"/>
      <c r="MQH7" s="41"/>
      <c r="MQI7" s="41"/>
      <c r="MQJ7" s="41"/>
      <c r="MQK7" s="41"/>
      <c r="MQL7" s="41"/>
      <c r="MQM7" s="41"/>
      <c r="MQN7" s="41"/>
      <c r="MQO7" s="41"/>
      <c r="MQP7" s="41"/>
      <c r="MQQ7" s="41"/>
      <c r="MQR7" s="41"/>
      <c r="MQS7" s="41"/>
      <c r="MQT7" s="41"/>
      <c r="MQU7" s="41"/>
      <c r="MQV7" s="41"/>
      <c r="MQW7" s="41"/>
      <c r="MQX7" s="41"/>
      <c r="MQY7" s="41"/>
      <c r="MQZ7" s="41"/>
      <c r="MRA7" s="41"/>
      <c r="MRB7" s="41"/>
      <c r="MRC7" s="41"/>
      <c r="MRD7" s="41"/>
      <c r="MRE7" s="41"/>
      <c r="MRF7" s="41"/>
      <c r="MRG7" s="41"/>
      <c r="MRH7" s="41"/>
      <c r="MRI7" s="41"/>
      <c r="MRJ7" s="41"/>
      <c r="MRK7" s="41"/>
      <c r="MRL7" s="41"/>
      <c r="MRM7" s="41"/>
      <c r="MRN7" s="41"/>
      <c r="MRO7" s="41"/>
      <c r="MRP7" s="41"/>
      <c r="MRQ7" s="41"/>
      <c r="MRR7" s="41"/>
      <c r="MRS7" s="41"/>
      <c r="MRT7" s="41"/>
      <c r="MRU7" s="41"/>
      <c r="MRV7" s="41"/>
      <c r="MRW7" s="41"/>
      <c r="MRX7" s="41"/>
      <c r="MRY7" s="41"/>
      <c r="MRZ7" s="41"/>
      <c r="MSA7" s="41"/>
      <c r="MSB7" s="41"/>
      <c r="MSC7" s="41"/>
      <c r="MSD7" s="41"/>
      <c r="MSE7" s="41"/>
      <c r="MSF7" s="41"/>
      <c r="MSG7" s="41"/>
      <c r="MSH7" s="41"/>
      <c r="MSI7" s="41"/>
      <c r="MSJ7" s="41"/>
      <c r="MSK7" s="41"/>
      <c r="MSL7" s="41"/>
      <c r="MSM7" s="41"/>
      <c r="MSN7" s="41"/>
      <c r="MSO7" s="41"/>
      <c r="MSP7" s="41"/>
      <c r="MSQ7" s="41"/>
      <c r="MSR7" s="41"/>
      <c r="MSS7" s="41"/>
      <c r="MST7" s="41"/>
      <c r="MSU7" s="41"/>
      <c r="MSV7" s="41"/>
      <c r="MSW7" s="41"/>
      <c r="MSX7" s="41"/>
      <c r="MSY7" s="41"/>
      <c r="MSZ7" s="41"/>
      <c r="MTA7" s="41"/>
      <c r="MTB7" s="41"/>
      <c r="MTC7" s="41"/>
      <c r="MTD7" s="41"/>
      <c r="MTE7" s="41"/>
      <c r="MTF7" s="41"/>
      <c r="MTG7" s="41"/>
      <c r="MTH7" s="41"/>
      <c r="MTI7" s="41"/>
      <c r="MTJ7" s="41"/>
      <c r="MTK7" s="41"/>
      <c r="MTL7" s="41"/>
      <c r="MTM7" s="41"/>
      <c r="MTN7" s="41"/>
      <c r="MTO7" s="41"/>
      <c r="MTP7" s="41"/>
      <c r="MTQ7" s="41"/>
      <c r="MTR7" s="41"/>
      <c r="MTS7" s="41"/>
      <c r="MTT7" s="41"/>
      <c r="MTU7" s="41"/>
      <c r="MTV7" s="41"/>
      <c r="MTW7" s="41"/>
      <c r="MTX7" s="41"/>
      <c r="MTY7" s="41"/>
      <c r="MTZ7" s="41"/>
      <c r="MUA7" s="41"/>
      <c r="MUB7" s="41"/>
      <c r="MUC7" s="41"/>
      <c r="MUD7" s="41"/>
      <c r="MUE7" s="41"/>
      <c r="MUF7" s="41"/>
      <c r="MUG7" s="41"/>
      <c r="MUH7" s="41"/>
      <c r="MUI7" s="41"/>
      <c r="MUJ7" s="41"/>
      <c r="MUK7" s="41"/>
      <c r="MUL7" s="41"/>
      <c r="MUM7" s="41"/>
      <c r="MUN7" s="41"/>
      <c r="MUO7" s="41"/>
      <c r="MUP7" s="41"/>
      <c r="MUQ7" s="41"/>
      <c r="MUR7" s="41"/>
      <c r="MUS7" s="41"/>
      <c r="MUT7" s="41"/>
      <c r="MUU7" s="41"/>
      <c r="MUV7" s="41"/>
      <c r="MUW7" s="41"/>
      <c r="MUX7" s="41"/>
      <c r="MUY7" s="41"/>
      <c r="MUZ7" s="41"/>
      <c r="MVA7" s="41"/>
      <c r="MVB7" s="41"/>
      <c r="MVC7" s="41"/>
      <c r="MVD7" s="41"/>
      <c r="MVE7" s="41"/>
      <c r="MVF7" s="41"/>
      <c r="MVG7" s="41"/>
      <c r="MVH7" s="41"/>
      <c r="MVI7" s="41"/>
      <c r="MVJ7" s="41"/>
      <c r="MVK7" s="41"/>
      <c r="MVL7" s="41"/>
      <c r="MVM7" s="41"/>
      <c r="MVN7" s="41"/>
      <c r="MVO7" s="41"/>
      <c r="MVP7" s="41"/>
      <c r="MVQ7" s="41"/>
      <c r="MVR7" s="41"/>
      <c r="MVS7" s="41"/>
      <c r="MVT7" s="41"/>
      <c r="MVU7" s="41"/>
      <c r="MVV7" s="41"/>
      <c r="MVW7" s="41"/>
      <c r="MVX7" s="41"/>
      <c r="MVY7" s="41"/>
      <c r="MVZ7" s="41"/>
      <c r="MWA7" s="41"/>
      <c r="MWB7" s="41"/>
      <c r="MWC7" s="41"/>
      <c r="MWD7" s="41"/>
      <c r="MWE7" s="41"/>
      <c r="MWF7" s="41"/>
      <c r="MWG7" s="41"/>
      <c r="MWH7" s="41"/>
      <c r="MWI7" s="41"/>
      <c r="MWJ7" s="41"/>
      <c r="MWK7" s="41"/>
      <c r="MWL7" s="41"/>
      <c r="MWM7" s="41"/>
      <c r="MWN7" s="41"/>
      <c r="MWO7" s="41"/>
      <c r="MWP7" s="41"/>
      <c r="MWQ7" s="41"/>
      <c r="MWR7" s="41"/>
      <c r="MWS7" s="41"/>
      <c r="MWT7" s="41"/>
      <c r="MWU7" s="41"/>
      <c r="MWV7" s="41"/>
      <c r="MWW7" s="41"/>
      <c r="MWX7" s="41"/>
      <c r="MWY7" s="41"/>
      <c r="MWZ7" s="41"/>
      <c r="MXA7" s="41"/>
      <c r="MXB7" s="41"/>
      <c r="MXC7" s="41"/>
      <c r="MXD7" s="41"/>
      <c r="MXE7" s="41"/>
      <c r="MXF7" s="41"/>
      <c r="MXG7" s="41"/>
      <c r="MXH7" s="41"/>
      <c r="MXI7" s="41"/>
      <c r="MXJ7" s="41"/>
      <c r="MXK7" s="41"/>
      <c r="MXL7" s="41"/>
      <c r="MXM7" s="41"/>
      <c r="MXN7" s="41"/>
      <c r="MXO7" s="41"/>
      <c r="MXP7" s="41"/>
      <c r="MXQ7" s="41"/>
      <c r="MXR7" s="41"/>
      <c r="MXS7" s="41"/>
      <c r="MXT7" s="41"/>
      <c r="MXU7" s="41"/>
      <c r="MXV7" s="41"/>
      <c r="MXW7" s="41"/>
      <c r="MXX7" s="41"/>
      <c r="MXY7" s="41"/>
      <c r="MXZ7" s="41"/>
      <c r="MYA7" s="41"/>
      <c r="MYB7" s="41"/>
      <c r="MYC7" s="41"/>
      <c r="MYD7" s="41"/>
      <c r="MYE7" s="41"/>
      <c r="MYF7" s="41"/>
      <c r="MYG7" s="41"/>
      <c r="MYH7" s="41"/>
      <c r="MYI7" s="41"/>
      <c r="MYJ7" s="41"/>
      <c r="MYK7" s="41"/>
      <c r="MYL7" s="41"/>
      <c r="MYM7" s="41"/>
      <c r="MYN7" s="41"/>
      <c r="MYO7" s="41"/>
      <c r="MYP7" s="41"/>
      <c r="MYQ7" s="41"/>
      <c r="MYR7" s="41"/>
      <c r="MYS7" s="41"/>
      <c r="MYT7" s="41"/>
      <c r="MYU7" s="41"/>
      <c r="MYV7" s="41"/>
      <c r="MYW7" s="41"/>
      <c r="MYX7" s="41"/>
      <c r="MYY7" s="41"/>
      <c r="MYZ7" s="41"/>
      <c r="MZA7" s="41"/>
      <c r="MZB7" s="41"/>
      <c r="MZC7" s="41"/>
      <c r="MZD7" s="41"/>
      <c r="MZE7" s="41"/>
      <c r="MZF7" s="41"/>
      <c r="MZG7" s="41"/>
      <c r="MZH7" s="41"/>
      <c r="MZI7" s="41"/>
      <c r="MZJ7" s="41"/>
      <c r="MZK7" s="41"/>
      <c r="MZL7" s="41"/>
      <c r="MZM7" s="41"/>
      <c r="MZN7" s="41"/>
      <c r="MZO7" s="41"/>
      <c r="MZP7" s="41"/>
      <c r="MZQ7" s="41"/>
      <c r="MZR7" s="41"/>
      <c r="MZS7" s="41"/>
      <c r="MZT7" s="41"/>
      <c r="MZU7" s="41"/>
      <c r="MZV7" s="41"/>
      <c r="MZW7" s="41"/>
      <c r="MZX7" s="41"/>
      <c r="MZY7" s="41"/>
      <c r="MZZ7" s="41"/>
      <c r="NAA7" s="41"/>
      <c r="NAB7" s="41"/>
      <c r="NAC7" s="41"/>
      <c r="NAD7" s="41"/>
      <c r="NAE7" s="41"/>
      <c r="NAF7" s="41"/>
      <c r="NAG7" s="41"/>
      <c r="NAH7" s="41"/>
      <c r="NAI7" s="41"/>
      <c r="NAJ7" s="41"/>
      <c r="NAK7" s="41"/>
      <c r="NAL7" s="41"/>
      <c r="NAM7" s="41"/>
      <c r="NAN7" s="41"/>
      <c r="NAO7" s="41"/>
      <c r="NAP7" s="41"/>
      <c r="NAQ7" s="41"/>
      <c r="NAR7" s="41"/>
      <c r="NAS7" s="41"/>
      <c r="NAT7" s="41"/>
      <c r="NAU7" s="41"/>
      <c r="NAV7" s="41"/>
      <c r="NAW7" s="41"/>
      <c r="NAX7" s="41"/>
      <c r="NAY7" s="41"/>
      <c r="NAZ7" s="41"/>
      <c r="NBA7" s="41"/>
      <c r="NBB7" s="41"/>
      <c r="NBC7" s="41"/>
      <c r="NBD7" s="41"/>
      <c r="NBE7" s="41"/>
      <c r="NBF7" s="41"/>
      <c r="NBG7" s="41"/>
      <c r="NBH7" s="41"/>
      <c r="NBI7" s="41"/>
      <c r="NBJ7" s="41"/>
      <c r="NBK7" s="41"/>
      <c r="NBL7" s="41"/>
      <c r="NBM7" s="41"/>
      <c r="NBN7" s="41"/>
      <c r="NBO7" s="41"/>
      <c r="NBP7" s="41"/>
      <c r="NBQ7" s="41"/>
      <c r="NBR7" s="41"/>
      <c r="NBS7" s="41"/>
      <c r="NBT7" s="41"/>
      <c r="NBU7" s="41"/>
      <c r="NBV7" s="41"/>
      <c r="NBW7" s="41"/>
      <c r="NBX7" s="41"/>
      <c r="NBY7" s="41"/>
      <c r="NBZ7" s="41"/>
      <c r="NCA7" s="41"/>
      <c r="NCB7" s="41"/>
      <c r="NCC7" s="41"/>
      <c r="NCD7" s="41"/>
      <c r="NCE7" s="41"/>
      <c r="NCF7" s="41"/>
      <c r="NCG7" s="41"/>
      <c r="NCH7" s="41"/>
      <c r="NCI7" s="41"/>
      <c r="NCJ7" s="41"/>
      <c r="NCK7" s="41"/>
      <c r="NCL7" s="41"/>
      <c r="NCM7" s="41"/>
      <c r="NCN7" s="41"/>
      <c r="NCO7" s="41"/>
      <c r="NCP7" s="41"/>
      <c r="NCQ7" s="41"/>
      <c r="NCR7" s="41"/>
      <c r="NCS7" s="41"/>
      <c r="NCT7" s="41"/>
      <c r="NCU7" s="41"/>
      <c r="NCV7" s="41"/>
      <c r="NCW7" s="41"/>
      <c r="NCX7" s="41"/>
      <c r="NCY7" s="41"/>
      <c r="NCZ7" s="41"/>
      <c r="NDA7" s="41"/>
      <c r="NDB7" s="41"/>
      <c r="NDC7" s="41"/>
      <c r="NDD7" s="41"/>
      <c r="NDE7" s="41"/>
      <c r="NDF7" s="41"/>
      <c r="NDG7" s="41"/>
      <c r="NDH7" s="41"/>
      <c r="NDI7" s="41"/>
      <c r="NDJ7" s="41"/>
      <c r="NDK7" s="41"/>
      <c r="NDL7" s="41"/>
      <c r="NDM7" s="41"/>
      <c r="NDN7" s="41"/>
      <c r="NDO7" s="41"/>
      <c r="NDP7" s="41"/>
      <c r="NDQ7" s="41"/>
      <c r="NDR7" s="41"/>
      <c r="NDS7" s="41"/>
      <c r="NDT7" s="41"/>
      <c r="NDU7" s="41"/>
      <c r="NDV7" s="41"/>
      <c r="NDW7" s="41"/>
      <c r="NDX7" s="41"/>
      <c r="NDY7" s="41"/>
      <c r="NDZ7" s="41"/>
      <c r="NEA7" s="41"/>
      <c r="NEB7" s="41"/>
      <c r="NEC7" s="41"/>
      <c r="NED7" s="41"/>
      <c r="NEE7" s="41"/>
      <c r="NEF7" s="41"/>
      <c r="NEG7" s="41"/>
      <c r="NEH7" s="41"/>
      <c r="NEI7" s="41"/>
      <c r="NEJ7" s="41"/>
      <c r="NEK7" s="41"/>
      <c r="NEL7" s="41"/>
      <c r="NEM7" s="41"/>
      <c r="NEN7" s="41"/>
      <c r="NEO7" s="41"/>
      <c r="NEP7" s="41"/>
      <c r="NEQ7" s="41"/>
      <c r="NER7" s="41"/>
      <c r="NES7" s="41"/>
      <c r="NET7" s="41"/>
      <c r="NEU7" s="41"/>
      <c r="NEV7" s="41"/>
      <c r="NEW7" s="41"/>
      <c r="NEX7" s="41"/>
      <c r="NEY7" s="41"/>
      <c r="NEZ7" s="41"/>
      <c r="NFA7" s="41"/>
      <c r="NFB7" s="41"/>
      <c r="NFC7" s="41"/>
      <c r="NFD7" s="41"/>
      <c r="NFE7" s="41"/>
      <c r="NFF7" s="41"/>
      <c r="NFG7" s="41"/>
      <c r="NFH7" s="41"/>
      <c r="NFI7" s="41"/>
      <c r="NFJ7" s="41"/>
      <c r="NFK7" s="41"/>
      <c r="NFL7" s="41"/>
      <c r="NFM7" s="41"/>
      <c r="NFN7" s="41"/>
      <c r="NFO7" s="41"/>
      <c r="NFP7" s="41"/>
      <c r="NFQ7" s="41"/>
      <c r="NFR7" s="41"/>
      <c r="NFS7" s="41"/>
      <c r="NFT7" s="41"/>
      <c r="NFU7" s="41"/>
      <c r="NFV7" s="41"/>
      <c r="NFW7" s="41"/>
      <c r="NFX7" s="41"/>
      <c r="NFY7" s="41"/>
      <c r="NFZ7" s="41"/>
      <c r="NGA7" s="41"/>
      <c r="NGB7" s="41"/>
      <c r="NGC7" s="41"/>
      <c r="NGD7" s="41"/>
      <c r="NGE7" s="41"/>
      <c r="NGF7" s="41"/>
      <c r="NGG7" s="41"/>
      <c r="NGH7" s="41"/>
      <c r="NGI7" s="41"/>
      <c r="NGJ7" s="41"/>
      <c r="NGK7" s="41"/>
      <c r="NGL7" s="41"/>
      <c r="NGM7" s="41"/>
      <c r="NGN7" s="41"/>
      <c r="NGO7" s="41"/>
      <c r="NGP7" s="41"/>
      <c r="NGQ7" s="41"/>
      <c r="NGR7" s="41"/>
      <c r="NGS7" s="41"/>
      <c r="NGT7" s="41"/>
      <c r="NGU7" s="41"/>
      <c r="NGV7" s="41"/>
      <c r="NGW7" s="41"/>
      <c r="NGX7" s="41"/>
      <c r="NGY7" s="41"/>
      <c r="NGZ7" s="41"/>
      <c r="NHA7" s="41"/>
      <c r="NHB7" s="41"/>
      <c r="NHC7" s="41"/>
      <c r="NHD7" s="41"/>
      <c r="NHE7" s="41"/>
      <c r="NHF7" s="41"/>
      <c r="NHG7" s="41"/>
      <c r="NHH7" s="41"/>
      <c r="NHI7" s="41"/>
      <c r="NHJ7" s="41"/>
      <c r="NHK7" s="41"/>
      <c r="NHL7" s="41"/>
      <c r="NHM7" s="41"/>
      <c r="NHN7" s="41"/>
      <c r="NHO7" s="41"/>
      <c r="NHP7" s="41"/>
      <c r="NHQ7" s="41"/>
      <c r="NHR7" s="41"/>
      <c r="NHS7" s="41"/>
      <c r="NHT7" s="41"/>
      <c r="NHU7" s="41"/>
      <c r="NHV7" s="41"/>
      <c r="NHW7" s="41"/>
      <c r="NHX7" s="41"/>
      <c r="NHY7" s="41"/>
      <c r="NHZ7" s="41"/>
      <c r="NIA7" s="41"/>
      <c r="NIB7" s="41"/>
      <c r="NIC7" s="41"/>
      <c r="NID7" s="41"/>
      <c r="NIE7" s="41"/>
      <c r="NIF7" s="41"/>
      <c r="NIG7" s="41"/>
      <c r="NIH7" s="41"/>
      <c r="NII7" s="41"/>
      <c r="NIJ7" s="41"/>
      <c r="NIK7" s="41"/>
      <c r="NIL7" s="41"/>
      <c r="NIM7" s="41"/>
      <c r="NIN7" s="41"/>
      <c r="NIO7" s="41"/>
      <c r="NIP7" s="41"/>
      <c r="NIQ7" s="41"/>
      <c r="NIR7" s="41"/>
      <c r="NIS7" s="41"/>
      <c r="NIT7" s="41"/>
      <c r="NIU7" s="41"/>
      <c r="NIV7" s="41"/>
      <c r="NIW7" s="41"/>
      <c r="NIX7" s="41"/>
      <c r="NIY7" s="41"/>
      <c r="NIZ7" s="41"/>
      <c r="NJA7" s="41"/>
      <c r="NJB7" s="41"/>
      <c r="NJC7" s="41"/>
      <c r="NJD7" s="41"/>
      <c r="NJE7" s="41"/>
      <c r="NJF7" s="41"/>
      <c r="NJG7" s="41"/>
      <c r="NJH7" s="41"/>
      <c r="NJI7" s="41"/>
      <c r="NJJ7" s="41"/>
      <c r="NJK7" s="41"/>
      <c r="NJL7" s="41"/>
      <c r="NJM7" s="41"/>
      <c r="NJN7" s="41"/>
      <c r="NJO7" s="41"/>
      <c r="NJP7" s="41"/>
      <c r="NJQ7" s="41"/>
      <c r="NJR7" s="41"/>
      <c r="NJS7" s="41"/>
      <c r="NJT7" s="41"/>
      <c r="NJU7" s="41"/>
      <c r="NJV7" s="41"/>
      <c r="NJW7" s="41"/>
      <c r="NJX7" s="41"/>
      <c r="NJY7" s="41"/>
      <c r="NJZ7" s="41"/>
      <c r="NKA7" s="41"/>
      <c r="NKB7" s="41"/>
      <c r="NKC7" s="41"/>
      <c r="NKD7" s="41"/>
      <c r="NKE7" s="41"/>
      <c r="NKF7" s="41"/>
      <c r="NKG7" s="41"/>
      <c r="NKH7" s="41"/>
      <c r="NKI7" s="41"/>
      <c r="NKJ7" s="41"/>
      <c r="NKK7" s="41"/>
      <c r="NKL7" s="41"/>
      <c r="NKM7" s="41"/>
      <c r="NKN7" s="41"/>
      <c r="NKO7" s="41"/>
      <c r="NKP7" s="41"/>
      <c r="NKQ7" s="41"/>
      <c r="NKR7" s="41"/>
      <c r="NKS7" s="41"/>
      <c r="NKT7" s="41"/>
      <c r="NKU7" s="41"/>
      <c r="NKV7" s="41"/>
      <c r="NKW7" s="41"/>
      <c r="NKX7" s="41"/>
      <c r="NKY7" s="41"/>
      <c r="NKZ7" s="41"/>
      <c r="NLA7" s="41"/>
      <c r="NLB7" s="41"/>
      <c r="NLC7" s="41"/>
      <c r="NLD7" s="41"/>
      <c r="NLE7" s="41"/>
      <c r="NLF7" s="41"/>
      <c r="NLG7" s="41"/>
      <c r="NLH7" s="41"/>
      <c r="NLI7" s="41"/>
      <c r="NLJ7" s="41"/>
      <c r="NLK7" s="41"/>
      <c r="NLL7" s="41"/>
      <c r="NLM7" s="41"/>
      <c r="NLN7" s="41"/>
      <c r="NLO7" s="41"/>
      <c r="NLP7" s="41"/>
      <c r="NLQ7" s="41"/>
      <c r="NLR7" s="41"/>
      <c r="NLS7" s="41"/>
      <c r="NLT7" s="41"/>
      <c r="NLU7" s="41"/>
      <c r="NLV7" s="41"/>
      <c r="NLW7" s="41"/>
      <c r="NLX7" s="41"/>
      <c r="NLY7" s="41"/>
      <c r="NLZ7" s="41"/>
      <c r="NMA7" s="41"/>
      <c r="NMB7" s="41"/>
      <c r="NMC7" s="41"/>
      <c r="NMD7" s="41"/>
      <c r="NME7" s="41"/>
      <c r="NMF7" s="41"/>
      <c r="NMG7" s="41"/>
      <c r="NMH7" s="41"/>
      <c r="NMI7" s="41"/>
      <c r="NMJ7" s="41"/>
      <c r="NMK7" s="41"/>
      <c r="NML7" s="41"/>
      <c r="NMM7" s="41"/>
      <c r="NMN7" s="41"/>
      <c r="NMO7" s="41"/>
      <c r="NMP7" s="41"/>
      <c r="NMQ7" s="41"/>
      <c r="NMR7" s="41"/>
      <c r="NMS7" s="41"/>
      <c r="NMT7" s="41"/>
      <c r="NMU7" s="41"/>
      <c r="NMV7" s="41"/>
      <c r="NMW7" s="41"/>
      <c r="NMX7" s="41"/>
      <c r="NMY7" s="41"/>
      <c r="NMZ7" s="41"/>
      <c r="NNA7" s="41"/>
      <c r="NNB7" s="41"/>
      <c r="NNC7" s="41"/>
      <c r="NND7" s="41"/>
      <c r="NNE7" s="41"/>
      <c r="NNF7" s="41"/>
      <c r="NNG7" s="41"/>
      <c r="NNH7" s="41"/>
      <c r="NNI7" s="41"/>
      <c r="NNJ7" s="41"/>
      <c r="NNK7" s="41"/>
      <c r="NNL7" s="41"/>
      <c r="NNM7" s="41"/>
      <c r="NNN7" s="41"/>
      <c r="NNO7" s="41"/>
      <c r="NNP7" s="41"/>
      <c r="NNQ7" s="41"/>
      <c r="NNR7" s="41"/>
      <c r="NNS7" s="41"/>
      <c r="NNT7" s="41"/>
      <c r="NNU7" s="41"/>
      <c r="NNV7" s="41"/>
      <c r="NNW7" s="41"/>
      <c r="NNX7" s="41"/>
      <c r="NNY7" s="41"/>
      <c r="NNZ7" s="41"/>
      <c r="NOA7" s="41"/>
      <c r="NOB7" s="41"/>
      <c r="NOC7" s="41"/>
      <c r="NOD7" s="41"/>
      <c r="NOE7" s="41"/>
      <c r="NOF7" s="41"/>
      <c r="NOG7" s="41"/>
      <c r="NOH7" s="41"/>
      <c r="NOI7" s="41"/>
      <c r="NOJ7" s="41"/>
      <c r="NOK7" s="41"/>
      <c r="NOL7" s="41"/>
      <c r="NOM7" s="41"/>
      <c r="NON7" s="41"/>
      <c r="NOO7" s="41"/>
      <c r="NOP7" s="41"/>
      <c r="NOQ7" s="41"/>
      <c r="NOR7" s="41"/>
      <c r="NOS7" s="41"/>
      <c r="NOT7" s="41"/>
      <c r="NOU7" s="41"/>
      <c r="NOV7" s="41"/>
      <c r="NOW7" s="41"/>
      <c r="NOX7" s="41"/>
      <c r="NOY7" s="41"/>
      <c r="NOZ7" s="41"/>
      <c r="NPA7" s="41"/>
      <c r="NPB7" s="41"/>
      <c r="NPC7" s="41"/>
      <c r="NPD7" s="41"/>
      <c r="NPE7" s="41"/>
      <c r="NPF7" s="41"/>
      <c r="NPG7" s="41"/>
      <c r="NPH7" s="41"/>
      <c r="NPI7" s="41"/>
      <c r="NPJ7" s="41"/>
      <c r="NPK7" s="41"/>
      <c r="NPL7" s="41"/>
      <c r="NPM7" s="41"/>
      <c r="NPN7" s="41"/>
      <c r="NPO7" s="41"/>
      <c r="NPP7" s="41"/>
      <c r="NPQ7" s="41"/>
      <c r="NPR7" s="41"/>
      <c r="NPS7" s="41"/>
      <c r="NPT7" s="41"/>
      <c r="NPU7" s="41"/>
      <c r="NPV7" s="41"/>
      <c r="NPW7" s="41"/>
      <c r="NPX7" s="41"/>
      <c r="NPY7" s="41"/>
      <c r="NPZ7" s="41"/>
      <c r="NQA7" s="41"/>
      <c r="NQB7" s="41"/>
      <c r="NQC7" s="41"/>
      <c r="NQD7" s="41"/>
      <c r="NQE7" s="41"/>
      <c r="NQF7" s="41"/>
      <c r="NQG7" s="41"/>
      <c r="NQH7" s="41"/>
      <c r="NQI7" s="41"/>
      <c r="NQJ7" s="41"/>
      <c r="NQK7" s="41"/>
      <c r="NQL7" s="41"/>
      <c r="NQM7" s="41"/>
      <c r="NQN7" s="41"/>
      <c r="NQO7" s="41"/>
      <c r="NQP7" s="41"/>
      <c r="NQQ7" s="41"/>
      <c r="NQR7" s="41"/>
      <c r="NQS7" s="41"/>
      <c r="NQT7" s="41"/>
      <c r="NQU7" s="41"/>
      <c r="NQV7" s="41"/>
      <c r="NQW7" s="41"/>
      <c r="NQX7" s="41"/>
      <c r="NQY7" s="41"/>
      <c r="NQZ7" s="41"/>
      <c r="NRA7" s="41"/>
      <c r="NRB7" s="41"/>
      <c r="NRC7" s="41"/>
      <c r="NRD7" s="41"/>
      <c r="NRE7" s="41"/>
      <c r="NRF7" s="41"/>
      <c r="NRG7" s="41"/>
      <c r="NRH7" s="41"/>
      <c r="NRI7" s="41"/>
      <c r="NRJ7" s="41"/>
      <c r="NRK7" s="41"/>
      <c r="NRL7" s="41"/>
      <c r="NRM7" s="41"/>
      <c r="NRN7" s="41"/>
      <c r="NRO7" s="41"/>
      <c r="NRP7" s="41"/>
      <c r="NRQ7" s="41"/>
      <c r="NRR7" s="41"/>
      <c r="NRS7" s="41"/>
      <c r="NRT7" s="41"/>
      <c r="NRU7" s="41"/>
      <c r="NRV7" s="41"/>
      <c r="NRW7" s="41"/>
      <c r="NRX7" s="41"/>
      <c r="NRY7" s="41"/>
      <c r="NRZ7" s="41"/>
      <c r="NSA7" s="41"/>
      <c r="NSB7" s="41"/>
      <c r="NSC7" s="41"/>
      <c r="NSD7" s="41"/>
      <c r="NSE7" s="41"/>
      <c r="NSF7" s="41"/>
      <c r="NSG7" s="41"/>
      <c r="NSH7" s="41"/>
      <c r="NSI7" s="41"/>
      <c r="NSJ7" s="41"/>
      <c r="NSK7" s="41"/>
      <c r="NSL7" s="41"/>
      <c r="NSM7" s="41"/>
      <c r="NSN7" s="41"/>
      <c r="NSO7" s="41"/>
      <c r="NSP7" s="41"/>
      <c r="NSQ7" s="41"/>
      <c r="NSR7" s="41"/>
      <c r="NSS7" s="41"/>
      <c r="NST7" s="41"/>
      <c r="NSU7" s="41"/>
      <c r="NSV7" s="41"/>
      <c r="NSW7" s="41"/>
      <c r="NSX7" s="41"/>
      <c r="NSY7" s="41"/>
      <c r="NSZ7" s="41"/>
      <c r="NTA7" s="41"/>
      <c r="NTB7" s="41"/>
      <c r="NTC7" s="41"/>
      <c r="NTD7" s="41"/>
      <c r="NTE7" s="41"/>
      <c r="NTF7" s="41"/>
      <c r="NTG7" s="41"/>
      <c r="NTH7" s="41"/>
      <c r="NTI7" s="41"/>
      <c r="NTJ7" s="41"/>
      <c r="NTK7" s="41"/>
      <c r="NTL7" s="41"/>
      <c r="NTM7" s="41"/>
      <c r="NTN7" s="41"/>
      <c r="NTO7" s="41"/>
      <c r="NTP7" s="41"/>
      <c r="NTQ7" s="41"/>
      <c r="NTR7" s="41"/>
      <c r="NTS7" s="41"/>
      <c r="NTT7" s="41"/>
      <c r="NTU7" s="41"/>
      <c r="NTV7" s="41"/>
      <c r="NTW7" s="41"/>
      <c r="NTX7" s="41"/>
      <c r="NTY7" s="41"/>
      <c r="NTZ7" s="41"/>
      <c r="NUA7" s="41"/>
      <c r="NUB7" s="41"/>
      <c r="NUC7" s="41"/>
      <c r="NUD7" s="41"/>
      <c r="NUE7" s="41"/>
      <c r="NUF7" s="41"/>
      <c r="NUG7" s="41"/>
      <c r="NUH7" s="41"/>
      <c r="NUI7" s="41"/>
      <c r="NUJ7" s="41"/>
      <c r="NUK7" s="41"/>
      <c r="NUL7" s="41"/>
      <c r="NUM7" s="41"/>
      <c r="NUN7" s="41"/>
      <c r="NUO7" s="41"/>
      <c r="NUP7" s="41"/>
      <c r="NUQ7" s="41"/>
      <c r="NUR7" s="41"/>
      <c r="NUS7" s="41"/>
      <c r="NUT7" s="41"/>
      <c r="NUU7" s="41"/>
      <c r="NUV7" s="41"/>
      <c r="NUW7" s="41"/>
      <c r="NUX7" s="41"/>
      <c r="NUY7" s="41"/>
      <c r="NUZ7" s="41"/>
      <c r="NVA7" s="41"/>
      <c r="NVB7" s="41"/>
      <c r="NVC7" s="41"/>
      <c r="NVD7" s="41"/>
      <c r="NVE7" s="41"/>
      <c r="NVF7" s="41"/>
      <c r="NVG7" s="41"/>
      <c r="NVH7" s="41"/>
      <c r="NVI7" s="41"/>
      <c r="NVJ7" s="41"/>
      <c r="NVK7" s="41"/>
      <c r="NVL7" s="41"/>
      <c r="NVM7" s="41"/>
      <c r="NVN7" s="41"/>
      <c r="NVO7" s="41"/>
      <c r="NVP7" s="41"/>
      <c r="NVQ7" s="41"/>
      <c r="NVR7" s="41"/>
      <c r="NVS7" s="41"/>
      <c r="NVT7" s="41"/>
      <c r="NVU7" s="41"/>
      <c r="NVV7" s="41"/>
      <c r="NVW7" s="41"/>
      <c r="NVX7" s="41"/>
      <c r="NVY7" s="41"/>
      <c r="NVZ7" s="41"/>
      <c r="NWA7" s="41"/>
      <c r="NWB7" s="41"/>
      <c r="NWC7" s="41"/>
      <c r="NWD7" s="41"/>
      <c r="NWE7" s="41"/>
      <c r="NWF7" s="41"/>
      <c r="NWG7" s="41"/>
      <c r="NWH7" s="41"/>
      <c r="NWI7" s="41"/>
      <c r="NWJ7" s="41"/>
      <c r="NWK7" s="41"/>
      <c r="NWL7" s="41"/>
      <c r="NWM7" s="41"/>
      <c r="NWN7" s="41"/>
      <c r="NWO7" s="41"/>
      <c r="NWP7" s="41"/>
      <c r="NWQ7" s="41"/>
      <c r="NWR7" s="41"/>
      <c r="NWS7" s="41"/>
      <c r="NWT7" s="41"/>
      <c r="NWU7" s="41"/>
      <c r="NWV7" s="41"/>
      <c r="NWW7" s="41"/>
      <c r="NWX7" s="41"/>
      <c r="NWY7" s="41"/>
      <c r="NWZ7" s="41"/>
      <c r="NXA7" s="41"/>
      <c r="NXB7" s="41"/>
      <c r="NXC7" s="41"/>
      <c r="NXD7" s="41"/>
      <c r="NXE7" s="41"/>
      <c r="NXF7" s="41"/>
      <c r="NXG7" s="41"/>
      <c r="NXH7" s="41"/>
      <c r="NXI7" s="41"/>
      <c r="NXJ7" s="41"/>
      <c r="NXK7" s="41"/>
      <c r="NXL7" s="41"/>
      <c r="NXM7" s="41"/>
      <c r="NXN7" s="41"/>
      <c r="NXO7" s="41"/>
      <c r="NXP7" s="41"/>
      <c r="NXQ7" s="41"/>
      <c r="NXR7" s="41"/>
      <c r="NXS7" s="41"/>
      <c r="NXT7" s="41"/>
      <c r="NXU7" s="41"/>
      <c r="NXV7" s="41"/>
      <c r="NXW7" s="41"/>
      <c r="NXX7" s="41"/>
      <c r="NXY7" s="41"/>
      <c r="NXZ7" s="41"/>
      <c r="NYA7" s="41"/>
      <c r="NYB7" s="41"/>
      <c r="NYC7" s="41"/>
      <c r="NYD7" s="41"/>
      <c r="NYE7" s="41"/>
      <c r="NYF7" s="41"/>
      <c r="NYG7" s="41"/>
      <c r="NYH7" s="41"/>
      <c r="NYI7" s="41"/>
      <c r="NYJ7" s="41"/>
      <c r="NYK7" s="41"/>
      <c r="NYL7" s="41"/>
      <c r="NYM7" s="41"/>
      <c r="NYN7" s="41"/>
      <c r="NYO7" s="41"/>
      <c r="NYP7" s="41"/>
      <c r="NYQ7" s="41"/>
      <c r="NYR7" s="41"/>
      <c r="NYS7" s="41"/>
      <c r="NYT7" s="41"/>
      <c r="NYU7" s="41"/>
      <c r="NYV7" s="41"/>
      <c r="NYW7" s="41"/>
      <c r="NYX7" s="41"/>
      <c r="NYY7" s="41"/>
      <c r="NYZ7" s="41"/>
      <c r="NZA7" s="41"/>
      <c r="NZB7" s="41"/>
      <c r="NZC7" s="41"/>
      <c r="NZD7" s="41"/>
      <c r="NZE7" s="41"/>
      <c r="NZF7" s="41"/>
      <c r="NZG7" s="41"/>
      <c r="NZH7" s="41"/>
      <c r="NZI7" s="41"/>
      <c r="NZJ7" s="41"/>
      <c r="NZK7" s="41"/>
      <c r="NZL7" s="41"/>
      <c r="NZM7" s="41"/>
      <c r="NZN7" s="41"/>
      <c r="NZO7" s="41"/>
      <c r="NZP7" s="41"/>
      <c r="NZQ7" s="41"/>
      <c r="NZR7" s="41"/>
      <c r="NZS7" s="41"/>
      <c r="NZT7" s="41"/>
      <c r="NZU7" s="41"/>
      <c r="NZV7" s="41"/>
      <c r="NZW7" s="41"/>
      <c r="NZX7" s="41"/>
      <c r="NZY7" s="41"/>
      <c r="NZZ7" s="41"/>
      <c r="OAA7" s="41"/>
      <c r="OAB7" s="41"/>
      <c r="OAC7" s="41"/>
      <c r="OAD7" s="41"/>
      <c r="OAE7" s="41"/>
      <c r="OAF7" s="41"/>
      <c r="OAG7" s="41"/>
      <c r="OAH7" s="41"/>
      <c r="OAI7" s="41"/>
      <c r="OAJ7" s="41"/>
      <c r="OAK7" s="41"/>
      <c r="OAL7" s="41"/>
      <c r="OAM7" s="41"/>
      <c r="OAN7" s="41"/>
      <c r="OAO7" s="41"/>
      <c r="OAP7" s="41"/>
      <c r="OAQ7" s="41"/>
      <c r="OAR7" s="41"/>
      <c r="OAS7" s="41"/>
      <c r="OAT7" s="41"/>
      <c r="OAU7" s="41"/>
      <c r="OAV7" s="41"/>
      <c r="OAW7" s="41"/>
      <c r="OAX7" s="41"/>
      <c r="OAY7" s="41"/>
      <c r="OAZ7" s="41"/>
      <c r="OBA7" s="41"/>
      <c r="OBB7" s="41"/>
      <c r="OBC7" s="41"/>
      <c r="OBD7" s="41"/>
      <c r="OBE7" s="41"/>
      <c r="OBF7" s="41"/>
      <c r="OBG7" s="41"/>
      <c r="OBH7" s="41"/>
      <c r="OBI7" s="41"/>
      <c r="OBJ7" s="41"/>
      <c r="OBK7" s="41"/>
      <c r="OBL7" s="41"/>
      <c r="OBM7" s="41"/>
      <c r="OBN7" s="41"/>
      <c r="OBO7" s="41"/>
      <c r="OBP7" s="41"/>
      <c r="OBQ7" s="41"/>
      <c r="OBR7" s="41"/>
      <c r="OBS7" s="41"/>
      <c r="OBT7" s="41"/>
      <c r="OBU7" s="41"/>
      <c r="OBV7" s="41"/>
      <c r="OBW7" s="41"/>
      <c r="OBX7" s="41"/>
      <c r="OBY7" s="41"/>
      <c r="OBZ7" s="41"/>
      <c r="OCA7" s="41"/>
      <c r="OCB7" s="41"/>
      <c r="OCC7" s="41"/>
      <c r="OCD7" s="41"/>
      <c r="OCE7" s="41"/>
      <c r="OCF7" s="41"/>
      <c r="OCG7" s="41"/>
      <c r="OCH7" s="41"/>
      <c r="OCI7" s="41"/>
      <c r="OCJ7" s="41"/>
      <c r="OCK7" s="41"/>
      <c r="OCL7" s="41"/>
      <c r="OCM7" s="41"/>
      <c r="OCN7" s="41"/>
      <c r="OCO7" s="41"/>
      <c r="OCP7" s="41"/>
      <c r="OCQ7" s="41"/>
      <c r="OCR7" s="41"/>
      <c r="OCS7" s="41"/>
      <c r="OCT7" s="41"/>
      <c r="OCU7" s="41"/>
      <c r="OCV7" s="41"/>
      <c r="OCW7" s="41"/>
      <c r="OCX7" s="41"/>
      <c r="OCY7" s="41"/>
      <c r="OCZ7" s="41"/>
      <c r="ODA7" s="41"/>
      <c r="ODB7" s="41"/>
      <c r="ODC7" s="41"/>
      <c r="ODD7" s="41"/>
      <c r="ODE7" s="41"/>
      <c r="ODF7" s="41"/>
      <c r="ODG7" s="41"/>
      <c r="ODH7" s="41"/>
      <c r="ODI7" s="41"/>
      <c r="ODJ7" s="41"/>
      <c r="ODK7" s="41"/>
      <c r="ODL7" s="41"/>
      <c r="ODM7" s="41"/>
      <c r="ODN7" s="41"/>
      <c r="ODO7" s="41"/>
      <c r="ODP7" s="41"/>
      <c r="ODQ7" s="41"/>
      <c r="ODR7" s="41"/>
      <c r="ODS7" s="41"/>
      <c r="ODT7" s="41"/>
      <c r="ODU7" s="41"/>
      <c r="ODV7" s="41"/>
      <c r="ODW7" s="41"/>
      <c r="ODX7" s="41"/>
      <c r="ODY7" s="41"/>
      <c r="ODZ7" s="41"/>
      <c r="OEA7" s="41"/>
      <c r="OEB7" s="41"/>
      <c r="OEC7" s="41"/>
      <c r="OED7" s="41"/>
      <c r="OEE7" s="41"/>
      <c r="OEF7" s="41"/>
      <c r="OEG7" s="41"/>
      <c r="OEH7" s="41"/>
      <c r="OEI7" s="41"/>
      <c r="OEJ7" s="41"/>
      <c r="OEK7" s="41"/>
      <c r="OEL7" s="41"/>
      <c r="OEM7" s="41"/>
      <c r="OEN7" s="41"/>
      <c r="OEO7" s="41"/>
      <c r="OEP7" s="41"/>
      <c r="OEQ7" s="41"/>
      <c r="OER7" s="41"/>
      <c r="OES7" s="41"/>
      <c r="OET7" s="41"/>
      <c r="OEU7" s="41"/>
      <c r="OEV7" s="41"/>
      <c r="OEW7" s="41"/>
      <c r="OEX7" s="41"/>
      <c r="OEY7" s="41"/>
      <c r="OEZ7" s="41"/>
      <c r="OFA7" s="41"/>
      <c r="OFB7" s="41"/>
      <c r="OFC7" s="41"/>
      <c r="OFD7" s="41"/>
      <c r="OFE7" s="41"/>
      <c r="OFF7" s="41"/>
      <c r="OFG7" s="41"/>
      <c r="OFH7" s="41"/>
      <c r="OFI7" s="41"/>
      <c r="OFJ7" s="41"/>
      <c r="OFK7" s="41"/>
      <c r="OFL7" s="41"/>
      <c r="OFM7" s="41"/>
      <c r="OFN7" s="41"/>
      <c r="OFO7" s="41"/>
      <c r="OFP7" s="41"/>
      <c r="OFQ7" s="41"/>
      <c r="OFR7" s="41"/>
      <c r="OFS7" s="41"/>
      <c r="OFT7" s="41"/>
      <c r="OFU7" s="41"/>
      <c r="OFV7" s="41"/>
      <c r="OFW7" s="41"/>
      <c r="OFX7" s="41"/>
      <c r="OFY7" s="41"/>
      <c r="OFZ7" s="41"/>
      <c r="OGA7" s="41"/>
      <c r="OGB7" s="41"/>
      <c r="OGC7" s="41"/>
      <c r="OGD7" s="41"/>
      <c r="OGE7" s="41"/>
      <c r="OGF7" s="41"/>
      <c r="OGG7" s="41"/>
      <c r="OGH7" s="41"/>
      <c r="OGI7" s="41"/>
      <c r="OGJ7" s="41"/>
      <c r="OGK7" s="41"/>
      <c r="OGL7" s="41"/>
      <c r="OGM7" s="41"/>
      <c r="OGN7" s="41"/>
      <c r="OGO7" s="41"/>
      <c r="OGP7" s="41"/>
      <c r="OGQ7" s="41"/>
      <c r="OGR7" s="41"/>
      <c r="OGS7" s="41"/>
      <c r="OGT7" s="41"/>
      <c r="OGU7" s="41"/>
      <c r="OGV7" s="41"/>
      <c r="OGW7" s="41"/>
      <c r="OGX7" s="41"/>
      <c r="OGY7" s="41"/>
      <c r="OGZ7" s="41"/>
      <c r="OHA7" s="41"/>
      <c r="OHB7" s="41"/>
      <c r="OHC7" s="41"/>
      <c r="OHD7" s="41"/>
      <c r="OHE7" s="41"/>
      <c r="OHF7" s="41"/>
      <c r="OHG7" s="41"/>
      <c r="OHH7" s="41"/>
      <c r="OHI7" s="41"/>
      <c r="OHJ7" s="41"/>
      <c r="OHK7" s="41"/>
      <c r="OHL7" s="41"/>
      <c r="OHM7" s="41"/>
      <c r="OHN7" s="41"/>
      <c r="OHO7" s="41"/>
      <c r="OHP7" s="41"/>
      <c r="OHQ7" s="41"/>
      <c r="OHR7" s="41"/>
      <c r="OHS7" s="41"/>
      <c r="OHT7" s="41"/>
      <c r="OHU7" s="41"/>
      <c r="OHV7" s="41"/>
      <c r="OHW7" s="41"/>
      <c r="OHX7" s="41"/>
      <c r="OHY7" s="41"/>
      <c r="OHZ7" s="41"/>
      <c r="OIA7" s="41"/>
      <c r="OIB7" s="41"/>
      <c r="OIC7" s="41"/>
      <c r="OID7" s="41"/>
      <c r="OIE7" s="41"/>
      <c r="OIF7" s="41"/>
      <c r="OIG7" s="41"/>
      <c r="OIH7" s="41"/>
      <c r="OII7" s="41"/>
      <c r="OIJ7" s="41"/>
      <c r="OIK7" s="41"/>
      <c r="OIL7" s="41"/>
      <c r="OIM7" s="41"/>
      <c r="OIN7" s="41"/>
      <c r="OIO7" s="41"/>
      <c r="OIP7" s="41"/>
      <c r="OIQ7" s="41"/>
      <c r="OIR7" s="41"/>
      <c r="OIS7" s="41"/>
      <c r="OIT7" s="41"/>
      <c r="OIU7" s="41"/>
      <c r="OIV7" s="41"/>
      <c r="OIW7" s="41"/>
      <c r="OIX7" s="41"/>
      <c r="OIY7" s="41"/>
      <c r="OIZ7" s="41"/>
      <c r="OJA7" s="41"/>
      <c r="OJB7" s="41"/>
      <c r="OJC7" s="41"/>
      <c r="OJD7" s="41"/>
      <c r="OJE7" s="41"/>
      <c r="OJF7" s="41"/>
      <c r="OJG7" s="41"/>
      <c r="OJH7" s="41"/>
      <c r="OJI7" s="41"/>
      <c r="OJJ7" s="41"/>
      <c r="OJK7" s="41"/>
      <c r="OJL7" s="41"/>
      <c r="OJM7" s="41"/>
      <c r="OJN7" s="41"/>
      <c r="OJO7" s="41"/>
      <c r="OJP7" s="41"/>
      <c r="OJQ7" s="41"/>
      <c r="OJR7" s="41"/>
      <c r="OJS7" s="41"/>
      <c r="OJT7" s="41"/>
      <c r="OJU7" s="41"/>
      <c r="OJV7" s="41"/>
      <c r="OJW7" s="41"/>
      <c r="OJX7" s="41"/>
      <c r="OJY7" s="41"/>
      <c r="OJZ7" s="41"/>
      <c r="OKA7" s="41"/>
      <c r="OKB7" s="41"/>
      <c r="OKC7" s="41"/>
      <c r="OKD7" s="41"/>
      <c r="OKE7" s="41"/>
      <c r="OKF7" s="41"/>
      <c r="OKG7" s="41"/>
      <c r="OKH7" s="41"/>
      <c r="OKI7" s="41"/>
      <c r="OKJ7" s="41"/>
      <c r="OKK7" s="41"/>
      <c r="OKL7" s="41"/>
      <c r="OKM7" s="41"/>
      <c r="OKN7" s="41"/>
      <c r="OKO7" s="41"/>
      <c r="OKP7" s="41"/>
      <c r="OKQ7" s="41"/>
      <c r="OKR7" s="41"/>
      <c r="OKS7" s="41"/>
      <c r="OKT7" s="41"/>
      <c r="OKU7" s="41"/>
      <c r="OKV7" s="41"/>
      <c r="OKW7" s="41"/>
      <c r="OKX7" s="41"/>
      <c r="OKY7" s="41"/>
      <c r="OKZ7" s="41"/>
      <c r="OLA7" s="41"/>
      <c r="OLB7" s="41"/>
      <c r="OLC7" s="41"/>
      <c r="OLD7" s="41"/>
      <c r="OLE7" s="41"/>
      <c r="OLF7" s="41"/>
      <c r="OLG7" s="41"/>
      <c r="OLH7" s="41"/>
      <c r="OLI7" s="41"/>
      <c r="OLJ7" s="41"/>
      <c r="OLK7" s="41"/>
      <c r="OLL7" s="41"/>
      <c r="OLM7" s="41"/>
      <c r="OLN7" s="41"/>
      <c r="OLO7" s="41"/>
      <c r="OLP7" s="41"/>
      <c r="OLQ7" s="41"/>
      <c r="OLR7" s="41"/>
      <c r="OLS7" s="41"/>
      <c r="OLT7" s="41"/>
      <c r="OLU7" s="41"/>
      <c r="OLV7" s="41"/>
      <c r="OLW7" s="41"/>
      <c r="OLX7" s="41"/>
      <c r="OLY7" s="41"/>
      <c r="OLZ7" s="41"/>
      <c r="OMA7" s="41"/>
      <c r="OMB7" s="41"/>
      <c r="OMC7" s="41"/>
      <c r="OMD7" s="41"/>
      <c r="OME7" s="41"/>
      <c r="OMF7" s="41"/>
      <c r="OMG7" s="41"/>
      <c r="OMH7" s="41"/>
      <c r="OMI7" s="41"/>
      <c r="OMJ7" s="41"/>
      <c r="OMK7" s="41"/>
      <c r="OML7" s="41"/>
      <c r="OMM7" s="41"/>
      <c r="OMN7" s="41"/>
      <c r="OMO7" s="41"/>
      <c r="OMP7" s="41"/>
      <c r="OMQ7" s="41"/>
      <c r="OMR7" s="41"/>
      <c r="OMS7" s="41"/>
      <c r="OMT7" s="41"/>
      <c r="OMU7" s="41"/>
      <c r="OMV7" s="41"/>
      <c r="OMW7" s="41"/>
      <c r="OMX7" s="41"/>
      <c r="OMY7" s="41"/>
      <c r="OMZ7" s="41"/>
      <c r="ONA7" s="41"/>
      <c r="ONB7" s="41"/>
      <c r="ONC7" s="41"/>
      <c r="OND7" s="41"/>
      <c r="ONE7" s="41"/>
      <c r="ONF7" s="41"/>
      <c r="ONG7" s="41"/>
      <c r="ONH7" s="41"/>
      <c r="ONI7" s="41"/>
      <c r="ONJ7" s="41"/>
      <c r="ONK7" s="41"/>
      <c r="ONL7" s="41"/>
      <c r="ONM7" s="41"/>
      <c r="ONN7" s="41"/>
      <c r="ONO7" s="41"/>
      <c r="ONP7" s="41"/>
      <c r="ONQ7" s="41"/>
      <c r="ONR7" s="41"/>
      <c r="ONS7" s="41"/>
      <c r="ONT7" s="41"/>
      <c r="ONU7" s="41"/>
      <c r="ONV7" s="41"/>
      <c r="ONW7" s="41"/>
      <c r="ONX7" s="41"/>
      <c r="ONY7" s="41"/>
      <c r="ONZ7" s="41"/>
      <c r="OOA7" s="41"/>
      <c r="OOB7" s="41"/>
      <c r="OOC7" s="41"/>
      <c r="OOD7" s="41"/>
      <c r="OOE7" s="41"/>
      <c r="OOF7" s="41"/>
      <c r="OOG7" s="41"/>
      <c r="OOH7" s="41"/>
      <c r="OOI7" s="41"/>
      <c r="OOJ7" s="41"/>
      <c r="OOK7" s="41"/>
      <c r="OOL7" s="41"/>
      <c r="OOM7" s="41"/>
      <c r="OON7" s="41"/>
      <c r="OOO7" s="41"/>
      <c r="OOP7" s="41"/>
      <c r="OOQ7" s="41"/>
      <c r="OOR7" s="41"/>
      <c r="OOS7" s="41"/>
      <c r="OOT7" s="41"/>
      <c r="OOU7" s="41"/>
      <c r="OOV7" s="41"/>
      <c r="OOW7" s="41"/>
      <c r="OOX7" s="41"/>
      <c r="OOY7" s="41"/>
      <c r="OOZ7" s="41"/>
      <c r="OPA7" s="41"/>
      <c r="OPB7" s="41"/>
      <c r="OPC7" s="41"/>
      <c r="OPD7" s="41"/>
      <c r="OPE7" s="41"/>
      <c r="OPF7" s="41"/>
      <c r="OPG7" s="41"/>
      <c r="OPH7" s="41"/>
      <c r="OPI7" s="41"/>
      <c r="OPJ7" s="41"/>
      <c r="OPK7" s="41"/>
      <c r="OPL7" s="41"/>
      <c r="OPM7" s="41"/>
      <c r="OPN7" s="41"/>
      <c r="OPO7" s="41"/>
      <c r="OPP7" s="41"/>
      <c r="OPQ7" s="41"/>
      <c r="OPR7" s="41"/>
      <c r="OPS7" s="41"/>
      <c r="OPT7" s="41"/>
      <c r="OPU7" s="41"/>
      <c r="OPV7" s="41"/>
      <c r="OPW7" s="41"/>
      <c r="OPX7" s="41"/>
      <c r="OPY7" s="41"/>
      <c r="OPZ7" s="41"/>
      <c r="OQA7" s="41"/>
      <c r="OQB7" s="41"/>
      <c r="OQC7" s="41"/>
      <c r="OQD7" s="41"/>
      <c r="OQE7" s="41"/>
      <c r="OQF7" s="41"/>
      <c r="OQG7" s="41"/>
      <c r="OQH7" s="41"/>
      <c r="OQI7" s="41"/>
      <c r="OQJ7" s="41"/>
      <c r="OQK7" s="41"/>
      <c r="OQL7" s="41"/>
      <c r="OQM7" s="41"/>
      <c r="OQN7" s="41"/>
      <c r="OQO7" s="41"/>
      <c r="OQP7" s="41"/>
      <c r="OQQ7" s="41"/>
      <c r="OQR7" s="41"/>
      <c r="OQS7" s="41"/>
      <c r="OQT7" s="41"/>
      <c r="OQU7" s="41"/>
      <c r="OQV7" s="41"/>
      <c r="OQW7" s="41"/>
      <c r="OQX7" s="41"/>
      <c r="OQY7" s="41"/>
      <c r="OQZ7" s="41"/>
      <c r="ORA7" s="41"/>
      <c r="ORB7" s="41"/>
      <c r="ORC7" s="41"/>
      <c r="ORD7" s="41"/>
      <c r="ORE7" s="41"/>
      <c r="ORF7" s="41"/>
      <c r="ORG7" s="41"/>
      <c r="ORH7" s="41"/>
      <c r="ORI7" s="41"/>
      <c r="ORJ7" s="41"/>
      <c r="ORK7" s="41"/>
      <c r="ORL7" s="41"/>
      <c r="ORM7" s="41"/>
      <c r="ORN7" s="41"/>
      <c r="ORO7" s="41"/>
      <c r="ORP7" s="41"/>
      <c r="ORQ7" s="41"/>
      <c r="ORR7" s="41"/>
      <c r="ORS7" s="41"/>
      <c r="ORT7" s="41"/>
      <c r="ORU7" s="41"/>
      <c r="ORV7" s="41"/>
      <c r="ORW7" s="41"/>
      <c r="ORX7" s="41"/>
      <c r="ORY7" s="41"/>
      <c r="ORZ7" s="41"/>
      <c r="OSA7" s="41"/>
      <c r="OSB7" s="41"/>
      <c r="OSC7" s="41"/>
      <c r="OSD7" s="41"/>
      <c r="OSE7" s="41"/>
      <c r="OSF7" s="41"/>
      <c r="OSG7" s="41"/>
      <c r="OSH7" s="41"/>
      <c r="OSI7" s="41"/>
      <c r="OSJ7" s="41"/>
      <c r="OSK7" s="41"/>
      <c r="OSL7" s="41"/>
      <c r="OSM7" s="41"/>
      <c r="OSN7" s="41"/>
      <c r="OSO7" s="41"/>
      <c r="OSP7" s="41"/>
      <c r="OSQ7" s="41"/>
      <c r="OSR7" s="41"/>
      <c r="OSS7" s="41"/>
      <c r="OST7" s="41"/>
      <c r="OSU7" s="41"/>
      <c r="OSV7" s="41"/>
      <c r="OSW7" s="41"/>
      <c r="OSX7" s="41"/>
      <c r="OSY7" s="41"/>
      <c r="OSZ7" s="41"/>
      <c r="OTA7" s="41"/>
      <c r="OTB7" s="41"/>
      <c r="OTC7" s="41"/>
      <c r="OTD7" s="41"/>
      <c r="OTE7" s="41"/>
      <c r="OTF7" s="41"/>
      <c r="OTG7" s="41"/>
      <c r="OTH7" s="41"/>
      <c r="OTI7" s="41"/>
      <c r="OTJ7" s="41"/>
      <c r="OTK7" s="41"/>
      <c r="OTL7" s="41"/>
      <c r="OTM7" s="41"/>
      <c r="OTN7" s="41"/>
      <c r="OTO7" s="41"/>
      <c r="OTP7" s="41"/>
      <c r="OTQ7" s="41"/>
      <c r="OTR7" s="41"/>
      <c r="OTS7" s="41"/>
      <c r="OTT7" s="41"/>
      <c r="OTU7" s="41"/>
      <c r="OTV7" s="41"/>
      <c r="OTW7" s="41"/>
      <c r="OTX7" s="41"/>
      <c r="OTY7" s="41"/>
      <c r="OTZ7" s="41"/>
      <c r="OUA7" s="41"/>
      <c r="OUB7" s="41"/>
      <c r="OUC7" s="41"/>
      <c r="OUD7" s="41"/>
      <c r="OUE7" s="41"/>
      <c r="OUF7" s="41"/>
      <c r="OUG7" s="41"/>
      <c r="OUH7" s="41"/>
      <c r="OUI7" s="41"/>
      <c r="OUJ7" s="41"/>
      <c r="OUK7" s="41"/>
      <c r="OUL7" s="41"/>
      <c r="OUM7" s="41"/>
      <c r="OUN7" s="41"/>
      <c r="OUO7" s="41"/>
      <c r="OUP7" s="41"/>
      <c r="OUQ7" s="41"/>
      <c r="OUR7" s="41"/>
      <c r="OUS7" s="41"/>
      <c r="OUT7" s="41"/>
      <c r="OUU7" s="41"/>
      <c r="OUV7" s="41"/>
      <c r="OUW7" s="41"/>
      <c r="OUX7" s="41"/>
      <c r="OUY7" s="41"/>
      <c r="OUZ7" s="41"/>
      <c r="OVA7" s="41"/>
      <c r="OVB7" s="41"/>
      <c r="OVC7" s="41"/>
      <c r="OVD7" s="41"/>
      <c r="OVE7" s="41"/>
      <c r="OVF7" s="41"/>
      <c r="OVG7" s="41"/>
      <c r="OVH7" s="41"/>
      <c r="OVI7" s="41"/>
      <c r="OVJ7" s="41"/>
      <c r="OVK7" s="41"/>
      <c r="OVL7" s="41"/>
      <c r="OVM7" s="41"/>
      <c r="OVN7" s="41"/>
      <c r="OVO7" s="41"/>
      <c r="OVP7" s="41"/>
      <c r="OVQ7" s="41"/>
      <c r="OVR7" s="41"/>
      <c r="OVS7" s="41"/>
      <c r="OVT7" s="41"/>
      <c r="OVU7" s="41"/>
      <c r="OVV7" s="41"/>
      <c r="OVW7" s="41"/>
      <c r="OVX7" s="41"/>
      <c r="OVY7" s="41"/>
      <c r="OVZ7" s="41"/>
      <c r="OWA7" s="41"/>
      <c r="OWB7" s="41"/>
      <c r="OWC7" s="41"/>
      <c r="OWD7" s="41"/>
      <c r="OWE7" s="41"/>
      <c r="OWF7" s="41"/>
      <c r="OWG7" s="41"/>
      <c r="OWH7" s="41"/>
      <c r="OWI7" s="41"/>
      <c r="OWJ7" s="41"/>
      <c r="OWK7" s="41"/>
      <c r="OWL7" s="41"/>
      <c r="OWM7" s="41"/>
      <c r="OWN7" s="41"/>
      <c r="OWO7" s="41"/>
      <c r="OWP7" s="41"/>
      <c r="OWQ7" s="41"/>
      <c r="OWR7" s="41"/>
      <c r="OWS7" s="41"/>
      <c r="OWT7" s="41"/>
      <c r="OWU7" s="41"/>
      <c r="OWV7" s="41"/>
      <c r="OWW7" s="41"/>
      <c r="OWX7" s="41"/>
      <c r="OWY7" s="41"/>
      <c r="OWZ7" s="41"/>
      <c r="OXA7" s="41"/>
      <c r="OXB7" s="41"/>
      <c r="OXC7" s="41"/>
      <c r="OXD7" s="41"/>
      <c r="OXE7" s="41"/>
      <c r="OXF7" s="41"/>
      <c r="OXG7" s="41"/>
      <c r="OXH7" s="41"/>
      <c r="OXI7" s="41"/>
      <c r="OXJ7" s="41"/>
      <c r="OXK7" s="41"/>
      <c r="OXL7" s="41"/>
      <c r="OXM7" s="41"/>
      <c r="OXN7" s="41"/>
      <c r="OXO7" s="41"/>
      <c r="OXP7" s="41"/>
      <c r="OXQ7" s="41"/>
      <c r="OXR7" s="41"/>
      <c r="OXS7" s="41"/>
      <c r="OXT7" s="41"/>
      <c r="OXU7" s="41"/>
      <c r="OXV7" s="41"/>
      <c r="OXW7" s="41"/>
      <c r="OXX7" s="41"/>
      <c r="OXY7" s="41"/>
      <c r="OXZ7" s="41"/>
      <c r="OYA7" s="41"/>
      <c r="OYB7" s="41"/>
      <c r="OYC7" s="41"/>
      <c r="OYD7" s="41"/>
      <c r="OYE7" s="41"/>
      <c r="OYF7" s="41"/>
      <c r="OYG7" s="41"/>
      <c r="OYH7" s="41"/>
      <c r="OYI7" s="41"/>
      <c r="OYJ7" s="41"/>
      <c r="OYK7" s="41"/>
      <c r="OYL7" s="41"/>
      <c r="OYM7" s="41"/>
      <c r="OYN7" s="41"/>
      <c r="OYO7" s="41"/>
      <c r="OYP7" s="41"/>
      <c r="OYQ7" s="41"/>
      <c r="OYR7" s="41"/>
      <c r="OYS7" s="41"/>
      <c r="OYT7" s="41"/>
      <c r="OYU7" s="41"/>
      <c r="OYV7" s="41"/>
      <c r="OYW7" s="41"/>
      <c r="OYX7" s="41"/>
      <c r="OYY7" s="41"/>
      <c r="OYZ7" s="41"/>
      <c r="OZA7" s="41"/>
      <c r="OZB7" s="41"/>
      <c r="OZC7" s="41"/>
      <c r="OZD7" s="41"/>
      <c r="OZE7" s="41"/>
      <c r="OZF7" s="41"/>
      <c r="OZG7" s="41"/>
      <c r="OZH7" s="41"/>
      <c r="OZI7" s="41"/>
      <c r="OZJ7" s="41"/>
      <c r="OZK7" s="41"/>
      <c r="OZL7" s="41"/>
      <c r="OZM7" s="41"/>
      <c r="OZN7" s="41"/>
      <c r="OZO7" s="41"/>
      <c r="OZP7" s="41"/>
      <c r="OZQ7" s="41"/>
      <c r="OZR7" s="41"/>
      <c r="OZS7" s="41"/>
      <c r="OZT7" s="41"/>
      <c r="OZU7" s="41"/>
      <c r="OZV7" s="41"/>
      <c r="OZW7" s="41"/>
      <c r="OZX7" s="41"/>
      <c r="OZY7" s="41"/>
      <c r="OZZ7" s="41"/>
      <c r="PAA7" s="41"/>
      <c r="PAB7" s="41"/>
      <c r="PAC7" s="41"/>
      <c r="PAD7" s="41"/>
      <c r="PAE7" s="41"/>
      <c r="PAF7" s="41"/>
      <c r="PAG7" s="41"/>
      <c r="PAH7" s="41"/>
      <c r="PAI7" s="41"/>
      <c r="PAJ7" s="41"/>
      <c r="PAK7" s="41"/>
      <c r="PAL7" s="41"/>
      <c r="PAM7" s="41"/>
      <c r="PAN7" s="41"/>
      <c r="PAO7" s="41"/>
      <c r="PAP7" s="41"/>
      <c r="PAQ7" s="41"/>
      <c r="PAR7" s="41"/>
      <c r="PAS7" s="41"/>
      <c r="PAT7" s="41"/>
      <c r="PAU7" s="41"/>
      <c r="PAV7" s="41"/>
      <c r="PAW7" s="41"/>
      <c r="PAX7" s="41"/>
      <c r="PAY7" s="41"/>
      <c r="PAZ7" s="41"/>
      <c r="PBA7" s="41"/>
      <c r="PBB7" s="41"/>
      <c r="PBC7" s="41"/>
      <c r="PBD7" s="41"/>
      <c r="PBE7" s="41"/>
      <c r="PBF7" s="41"/>
      <c r="PBG7" s="41"/>
      <c r="PBH7" s="41"/>
      <c r="PBI7" s="41"/>
      <c r="PBJ7" s="41"/>
      <c r="PBK7" s="41"/>
      <c r="PBL7" s="41"/>
      <c r="PBM7" s="41"/>
      <c r="PBN7" s="41"/>
      <c r="PBO7" s="41"/>
      <c r="PBP7" s="41"/>
      <c r="PBQ7" s="41"/>
      <c r="PBR7" s="41"/>
      <c r="PBS7" s="41"/>
      <c r="PBT7" s="41"/>
      <c r="PBU7" s="41"/>
      <c r="PBV7" s="41"/>
      <c r="PBW7" s="41"/>
      <c r="PBX7" s="41"/>
      <c r="PBY7" s="41"/>
      <c r="PBZ7" s="41"/>
      <c r="PCA7" s="41"/>
      <c r="PCB7" s="41"/>
      <c r="PCC7" s="41"/>
      <c r="PCD7" s="41"/>
      <c r="PCE7" s="41"/>
      <c r="PCF7" s="41"/>
      <c r="PCG7" s="41"/>
      <c r="PCH7" s="41"/>
      <c r="PCI7" s="41"/>
      <c r="PCJ7" s="41"/>
      <c r="PCK7" s="41"/>
      <c r="PCL7" s="41"/>
      <c r="PCM7" s="41"/>
      <c r="PCN7" s="41"/>
      <c r="PCO7" s="41"/>
      <c r="PCP7" s="41"/>
      <c r="PCQ7" s="41"/>
      <c r="PCR7" s="41"/>
      <c r="PCS7" s="41"/>
      <c r="PCT7" s="41"/>
      <c r="PCU7" s="41"/>
      <c r="PCV7" s="41"/>
      <c r="PCW7" s="41"/>
      <c r="PCX7" s="41"/>
      <c r="PCY7" s="41"/>
      <c r="PCZ7" s="41"/>
      <c r="PDA7" s="41"/>
      <c r="PDB7" s="41"/>
      <c r="PDC7" s="41"/>
      <c r="PDD7" s="41"/>
      <c r="PDE7" s="41"/>
      <c r="PDF7" s="41"/>
      <c r="PDG7" s="41"/>
      <c r="PDH7" s="41"/>
      <c r="PDI7" s="41"/>
      <c r="PDJ7" s="41"/>
      <c r="PDK7" s="41"/>
      <c r="PDL7" s="41"/>
      <c r="PDM7" s="41"/>
      <c r="PDN7" s="41"/>
      <c r="PDO7" s="41"/>
      <c r="PDP7" s="41"/>
      <c r="PDQ7" s="41"/>
      <c r="PDR7" s="41"/>
      <c r="PDS7" s="41"/>
      <c r="PDT7" s="41"/>
      <c r="PDU7" s="41"/>
      <c r="PDV7" s="41"/>
      <c r="PDW7" s="41"/>
      <c r="PDX7" s="41"/>
      <c r="PDY7" s="41"/>
      <c r="PDZ7" s="41"/>
      <c r="PEA7" s="41"/>
      <c r="PEB7" s="41"/>
      <c r="PEC7" s="41"/>
      <c r="PED7" s="41"/>
      <c r="PEE7" s="41"/>
      <c r="PEF7" s="41"/>
      <c r="PEG7" s="41"/>
      <c r="PEH7" s="41"/>
      <c r="PEI7" s="41"/>
      <c r="PEJ7" s="41"/>
      <c r="PEK7" s="41"/>
      <c r="PEL7" s="41"/>
      <c r="PEM7" s="41"/>
      <c r="PEN7" s="41"/>
      <c r="PEO7" s="41"/>
      <c r="PEP7" s="41"/>
      <c r="PEQ7" s="41"/>
      <c r="PER7" s="41"/>
      <c r="PES7" s="41"/>
      <c r="PET7" s="41"/>
      <c r="PEU7" s="41"/>
      <c r="PEV7" s="41"/>
      <c r="PEW7" s="41"/>
      <c r="PEX7" s="41"/>
      <c r="PEY7" s="41"/>
      <c r="PEZ7" s="41"/>
      <c r="PFA7" s="41"/>
      <c r="PFB7" s="41"/>
      <c r="PFC7" s="41"/>
      <c r="PFD7" s="41"/>
      <c r="PFE7" s="41"/>
      <c r="PFF7" s="41"/>
      <c r="PFG7" s="41"/>
      <c r="PFH7" s="41"/>
      <c r="PFI7" s="41"/>
      <c r="PFJ7" s="41"/>
      <c r="PFK7" s="41"/>
      <c r="PFL7" s="41"/>
      <c r="PFM7" s="41"/>
      <c r="PFN7" s="41"/>
      <c r="PFO7" s="41"/>
      <c r="PFP7" s="41"/>
      <c r="PFQ7" s="41"/>
      <c r="PFR7" s="41"/>
      <c r="PFS7" s="41"/>
      <c r="PFT7" s="41"/>
      <c r="PFU7" s="41"/>
      <c r="PFV7" s="41"/>
      <c r="PFW7" s="41"/>
      <c r="PFX7" s="41"/>
      <c r="PFY7" s="41"/>
      <c r="PFZ7" s="41"/>
      <c r="PGA7" s="41"/>
      <c r="PGB7" s="41"/>
      <c r="PGC7" s="41"/>
      <c r="PGD7" s="41"/>
      <c r="PGE7" s="41"/>
      <c r="PGF7" s="41"/>
      <c r="PGG7" s="41"/>
      <c r="PGH7" s="41"/>
      <c r="PGI7" s="41"/>
      <c r="PGJ7" s="41"/>
      <c r="PGK7" s="41"/>
      <c r="PGL7" s="41"/>
      <c r="PGM7" s="41"/>
      <c r="PGN7" s="41"/>
      <c r="PGO7" s="41"/>
      <c r="PGP7" s="41"/>
      <c r="PGQ7" s="41"/>
      <c r="PGR7" s="41"/>
      <c r="PGS7" s="41"/>
      <c r="PGT7" s="41"/>
      <c r="PGU7" s="41"/>
      <c r="PGV7" s="41"/>
      <c r="PGW7" s="41"/>
      <c r="PGX7" s="41"/>
      <c r="PGY7" s="41"/>
      <c r="PGZ7" s="41"/>
      <c r="PHA7" s="41"/>
      <c r="PHB7" s="41"/>
      <c r="PHC7" s="41"/>
      <c r="PHD7" s="41"/>
      <c r="PHE7" s="41"/>
      <c r="PHF7" s="41"/>
      <c r="PHG7" s="41"/>
      <c r="PHH7" s="41"/>
      <c r="PHI7" s="41"/>
      <c r="PHJ7" s="41"/>
      <c r="PHK7" s="41"/>
      <c r="PHL7" s="41"/>
      <c r="PHM7" s="41"/>
      <c r="PHN7" s="41"/>
      <c r="PHO7" s="41"/>
      <c r="PHP7" s="41"/>
      <c r="PHQ7" s="41"/>
      <c r="PHR7" s="41"/>
      <c r="PHS7" s="41"/>
      <c r="PHT7" s="41"/>
      <c r="PHU7" s="41"/>
      <c r="PHV7" s="41"/>
      <c r="PHW7" s="41"/>
      <c r="PHX7" s="41"/>
      <c r="PHY7" s="41"/>
      <c r="PHZ7" s="41"/>
      <c r="PIA7" s="41"/>
      <c r="PIB7" s="41"/>
      <c r="PIC7" s="41"/>
      <c r="PID7" s="41"/>
      <c r="PIE7" s="41"/>
      <c r="PIF7" s="41"/>
      <c r="PIG7" s="41"/>
      <c r="PIH7" s="41"/>
      <c r="PII7" s="41"/>
      <c r="PIJ7" s="41"/>
      <c r="PIK7" s="41"/>
      <c r="PIL7" s="41"/>
      <c r="PIM7" s="41"/>
      <c r="PIN7" s="41"/>
      <c r="PIO7" s="41"/>
      <c r="PIP7" s="41"/>
      <c r="PIQ7" s="41"/>
      <c r="PIR7" s="41"/>
      <c r="PIS7" s="41"/>
      <c r="PIT7" s="41"/>
      <c r="PIU7" s="41"/>
      <c r="PIV7" s="41"/>
      <c r="PIW7" s="41"/>
      <c r="PIX7" s="41"/>
      <c r="PIY7" s="41"/>
      <c r="PIZ7" s="41"/>
      <c r="PJA7" s="41"/>
      <c r="PJB7" s="41"/>
      <c r="PJC7" s="41"/>
      <c r="PJD7" s="41"/>
      <c r="PJE7" s="41"/>
      <c r="PJF7" s="41"/>
      <c r="PJG7" s="41"/>
      <c r="PJH7" s="41"/>
      <c r="PJI7" s="41"/>
      <c r="PJJ7" s="41"/>
      <c r="PJK7" s="41"/>
      <c r="PJL7" s="41"/>
      <c r="PJM7" s="41"/>
      <c r="PJN7" s="41"/>
      <c r="PJO7" s="41"/>
      <c r="PJP7" s="41"/>
      <c r="PJQ7" s="41"/>
      <c r="PJR7" s="41"/>
      <c r="PJS7" s="41"/>
      <c r="PJT7" s="41"/>
      <c r="PJU7" s="41"/>
      <c r="PJV7" s="41"/>
      <c r="PJW7" s="41"/>
      <c r="PJX7" s="41"/>
      <c r="PJY7" s="41"/>
      <c r="PJZ7" s="41"/>
      <c r="PKA7" s="41"/>
      <c r="PKB7" s="41"/>
      <c r="PKC7" s="41"/>
      <c r="PKD7" s="41"/>
      <c r="PKE7" s="41"/>
      <c r="PKF7" s="41"/>
      <c r="PKG7" s="41"/>
      <c r="PKH7" s="41"/>
      <c r="PKI7" s="41"/>
      <c r="PKJ7" s="41"/>
      <c r="PKK7" s="41"/>
      <c r="PKL7" s="41"/>
      <c r="PKM7" s="41"/>
      <c r="PKN7" s="41"/>
      <c r="PKO7" s="41"/>
      <c r="PKP7" s="41"/>
      <c r="PKQ7" s="41"/>
      <c r="PKR7" s="41"/>
      <c r="PKS7" s="41"/>
      <c r="PKT7" s="41"/>
      <c r="PKU7" s="41"/>
      <c r="PKV7" s="41"/>
      <c r="PKW7" s="41"/>
      <c r="PKX7" s="41"/>
      <c r="PKY7" s="41"/>
      <c r="PKZ7" s="41"/>
      <c r="PLA7" s="41"/>
      <c r="PLB7" s="41"/>
      <c r="PLC7" s="41"/>
      <c r="PLD7" s="41"/>
      <c r="PLE7" s="41"/>
      <c r="PLF7" s="41"/>
      <c r="PLG7" s="41"/>
      <c r="PLH7" s="41"/>
      <c r="PLI7" s="41"/>
      <c r="PLJ7" s="41"/>
      <c r="PLK7" s="41"/>
      <c r="PLL7" s="41"/>
      <c r="PLM7" s="41"/>
      <c r="PLN7" s="41"/>
      <c r="PLO7" s="41"/>
      <c r="PLP7" s="41"/>
      <c r="PLQ7" s="41"/>
      <c r="PLR7" s="41"/>
      <c r="PLS7" s="41"/>
      <c r="PLT7" s="41"/>
      <c r="PLU7" s="41"/>
      <c r="PLV7" s="41"/>
      <c r="PLW7" s="41"/>
      <c r="PLX7" s="41"/>
      <c r="PLY7" s="41"/>
      <c r="PLZ7" s="41"/>
      <c r="PMA7" s="41"/>
      <c r="PMB7" s="41"/>
      <c r="PMC7" s="41"/>
      <c r="PMD7" s="41"/>
      <c r="PME7" s="41"/>
      <c r="PMF7" s="41"/>
      <c r="PMG7" s="41"/>
      <c r="PMH7" s="41"/>
      <c r="PMI7" s="41"/>
      <c r="PMJ7" s="41"/>
      <c r="PMK7" s="41"/>
      <c r="PML7" s="41"/>
      <c r="PMM7" s="41"/>
      <c r="PMN7" s="41"/>
      <c r="PMO7" s="41"/>
      <c r="PMP7" s="41"/>
      <c r="PMQ7" s="41"/>
      <c r="PMR7" s="41"/>
      <c r="PMS7" s="41"/>
      <c r="PMT7" s="41"/>
      <c r="PMU7" s="41"/>
      <c r="PMV7" s="41"/>
      <c r="PMW7" s="41"/>
      <c r="PMX7" s="41"/>
      <c r="PMY7" s="41"/>
      <c r="PMZ7" s="41"/>
      <c r="PNA7" s="41"/>
      <c r="PNB7" s="41"/>
      <c r="PNC7" s="41"/>
      <c r="PND7" s="41"/>
      <c r="PNE7" s="41"/>
      <c r="PNF7" s="41"/>
      <c r="PNG7" s="41"/>
      <c r="PNH7" s="41"/>
      <c r="PNI7" s="41"/>
      <c r="PNJ7" s="41"/>
      <c r="PNK7" s="41"/>
      <c r="PNL7" s="41"/>
      <c r="PNM7" s="41"/>
      <c r="PNN7" s="41"/>
      <c r="PNO7" s="41"/>
      <c r="PNP7" s="41"/>
      <c r="PNQ7" s="41"/>
      <c r="PNR7" s="41"/>
      <c r="PNS7" s="41"/>
      <c r="PNT7" s="41"/>
      <c r="PNU7" s="41"/>
      <c r="PNV7" s="41"/>
      <c r="PNW7" s="41"/>
      <c r="PNX7" s="41"/>
      <c r="PNY7" s="41"/>
      <c r="PNZ7" s="41"/>
      <c r="POA7" s="41"/>
      <c r="POB7" s="41"/>
      <c r="POC7" s="41"/>
      <c r="POD7" s="41"/>
      <c r="POE7" s="41"/>
      <c r="POF7" s="41"/>
      <c r="POG7" s="41"/>
      <c r="POH7" s="41"/>
      <c r="POI7" s="41"/>
      <c r="POJ7" s="41"/>
      <c r="POK7" s="41"/>
      <c r="POL7" s="41"/>
      <c r="POM7" s="41"/>
      <c r="PON7" s="41"/>
      <c r="POO7" s="41"/>
      <c r="POP7" s="41"/>
      <c r="POQ7" s="41"/>
      <c r="POR7" s="41"/>
      <c r="POS7" s="41"/>
      <c r="POT7" s="41"/>
      <c r="POU7" s="41"/>
      <c r="POV7" s="41"/>
      <c r="POW7" s="41"/>
      <c r="POX7" s="41"/>
      <c r="POY7" s="41"/>
      <c r="POZ7" s="41"/>
      <c r="PPA7" s="41"/>
      <c r="PPB7" s="41"/>
      <c r="PPC7" s="41"/>
      <c r="PPD7" s="41"/>
      <c r="PPE7" s="41"/>
      <c r="PPF7" s="41"/>
      <c r="PPG7" s="41"/>
      <c r="PPH7" s="41"/>
      <c r="PPI7" s="41"/>
      <c r="PPJ7" s="41"/>
      <c r="PPK7" s="41"/>
      <c r="PPL7" s="41"/>
      <c r="PPM7" s="41"/>
      <c r="PPN7" s="41"/>
      <c r="PPO7" s="41"/>
      <c r="PPP7" s="41"/>
      <c r="PPQ7" s="41"/>
      <c r="PPR7" s="41"/>
      <c r="PPS7" s="41"/>
      <c r="PPT7" s="41"/>
      <c r="PPU7" s="41"/>
      <c r="PPV7" s="41"/>
      <c r="PPW7" s="41"/>
      <c r="PPX7" s="41"/>
      <c r="PPY7" s="41"/>
      <c r="PPZ7" s="41"/>
      <c r="PQA7" s="41"/>
      <c r="PQB7" s="41"/>
      <c r="PQC7" s="41"/>
      <c r="PQD7" s="41"/>
      <c r="PQE7" s="41"/>
      <c r="PQF7" s="41"/>
      <c r="PQG7" s="41"/>
      <c r="PQH7" s="41"/>
      <c r="PQI7" s="41"/>
      <c r="PQJ7" s="41"/>
      <c r="PQK7" s="41"/>
      <c r="PQL7" s="41"/>
      <c r="PQM7" s="41"/>
      <c r="PQN7" s="41"/>
      <c r="PQO7" s="41"/>
      <c r="PQP7" s="41"/>
      <c r="PQQ7" s="41"/>
      <c r="PQR7" s="41"/>
      <c r="PQS7" s="41"/>
      <c r="PQT7" s="41"/>
      <c r="PQU7" s="41"/>
      <c r="PQV7" s="41"/>
      <c r="PQW7" s="41"/>
      <c r="PQX7" s="41"/>
      <c r="PQY7" s="41"/>
      <c r="PQZ7" s="41"/>
      <c r="PRA7" s="41"/>
      <c r="PRB7" s="41"/>
      <c r="PRC7" s="41"/>
      <c r="PRD7" s="41"/>
      <c r="PRE7" s="41"/>
      <c r="PRF7" s="41"/>
      <c r="PRG7" s="41"/>
      <c r="PRH7" s="41"/>
      <c r="PRI7" s="41"/>
      <c r="PRJ7" s="41"/>
      <c r="PRK7" s="41"/>
      <c r="PRL7" s="41"/>
      <c r="PRM7" s="41"/>
      <c r="PRN7" s="41"/>
      <c r="PRO7" s="41"/>
      <c r="PRP7" s="41"/>
      <c r="PRQ7" s="41"/>
      <c r="PRR7" s="41"/>
      <c r="PRS7" s="41"/>
      <c r="PRT7" s="41"/>
      <c r="PRU7" s="41"/>
      <c r="PRV7" s="41"/>
      <c r="PRW7" s="41"/>
      <c r="PRX7" s="41"/>
      <c r="PRY7" s="41"/>
      <c r="PRZ7" s="41"/>
      <c r="PSA7" s="41"/>
      <c r="PSB7" s="41"/>
      <c r="PSC7" s="41"/>
      <c r="PSD7" s="41"/>
      <c r="PSE7" s="41"/>
      <c r="PSF7" s="41"/>
      <c r="PSG7" s="41"/>
      <c r="PSH7" s="41"/>
      <c r="PSI7" s="41"/>
      <c r="PSJ7" s="41"/>
      <c r="PSK7" s="41"/>
      <c r="PSL7" s="41"/>
      <c r="PSM7" s="41"/>
      <c r="PSN7" s="41"/>
      <c r="PSO7" s="41"/>
      <c r="PSP7" s="41"/>
      <c r="PSQ7" s="41"/>
      <c r="PSR7" s="41"/>
      <c r="PSS7" s="41"/>
      <c r="PST7" s="41"/>
      <c r="PSU7" s="41"/>
      <c r="PSV7" s="41"/>
      <c r="PSW7" s="41"/>
      <c r="PSX7" s="41"/>
      <c r="PSY7" s="41"/>
      <c r="PSZ7" s="41"/>
      <c r="PTA7" s="41"/>
      <c r="PTB7" s="41"/>
      <c r="PTC7" s="41"/>
      <c r="PTD7" s="41"/>
      <c r="PTE7" s="41"/>
      <c r="PTF7" s="41"/>
      <c r="PTG7" s="41"/>
      <c r="PTH7" s="41"/>
      <c r="PTI7" s="41"/>
      <c r="PTJ7" s="41"/>
      <c r="PTK7" s="41"/>
      <c r="PTL7" s="41"/>
      <c r="PTM7" s="41"/>
      <c r="PTN7" s="41"/>
      <c r="PTO7" s="41"/>
      <c r="PTP7" s="41"/>
      <c r="PTQ7" s="41"/>
      <c r="PTR7" s="41"/>
      <c r="PTS7" s="41"/>
      <c r="PTT7" s="41"/>
      <c r="PTU7" s="41"/>
      <c r="PTV7" s="41"/>
      <c r="PTW7" s="41"/>
      <c r="PTX7" s="41"/>
      <c r="PTY7" s="41"/>
      <c r="PTZ7" s="41"/>
      <c r="PUA7" s="41"/>
      <c r="PUB7" s="41"/>
      <c r="PUC7" s="41"/>
      <c r="PUD7" s="41"/>
      <c r="PUE7" s="41"/>
      <c r="PUF7" s="41"/>
      <c r="PUG7" s="41"/>
      <c r="PUH7" s="41"/>
      <c r="PUI7" s="41"/>
      <c r="PUJ7" s="41"/>
      <c r="PUK7" s="41"/>
      <c r="PUL7" s="41"/>
      <c r="PUM7" s="41"/>
      <c r="PUN7" s="41"/>
      <c r="PUO7" s="41"/>
      <c r="PUP7" s="41"/>
      <c r="PUQ7" s="41"/>
      <c r="PUR7" s="41"/>
      <c r="PUS7" s="41"/>
      <c r="PUT7" s="41"/>
      <c r="PUU7" s="41"/>
      <c r="PUV7" s="41"/>
      <c r="PUW7" s="41"/>
      <c r="PUX7" s="41"/>
      <c r="PUY7" s="41"/>
      <c r="PUZ7" s="41"/>
      <c r="PVA7" s="41"/>
      <c r="PVB7" s="41"/>
      <c r="PVC7" s="41"/>
      <c r="PVD7" s="41"/>
      <c r="PVE7" s="41"/>
      <c r="PVF7" s="41"/>
      <c r="PVG7" s="41"/>
      <c r="PVH7" s="41"/>
      <c r="PVI7" s="41"/>
      <c r="PVJ7" s="41"/>
      <c r="PVK7" s="41"/>
      <c r="PVL7" s="41"/>
      <c r="PVM7" s="41"/>
      <c r="PVN7" s="41"/>
      <c r="PVO7" s="41"/>
      <c r="PVP7" s="41"/>
      <c r="PVQ7" s="41"/>
      <c r="PVR7" s="41"/>
      <c r="PVS7" s="41"/>
      <c r="PVT7" s="41"/>
      <c r="PVU7" s="41"/>
      <c r="PVV7" s="41"/>
      <c r="PVW7" s="41"/>
      <c r="PVX7" s="41"/>
      <c r="PVY7" s="41"/>
      <c r="PVZ7" s="41"/>
      <c r="PWA7" s="41"/>
      <c r="PWB7" s="41"/>
      <c r="PWC7" s="41"/>
      <c r="PWD7" s="41"/>
      <c r="PWE7" s="41"/>
      <c r="PWF7" s="41"/>
      <c r="PWG7" s="41"/>
      <c r="PWH7" s="41"/>
      <c r="PWI7" s="41"/>
      <c r="PWJ7" s="41"/>
      <c r="PWK7" s="41"/>
      <c r="PWL7" s="41"/>
      <c r="PWM7" s="41"/>
      <c r="PWN7" s="41"/>
      <c r="PWO7" s="41"/>
      <c r="PWP7" s="41"/>
      <c r="PWQ7" s="41"/>
      <c r="PWR7" s="41"/>
      <c r="PWS7" s="41"/>
      <c r="PWT7" s="41"/>
      <c r="PWU7" s="41"/>
      <c r="PWV7" s="41"/>
      <c r="PWW7" s="41"/>
      <c r="PWX7" s="41"/>
      <c r="PWY7" s="41"/>
      <c r="PWZ7" s="41"/>
      <c r="PXA7" s="41"/>
      <c r="PXB7" s="41"/>
      <c r="PXC7" s="41"/>
      <c r="PXD7" s="41"/>
      <c r="PXE7" s="41"/>
      <c r="PXF7" s="41"/>
      <c r="PXG7" s="41"/>
      <c r="PXH7" s="41"/>
      <c r="PXI7" s="41"/>
      <c r="PXJ7" s="41"/>
      <c r="PXK7" s="41"/>
      <c r="PXL7" s="41"/>
      <c r="PXM7" s="41"/>
      <c r="PXN7" s="41"/>
      <c r="PXO7" s="41"/>
      <c r="PXP7" s="41"/>
      <c r="PXQ7" s="41"/>
      <c r="PXR7" s="41"/>
      <c r="PXS7" s="41"/>
      <c r="PXT7" s="41"/>
      <c r="PXU7" s="41"/>
      <c r="PXV7" s="41"/>
      <c r="PXW7" s="41"/>
      <c r="PXX7" s="41"/>
      <c r="PXY7" s="41"/>
      <c r="PXZ7" s="41"/>
      <c r="PYA7" s="41"/>
      <c r="PYB7" s="41"/>
      <c r="PYC7" s="41"/>
      <c r="PYD7" s="41"/>
      <c r="PYE7" s="41"/>
      <c r="PYF7" s="41"/>
      <c r="PYG7" s="41"/>
      <c r="PYH7" s="41"/>
      <c r="PYI7" s="41"/>
      <c r="PYJ7" s="41"/>
      <c r="PYK7" s="41"/>
      <c r="PYL7" s="41"/>
      <c r="PYM7" s="41"/>
      <c r="PYN7" s="41"/>
      <c r="PYO7" s="41"/>
      <c r="PYP7" s="41"/>
      <c r="PYQ7" s="41"/>
      <c r="PYR7" s="41"/>
      <c r="PYS7" s="41"/>
      <c r="PYT7" s="41"/>
      <c r="PYU7" s="41"/>
      <c r="PYV7" s="41"/>
      <c r="PYW7" s="41"/>
      <c r="PYX7" s="41"/>
      <c r="PYY7" s="41"/>
      <c r="PYZ7" s="41"/>
      <c r="PZA7" s="41"/>
      <c r="PZB7" s="41"/>
      <c r="PZC7" s="41"/>
      <c r="PZD7" s="41"/>
      <c r="PZE7" s="41"/>
      <c r="PZF7" s="41"/>
      <c r="PZG7" s="41"/>
      <c r="PZH7" s="41"/>
      <c r="PZI7" s="41"/>
      <c r="PZJ7" s="41"/>
      <c r="PZK7" s="41"/>
      <c r="PZL7" s="41"/>
      <c r="PZM7" s="41"/>
      <c r="PZN7" s="41"/>
      <c r="PZO7" s="41"/>
      <c r="PZP7" s="41"/>
      <c r="PZQ7" s="41"/>
      <c r="PZR7" s="41"/>
      <c r="PZS7" s="41"/>
      <c r="PZT7" s="41"/>
      <c r="PZU7" s="41"/>
      <c r="PZV7" s="41"/>
      <c r="PZW7" s="41"/>
      <c r="PZX7" s="41"/>
      <c r="PZY7" s="41"/>
      <c r="PZZ7" s="41"/>
      <c r="QAA7" s="41"/>
      <c r="QAB7" s="41"/>
      <c r="QAC7" s="41"/>
      <c r="QAD7" s="41"/>
      <c r="QAE7" s="41"/>
      <c r="QAF7" s="41"/>
      <c r="QAG7" s="41"/>
      <c r="QAH7" s="41"/>
      <c r="QAI7" s="41"/>
      <c r="QAJ7" s="41"/>
      <c r="QAK7" s="41"/>
      <c r="QAL7" s="41"/>
      <c r="QAM7" s="41"/>
      <c r="QAN7" s="41"/>
      <c r="QAO7" s="41"/>
      <c r="QAP7" s="41"/>
      <c r="QAQ7" s="41"/>
      <c r="QAR7" s="41"/>
      <c r="QAS7" s="41"/>
      <c r="QAT7" s="41"/>
      <c r="QAU7" s="41"/>
      <c r="QAV7" s="41"/>
      <c r="QAW7" s="41"/>
      <c r="QAX7" s="41"/>
      <c r="QAY7" s="41"/>
      <c r="QAZ7" s="41"/>
      <c r="QBA7" s="41"/>
      <c r="QBB7" s="41"/>
      <c r="QBC7" s="41"/>
      <c r="QBD7" s="41"/>
      <c r="QBE7" s="41"/>
      <c r="QBF7" s="41"/>
      <c r="QBG7" s="41"/>
      <c r="QBH7" s="41"/>
      <c r="QBI7" s="41"/>
      <c r="QBJ7" s="41"/>
      <c r="QBK7" s="41"/>
      <c r="QBL7" s="41"/>
      <c r="QBM7" s="41"/>
      <c r="QBN7" s="41"/>
      <c r="QBO7" s="41"/>
      <c r="QBP7" s="41"/>
      <c r="QBQ7" s="41"/>
      <c r="QBR7" s="41"/>
      <c r="QBS7" s="41"/>
      <c r="QBT7" s="41"/>
      <c r="QBU7" s="41"/>
      <c r="QBV7" s="41"/>
      <c r="QBW7" s="41"/>
      <c r="QBX7" s="41"/>
      <c r="QBY7" s="41"/>
      <c r="QBZ7" s="41"/>
      <c r="QCA7" s="41"/>
      <c r="QCB7" s="41"/>
      <c r="QCC7" s="41"/>
      <c r="QCD7" s="41"/>
      <c r="QCE7" s="41"/>
      <c r="QCF7" s="41"/>
      <c r="QCG7" s="41"/>
      <c r="QCH7" s="41"/>
      <c r="QCI7" s="41"/>
      <c r="QCJ7" s="41"/>
      <c r="QCK7" s="41"/>
      <c r="QCL7" s="41"/>
      <c r="QCM7" s="41"/>
      <c r="QCN7" s="41"/>
      <c r="QCO7" s="41"/>
      <c r="QCP7" s="41"/>
      <c r="QCQ7" s="41"/>
      <c r="QCR7" s="41"/>
      <c r="QCS7" s="41"/>
      <c r="QCT7" s="41"/>
      <c r="QCU7" s="41"/>
      <c r="QCV7" s="41"/>
      <c r="QCW7" s="41"/>
      <c r="QCX7" s="41"/>
      <c r="QCY7" s="41"/>
      <c r="QCZ7" s="41"/>
      <c r="QDA7" s="41"/>
      <c r="QDB7" s="41"/>
      <c r="QDC7" s="41"/>
      <c r="QDD7" s="41"/>
      <c r="QDE7" s="41"/>
      <c r="QDF7" s="41"/>
      <c r="QDG7" s="41"/>
      <c r="QDH7" s="41"/>
      <c r="QDI7" s="41"/>
      <c r="QDJ7" s="41"/>
      <c r="QDK7" s="41"/>
      <c r="QDL7" s="41"/>
      <c r="QDM7" s="41"/>
      <c r="QDN7" s="41"/>
      <c r="QDO7" s="41"/>
      <c r="QDP7" s="41"/>
      <c r="QDQ7" s="41"/>
      <c r="QDR7" s="41"/>
      <c r="QDS7" s="41"/>
      <c r="QDT7" s="41"/>
      <c r="QDU7" s="41"/>
      <c r="QDV7" s="41"/>
      <c r="QDW7" s="41"/>
      <c r="QDX7" s="41"/>
      <c r="QDY7" s="41"/>
      <c r="QDZ7" s="41"/>
      <c r="QEA7" s="41"/>
      <c r="QEB7" s="41"/>
      <c r="QEC7" s="41"/>
      <c r="QED7" s="41"/>
      <c r="QEE7" s="41"/>
      <c r="QEF7" s="41"/>
      <c r="QEG7" s="41"/>
      <c r="QEH7" s="41"/>
      <c r="QEI7" s="41"/>
      <c r="QEJ7" s="41"/>
      <c r="QEK7" s="41"/>
      <c r="QEL7" s="41"/>
      <c r="QEM7" s="41"/>
      <c r="QEN7" s="41"/>
      <c r="QEO7" s="41"/>
      <c r="QEP7" s="41"/>
      <c r="QEQ7" s="41"/>
      <c r="QER7" s="41"/>
      <c r="QES7" s="41"/>
      <c r="QET7" s="41"/>
      <c r="QEU7" s="41"/>
      <c r="QEV7" s="41"/>
      <c r="QEW7" s="41"/>
      <c r="QEX7" s="41"/>
      <c r="QEY7" s="41"/>
      <c r="QEZ7" s="41"/>
      <c r="QFA7" s="41"/>
      <c r="QFB7" s="41"/>
      <c r="QFC7" s="41"/>
      <c r="QFD7" s="41"/>
      <c r="QFE7" s="41"/>
      <c r="QFF7" s="41"/>
      <c r="QFG7" s="41"/>
      <c r="QFH7" s="41"/>
      <c r="QFI7" s="41"/>
      <c r="QFJ7" s="41"/>
      <c r="QFK7" s="41"/>
      <c r="QFL7" s="41"/>
      <c r="QFM7" s="41"/>
      <c r="QFN7" s="41"/>
      <c r="QFO7" s="41"/>
      <c r="QFP7" s="41"/>
      <c r="QFQ7" s="41"/>
      <c r="QFR7" s="41"/>
      <c r="QFS7" s="41"/>
      <c r="QFT7" s="41"/>
      <c r="QFU7" s="41"/>
      <c r="QFV7" s="41"/>
      <c r="QFW7" s="41"/>
      <c r="QFX7" s="41"/>
      <c r="QFY7" s="41"/>
      <c r="QFZ7" s="41"/>
      <c r="QGA7" s="41"/>
      <c r="QGB7" s="41"/>
      <c r="QGC7" s="41"/>
      <c r="QGD7" s="41"/>
      <c r="QGE7" s="41"/>
      <c r="QGF7" s="41"/>
      <c r="QGG7" s="41"/>
      <c r="QGH7" s="41"/>
      <c r="QGI7" s="41"/>
      <c r="QGJ7" s="41"/>
      <c r="QGK7" s="41"/>
      <c r="QGL7" s="41"/>
      <c r="QGM7" s="41"/>
      <c r="QGN7" s="41"/>
      <c r="QGO7" s="41"/>
      <c r="QGP7" s="41"/>
      <c r="QGQ7" s="41"/>
      <c r="QGR7" s="41"/>
      <c r="QGS7" s="41"/>
      <c r="QGT7" s="41"/>
      <c r="QGU7" s="41"/>
      <c r="QGV7" s="41"/>
      <c r="QGW7" s="41"/>
      <c r="QGX7" s="41"/>
      <c r="QGY7" s="41"/>
      <c r="QGZ7" s="41"/>
      <c r="QHA7" s="41"/>
      <c r="QHB7" s="41"/>
      <c r="QHC7" s="41"/>
      <c r="QHD7" s="41"/>
      <c r="QHE7" s="41"/>
      <c r="QHF7" s="41"/>
      <c r="QHG7" s="41"/>
      <c r="QHH7" s="41"/>
      <c r="QHI7" s="41"/>
      <c r="QHJ7" s="41"/>
      <c r="QHK7" s="41"/>
      <c r="QHL7" s="41"/>
      <c r="QHM7" s="41"/>
      <c r="QHN7" s="41"/>
      <c r="QHO7" s="41"/>
      <c r="QHP7" s="41"/>
      <c r="QHQ7" s="41"/>
      <c r="QHR7" s="41"/>
      <c r="QHS7" s="41"/>
      <c r="QHT7" s="41"/>
      <c r="QHU7" s="41"/>
      <c r="QHV7" s="41"/>
      <c r="QHW7" s="41"/>
      <c r="QHX7" s="41"/>
      <c r="QHY7" s="41"/>
      <c r="QHZ7" s="41"/>
      <c r="QIA7" s="41"/>
      <c r="QIB7" s="41"/>
      <c r="QIC7" s="41"/>
      <c r="QID7" s="41"/>
      <c r="QIE7" s="41"/>
      <c r="QIF7" s="41"/>
      <c r="QIG7" s="41"/>
      <c r="QIH7" s="41"/>
      <c r="QII7" s="41"/>
      <c r="QIJ7" s="41"/>
      <c r="QIK7" s="41"/>
      <c r="QIL7" s="41"/>
      <c r="QIM7" s="41"/>
      <c r="QIN7" s="41"/>
      <c r="QIO7" s="41"/>
      <c r="QIP7" s="41"/>
      <c r="QIQ7" s="41"/>
      <c r="QIR7" s="41"/>
      <c r="QIS7" s="41"/>
      <c r="QIT7" s="41"/>
      <c r="QIU7" s="41"/>
      <c r="QIV7" s="41"/>
      <c r="QIW7" s="41"/>
      <c r="QIX7" s="41"/>
      <c r="QIY7" s="41"/>
      <c r="QIZ7" s="41"/>
      <c r="QJA7" s="41"/>
      <c r="QJB7" s="41"/>
      <c r="QJC7" s="41"/>
      <c r="QJD7" s="41"/>
      <c r="QJE7" s="41"/>
      <c r="QJF7" s="41"/>
      <c r="QJG7" s="41"/>
      <c r="QJH7" s="41"/>
      <c r="QJI7" s="41"/>
      <c r="QJJ7" s="41"/>
      <c r="QJK7" s="41"/>
      <c r="QJL7" s="41"/>
      <c r="QJM7" s="41"/>
      <c r="QJN7" s="41"/>
      <c r="QJO7" s="41"/>
      <c r="QJP7" s="41"/>
      <c r="QJQ7" s="41"/>
      <c r="QJR7" s="41"/>
      <c r="QJS7" s="41"/>
      <c r="QJT7" s="41"/>
      <c r="QJU7" s="41"/>
      <c r="QJV7" s="41"/>
      <c r="QJW7" s="41"/>
      <c r="QJX7" s="41"/>
      <c r="QJY7" s="41"/>
      <c r="QJZ7" s="41"/>
      <c r="QKA7" s="41"/>
      <c r="QKB7" s="41"/>
      <c r="QKC7" s="41"/>
      <c r="QKD7" s="41"/>
      <c r="QKE7" s="41"/>
      <c r="QKF7" s="41"/>
      <c r="QKG7" s="41"/>
      <c r="QKH7" s="41"/>
      <c r="QKI7" s="41"/>
      <c r="QKJ7" s="41"/>
      <c r="QKK7" s="41"/>
      <c r="QKL7" s="41"/>
      <c r="QKM7" s="41"/>
      <c r="QKN7" s="41"/>
      <c r="QKO7" s="41"/>
      <c r="QKP7" s="41"/>
      <c r="QKQ7" s="41"/>
      <c r="QKR7" s="41"/>
      <c r="QKS7" s="41"/>
      <c r="QKT7" s="41"/>
      <c r="QKU7" s="41"/>
      <c r="QKV7" s="41"/>
      <c r="QKW7" s="41"/>
      <c r="QKX7" s="41"/>
      <c r="QKY7" s="41"/>
      <c r="QKZ7" s="41"/>
      <c r="QLA7" s="41"/>
      <c r="QLB7" s="41"/>
      <c r="QLC7" s="41"/>
      <c r="QLD7" s="41"/>
      <c r="QLE7" s="41"/>
      <c r="QLF7" s="41"/>
      <c r="QLG7" s="41"/>
      <c r="QLH7" s="41"/>
      <c r="QLI7" s="41"/>
      <c r="QLJ7" s="41"/>
      <c r="QLK7" s="41"/>
      <c r="QLL7" s="41"/>
      <c r="QLM7" s="41"/>
      <c r="QLN7" s="41"/>
      <c r="QLO7" s="41"/>
      <c r="QLP7" s="41"/>
      <c r="QLQ7" s="41"/>
      <c r="QLR7" s="41"/>
      <c r="QLS7" s="41"/>
      <c r="QLT7" s="41"/>
      <c r="QLU7" s="41"/>
      <c r="QLV7" s="41"/>
      <c r="QLW7" s="41"/>
      <c r="QLX7" s="41"/>
      <c r="QLY7" s="41"/>
      <c r="QLZ7" s="41"/>
      <c r="QMA7" s="41"/>
      <c r="QMB7" s="41"/>
      <c r="QMC7" s="41"/>
      <c r="QMD7" s="41"/>
      <c r="QME7" s="41"/>
      <c r="QMF7" s="41"/>
      <c r="QMG7" s="41"/>
      <c r="QMH7" s="41"/>
      <c r="QMI7" s="41"/>
      <c r="QMJ7" s="41"/>
      <c r="QMK7" s="41"/>
      <c r="QML7" s="41"/>
      <c r="QMM7" s="41"/>
      <c r="QMN7" s="41"/>
      <c r="QMO7" s="41"/>
      <c r="QMP7" s="41"/>
      <c r="QMQ7" s="41"/>
      <c r="QMR7" s="41"/>
      <c r="QMS7" s="41"/>
      <c r="QMT7" s="41"/>
      <c r="QMU7" s="41"/>
      <c r="QMV7" s="41"/>
      <c r="QMW7" s="41"/>
      <c r="QMX7" s="41"/>
      <c r="QMY7" s="41"/>
      <c r="QMZ7" s="41"/>
      <c r="QNA7" s="41"/>
      <c r="QNB7" s="41"/>
      <c r="QNC7" s="41"/>
      <c r="QND7" s="41"/>
      <c r="QNE7" s="41"/>
      <c r="QNF7" s="41"/>
      <c r="QNG7" s="41"/>
      <c r="QNH7" s="41"/>
      <c r="QNI7" s="41"/>
      <c r="QNJ7" s="41"/>
      <c r="QNK7" s="41"/>
      <c r="QNL7" s="41"/>
      <c r="QNM7" s="41"/>
      <c r="QNN7" s="41"/>
      <c r="QNO7" s="41"/>
      <c r="QNP7" s="41"/>
      <c r="QNQ7" s="41"/>
      <c r="QNR7" s="41"/>
      <c r="QNS7" s="41"/>
      <c r="QNT7" s="41"/>
      <c r="QNU7" s="41"/>
      <c r="QNV7" s="41"/>
      <c r="QNW7" s="41"/>
      <c r="QNX7" s="41"/>
      <c r="QNY7" s="41"/>
      <c r="QNZ7" s="41"/>
      <c r="QOA7" s="41"/>
      <c r="QOB7" s="41"/>
      <c r="QOC7" s="41"/>
      <c r="QOD7" s="41"/>
      <c r="QOE7" s="41"/>
      <c r="QOF7" s="41"/>
      <c r="QOG7" s="41"/>
      <c r="QOH7" s="41"/>
      <c r="QOI7" s="41"/>
      <c r="QOJ7" s="41"/>
      <c r="QOK7" s="41"/>
      <c r="QOL7" s="41"/>
      <c r="QOM7" s="41"/>
      <c r="QON7" s="41"/>
      <c r="QOO7" s="41"/>
      <c r="QOP7" s="41"/>
      <c r="QOQ7" s="41"/>
      <c r="QOR7" s="41"/>
      <c r="QOS7" s="41"/>
      <c r="QOT7" s="41"/>
      <c r="QOU7" s="41"/>
      <c r="QOV7" s="41"/>
      <c r="QOW7" s="41"/>
      <c r="QOX7" s="41"/>
      <c r="QOY7" s="41"/>
      <c r="QOZ7" s="41"/>
      <c r="QPA7" s="41"/>
      <c r="QPB7" s="41"/>
      <c r="QPC7" s="41"/>
      <c r="QPD7" s="41"/>
      <c r="QPE7" s="41"/>
      <c r="QPF7" s="41"/>
      <c r="QPG7" s="41"/>
      <c r="QPH7" s="41"/>
      <c r="QPI7" s="41"/>
      <c r="QPJ7" s="41"/>
      <c r="QPK7" s="41"/>
      <c r="QPL7" s="41"/>
      <c r="QPM7" s="41"/>
      <c r="QPN7" s="41"/>
      <c r="QPO7" s="41"/>
      <c r="QPP7" s="41"/>
      <c r="QPQ7" s="41"/>
      <c r="QPR7" s="41"/>
      <c r="QPS7" s="41"/>
      <c r="QPT7" s="41"/>
      <c r="QPU7" s="41"/>
      <c r="QPV7" s="41"/>
      <c r="QPW7" s="41"/>
      <c r="QPX7" s="41"/>
      <c r="QPY7" s="41"/>
      <c r="QPZ7" s="41"/>
      <c r="QQA7" s="41"/>
      <c r="QQB7" s="41"/>
      <c r="QQC7" s="41"/>
      <c r="QQD7" s="41"/>
      <c r="QQE7" s="41"/>
      <c r="QQF7" s="41"/>
      <c r="QQG7" s="41"/>
      <c r="QQH7" s="41"/>
      <c r="QQI7" s="41"/>
      <c r="QQJ7" s="41"/>
      <c r="QQK7" s="41"/>
      <c r="QQL7" s="41"/>
      <c r="QQM7" s="41"/>
      <c r="QQN7" s="41"/>
      <c r="QQO7" s="41"/>
      <c r="QQP7" s="41"/>
      <c r="QQQ7" s="41"/>
      <c r="QQR7" s="41"/>
      <c r="QQS7" s="41"/>
      <c r="QQT7" s="41"/>
      <c r="QQU7" s="41"/>
      <c r="QQV7" s="41"/>
      <c r="QQW7" s="41"/>
      <c r="QQX7" s="41"/>
      <c r="QQY7" s="41"/>
      <c r="QQZ7" s="41"/>
      <c r="QRA7" s="41"/>
      <c r="QRB7" s="41"/>
      <c r="QRC7" s="41"/>
      <c r="QRD7" s="41"/>
      <c r="QRE7" s="41"/>
      <c r="QRF7" s="41"/>
      <c r="QRG7" s="41"/>
      <c r="QRH7" s="41"/>
      <c r="QRI7" s="41"/>
      <c r="QRJ7" s="41"/>
      <c r="QRK7" s="41"/>
      <c r="QRL7" s="41"/>
      <c r="QRM7" s="41"/>
      <c r="QRN7" s="41"/>
      <c r="QRO7" s="41"/>
      <c r="QRP7" s="41"/>
      <c r="QRQ7" s="41"/>
      <c r="QRR7" s="41"/>
      <c r="QRS7" s="41"/>
      <c r="QRT7" s="41"/>
      <c r="QRU7" s="41"/>
      <c r="QRV7" s="41"/>
      <c r="QRW7" s="41"/>
      <c r="QRX7" s="41"/>
      <c r="QRY7" s="41"/>
      <c r="QRZ7" s="41"/>
      <c r="QSA7" s="41"/>
      <c r="QSB7" s="41"/>
      <c r="QSC7" s="41"/>
      <c r="QSD7" s="41"/>
      <c r="QSE7" s="41"/>
      <c r="QSF7" s="41"/>
      <c r="QSG7" s="41"/>
      <c r="QSH7" s="41"/>
      <c r="QSI7" s="41"/>
      <c r="QSJ7" s="41"/>
      <c r="QSK7" s="41"/>
      <c r="QSL7" s="41"/>
      <c r="QSM7" s="41"/>
      <c r="QSN7" s="41"/>
      <c r="QSO7" s="41"/>
      <c r="QSP7" s="41"/>
      <c r="QSQ7" s="41"/>
      <c r="QSR7" s="41"/>
      <c r="QSS7" s="41"/>
      <c r="QST7" s="41"/>
      <c r="QSU7" s="41"/>
      <c r="QSV7" s="41"/>
      <c r="QSW7" s="41"/>
      <c r="QSX7" s="41"/>
      <c r="QSY7" s="41"/>
      <c r="QSZ7" s="41"/>
      <c r="QTA7" s="41"/>
      <c r="QTB7" s="41"/>
      <c r="QTC7" s="41"/>
      <c r="QTD7" s="41"/>
      <c r="QTE7" s="41"/>
      <c r="QTF7" s="41"/>
      <c r="QTG7" s="41"/>
      <c r="QTH7" s="41"/>
      <c r="QTI7" s="41"/>
      <c r="QTJ7" s="41"/>
      <c r="QTK7" s="41"/>
      <c r="QTL7" s="41"/>
      <c r="QTM7" s="41"/>
      <c r="QTN7" s="41"/>
      <c r="QTO7" s="41"/>
      <c r="QTP7" s="41"/>
      <c r="QTQ7" s="41"/>
      <c r="QTR7" s="41"/>
      <c r="QTS7" s="41"/>
      <c r="QTT7" s="41"/>
      <c r="QTU7" s="41"/>
      <c r="QTV7" s="41"/>
      <c r="QTW7" s="41"/>
      <c r="QTX7" s="41"/>
      <c r="QTY7" s="41"/>
      <c r="QTZ7" s="41"/>
      <c r="QUA7" s="41"/>
      <c r="QUB7" s="41"/>
      <c r="QUC7" s="41"/>
      <c r="QUD7" s="41"/>
      <c r="QUE7" s="41"/>
      <c r="QUF7" s="41"/>
      <c r="QUG7" s="41"/>
      <c r="QUH7" s="41"/>
      <c r="QUI7" s="41"/>
      <c r="QUJ7" s="41"/>
      <c r="QUK7" s="41"/>
      <c r="QUL7" s="41"/>
      <c r="QUM7" s="41"/>
      <c r="QUN7" s="41"/>
      <c r="QUO7" s="41"/>
      <c r="QUP7" s="41"/>
      <c r="QUQ7" s="41"/>
      <c r="QUR7" s="41"/>
      <c r="QUS7" s="41"/>
      <c r="QUT7" s="41"/>
      <c r="QUU7" s="41"/>
      <c r="QUV7" s="41"/>
      <c r="QUW7" s="41"/>
      <c r="QUX7" s="41"/>
      <c r="QUY7" s="41"/>
      <c r="QUZ7" s="41"/>
      <c r="QVA7" s="41"/>
      <c r="QVB7" s="41"/>
      <c r="QVC7" s="41"/>
      <c r="QVD7" s="41"/>
      <c r="QVE7" s="41"/>
      <c r="QVF7" s="41"/>
      <c r="QVG7" s="41"/>
      <c r="QVH7" s="41"/>
      <c r="QVI7" s="41"/>
      <c r="QVJ7" s="41"/>
      <c r="QVK7" s="41"/>
      <c r="QVL7" s="41"/>
      <c r="QVM7" s="41"/>
      <c r="QVN7" s="41"/>
      <c r="QVO7" s="41"/>
      <c r="QVP7" s="41"/>
      <c r="QVQ7" s="41"/>
      <c r="QVR7" s="41"/>
      <c r="QVS7" s="41"/>
      <c r="QVT7" s="41"/>
      <c r="QVU7" s="41"/>
      <c r="QVV7" s="41"/>
      <c r="QVW7" s="41"/>
      <c r="QVX7" s="41"/>
      <c r="QVY7" s="41"/>
      <c r="QVZ7" s="41"/>
      <c r="QWA7" s="41"/>
      <c r="QWB7" s="41"/>
      <c r="QWC7" s="41"/>
      <c r="QWD7" s="41"/>
      <c r="QWE7" s="41"/>
      <c r="QWF7" s="41"/>
      <c r="QWG7" s="41"/>
      <c r="QWH7" s="41"/>
      <c r="QWI7" s="41"/>
      <c r="QWJ7" s="41"/>
      <c r="QWK7" s="41"/>
      <c r="QWL7" s="41"/>
      <c r="QWM7" s="41"/>
      <c r="QWN7" s="41"/>
      <c r="QWO7" s="41"/>
      <c r="QWP7" s="41"/>
      <c r="QWQ7" s="41"/>
      <c r="QWR7" s="41"/>
      <c r="QWS7" s="41"/>
      <c r="QWT7" s="41"/>
      <c r="QWU7" s="41"/>
      <c r="QWV7" s="41"/>
      <c r="QWW7" s="41"/>
      <c r="QWX7" s="41"/>
      <c r="QWY7" s="41"/>
      <c r="QWZ7" s="41"/>
      <c r="QXA7" s="41"/>
      <c r="QXB7" s="41"/>
      <c r="QXC7" s="41"/>
      <c r="QXD7" s="41"/>
      <c r="QXE7" s="41"/>
      <c r="QXF7" s="41"/>
      <c r="QXG7" s="41"/>
      <c r="QXH7" s="41"/>
      <c r="QXI7" s="41"/>
      <c r="QXJ7" s="41"/>
      <c r="QXK7" s="41"/>
      <c r="QXL7" s="41"/>
      <c r="QXM7" s="41"/>
      <c r="QXN7" s="41"/>
      <c r="QXO7" s="41"/>
      <c r="QXP7" s="41"/>
      <c r="QXQ7" s="41"/>
      <c r="QXR7" s="41"/>
      <c r="QXS7" s="41"/>
      <c r="QXT7" s="41"/>
      <c r="QXU7" s="41"/>
      <c r="QXV7" s="41"/>
      <c r="QXW7" s="41"/>
      <c r="QXX7" s="41"/>
      <c r="QXY7" s="41"/>
      <c r="QXZ7" s="41"/>
      <c r="QYA7" s="41"/>
      <c r="QYB7" s="41"/>
      <c r="QYC7" s="41"/>
      <c r="QYD7" s="41"/>
      <c r="QYE7" s="41"/>
      <c r="QYF7" s="41"/>
      <c r="QYG7" s="41"/>
      <c r="QYH7" s="41"/>
      <c r="QYI7" s="41"/>
      <c r="QYJ7" s="41"/>
      <c r="QYK7" s="41"/>
      <c r="QYL7" s="41"/>
      <c r="QYM7" s="41"/>
      <c r="QYN7" s="41"/>
      <c r="QYO7" s="41"/>
      <c r="QYP7" s="41"/>
      <c r="QYQ7" s="41"/>
      <c r="QYR7" s="41"/>
      <c r="QYS7" s="41"/>
      <c r="QYT7" s="41"/>
      <c r="QYU7" s="41"/>
      <c r="QYV7" s="41"/>
      <c r="QYW7" s="41"/>
      <c r="QYX7" s="41"/>
      <c r="QYY7" s="41"/>
      <c r="QYZ7" s="41"/>
      <c r="QZA7" s="41"/>
      <c r="QZB7" s="41"/>
      <c r="QZC7" s="41"/>
      <c r="QZD7" s="41"/>
      <c r="QZE7" s="41"/>
      <c r="QZF7" s="41"/>
      <c r="QZG7" s="41"/>
      <c r="QZH7" s="41"/>
      <c r="QZI7" s="41"/>
      <c r="QZJ7" s="41"/>
      <c r="QZK7" s="41"/>
      <c r="QZL7" s="41"/>
      <c r="QZM7" s="41"/>
      <c r="QZN7" s="41"/>
      <c r="QZO7" s="41"/>
      <c r="QZP7" s="41"/>
      <c r="QZQ7" s="41"/>
      <c r="QZR7" s="41"/>
      <c r="QZS7" s="41"/>
      <c r="QZT7" s="41"/>
      <c r="QZU7" s="41"/>
      <c r="QZV7" s="41"/>
      <c r="QZW7" s="41"/>
      <c r="QZX7" s="41"/>
      <c r="QZY7" s="41"/>
      <c r="QZZ7" s="41"/>
      <c r="RAA7" s="41"/>
      <c r="RAB7" s="41"/>
      <c r="RAC7" s="41"/>
      <c r="RAD7" s="41"/>
      <c r="RAE7" s="41"/>
      <c r="RAF7" s="41"/>
      <c r="RAG7" s="41"/>
      <c r="RAH7" s="41"/>
      <c r="RAI7" s="41"/>
      <c r="RAJ7" s="41"/>
      <c r="RAK7" s="41"/>
      <c r="RAL7" s="41"/>
      <c r="RAM7" s="41"/>
      <c r="RAN7" s="41"/>
      <c r="RAO7" s="41"/>
      <c r="RAP7" s="41"/>
      <c r="RAQ7" s="41"/>
      <c r="RAR7" s="41"/>
      <c r="RAS7" s="41"/>
      <c r="RAT7" s="41"/>
      <c r="RAU7" s="41"/>
      <c r="RAV7" s="41"/>
      <c r="RAW7" s="41"/>
      <c r="RAX7" s="41"/>
      <c r="RAY7" s="41"/>
      <c r="RAZ7" s="41"/>
      <c r="RBA7" s="41"/>
      <c r="RBB7" s="41"/>
      <c r="RBC7" s="41"/>
      <c r="RBD7" s="41"/>
      <c r="RBE7" s="41"/>
      <c r="RBF7" s="41"/>
      <c r="RBG7" s="41"/>
      <c r="RBH7" s="41"/>
      <c r="RBI7" s="41"/>
      <c r="RBJ7" s="41"/>
      <c r="RBK7" s="41"/>
      <c r="RBL7" s="41"/>
      <c r="RBM7" s="41"/>
      <c r="RBN7" s="41"/>
      <c r="RBO7" s="41"/>
      <c r="RBP7" s="41"/>
      <c r="RBQ7" s="41"/>
      <c r="RBR7" s="41"/>
      <c r="RBS7" s="41"/>
      <c r="RBT7" s="41"/>
      <c r="RBU7" s="41"/>
      <c r="RBV7" s="41"/>
      <c r="RBW7" s="41"/>
      <c r="RBX7" s="41"/>
      <c r="RBY7" s="41"/>
      <c r="RBZ7" s="41"/>
      <c r="RCA7" s="41"/>
      <c r="RCB7" s="41"/>
      <c r="RCC7" s="41"/>
      <c r="RCD7" s="41"/>
      <c r="RCE7" s="41"/>
      <c r="RCF7" s="41"/>
      <c r="RCG7" s="41"/>
      <c r="RCH7" s="41"/>
      <c r="RCI7" s="41"/>
      <c r="RCJ7" s="41"/>
      <c r="RCK7" s="41"/>
      <c r="RCL7" s="41"/>
      <c r="RCM7" s="41"/>
      <c r="RCN7" s="41"/>
      <c r="RCO7" s="41"/>
      <c r="RCP7" s="41"/>
      <c r="RCQ7" s="41"/>
      <c r="RCR7" s="41"/>
      <c r="RCS7" s="41"/>
      <c r="RCT7" s="41"/>
      <c r="RCU7" s="41"/>
      <c r="RCV7" s="41"/>
      <c r="RCW7" s="41"/>
      <c r="RCX7" s="41"/>
      <c r="RCY7" s="41"/>
      <c r="RCZ7" s="41"/>
      <c r="RDA7" s="41"/>
      <c r="RDB7" s="41"/>
      <c r="RDC7" s="41"/>
      <c r="RDD7" s="41"/>
      <c r="RDE7" s="41"/>
      <c r="RDF7" s="41"/>
      <c r="RDG7" s="41"/>
      <c r="RDH7" s="41"/>
      <c r="RDI7" s="41"/>
      <c r="RDJ7" s="41"/>
      <c r="RDK7" s="41"/>
      <c r="RDL7" s="41"/>
      <c r="RDM7" s="41"/>
      <c r="RDN7" s="41"/>
      <c r="RDO7" s="41"/>
      <c r="RDP7" s="41"/>
      <c r="RDQ7" s="41"/>
      <c r="RDR7" s="41"/>
      <c r="RDS7" s="41"/>
      <c r="RDT7" s="41"/>
      <c r="RDU7" s="41"/>
      <c r="RDV7" s="41"/>
      <c r="RDW7" s="41"/>
      <c r="RDX7" s="41"/>
      <c r="RDY7" s="41"/>
      <c r="RDZ7" s="41"/>
      <c r="REA7" s="41"/>
      <c r="REB7" s="41"/>
      <c r="REC7" s="41"/>
      <c r="RED7" s="41"/>
      <c r="REE7" s="41"/>
      <c r="REF7" s="41"/>
      <c r="REG7" s="41"/>
      <c r="REH7" s="41"/>
      <c r="REI7" s="41"/>
      <c r="REJ7" s="41"/>
      <c r="REK7" s="41"/>
      <c r="REL7" s="41"/>
      <c r="REM7" s="41"/>
      <c r="REN7" s="41"/>
      <c r="REO7" s="41"/>
      <c r="REP7" s="41"/>
      <c r="REQ7" s="41"/>
      <c r="RER7" s="41"/>
      <c r="RES7" s="41"/>
      <c r="RET7" s="41"/>
      <c r="REU7" s="41"/>
      <c r="REV7" s="41"/>
      <c r="REW7" s="41"/>
      <c r="REX7" s="41"/>
      <c r="REY7" s="41"/>
      <c r="REZ7" s="41"/>
      <c r="RFA7" s="41"/>
      <c r="RFB7" s="41"/>
      <c r="RFC7" s="41"/>
      <c r="RFD7" s="41"/>
      <c r="RFE7" s="41"/>
      <c r="RFF7" s="41"/>
      <c r="RFG7" s="41"/>
      <c r="RFH7" s="41"/>
      <c r="RFI7" s="41"/>
      <c r="RFJ7" s="41"/>
      <c r="RFK7" s="41"/>
      <c r="RFL7" s="41"/>
      <c r="RFM7" s="41"/>
      <c r="RFN7" s="41"/>
      <c r="RFO7" s="41"/>
      <c r="RFP7" s="41"/>
      <c r="RFQ7" s="41"/>
      <c r="RFR7" s="41"/>
      <c r="RFS7" s="41"/>
      <c r="RFT7" s="41"/>
      <c r="RFU7" s="41"/>
      <c r="RFV7" s="41"/>
      <c r="RFW7" s="41"/>
      <c r="RFX7" s="41"/>
      <c r="RFY7" s="41"/>
      <c r="RFZ7" s="41"/>
      <c r="RGA7" s="41"/>
      <c r="RGB7" s="41"/>
      <c r="RGC7" s="41"/>
      <c r="RGD7" s="41"/>
      <c r="RGE7" s="41"/>
      <c r="RGF7" s="41"/>
      <c r="RGG7" s="41"/>
      <c r="RGH7" s="41"/>
      <c r="RGI7" s="41"/>
      <c r="RGJ7" s="41"/>
      <c r="RGK7" s="41"/>
      <c r="RGL7" s="41"/>
      <c r="RGM7" s="41"/>
      <c r="RGN7" s="41"/>
      <c r="RGO7" s="41"/>
      <c r="RGP7" s="41"/>
      <c r="RGQ7" s="41"/>
      <c r="RGR7" s="41"/>
      <c r="RGS7" s="41"/>
      <c r="RGT7" s="41"/>
      <c r="RGU7" s="41"/>
      <c r="RGV7" s="41"/>
      <c r="RGW7" s="41"/>
      <c r="RGX7" s="41"/>
      <c r="RGY7" s="41"/>
      <c r="RGZ7" s="41"/>
      <c r="RHA7" s="41"/>
      <c r="RHB7" s="41"/>
      <c r="RHC7" s="41"/>
      <c r="RHD7" s="41"/>
      <c r="RHE7" s="41"/>
      <c r="RHF7" s="41"/>
      <c r="RHG7" s="41"/>
      <c r="RHH7" s="41"/>
      <c r="RHI7" s="41"/>
      <c r="RHJ7" s="41"/>
      <c r="RHK7" s="41"/>
      <c r="RHL7" s="41"/>
      <c r="RHM7" s="41"/>
      <c r="RHN7" s="41"/>
      <c r="RHO7" s="41"/>
      <c r="RHP7" s="41"/>
      <c r="RHQ7" s="41"/>
      <c r="RHR7" s="41"/>
      <c r="RHS7" s="41"/>
      <c r="RHT7" s="41"/>
      <c r="RHU7" s="41"/>
      <c r="RHV7" s="41"/>
      <c r="RHW7" s="41"/>
      <c r="RHX7" s="41"/>
      <c r="RHY7" s="41"/>
      <c r="RHZ7" s="41"/>
      <c r="RIA7" s="41"/>
      <c r="RIB7" s="41"/>
      <c r="RIC7" s="41"/>
      <c r="RID7" s="41"/>
      <c r="RIE7" s="41"/>
      <c r="RIF7" s="41"/>
      <c r="RIG7" s="41"/>
      <c r="RIH7" s="41"/>
      <c r="RII7" s="41"/>
      <c r="RIJ7" s="41"/>
      <c r="RIK7" s="41"/>
      <c r="RIL7" s="41"/>
      <c r="RIM7" s="41"/>
      <c r="RIN7" s="41"/>
      <c r="RIO7" s="41"/>
      <c r="RIP7" s="41"/>
      <c r="RIQ7" s="41"/>
      <c r="RIR7" s="41"/>
      <c r="RIS7" s="41"/>
      <c r="RIT7" s="41"/>
      <c r="RIU7" s="41"/>
      <c r="RIV7" s="41"/>
      <c r="RIW7" s="41"/>
      <c r="RIX7" s="41"/>
      <c r="RIY7" s="41"/>
      <c r="RIZ7" s="41"/>
      <c r="RJA7" s="41"/>
      <c r="RJB7" s="41"/>
      <c r="RJC7" s="41"/>
      <c r="RJD7" s="41"/>
      <c r="RJE7" s="41"/>
      <c r="RJF7" s="41"/>
      <c r="RJG7" s="41"/>
      <c r="RJH7" s="41"/>
      <c r="RJI7" s="41"/>
      <c r="RJJ7" s="41"/>
      <c r="RJK7" s="41"/>
      <c r="RJL7" s="41"/>
      <c r="RJM7" s="41"/>
      <c r="RJN7" s="41"/>
      <c r="RJO7" s="41"/>
      <c r="RJP7" s="41"/>
      <c r="RJQ7" s="41"/>
      <c r="RJR7" s="41"/>
      <c r="RJS7" s="41"/>
      <c r="RJT7" s="41"/>
      <c r="RJU7" s="41"/>
      <c r="RJV7" s="41"/>
      <c r="RJW7" s="41"/>
      <c r="RJX7" s="41"/>
      <c r="RJY7" s="41"/>
      <c r="RJZ7" s="41"/>
      <c r="RKA7" s="41"/>
      <c r="RKB7" s="41"/>
      <c r="RKC7" s="41"/>
      <c r="RKD7" s="41"/>
      <c r="RKE7" s="41"/>
      <c r="RKF7" s="41"/>
      <c r="RKG7" s="41"/>
      <c r="RKH7" s="41"/>
      <c r="RKI7" s="41"/>
      <c r="RKJ7" s="41"/>
      <c r="RKK7" s="41"/>
      <c r="RKL7" s="41"/>
      <c r="RKM7" s="41"/>
      <c r="RKN7" s="41"/>
      <c r="RKO7" s="41"/>
      <c r="RKP7" s="41"/>
      <c r="RKQ7" s="41"/>
      <c r="RKR7" s="41"/>
      <c r="RKS7" s="41"/>
      <c r="RKT7" s="41"/>
      <c r="RKU7" s="41"/>
      <c r="RKV7" s="41"/>
      <c r="RKW7" s="41"/>
      <c r="RKX7" s="41"/>
      <c r="RKY7" s="41"/>
      <c r="RKZ7" s="41"/>
      <c r="RLA7" s="41"/>
      <c r="RLB7" s="41"/>
      <c r="RLC7" s="41"/>
      <c r="RLD7" s="41"/>
      <c r="RLE7" s="41"/>
      <c r="RLF7" s="41"/>
      <c r="RLG7" s="41"/>
      <c r="RLH7" s="41"/>
      <c r="RLI7" s="41"/>
      <c r="RLJ7" s="41"/>
      <c r="RLK7" s="41"/>
      <c r="RLL7" s="41"/>
      <c r="RLM7" s="41"/>
      <c r="RLN7" s="41"/>
      <c r="RLO7" s="41"/>
      <c r="RLP7" s="41"/>
      <c r="RLQ7" s="41"/>
      <c r="RLR7" s="41"/>
      <c r="RLS7" s="41"/>
      <c r="RLT7" s="41"/>
      <c r="RLU7" s="41"/>
      <c r="RLV7" s="41"/>
      <c r="RLW7" s="41"/>
      <c r="RLX7" s="41"/>
      <c r="RLY7" s="41"/>
      <c r="RLZ7" s="41"/>
      <c r="RMA7" s="41"/>
      <c r="RMB7" s="41"/>
      <c r="RMC7" s="41"/>
      <c r="RMD7" s="41"/>
      <c r="RME7" s="41"/>
      <c r="RMF7" s="41"/>
      <c r="RMG7" s="41"/>
      <c r="RMH7" s="41"/>
      <c r="RMI7" s="41"/>
      <c r="RMJ7" s="41"/>
      <c r="RMK7" s="41"/>
      <c r="RML7" s="41"/>
      <c r="RMM7" s="41"/>
      <c r="RMN7" s="41"/>
      <c r="RMO7" s="41"/>
      <c r="RMP7" s="41"/>
      <c r="RMQ7" s="41"/>
      <c r="RMR7" s="41"/>
      <c r="RMS7" s="41"/>
      <c r="RMT7" s="41"/>
      <c r="RMU7" s="41"/>
      <c r="RMV7" s="41"/>
      <c r="RMW7" s="41"/>
      <c r="RMX7" s="41"/>
      <c r="RMY7" s="41"/>
      <c r="RMZ7" s="41"/>
      <c r="RNA7" s="41"/>
      <c r="RNB7" s="41"/>
      <c r="RNC7" s="41"/>
      <c r="RND7" s="41"/>
      <c r="RNE7" s="41"/>
      <c r="RNF7" s="41"/>
      <c r="RNG7" s="41"/>
      <c r="RNH7" s="41"/>
      <c r="RNI7" s="41"/>
      <c r="RNJ7" s="41"/>
      <c r="RNK7" s="41"/>
      <c r="RNL7" s="41"/>
      <c r="RNM7" s="41"/>
      <c r="RNN7" s="41"/>
      <c r="RNO7" s="41"/>
      <c r="RNP7" s="41"/>
      <c r="RNQ7" s="41"/>
      <c r="RNR7" s="41"/>
      <c r="RNS7" s="41"/>
      <c r="RNT7" s="41"/>
      <c r="RNU7" s="41"/>
      <c r="RNV7" s="41"/>
      <c r="RNW7" s="41"/>
      <c r="RNX7" s="41"/>
      <c r="RNY7" s="41"/>
      <c r="RNZ7" s="41"/>
      <c r="ROA7" s="41"/>
      <c r="ROB7" s="41"/>
      <c r="ROC7" s="41"/>
      <c r="ROD7" s="41"/>
      <c r="ROE7" s="41"/>
      <c r="ROF7" s="41"/>
      <c r="ROG7" s="41"/>
      <c r="ROH7" s="41"/>
      <c r="ROI7" s="41"/>
      <c r="ROJ7" s="41"/>
      <c r="ROK7" s="41"/>
      <c r="ROL7" s="41"/>
      <c r="ROM7" s="41"/>
      <c r="RON7" s="41"/>
      <c r="ROO7" s="41"/>
      <c r="ROP7" s="41"/>
      <c r="ROQ7" s="41"/>
      <c r="ROR7" s="41"/>
      <c r="ROS7" s="41"/>
      <c r="ROT7" s="41"/>
      <c r="ROU7" s="41"/>
      <c r="ROV7" s="41"/>
      <c r="ROW7" s="41"/>
      <c r="ROX7" s="41"/>
      <c r="ROY7" s="41"/>
      <c r="ROZ7" s="41"/>
      <c r="RPA7" s="41"/>
      <c r="RPB7" s="41"/>
      <c r="RPC7" s="41"/>
      <c r="RPD7" s="41"/>
      <c r="RPE7" s="41"/>
      <c r="RPF7" s="41"/>
      <c r="RPG7" s="41"/>
      <c r="RPH7" s="41"/>
      <c r="RPI7" s="41"/>
      <c r="RPJ7" s="41"/>
      <c r="RPK7" s="41"/>
      <c r="RPL7" s="41"/>
      <c r="RPM7" s="41"/>
      <c r="RPN7" s="41"/>
      <c r="RPO7" s="41"/>
      <c r="RPP7" s="41"/>
      <c r="RPQ7" s="41"/>
      <c r="RPR7" s="41"/>
      <c r="RPS7" s="41"/>
      <c r="RPT7" s="41"/>
      <c r="RPU7" s="41"/>
      <c r="RPV7" s="41"/>
      <c r="RPW7" s="41"/>
      <c r="RPX7" s="41"/>
      <c r="RPY7" s="41"/>
      <c r="RPZ7" s="41"/>
      <c r="RQA7" s="41"/>
      <c r="RQB7" s="41"/>
      <c r="RQC7" s="41"/>
      <c r="RQD7" s="41"/>
      <c r="RQE7" s="41"/>
      <c r="RQF7" s="41"/>
      <c r="RQG7" s="41"/>
      <c r="RQH7" s="41"/>
      <c r="RQI7" s="41"/>
      <c r="RQJ7" s="41"/>
      <c r="RQK7" s="41"/>
      <c r="RQL7" s="41"/>
      <c r="RQM7" s="41"/>
      <c r="RQN7" s="41"/>
      <c r="RQO7" s="41"/>
      <c r="RQP7" s="41"/>
      <c r="RQQ7" s="41"/>
      <c r="RQR7" s="41"/>
      <c r="RQS7" s="41"/>
      <c r="RQT7" s="41"/>
      <c r="RQU7" s="41"/>
      <c r="RQV7" s="41"/>
      <c r="RQW7" s="41"/>
      <c r="RQX7" s="41"/>
      <c r="RQY7" s="41"/>
      <c r="RQZ7" s="41"/>
      <c r="RRA7" s="41"/>
      <c r="RRB7" s="41"/>
      <c r="RRC7" s="41"/>
      <c r="RRD7" s="41"/>
      <c r="RRE7" s="41"/>
      <c r="RRF7" s="41"/>
      <c r="RRG7" s="41"/>
      <c r="RRH7" s="41"/>
      <c r="RRI7" s="41"/>
      <c r="RRJ7" s="41"/>
      <c r="RRK7" s="41"/>
      <c r="RRL7" s="41"/>
      <c r="RRM7" s="41"/>
      <c r="RRN7" s="41"/>
      <c r="RRO7" s="41"/>
      <c r="RRP7" s="41"/>
      <c r="RRQ7" s="41"/>
      <c r="RRR7" s="41"/>
      <c r="RRS7" s="41"/>
      <c r="RRT7" s="41"/>
      <c r="RRU7" s="41"/>
      <c r="RRV7" s="41"/>
      <c r="RRW7" s="41"/>
      <c r="RRX7" s="41"/>
      <c r="RRY7" s="41"/>
      <c r="RRZ7" s="41"/>
      <c r="RSA7" s="41"/>
      <c r="RSB7" s="41"/>
      <c r="RSC7" s="41"/>
      <c r="RSD7" s="41"/>
      <c r="RSE7" s="41"/>
      <c r="RSF7" s="41"/>
      <c r="RSG7" s="41"/>
      <c r="RSH7" s="41"/>
      <c r="RSI7" s="41"/>
      <c r="RSJ7" s="41"/>
      <c r="RSK7" s="41"/>
      <c r="RSL7" s="41"/>
      <c r="RSM7" s="41"/>
      <c r="RSN7" s="41"/>
      <c r="RSO7" s="41"/>
      <c r="RSP7" s="41"/>
      <c r="RSQ7" s="41"/>
      <c r="RSR7" s="41"/>
      <c r="RSS7" s="41"/>
      <c r="RST7" s="41"/>
      <c r="RSU7" s="41"/>
      <c r="RSV7" s="41"/>
      <c r="RSW7" s="41"/>
      <c r="RSX7" s="41"/>
      <c r="RSY7" s="41"/>
      <c r="RSZ7" s="41"/>
      <c r="RTA7" s="41"/>
      <c r="RTB7" s="41"/>
      <c r="RTC7" s="41"/>
      <c r="RTD7" s="41"/>
      <c r="RTE7" s="41"/>
      <c r="RTF7" s="41"/>
      <c r="RTG7" s="41"/>
      <c r="RTH7" s="41"/>
      <c r="RTI7" s="41"/>
      <c r="RTJ7" s="41"/>
      <c r="RTK7" s="41"/>
      <c r="RTL7" s="41"/>
      <c r="RTM7" s="41"/>
      <c r="RTN7" s="41"/>
      <c r="RTO7" s="41"/>
      <c r="RTP7" s="41"/>
      <c r="RTQ7" s="41"/>
      <c r="RTR7" s="41"/>
      <c r="RTS7" s="41"/>
      <c r="RTT7" s="41"/>
      <c r="RTU7" s="41"/>
      <c r="RTV7" s="41"/>
      <c r="RTW7" s="41"/>
      <c r="RTX7" s="41"/>
      <c r="RTY7" s="41"/>
      <c r="RTZ7" s="41"/>
      <c r="RUA7" s="41"/>
      <c r="RUB7" s="41"/>
      <c r="RUC7" s="41"/>
      <c r="RUD7" s="41"/>
      <c r="RUE7" s="41"/>
      <c r="RUF7" s="41"/>
      <c r="RUG7" s="41"/>
      <c r="RUH7" s="41"/>
      <c r="RUI7" s="41"/>
      <c r="RUJ7" s="41"/>
      <c r="RUK7" s="41"/>
      <c r="RUL7" s="41"/>
      <c r="RUM7" s="41"/>
      <c r="RUN7" s="41"/>
      <c r="RUO7" s="41"/>
      <c r="RUP7" s="41"/>
      <c r="RUQ7" s="41"/>
      <c r="RUR7" s="41"/>
      <c r="RUS7" s="41"/>
      <c r="RUT7" s="41"/>
      <c r="RUU7" s="41"/>
      <c r="RUV7" s="41"/>
      <c r="RUW7" s="41"/>
      <c r="RUX7" s="41"/>
      <c r="RUY7" s="41"/>
      <c r="RUZ7" s="41"/>
      <c r="RVA7" s="41"/>
      <c r="RVB7" s="41"/>
      <c r="RVC7" s="41"/>
      <c r="RVD7" s="41"/>
      <c r="RVE7" s="41"/>
      <c r="RVF7" s="41"/>
      <c r="RVG7" s="41"/>
      <c r="RVH7" s="41"/>
      <c r="RVI7" s="41"/>
      <c r="RVJ7" s="41"/>
      <c r="RVK7" s="41"/>
      <c r="RVL7" s="41"/>
      <c r="RVM7" s="41"/>
      <c r="RVN7" s="41"/>
      <c r="RVO7" s="41"/>
      <c r="RVP7" s="41"/>
      <c r="RVQ7" s="41"/>
      <c r="RVR7" s="41"/>
      <c r="RVS7" s="41"/>
      <c r="RVT7" s="41"/>
      <c r="RVU7" s="41"/>
      <c r="RVV7" s="41"/>
      <c r="RVW7" s="41"/>
      <c r="RVX7" s="41"/>
      <c r="RVY7" s="41"/>
      <c r="RVZ7" s="41"/>
      <c r="RWA7" s="41"/>
      <c r="RWB7" s="41"/>
      <c r="RWC7" s="41"/>
      <c r="RWD7" s="41"/>
      <c r="RWE7" s="41"/>
      <c r="RWF7" s="41"/>
      <c r="RWG7" s="41"/>
      <c r="RWH7" s="41"/>
      <c r="RWI7" s="41"/>
      <c r="RWJ7" s="41"/>
      <c r="RWK7" s="41"/>
      <c r="RWL7" s="41"/>
      <c r="RWM7" s="41"/>
      <c r="RWN7" s="41"/>
      <c r="RWO7" s="41"/>
      <c r="RWP7" s="41"/>
      <c r="RWQ7" s="41"/>
      <c r="RWR7" s="41"/>
      <c r="RWS7" s="41"/>
      <c r="RWT7" s="41"/>
      <c r="RWU7" s="41"/>
      <c r="RWV7" s="41"/>
      <c r="RWW7" s="41"/>
      <c r="RWX7" s="41"/>
      <c r="RWY7" s="41"/>
      <c r="RWZ7" s="41"/>
      <c r="RXA7" s="41"/>
      <c r="RXB7" s="41"/>
      <c r="RXC7" s="41"/>
      <c r="RXD7" s="41"/>
      <c r="RXE7" s="41"/>
      <c r="RXF7" s="41"/>
      <c r="RXG7" s="41"/>
      <c r="RXH7" s="41"/>
      <c r="RXI7" s="41"/>
      <c r="RXJ7" s="41"/>
      <c r="RXK7" s="41"/>
      <c r="RXL7" s="41"/>
      <c r="RXM7" s="41"/>
      <c r="RXN7" s="41"/>
      <c r="RXO7" s="41"/>
      <c r="RXP7" s="41"/>
      <c r="RXQ7" s="41"/>
      <c r="RXR7" s="41"/>
      <c r="RXS7" s="41"/>
      <c r="RXT7" s="41"/>
      <c r="RXU7" s="41"/>
      <c r="RXV7" s="41"/>
      <c r="RXW7" s="41"/>
      <c r="RXX7" s="41"/>
      <c r="RXY7" s="41"/>
      <c r="RXZ7" s="41"/>
      <c r="RYA7" s="41"/>
      <c r="RYB7" s="41"/>
      <c r="RYC7" s="41"/>
      <c r="RYD7" s="41"/>
      <c r="RYE7" s="41"/>
      <c r="RYF7" s="41"/>
      <c r="RYG7" s="41"/>
      <c r="RYH7" s="41"/>
      <c r="RYI7" s="41"/>
      <c r="RYJ7" s="41"/>
      <c r="RYK7" s="41"/>
      <c r="RYL7" s="41"/>
      <c r="RYM7" s="41"/>
      <c r="RYN7" s="41"/>
      <c r="RYO7" s="41"/>
      <c r="RYP7" s="41"/>
      <c r="RYQ7" s="41"/>
      <c r="RYR7" s="41"/>
      <c r="RYS7" s="41"/>
      <c r="RYT7" s="41"/>
      <c r="RYU7" s="41"/>
      <c r="RYV7" s="41"/>
      <c r="RYW7" s="41"/>
      <c r="RYX7" s="41"/>
      <c r="RYY7" s="41"/>
      <c r="RYZ7" s="41"/>
      <c r="RZA7" s="41"/>
      <c r="RZB7" s="41"/>
      <c r="RZC7" s="41"/>
      <c r="RZD7" s="41"/>
      <c r="RZE7" s="41"/>
      <c r="RZF7" s="41"/>
      <c r="RZG7" s="41"/>
      <c r="RZH7" s="41"/>
      <c r="RZI7" s="41"/>
      <c r="RZJ7" s="41"/>
      <c r="RZK7" s="41"/>
      <c r="RZL7" s="41"/>
      <c r="RZM7" s="41"/>
      <c r="RZN7" s="41"/>
      <c r="RZO7" s="41"/>
      <c r="RZP7" s="41"/>
      <c r="RZQ7" s="41"/>
      <c r="RZR7" s="41"/>
      <c r="RZS7" s="41"/>
      <c r="RZT7" s="41"/>
      <c r="RZU7" s="41"/>
      <c r="RZV7" s="41"/>
      <c r="RZW7" s="41"/>
      <c r="RZX7" s="41"/>
      <c r="RZY7" s="41"/>
      <c r="RZZ7" s="41"/>
      <c r="SAA7" s="41"/>
      <c r="SAB7" s="41"/>
      <c r="SAC7" s="41"/>
      <c r="SAD7" s="41"/>
      <c r="SAE7" s="41"/>
      <c r="SAF7" s="41"/>
      <c r="SAG7" s="41"/>
      <c r="SAH7" s="41"/>
      <c r="SAI7" s="41"/>
      <c r="SAJ7" s="41"/>
      <c r="SAK7" s="41"/>
      <c r="SAL7" s="41"/>
      <c r="SAM7" s="41"/>
      <c r="SAN7" s="41"/>
      <c r="SAO7" s="41"/>
      <c r="SAP7" s="41"/>
      <c r="SAQ7" s="41"/>
      <c r="SAR7" s="41"/>
      <c r="SAS7" s="41"/>
      <c r="SAT7" s="41"/>
      <c r="SAU7" s="41"/>
      <c r="SAV7" s="41"/>
      <c r="SAW7" s="41"/>
      <c r="SAX7" s="41"/>
      <c r="SAY7" s="41"/>
      <c r="SAZ7" s="41"/>
      <c r="SBA7" s="41"/>
      <c r="SBB7" s="41"/>
      <c r="SBC7" s="41"/>
      <c r="SBD7" s="41"/>
      <c r="SBE7" s="41"/>
      <c r="SBF7" s="41"/>
      <c r="SBG7" s="41"/>
      <c r="SBH7" s="41"/>
      <c r="SBI7" s="41"/>
      <c r="SBJ7" s="41"/>
      <c r="SBK7" s="41"/>
      <c r="SBL7" s="41"/>
      <c r="SBM7" s="41"/>
      <c r="SBN7" s="41"/>
      <c r="SBO7" s="41"/>
      <c r="SBP7" s="41"/>
      <c r="SBQ7" s="41"/>
      <c r="SBR7" s="41"/>
      <c r="SBS7" s="41"/>
      <c r="SBT7" s="41"/>
      <c r="SBU7" s="41"/>
      <c r="SBV7" s="41"/>
      <c r="SBW7" s="41"/>
      <c r="SBX7" s="41"/>
      <c r="SBY7" s="41"/>
      <c r="SBZ7" s="41"/>
      <c r="SCA7" s="41"/>
      <c r="SCB7" s="41"/>
      <c r="SCC7" s="41"/>
      <c r="SCD7" s="41"/>
      <c r="SCE7" s="41"/>
      <c r="SCF7" s="41"/>
      <c r="SCG7" s="41"/>
      <c r="SCH7" s="41"/>
      <c r="SCI7" s="41"/>
      <c r="SCJ7" s="41"/>
      <c r="SCK7" s="41"/>
      <c r="SCL7" s="41"/>
      <c r="SCM7" s="41"/>
      <c r="SCN7" s="41"/>
      <c r="SCO7" s="41"/>
      <c r="SCP7" s="41"/>
      <c r="SCQ7" s="41"/>
      <c r="SCR7" s="41"/>
      <c r="SCS7" s="41"/>
      <c r="SCT7" s="41"/>
      <c r="SCU7" s="41"/>
      <c r="SCV7" s="41"/>
      <c r="SCW7" s="41"/>
      <c r="SCX7" s="41"/>
      <c r="SCY7" s="41"/>
      <c r="SCZ7" s="41"/>
      <c r="SDA7" s="41"/>
      <c r="SDB7" s="41"/>
      <c r="SDC7" s="41"/>
      <c r="SDD7" s="41"/>
      <c r="SDE7" s="41"/>
      <c r="SDF7" s="41"/>
      <c r="SDG7" s="41"/>
      <c r="SDH7" s="41"/>
      <c r="SDI7" s="41"/>
      <c r="SDJ7" s="41"/>
      <c r="SDK7" s="41"/>
      <c r="SDL7" s="41"/>
      <c r="SDM7" s="41"/>
      <c r="SDN7" s="41"/>
      <c r="SDO7" s="41"/>
      <c r="SDP7" s="41"/>
      <c r="SDQ7" s="41"/>
      <c r="SDR7" s="41"/>
      <c r="SDS7" s="41"/>
      <c r="SDT7" s="41"/>
      <c r="SDU7" s="41"/>
      <c r="SDV7" s="41"/>
      <c r="SDW7" s="41"/>
      <c r="SDX7" s="41"/>
      <c r="SDY7" s="41"/>
      <c r="SDZ7" s="41"/>
      <c r="SEA7" s="41"/>
      <c r="SEB7" s="41"/>
      <c r="SEC7" s="41"/>
      <c r="SED7" s="41"/>
      <c r="SEE7" s="41"/>
      <c r="SEF7" s="41"/>
      <c r="SEG7" s="41"/>
      <c r="SEH7" s="41"/>
      <c r="SEI7" s="41"/>
      <c r="SEJ7" s="41"/>
      <c r="SEK7" s="41"/>
      <c r="SEL7" s="41"/>
      <c r="SEM7" s="41"/>
      <c r="SEN7" s="41"/>
      <c r="SEO7" s="41"/>
      <c r="SEP7" s="41"/>
      <c r="SEQ7" s="41"/>
      <c r="SER7" s="41"/>
      <c r="SES7" s="41"/>
      <c r="SET7" s="41"/>
      <c r="SEU7" s="41"/>
      <c r="SEV7" s="41"/>
      <c r="SEW7" s="41"/>
      <c r="SEX7" s="41"/>
      <c r="SEY7" s="41"/>
      <c r="SEZ7" s="41"/>
      <c r="SFA7" s="41"/>
      <c r="SFB7" s="41"/>
      <c r="SFC7" s="41"/>
      <c r="SFD7" s="41"/>
      <c r="SFE7" s="41"/>
      <c r="SFF7" s="41"/>
      <c r="SFG7" s="41"/>
      <c r="SFH7" s="41"/>
      <c r="SFI7" s="41"/>
      <c r="SFJ7" s="41"/>
      <c r="SFK7" s="41"/>
      <c r="SFL7" s="41"/>
      <c r="SFM7" s="41"/>
      <c r="SFN7" s="41"/>
      <c r="SFO7" s="41"/>
      <c r="SFP7" s="41"/>
      <c r="SFQ7" s="41"/>
      <c r="SFR7" s="41"/>
      <c r="SFS7" s="41"/>
      <c r="SFT7" s="41"/>
      <c r="SFU7" s="41"/>
      <c r="SFV7" s="41"/>
      <c r="SFW7" s="41"/>
      <c r="SFX7" s="41"/>
      <c r="SFY7" s="41"/>
      <c r="SFZ7" s="41"/>
      <c r="SGA7" s="41"/>
      <c r="SGB7" s="41"/>
      <c r="SGC7" s="41"/>
      <c r="SGD7" s="41"/>
      <c r="SGE7" s="41"/>
      <c r="SGF7" s="41"/>
      <c r="SGG7" s="41"/>
      <c r="SGH7" s="41"/>
      <c r="SGI7" s="41"/>
      <c r="SGJ7" s="41"/>
      <c r="SGK7" s="41"/>
      <c r="SGL7" s="41"/>
      <c r="SGM7" s="41"/>
      <c r="SGN7" s="41"/>
      <c r="SGO7" s="41"/>
      <c r="SGP7" s="41"/>
      <c r="SGQ7" s="41"/>
      <c r="SGR7" s="41"/>
      <c r="SGS7" s="41"/>
      <c r="SGT7" s="41"/>
      <c r="SGU7" s="41"/>
      <c r="SGV7" s="41"/>
      <c r="SGW7" s="41"/>
      <c r="SGX7" s="41"/>
      <c r="SGY7" s="41"/>
      <c r="SGZ7" s="41"/>
      <c r="SHA7" s="41"/>
      <c r="SHB7" s="41"/>
      <c r="SHC7" s="41"/>
      <c r="SHD7" s="41"/>
      <c r="SHE7" s="41"/>
      <c r="SHF7" s="41"/>
      <c r="SHG7" s="41"/>
      <c r="SHH7" s="41"/>
      <c r="SHI7" s="41"/>
      <c r="SHJ7" s="41"/>
      <c r="SHK7" s="41"/>
      <c r="SHL7" s="41"/>
      <c r="SHM7" s="41"/>
      <c r="SHN7" s="41"/>
      <c r="SHO7" s="41"/>
      <c r="SHP7" s="41"/>
      <c r="SHQ7" s="41"/>
      <c r="SHR7" s="41"/>
      <c r="SHS7" s="41"/>
      <c r="SHT7" s="41"/>
      <c r="SHU7" s="41"/>
      <c r="SHV7" s="41"/>
      <c r="SHW7" s="41"/>
      <c r="SHX7" s="41"/>
      <c r="SHY7" s="41"/>
      <c r="SHZ7" s="41"/>
      <c r="SIA7" s="41"/>
      <c r="SIB7" s="41"/>
      <c r="SIC7" s="41"/>
      <c r="SID7" s="41"/>
      <c r="SIE7" s="41"/>
      <c r="SIF7" s="41"/>
      <c r="SIG7" s="41"/>
      <c r="SIH7" s="41"/>
      <c r="SII7" s="41"/>
      <c r="SIJ7" s="41"/>
      <c r="SIK7" s="41"/>
      <c r="SIL7" s="41"/>
      <c r="SIM7" s="41"/>
      <c r="SIN7" s="41"/>
      <c r="SIO7" s="41"/>
      <c r="SIP7" s="41"/>
      <c r="SIQ7" s="41"/>
      <c r="SIR7" s="41"/>
      <c r="SIS7" s="41"/>
      <c r="SIT7" s="41"/>
      <c r="SIU7" s="41"/>
      <c r="SIV7" s="41"/>
      <c r="SIW7" s="41"/>
      <c r="SIX7" s="41"/>
      <c r="SIY7" s="41"/>
      <c r="SIZ7" s="41"/>
      <c r="SJA7" s="41"/>
      <c r="SJB7" s="41"/>
      <c r="SJC7" s="41"/>
      <c r="SJD7" s="41"/>
      <c r="SJE7" s="41"/>
      <c r="SJF7" s="41"/>
      <c r="SJG7" s="41"/>
      <c r="SJH7" s="41"/>
      <c r="SJI7" s="41"/>
      <c r="SJJ7" s="41"/>
      <c r="SJK7" s="41"/>
      <c r="SJL7" s="41"/>
      <c r="SJM7" s="41"/>
      <c r="SJN7" s="41"/>
      <c r="SJO7" s="41"/>
      <c r="SJP7" s="41"/>
      <c r="SJQ7" s="41"/>
      <c r="SJR7" s="41"/>
      <c r="SJS7" s="41"/>
      <c r="SJT7" s="41"/>
      <c r="SJU7" s="41"/>
      <c r="SJV7" s="41"/>
      <c r="SJW7" s="41"/>
      <c r="SJX7" s="41"/>
      <c r="SJY7" s="41"/>
      <c r="SJZ7" s="41"/>
      <c r="SKA7" s="41"/>
      <c r="SKB7" s="41"/>
      <c r="SKC7" s="41"/>
      <c r="SKD7" s="41"/>
      <c r="SKE7" s="41"/>
      <c r="SKF7" s="41"/>
      <c r="SKG7" s="41"/>
      <c r="SKH7" s="41"/>
      <c r="SKI7" s="41"/>
      <c r="SKJ7" s="41"/>
      <c r="SKK7" s="41"/>
      <c r="SKL7" s="41"/>
      <c r="SKM7" s="41"/>
      <c r="SKN7" s="41"/>
      <c r="SKO7" s="41"/>
      <c r="SKP7" s="41"/>
      <c r="SKQ7" s="41"/>
      <c r="SKR7" s="41"/>
      <c r="SKS7" s="41"/>
      <c r="SKT7" s="41"/>
      <c r="SKU7" s="41"/>
      <c r="SKV7" s="41"/>
      <c r="SKW7" s="41"/>
      <c r="SKX7" s="41"/>
      <c r="SKY7" s="41"/>
      <c r="SKZ7" s="41"/>
      <c r="SLA7" s="41"/>
      <c r="SLB7" s="41"/>
      <c r="SLC7" s="41"/>
      <c r="SLD7" s="41"/>
      <c r="SLE7" s="41"/>
      <c r="SLF7" s="41"/>
      <c r="SLG7" s="41"/>
      <c r="SLH7" s="41"/>
      <c r="SLI7" s="41"/>
      <c r="SLJ7" s="41"/>
      <c r="SLK7" s="41"/>
      <c r="SLL7" s="41"/>
      <c r="SLM7" s="41"/>
      <c r="SLN7" s="41"/>
      <c r="SLO7" s="41"/>
      <c r="SLP7" s="41"/>
      <c r="SLQ7" s="41"/>
      <c r="SLR7" s="41"/>
      <c r="SLS7" s="41"/>
      <c r="SLT7" s="41"/>
      <c r="SLU7" s="41"/>
      <c r="SLV7" s="41"/>
      <c r="SLW7" s="41"/>
      <c r="SLX7" s="41"/>
      <c r="SLY7" s="41"/>
      <c r="SLZ7" s="41"/>
      <c r="SMA7" s="41"/>
      <c r="SMB7" s="41"/>
      <c r="SMC7" s="41"/>
      <c r="SMD7" s="41"/>
      <c r="SME7" s="41"/>
      <c r="SMF7" s="41"/>
      <c r="SMG7" s="41"/>
      <c r="SMH7" s="41"/>
      <c r="SMI7" s="41"/>
      <c r="SMJ7" s="41"/>
      <c r="SMK7" s="41"/>
      <c r="SML7" s="41"/>
      <c r="SMM7" s="41"/>
      <c r="SMN7" s="41"/>
      <c r="SMO7" s="41"/>
      <c r="SMP7" s="41"/>
      <c r="SMQ7" s="41"/>
      <c r="SMR7" s="41"/>
      <c r="SMS7" s="41"/>
      <c r="SMT7" s="41"/>
      <c r="SMU7" s="41"/>
      <c r="SMV7" s="41"/>
      <c r="SMW7" s="41"/>
      <c r="SMX7" s="41"/>
      <c r="SMY7" s="41"/>
      <c r="SMZ7" s="41"/>
      <c r="SNA7" s="41"/>
      <c r="SNB7" s="41"/>
      <c r="SNC7" s="41"/>
      <c r="SND7" s="41"/>
      <c r="SNE7" s="41"/>
      <c r="SNF7" s="41"/>
      <c r="SNG7" s="41"/>
      <c r="SNH7" s="41"/>
      <c r="SNI7" s="41"/>
      <c r="SNJ7" s="41"/>
      <c r="SNK7" s="41"/>
      <c r="SNL7" s="41"/>
      <c r="SNM7" s="41"/>
      <c r="SNN7" s="41"/>
      <c r="SNO7" s="41"/>
      <c r="SNP7" s="41"/>
      <c r="SNQ7" s="41"/>
      <c r="SNR7" s="41"/>
      <c r="SNS7" s="41"/>
      <c r="SNT7" s="41"/>
      <c r="SNU7" s="41"/>
      <c r="SNV7" s="41"/>
      <c r="SNW7" s="41"/>
      <c r="SNX7" s="41"/>
      <c r="SNY7" s="41"/>
      <c r="SNZ7" s="41"/>
      <c r="SOA7" s="41"/>
      <c r="SOB7" s="41"/>
      <c r="SOC7" s="41"/>
      <c r="SOD7" s="41"/>
      <c r="SOE7" s="41"/>
      <c r="SOF7" s="41"/>
      <c r="SOG7" s="41"/>
      <c r="SOH7" s="41"/>
      <c r="SOI7" s="41"/>
      <c r="SOJ7" s="41"/>
      <c r="SOK7" s="41"/>
      <c r="SOL7" s="41"/>
      <c r="SOM7" s="41"/>
      <c r="SON7" s="41"/>
      <c r="SOO7" s="41"/>
      <c r="SOP7" s="41"/>
      <c r="SOQ7" s="41"/>
      <c r="SOR7" s="41"/>
      <c r="SOS7" s="41"/>
      <c r="SOT7" s="41"/>
      <c r="SOU7" s="41"/>
      <c r="SOV7" s="41"/>
      <c r="SOW7" s="41"/>
      <c r="SOX7" s="41"/>
      <c r="SOY7" s="41"/>
      <c r="SOZ7" s="41"/>
      <c r="SPA7" s="41"/>
      <c r="SPB7" s="41"/>
      <c r="SPC7" s="41"/>
      <c r="SPD7" s="41"/>
      <c r="SPE7" s="41"/>
      <c r="SPF7" s="41"/>
      <c r="SPG7" s="41"/>
      <c r="SPH7" s="41"/>
      <c r="SPI7" s="41"/>
      <c r="SPJ7" s="41"/>
      <c r="SPK7" s="41"/>
      <c r="SPL7" s="41"/>
      <c r="SPM7" s="41"/>
      <c r="SPN7" s="41"/>
      <c r="SPO7" s="41"/>
      <c r="SPP7" s="41"/>
      <c r="SPQ7" s="41"/>
      <c r="SPR7" s="41"/>
      <c r="SPS7" s="41"/>
      <c r="SPT7" s="41"/>
      <c r="SPU7" s="41"/>
      <c r="SPV7" s="41"/>
      <c r="SPW7" s="41"/>
      <c r="SPX7" s="41"/>
      <c r="SPY7" s="41"/>
      <c r="SPZ7" s="41"/>
      <c r="SQA7" s="41"/>
      <c r="SQB7" s="41"/>
      <c r="SQC7" s="41"/>
      <c r="SQD7" s="41"/>
      <c r="SQE7" s="41"/>
      <c r="SQF7" s="41"/>
      <c r="SQG7" s="41"/>
      <c r="SQH7" s="41"/>
      <c r="SQI7" s="41"/>
      <c r="SQJ7" s="41"/>
      <c r="SQK7" s="41"/>
      <c r="SQL7" s="41"/>
      <c r="SQM7" s="41"/>
      <c r="SQN7" s="41"/>
      <c r="SQO7" s="41"/>
      <c r="SQP7" s="41"/>
      <c r="SQQ7" s="41"/>
      <c r="SQR7" s="41"/>
      <c r="SQS7" s="41"/>
      <c r="SQT7" s="41"/>
      <c r="SQU7" s="41"/>
      <c r="SQV7" s="41"/>
      <c r="SQW7" s="41"/>
      <c r="SQX7" s="41"/>
      <c r="SQY7" s="41"/>
      <c r="SQZ7" s="41"/>
      <c r="SRA7" s="41"/>
      <c r="SRB7" s="41"/>
      <c r="SRC7" s="41"/>
      <c r="SRD7" s="41"/>
      <c r="SRE7" s="41"/>
      <c r="SRF7" s="41"/>
      <c r="SRG7" s="41"/>
      <c r="SRH7" s="41"/>
      <c r="SRI7" s="41"/>
      <c r="SRJ7" s="41"/>
      <c r="SRK7" s="41"/>
      <c r="SRL7" s="41"/>
      <c r="SRM7" s="41"/>
      <c r="SRN7" s="41"/>
      <c r="SRO7" s="41"/>
      <c r="SRP7" s="41"/>
      <c r="SRQ7" s="41"/>
      <c r="SRR7" s="41"/>
      <c r="SRS7" s="41"/>
      <c r="SRT7" s="41"/>
      <c r="SRU7" s="41"/>
      <c r="SRV7" s="41"/>
      <c r="SRW7" s="41"/>
      <c r="SRX7" s="41"/>
      <c r="SRY7" s="41"/>
      <c r="SRZ7" s="41"/>
      <c r="SSA7" s="41"/>
      <c r="SSB7" s="41"/>
      <c r="SSC7" s="41"/>
      <c r="SSD7" s="41"/>
      <c r="SSE7" s="41"/>
      <c r="SSF7" s="41"/>
      <c r="SSG7" s="41"/>
      <c r="SSH7" s="41"/>
      <c r="SSI7" s="41"/>
      <c r="SSJ7" s="41"/>
      <c r="SSK7" s="41"/>
      <c r="SSL7" s="41"/>
      <c r="SSM7" s="41"/>
      <c r="SSN7" s="41"/>
      <c r="SSO7" s="41"/>
      <c r="SSP7" s="41"/>
      <c r="SSQ7" s="41"/>
      <c r="SSR7" s="41"/>
      <c r="SSS7" s="41"/>
      <c r="SST7" s="41"/>
      <c r="SSU7" s="41"/>
      <c r="SSV7" s="41"/>
      <c r="SSW7" s="41"/>
      <c r="SSX7" s="41"/>
      <c r="SSY7" s="41"/>
      <c r="SSZ7" s="41"/>
      <c r="STA7" s="41"/>
      <c r="STB7" s="41"/>
      <c r="STC7" s="41"/>
      <c r="STD7" s="41"/>
      <c r="STE7" s="41"/>
      <c r="STF7" s="41"/>
      <c r="STG7" s="41"/>
      <c r="STH7" s="41"/>
      <c r="STI7" s="41"/>
      <c r="STJ7" s="41"/>
      <c r="STK7" s="41"/>
      <c r="STL7" s="41"/>
      <c r="STM7" s="41"/>
      <c r="STN7" s="41"/>
      <c r="STO7" s="41"/>
      <c r="STP7" s="41"/>
      <c r="STQ7" s="41"/>
      <c r="STR7" s="41"/>
      <c r="STS7" s="41"/>
      <c r="STT7" s="41"/>
      <c r="STU7" s="41"/>
      <c r="STV7" s="41"/>
      <c r="STW7" s="41"/>
      <c r="STX7" s="41"/>
      <c r="STY7" s="41"/>
      <c r="STZ7" s="41"/>
      <c r="SUA7" s="41"/>
      <c r="SUB7" s="41"/>
      <c r="SUC7" s="41"/>
      <c r="SUD7" s="41"/>
      <c r="SUE7" s="41"/>
      <c r="SUF7" s="41"/>
      <c r="SUG7" s="41"/>
      <c r="SUH7" s="41"/>
      <c r="SUI7" s="41"/>
      <c r="SUJ7" s="41"/>
      <c r="SUK7" s="41"/>
      <c r="SUL7" s="41"/>
      <c r="SUM7" s="41"/>
      <c r="SUN7" s="41"/>
      <c r="SUO7" s="41"/>
      <c r="SUP7" s="41"/>
      <c r="SUQ7" s="41"/>
      <c r="SUR7" s="41"/>
      <c r="SUS7" s="41"/>
      <c r="SUT7" s="41"/>
      <c r="SUU7" s="41"/>
      <c r="SUV7" s="41"/>
      <c r="SUW7" s="41"/>
      <c r="SUX7" s="41"/>
      <c r="SUY7" s="41"/>
      <c r="SUZ7" s="41"/>
      <c r="SVA7" s="41"/>
      <c r="SVB7" s="41"/>
      <c r="SVC7" s="41"/>
      <c r="SVD7" s="41"/>
      <c r="SVE7" s="41"/>
      <c r="SVF7" s="41"/>
      <c r="SVG7" s="41"/>
      <c r="SVH7" s="41"/>
      <c r="SVI7" s="41"/>
      <c r="SVJ7" s="41"/>
      <c r="SVK7" s="41"/>
      <c r="SVL7" s="41"/>
      <c r="SVM7" s="41"/>
      <c r="SVN7" s="41"/>
      <c r="SVO7" s="41"/>
      <c r="SVP7" s="41"/>
      <c r="SVQ7" s="41"/>
      <c r="SVR7" s="41"/>
      <c r="SVS7" s="41"/>
      <c r="SVT7" s="41"/>
      <c r="SVU7" s="41"/>
      <c r="SVV7" s="41"/>
      <c r="SVW7" s="41"/>
      <c r="SVX7" s="41"/>
      <c r="SVY7" s="41"/>
      <c r="SVZ7" s="41"/>
      <c r="SWA7" s="41"/>
      <c r="SWB7" s="41"/>
      <c r="SWC7" s="41"/>
      <c r="SWD7" s="41"/>
      <c r="SWE7" s="41"/>
      <c r="SWF7" s="41"/>
      <c r="SWG7" s="41"/>
      <c r="SWH7" s="41"/>
      <c r="SWI7" s="41"/>
      <c r="SWJ7" s="41"/>
      <c r="SWK7" s="41"/>
      <c r="SWL7" s="41"/>
      <c r="SWM7" s="41"/>
      <c r="SWN7" s="41"/>
      <c r="SWO7" s="41"/>
      <c r="SWP7" s="41"/>
      <c r="SWQ7" s="41"/>
      <c r="SWR7" s="41"/>
      <c r="SWS7" s="41"/>
      <c r="SWT7" s="41"/>
      <c r="SWU7" s="41"/>
      <c r="SWV7" s="41"/>
      <c r="SWW7" s="41"/>
      <c r="SWX7" s="41"/>
      <c r="SWY7" s="41"/>
      <c r="SWZ7" s="41"/>
      <c r="SXA7" s="41"/>
      <c r="SXB7" s="41"/>
      <c r="SXC7" s="41"/>
      <c r="SXD7" s="41"/>
      <c r="SXE7" s="41"/>
      <c r="SXF7" s="41"/>
      <c r="SXG7" s="41"/>
      <c r="SXH7" s="41"/>
      <c r="SXI7" s="41"/>
      <c r="SXJ7" s="41"/>
      <c r="SXK7" s="41"/>
      <c r="SXL7" s="41"/>
      <c r="SXM7" s="41"/>
      <c r="SXN7" s="41"/>
      <c r="SXO7" s="41"/>
      <c r="SXP7" s="41"/>
      <c r="SXQ7" s="41"/>
      <c r="SXR7" s="41"/>
      <c r="SXS7" s="41"/>
      <c r="SXT7" s="41"/>
      <c r="SXU7" s="41"/>
      <c r="SXV7" s="41"/>
      <c r="SXW7" s="41"/>
      <c r="SXX7" s="41"/>
      <c r="SXY7" s="41"/>
      <c r="SXZ7" s="41"/>
      <c r="SYA7" s="41"/>
      <c r="SYB7" s="41"/>
      <c r="SYC7" s="41"/>
      <c r="SYD7" s="41"/>
      <c r="SYE7" s="41"/>
      <c r="SYF7" s="41"/>
      <c r="SYG7" s="41"/>
      <c r="SYH7" s="41"/>
      <c r="SYI7" s="41"/>
      <c r="SYJ7" s="41"/>
      <c r="SYK7" s="41"/>
      <c r="SYL7" s="41"/>
      <c r="SYM7" s="41"/>
      <c r="SYN7" s="41"/>
      <c r="SYO7" s="41"/>
      <c r="SYP7" s="41"/>
      <c r="SYQ7" s="41"/>
      <c r="SYR7" s="41"/>
      <c r="SYS7" s="41"/>
      <c r="SYT7" s="41"/>
      <c r="SYU7" s="41"/>
      <c r="SYV7" s="41"/>
      <c r="SYW7" s="41"/>
      <c r="SYX7" s="41"/>
      <c r="SYY7" s="41"/>
      <c r="SYZ7" s="41"/>
      <c r="SZA7" s="41"/>
      <c r="SZB7" s="41"/>
      <c r="SZC7" s="41"/>
      <c r="SZD7" s="41"/>
      <c r="SZE7" s="41"/>
      <c r="SZF7" s="41"/>
      <c r="SZG7" s="41"/>
      <c r="SZH7" s="41"/>
      <c r="SZI7" s="41"/>
      <c r="SZJ7" s="41"/>
      <c r="SZK7" s="41"/>
      <c r="SZL7" s="41"/>
      <c r="SZM7" s="41"/>
      <c r="SZN7" s="41"/>
      <c r="SZO7" s="41"/>
      <c r="SZP7" s="41"/>
      <c r="SZQ7" s="41"/>
      <c r="SZR7" s="41"/>
      <c r="SZS7" s="41"/>
      <c r="SZT7" s="41"/>
      <c r="SZU7" s="41"/>
      <c r="SZV7" s="41"/>
      <c r="SZW7" s="41"/>
      <c r="SZX7" s="41"/>
      <c r="SZY7" s="41"/>
      <c r="SZZ7" s="41"/>
      <c r="TAA7" s="41"/>
      <c r="TAB7" s="41"/>
      <c r="TAC7" s="41"/>
      <c r="TAD7" s="41"/>
      <c r="TAE7" s="41"/>
      <c r="TAF7" s="41"/>
      <c r="TAG7" s="41"/>
      <c r="TAH7" s="41"/>
      <c r="TAI7" s="41"/>
      <c r="TAJ7" s="41"/>
      <c r="TAK7" s="41"/>
      <c r="TAL7" s="41"/>
      <c r="TAM7" s="41"/>
      <c r="TAN7" s="41"/>
      <c r="TAO7" s="41"/>
      <c r="TAP7" s="41"/>
      <c r="TAQ7" s="41"/>
      <c r="TAR7" s="41"/>
      <c r="TAS7" s="41"/>
      <c r="TAT7" s="41"/>
      <c r="TAU7" s="41"/>
      <c r="TAV7" s="41"/>
      <c r="TAW7" s="41"/>
      <c r="TAX7" s="41"/>
      <c r="TAY7" s="41"/>
      <c r="TAZ7" s="41"/>
      <c r="TBA7" s="41"/>
      <c r="TBB7" s="41"/>
      <c r="TBC7" s="41"/>
      <c r="TBD7" s="41"/>
      <c r="TBE7" s="41"/>
      <c r="TBF7" s="41"/>
      <c r="TBG7" s="41"/>
      <c r="TBH7" s="41"/>
      <c r="TBI7" s="41"/>
      <c r="TBJ7" s="41"/>
      <c r="TBK7" s="41"/>
      <c r="TBL7" s="41"/>
      <c r="TBM7" s="41"/>
      <c r="TBN7" s="41"/>
      <c r="TBO7" s="41"/>
      <c r="TBP7" s="41"/>
      <c r="TBQ7" s="41"/>
      <c r="TBR7" s="41"/>
      <c r="TBS7" s="41"/>
      <c r="TBT7" s="41"/>
      <c r="TBU7" s="41"/>
      <c r="TBV7" s="41"/>
      <c r="TBW7" s="41"/>
      <c r="TBX7" s="41"/>
      <c r="TBY7" s="41"/>
      <c r="TBZ7" s="41"/>
      <c r="TCA7" s="41"/>
      <c r="TCB7" s="41"/>
      <c r="TCC7" s="41"/>
      <c r="TCD7" s="41"/>
      <c r="TCE7" s="41"/>
      <c r="TCF7" s="41"/>
      <c r="TCG7" s="41"/>
      <c r="TCH7" s="41"/>
      <c r="TCI7" s="41"/>
      <c r="TCJ7" s="41"/>
      <c r="TCK7" s="41"/>
      <c r="TCL7" s="41"/>
      <c r="TCM7" s="41"/>
      <c r="TCN7" s="41"/>
      <c r="TCO7" s="41"/>
      <c r="TCP7" s="41"/>
      <c r="TCQ7" s="41"/>
      <c r="TCR7" s="41"/>
      <c r="TCS7" s="41"/>
      <c r="TCT7" s="41"/>
      <c r="TCU7" s="41"/>
      <c r="TCV7" s="41"/>
      <c r="TCW7" s="41"/>
      <c r="TCX7" s="41"/>
      <c r="TCY7" s="41"/>
      <c r="TCZ7" s="41"/>
      <c r="TDA7" s="41"/>
      <c r="TDB7" s="41"/>
      <c r="TDC7" s="41"/>
      <c r="TDD7" s="41"/>
      <c r="TDE7" s="41"/>
      <c r="TDF7" s="41"/>
      <c r="TDG7" s="41"/>
      <c r="TDH7" s="41"/>
      <c r="TDI7" s="41"/>
      <c r="TDJ7" s="41"/>
      <c r="TDK7" s="41"/>
      <c r="TDL7" s="41"/>
      <c r="TDM7" s="41"/>
      <c r="TDN7" s="41"/>
      <c r="TDO7" s="41"/>
      <c r="TDP7" s="41"/>
      <c r="TDQ7" s="41"/>
      <c r="TDR7" s="41"/>
      <c r="TDS7" s="41"/>
      <c r="TDT7" s="41"/>
      <c r="TDU7" s="41"/>
      <c r="TDV7" s="41"/>
      <c r="TDW7" s="41"/>
      <c r="TDX7" s="41"/>
      <c r="TDY7" s="41"/>
      <c r="TDZ7" s="41"/>
      <c r="TEA7" s="41"/>
      <c r="TEB7" s="41"/>
      <c r="TEC7" s="41"/>
      <c r="TED7" s="41"/>
      <c r="TEE7" s="41"/>
      <c r="TEF7" s="41"/>
      <c r="TEG7" s="41"/>
      <c r="TEH7" s="41"/>
      <c r="TEI7" s="41"/>
      <c r="TEJ7" s="41"/>
      <c r="TEK7" s="41"/>
      <c r="TEL7" s="41"/>
      <c r="TEM7" s="41"/>
      <c r="TEN7" s="41"/>
      <c r="TEO7" s="41"/>
      <c r="TEP7" s="41"/>
      <c r="TEQ7" s="41"/>
      <c r="TER7" s="41"/>
      <c r="TES7" s="41"/>
      <c r="TET7" s="41"/>
      <c r="TEU7" s="41"/>
      <c r="TEV7" s="41"/>
      <c r="TEW7" s="41"/>
      <c r="TEX7" s="41"/>
      <c r="TEY7" s="41"/>
      <c r="TEZ7" s="41"/>
      <c r="TFA7" s="41"/>
      <c r="TFB7" s="41"/>
      <c r="TFC7" s="41"/>
      <c r="TFD7" s="41"/>
      <c r="TFE7" s="41"/>
      <c r="TFF7" s="41"/>
      <c r="TFG7" s="41"/>
      <c r="TFH7" s="41"/>
      <c r="TFI7" s="41"/>
      <c r="TFJ7" s="41"/>
      <c r="TFK7" s="41"/>
      <c r="TFL7" s="41"/>
      <c r="TFM7" s="41"/>
      <c r="TFN7" s="41"/>
      <c r="TFO7" s="41"/>
      <c r="TFP7" s="41"/>
      <c r="TFQ7" s="41"/>
      <c r="TFR7" s="41"/>
      <c r="TFS7" s="41"/>
      <c r="TFT7" s="41"/>
      <c r="TFU7" s="41"/>
      <c r="TFV7" s="41"/>
      <c r="TFW7" s="41"/>
      <c r="TFX7" s="41"/>
      <c r="TFY7" s="41"/>
      <c r="TFZ7" s="41"/>
      <c r="TGA7" s="41"/>
      <c r="TGB7" s="41"/>
      <c r="TGC7" s="41"/>
      <c r="TGD7" s="41"/>
      <c r="TGE7" s="41"/>
      <c r="TGF7" s="41"/>
      <c r="TGG7" s="41"/>
      <c r="TGH7" s="41"/>
      <c r="TGI7" s="41"/>
      <c r="TGJ7" s="41"/>
      <c r="TGK7" s="41"/>
      <c r="TGL7" s="41"/>
      <c r="TGM7" s="41"/>
      <c r="TGN7" s="41"/>
      <c r="TGO7" s="41"/>
      <c r="TGP7" s="41"/>
      <c r="TGQ7" s="41"/>
      <c r="TGR7" s="41"/>
      <c r="TGS7" s="41"/>
      <c r="TGT7" s="41"/>
      <c r="TGU7" s="41"/>
      <c r="TGV7" s="41"/>
      <c r="TGW7" s="41"/>
      <c r="TGX7" s="41"/>
      <c r="TGY7" s="41"/>
      <c r="TGZ7" s="41"/>
      <c r="THA7" s="41"/>
      <c r="THB7" s="41"/>
      <c r="THC7" s="41"/>
      <c r="THD7" s="41"/>
      <c r="THE7" s="41"/>
      <c r="THF7" s="41"/>
      <c r="THG7" s="41"/>
      <c r="THH7" s="41"/>
      <c r="THI7" s="41"/>
      <c r="THJ7" s="41"/>
      <c r="THK7" s="41"/>
      <c r="THL7" s="41"/>
      <c r="THM7" s="41"/>
      <c r="THN7" s="41"/>
      <c r="THO7" s="41"/>
      <c r="THP7" s="41"/>
      <c r="THQ7" s="41"/>
      <c r="THR7" s="41"/>
      <c r="THS7" s="41"/>
      <c r="THT7" s="41"/>
      <c r="THU7" s="41"/>
      <c r="THV7" s="41"/>
      <c r="THW7" s="41"/>
      <c r="THX7" s="41"/>
      <c r="THY7" s="41"/>
      <c r="THZ7" s="41"/>
      <c r="TIA7" s="41"/>
      <c r="TIB7" s="41"/>
      <c r="TIC7" s="41"/>
      <c r="TID7" s="41"/>
      <c r="TIE7" s="41"/>
      <c r="TIF7" s="41"/>
      <c r="TIG7" s="41"/>
      <c r="TIH7" s="41"/>
      <c r="TII7" s="41"/>
      <c r="TIJ7" s="41"/>
      <c r="TIK7" s="41"/>
      <c r="TIL7" s="41"/>
      <c r="TIM7" s="41"/>
      <c r="TIN7" s="41"/>
      <c r="TIO7" s="41"/>
      <c r="TIP7" s="41"/>
      <c r="TIQ7" s="41"/>
      <c r="TIR7" s="41"/>
      <c r="TIS7" s="41"/>
      <c r="TIT7" s="41"/>
      <c r="TIU7" s="41"/>
      <c r="TIV7" s="41"/>
      <c r="TIW7" s="41"/>
      <c r="TIX7" s="41"/>
      <c r="TIY7" s="41"/>
      <c r="TIZ7" s="41"/>
      <c r="TJA7" s="41"/>
      <c r="TJB7" s="41"/>
      <c r="TJC7" s="41"/>
      <c r="TJD7" s="41"/>
      <c r="TJE7" s="41"/>
      <c r="TJF7" s="41"/>
      <c r="TJG7" s="41"/>
      <c r="TJH7" s="41"/>
      <c r="TJI7" s="41"/>
      <c r="TJJ7" s="41"/>
      <c r="TJK7" s="41"/>
      <c r="TJL7" s="41"/>
      <c r="TJM7" s="41"/>
      <c r="TJN7" s="41"/>
      <c r="TJO7" s="41"/>
      <c r="TJP7" s="41"/>
      <c r="TJQ7" s="41"/>
      <c r="TJR7" s="41"/>
      <c r="TJS7" s="41"/>
      <c r="TJT7" s="41"/>
      <c r="TJU7" s="41"/>
      <c r="TJV7" s="41"/>
      <c r="TJW7" s="41"/>
      <c r="TJX7" s="41"/>
      <c r="TJY7" s="41"/>
      <c r="TJZ7" s="41"/>
      <c r="TKA7" s="41"/>
      <c r="TKB7" s="41"/>
      <c r="TKC7" s="41"/>
      <c r="TKD7" s="41"/>
      <c r="TKE7" s="41"/>
      <c r="TKF7" s="41"/>
      <c r="TKG7" s="41"/>
      <c r="TKH7" s="41"/>
      <c r="TKI7" s="41"/>
      <c r="TKJ7" s="41"/>
      <c r="TKK7" s="41"/>
      <c r="TKL7" s="41"/>
      <c r="TKM7" s="41"/>
      <c r="TKN7" s="41"/>
      <c r="TKO7" s="41"/>
      <c r="TKP7" s="41"/>
      <c r="TKQ7" s="41"/>
      <c r="TKR7" s="41"/>
      <c r="TKS7" s="41"/>
      <c r="TKT7" s="41"/>
      <c r="TKU7" s="41"/>
      <c r="TKV7" s="41"/>
      <c r="TKW7" s="41"/>
      <c r="TKX7" s="41"/>
      <c r="TKY7" s="41"/>
      <c r="TKZ7" s="41"/>
      <c r="TLA7" s="41"/>
      <c r="TLB7" s="41"/>
      <c r="TLC7" s="41"/>
      <c r="TLD7" s="41"/>
      <c r="TLE7" s="41"/>
      <c r="TLF7" s="41"/>
      <c r="TLG7" s="41"/>
      <c r="TLH7" s="41"/>
      <c r="TLI7" s="41"/>
      <c r="TLJ7" s="41"/>
      <c r="TLK7" s="41"/>
      <c r="TLL7" s="41"/>
      <c r="TLM7" s="41"/>
      <c r="TLN7" s="41"/>
      <c r="TLO7" s="41"/>
      <c r="TLP7" s="41"/>
      <c r="TLQ7" s="41"/>
      <c r="TLR7" s="41"/>
      <c r="TLS7" s="41"/>
      <c r="TLT7" s="41"/>
      <c r="TLU7" s="41"/>
      <c r="TLV7" s="41"/>
      <c r="TLW7" s="41"/>
      <c r="TLX7" s="41"/>
      <c r="TLY7" s="41"/>
      <c r="TLZ7" s="41"/>
      <c r="TMA7" s="41"/>
      <c r="TMB7" s="41"/>
      <c r="TMC7" s="41"/>
      <c r="TMD7" s="41"/>
      <c r="TME7" s="41"/>
      <c r="TMF7" s="41"/>
      <c r="TMG7" s="41"/>
      <c r="TMH7" s="41"/>
      <c r="TMI7" s="41"/>
      <c r="TMJ7" s="41"/>
      <c r="TMK7" s="41"/>
      <c r="TML7" s="41"/>
      <c r="TMM7" s="41"/>
      <c r="TMN7" s="41"/>
      <c r="TMO7" s="41"/>
      <c r="TMP7" s="41"/>
      <c r="TMQ7" s="41"/>
      <c r="TMR7" s="41"/>
      <c r="TMS7" s="41"/>
      <c r="TMT7" s="41"/>
      <c r="TMU7" s="41"/>
      <c r="TMV7" s="41"/>
      <c r="TMW7" s="41"/>
      <c r="TMX7" s="41"/>
      <c r="TMY7" s="41"/>
      <c r="TMZ7" s="41"/>
      <c r="TNA7" s="41"/>
      <c r="TNB7" s="41"/>
      <c r="TNC7" s="41"/>
      <c r="TND7" s="41"/>
      <c r="TNE7" s="41"/>
      <c r="TNF7" s="41"/>
      <c r="TNG7" s="41"/>
      <c r="TNH7" s="41"/>
      <c r="TNI7" s="41"/>
      <c r="TNJ7" s="41"/>
      <c r="TNK7" s="41"/>
      <c r="TNL7" s="41"/>
      <c r="TNM7" s="41"/>
      <c r="TNN7" s="41"/>
      <c r="TNO7" s="41"/>
      <c r="TNP7" s="41"/>
      <c r="TNQ7" s="41"/>
      <c r="TNR7" s="41"/>
      <c r="TNS7" s="41"/>
      <c r="TNT7" s="41"/>
      <c r="TNU7" s="41"/>
      <c r="TNV7" s="41"/>
      <c r="TNW7" s="41"/>
      <c r="TNX7" s="41"/>
      <c r="TNY7" s="41"/>
      <c r="TNZ7" s="41"/>
      <c r="TOA7" s="41"/>
      <c r="TOB7" s="41"/>
      <c r="TOC7" s="41"/>
      <c r="TOD7" s="41"/>
      <c r="TOE7" s="41"/>
      <c r="TOF7" s="41"/>
      <c r="TOG7" s="41"/>
      <c r="TOH7" s="41"/>
      <c r="TOI7" s="41"/>
      <c r="TOJ7" s="41"/>
      <c r="TOK7" s="41"/>
      <c r="TOL7" s="41"/>
      <c r="TOM7" s="41"/>
      <c r="TON7" s="41"/>
      <c r="TOO7" s="41"/>
      <c r="TOP7" s="41"/>
      <c r="TOQ7" s="41"/>
      <c r="TOR7" s="41"/>
      <c r="TOS7" s="41"/>
      <c r="TOT7" s="41"/>
      <c r="TOU7" s="41"/>
      <c r="TOV7" s="41"/>
      <c r="TOW7" s="41"/>
      <c r="TOX7" s="41"/>
      <c r="TOY7" s="41"/>
      <c r="TOZ7" s="41"/>
      <c r="TPA7" s="41"/>
      <c r="TPB7" s="41"/>
      <c r="TPC7" s="41"/>
      <c r="TPD7" s="41"/>
      <c r="TPE7" s="41"/>
      <c r="TPF7" s="41"/>
      <c r="TPG7" s="41"/>
      <c r="TPH7" s="41"/>
      <c r="TPI7" s="41"/>
      <c r="TPJ7" s="41"/>
      <c r="TPK7" s="41"/>
      <c r="TPL7" s="41"/>
      <c r="TPM7" s="41"/>
      <c r="TPN7" s="41"/>
      <c r="TPO7" s="41"/>
      <c r="TPP7" s="41"/>
      <c r="TPQ7" s="41"/>
      <c r="TPR7" s="41"/>
      <c r="TPS7" s="41"/>
      <c r="TPT7" s="41"/>
      <c r="TPU7" s="41"/>
      <c r="TPV7" s="41"/>
      <c r="TPW7" s="41"/>
      <c r="TPX7" s="41"/>
      <c r="TPY7" s="41"/>
      <c r="TPZ7" s="41"/>
      <c r="TQA7" s="41"/>
      <c r="TQB7" s="41"/>
      <c r="TQC7" s="41"/>
      <c r="TQD7" s="41"/>
      <c r="TQE7" s="41"/>
      <c r="TQF7" s="41"/>
      <c r="TQG7" s="41"/>
      <c r="TQH7" s="41"/>
      <c r="TQI7" s="41"/>
      <c r="TQJ7" s="41"/>
      <c r="TQK7" s="41"/>
      <c r="TQL7" s="41"/>
      <c r="TQM7" s="41"/>
      <c r="TQN7" s="41"/>
      <c r="TQO7" s="41"/>
      <c r="TQP7" s="41"/>
      <c r="TQQ7" s="41"/>
      <c r="TQR7" s="41"/>
      <c r="TQS7" s="41"/>
      <c r="TQT7" s="41"/>
      <c r="TQU7" s="41"/>
      <c r="TQV7" s="41"/>
      <c r="TQW7" s="41"/>
      <c r="TQX7" s="41"/>
      <c r="TQY7" s="41"/>
      <c r="TQZ7" s="41"/>
      <c r="TRA7" s="41"/>
      <c r="TRB7" s="41"/>
      <c r="TRC7" s="41"/>
      <c r="TRD7" s="41"/>
      <c r="TRE7" s="41"/>
      <c r="TRF7" s="41"/>
      <c r="TRG7" s="41"/>
      <c r="TRH7" s="41"/>
      <c r="TRI7" s="41"/>
      <c r="TRJ7" s="41"/>
      <c r="TRK7" s="41"/>
      <c r="TRL7" s="41"/>
      <c r="TRM7" s="41"/>
      <c r="TRN7" s="41"/>
      <c r="TRO7" s="41"/>
      <c r="TRP7" s="41"/>
      <c r="TRQ7" s="41"/>
      <c r="TRR7" s="41"/>
      <c r="TRS7" s="41"/>
      <c r="TRT7" s="41"/>
      <c r="TRU7" s="41"/>
      <c r="TRV7" s="41"/>
      <c r="TRW7" s="41"/>
      <c r="TRX7" s="41"/>
      <c r="TRY7" s="41"/>
      <c r="TRZ7" s="41"/>
      <c r="TSA7" s="41"/>
      <c r="TSB7" s="41"/>
      <c r="TSC7" s="41"/>
      <c r="TSD7" s="41"/>
      <c r="TSE7" s="41"/>
      <c r="TSF7" s="41"/>
      <c r="TSG7" s="41"/>
      <c r="TSH7" s="41"/>
      <c r="TSI7" s="41"/>
      <c r="TSJ7" s="41"/>
      <c r="TSK7" s="41"/>
      <c r="TSL7" s="41"/>
      <c r="TSM7" s="41"/>
      <c r="TSN7" s="41"/>
      <c r="TSO7" s="41"/>
      <c r="TSP7" s="41"/>
      <c r="TSQ7" s="41"/>
      <c r="TSR7" s="41"/>
      <c r="TSS7" s="41"/>
      <c r="TST7" s="41"/>
      <c r="TSU7" s="41"/>
      <c r="TSV7" s="41"/>
      <c r="TSW7" s="41"/>
      <c r="TSX7" s="41"/>
      <c r="TSY7" s="41"/>
      <c r="TSZ7" s="41"/>
      <c r="TTA7" s="41"/>
      <c r="TTB7" s="41"/>
      <c r="TTC7" s="41"/>
      <c r="TTD7" s="41"/>
      <c r="TTE7" s="41"/>
      <c r="TTF7" s="41"/>
      <c r="TTG7" s="41"/>
      <c r="TTH7" s="41"/>
      <c r="TTI7" s="41"/>
      <c r="TTJ7" s="41"/>
      <c r="TTK7" s="41"/>
      <c r="TTL7" s="41"/>
      <c r="TTM7" s="41"/>
      <c r="TTN7" s="41"/>
      <c r="TTO7" s="41"/>
      <c r="TTP7" s="41"/>
      <c r="TTQ7" s="41"/>
      <c r="TTR7" s="41"/>
      <c r="TTS7" s="41"/>
      <c r="TTT7" s="41"/>
      <c r="TTU7" s="41"/>
      <c r="TTV7" s="41"/>
      <c r="TTW7" s="41"/>
      <c r="TTX7" s="41"/>
      <c r="TTY7" s="41"/>
      <c r="TTZ7" s="41"/>
      <c r="TUA7" s="41"/>
      <c r="TUB7" s="41"/>
      <c r="TUC7" s="41"/>
      <c r="TUD7" s="41"/>
      <c r="TUE7" s="41"/>
      <c r="TUF7" s="41"/>
      <c r="TUG7" s="41"/>
      <c r="TUH7" s="41"/>
      <c r="TUI7" s="41"/>
      <c r="TUJ7" s="41"/>
      <c r="TUK7" s="41"/>
      <c r="TUL7" s="41"/>
      <c r="TUM7" s="41"/>
      <c r="TUN7" s="41"/>
      <c r="TUO7" s="41"/>
      <c r="TUP7" s="41"/>
      <c r="TUQ7" s="41"/>
      <c r="TUR7" s="41"/>
      <c r="TUS7" s="41"/>
      <c r="TUT7" s="41"/>
      <c r="TUU7" s="41"/>
      <c r="TUV7" s="41"/>
      <c r="TUW7" s="41"/>
      <c r="TUX7" s="41"/>
      <c r="TUY7" s="41"/>
      <c r="TUZ7" s="41"/>
      <c r="TVA7" s="41"/>
      <c r="TVB7" s="41"/>
      <c r="TVC7" s="41"/>
      <c r="TVD7" s="41"/>
      <c r="TVE7" s="41"/>
      <c r="TVF7" s="41"/>
      <c r="TVG7" s="41"/>
      <c r="TVH7" s="41"/>
      <c r="TVI7" s="41"/>
      <c r="TVJ7" s="41"/>
      <c r="TVK7" s="41"/>
      <c r="TVL7" s="41"/>
      <c r="TVM7" s="41"/>
      <c r="TVN7" s="41"/>
      <c r="TVO7" s="41"/>
      <c r="TVP7" s="41"/>
      <c r="TVQ7" s="41"/>
      <c r="TVR7" s="41"/>
      <c r="TVS7" s="41"/>
      <c r="TVT7" s="41"/>
      <c r="TVU7" s="41"/>
      <c r="TVV7" s="41"/>
      <c r="TVW7" s="41"/>
      <c r="TVX7" s="41"/>
      <c r="TVY7" s="41"/>
      <c r="TVZ7" s="41"/>
      <c r="TWA7" s="41"/>
      <c r="TWB7" s="41"/>
      <c r="TWC7" s="41"/>
      <c r="TWD7" s="41"/>
      <c r="TWE7" s="41"/>
      <c r="TWF7" s="41"/>
      <c r="TWG7" s="41"/>
      <c r="TWH7" s="41"/>
      <c r="TWI7" s="41"/>
      <c r="TWJ7" s="41"/>
      <c r="TWK7" s="41"/>
      <c r="TWL7" s="41"/>
      <c r="TWM7" s="41"/>
      <c r="TWN7" s="41"/>
      <c r="TWO7" s="41"/>
      <c r="TWP7" s="41"/>
      <c r="TWQ7" s="41"/>
      <c r="TWR7" s="41"/>
      <c r="TWS7" s="41"/>
      <c r="TWT7" s="41"/>
      <c r="TWU7" s="41"/>
      <c r="TWV7" s="41"/>
      <c r="TWW7" s="41"/>
      <c r="TWX7" s="41"/>
      <c r="TWY7" s="41"/>
      <c r="TWZ7" s="41"/>
      <c r="TXA7" s="41"/>
      <c r="TXB7" s="41"/>
      <c r="TXC7" s="41"/>
      <c r="TXD7" s="41"/>
      <c r="TXE7" s="41"/>
      <c r="TXF7" s="41"/>
      <c r="TXG7" s="41"/>
      <c r="TXH7" s="41"/>
      <c r="TXI7" s="41"/>
      <c r="TXJ7" s="41"/>
      <c r="TXK7" s="41"/>
      <c r="TXL7" s="41"/>
      <c r="TXM7" s="41"/>
      <c r="TXN7" s="41"/>
      <c r="TXO7" s="41"/>
      <c r="TXP7" s="41"/>
      <c r="TXQ7" s="41"/>
      <c r="TXR7" s="41"/>
      <c r="TXS7" s="41"/>
      <c r="TXT7" s="41"/>
      <c r="TXU7" s="41"/>
      <c r="TXV7" s="41"/>
      <c r="TXW7" s="41"/>
      <c r="TXX7" s="41"/>
      <c r="TXY7" s="41"/>
      <c r="TXZ7" s="41"/>
      <c r="TYA7" s="41"/>
      <c r="TYB7" s="41"/>
      <c r="TYC7" s="41"/>
      <c r="TYD7" s="41"/>
      <c r="TYE7" s="41"/>
      <c r="TYF7" s="41"/>
      <c r="TYG7" s="41"/>
      <c r="TYH7" s="41"/>
      <c r="TYI7" s="41"/>
      <c r="TYJ7" s="41"/>
      <c r="TYK7" s="41"/>
      <c r="TYL7" s="41"/>
      <c r="TYM7" s="41"/>
      <c r="TYN7" s="41"/>
      <c r="TYO7" s="41"/>
      <c r="TYP7" s="41"/>
      <c r="TYQ7" s="41"/>
      <c r="TYR7" s="41"/>
      <c r="TYS7" s="41"/>
      <c r="TYT7" s="41"/>
      <c r="TYU7" s="41"/>
      <c r="TYV7" s="41"/>
      <c r="TYW7" s="41"/>
      <c r="TYX7" s="41"/>
      <c r="TYY7" s="41"/>
      <c r="TYZ7" s="41"/>
      <c r="TZA7" s="41"/>
      <c r="TZB7" s="41"/>
      <c r="TZC7" s="41"/>
      <c r="TZD7" s="41"/>
      <c r="TZE7" s="41"/>
      <c r="TZF7" s="41"/>
      <c r="TZG7" s="41"/>
      <c r="TZH7" s="41"/>
      <c r="TZI7" s="41"/>
      <c r="TZJ7" s="41"/>
      <c r="TZK7" s="41"/>
      <c r="TZL7" s="41"/>
      <c r="TZM7" s="41"/>
      <c r="TZN7" s="41"/>
      <c r="TZO7" s="41"/>
      <c r="TZP7" s="41"/>
      <c r="TZQ7" s="41"/>
      <c r="TZR7" s="41"/>
      <c r="TZS7" s="41"/>
      <c r="TZT7" s="41"/>
      <c r="TZU7" s="41"/>
      <c r="TZV7" s="41"/>
      <c r="TZW7" s="41"/>
      <c r="TZX7" s="41"/>
      <c r="TZY7" s="41"/>
      <c r="TZZ7" s="41"/>
      <c r="UAA7" s="41"/>
      <c r="UAB7" s="41"/>
      <c r="UAC7" s="41"/>
      <c r="UAD7" s="41"/>
      <c r="UAE7" s="41"/>
      <c r="UAF7" s="41"/>
      <c r="UAG7" s="41"/>
      <c r="UAH7" s="41"/>
      <c r="UAI7" s="41"/>
      <c r="UAJ7" s="41"/>
      <c r="UAK7" s="41"/>
      <c r="UAL7" s="41"/>
      <c r="UAM7" s="41"/>
      <c r="UAN7" s="41"/>
      <c r="UAO7" s="41"/>
      <c r="UAP7" s="41"/>
      <c r="UAQ7" s="41"/>
      <c r="UAR7" s="41"/>
      <c r="UAS7" s="41"/>
      <c r="UAT7" s="41"/>
      <c r="UAU7" s="41"/>
      <c r="UAV7" s="41"/>
      <c r="UAW7" s="41"/>
      <c r="UAX7" s="41"/>
      <c r="UAY7" s="41"/>
      <c r="UAZ7" s="41"/>
      <c r="UBA7" s="41"/>
      <c r="UBB7" s="41"/>
      <c r="UBC7" s="41"/>
      <c r="UBD7" s="41"/>
      <c r="UBE7" s="41"/>
      <c r="UBF7" s="41"/>
      <c r="UBG7" s="41"/>
      <c r="UBH7" s="41"/>
      <c r="UBI7" s="41"/>
      <c r="UBJ7" s="41"/>
      <c r="UBK7" s="41"/>
      <c r="UBL7" s="41"/>
      <c r="UBM7" s="41"/>
      <c r="UBN7" s="41"/>
      <c r="UBO7" s="41"/>
      <c r="UBP7" s="41"/>
      <c r="UBQ7" s="41"/>
      <c r="UBR7" s="41"/>
      <c r="UBS7" s="41"/>
      <c r="UBT7" s="41"/>
      <c r="UBU7" s="41"/>
      <c r="UBV7" s="41"/>
      <c r="UBW7" s="41"/>
      <c r="UBX7" s="41"/>
      <c r="UBY7" s="41"/>
      <c r="UBZ7" s="41"/>
      <c r="UCA7" s="41"/>
      <c r="UCB7" s="41"/>
      <c r="UCC7" s="41"/>
      <c r="UCD7" s="41"/>
      <c r="UCE7" s="41"/>
      <c r="UCF7" s="41"/>
      <c r="UCG7" s="41"/>
      <c r="UCH7" s="41"/>
      <c r="UCI7" s="41"/>
      <c r="UCJ7" s="41"/>
      <c r="UCK7" s="41"/>
      <c r="UCL7" s="41"/>
      <c r="UCM7" s="41"/>
      <c r="UCN7" s="41"/>
      <c r="UCO7" s="41"/>
      <c r="UCP7" s="41"/>
      <c r="UCQ7" s="41"/>
      <c r="UCR7" s="41"/>
      <c r="UCS7" s="41"/>
      <c r="UCT7" s="41"/>
      <c r="UCU7" s="41"/>
      <c r="UCV7" s="41"/>
      <c r="UCW7" s="41"/>
      <c r="UCX7" s="41"/>
      <c r="UCY7" s="41"/>
      <c r="UCZ7" s="41"/>
      <c r="UDA7" s="41"/>
      <c r="UDB7" s="41"/>
      <c r="UDC7" s="41"/>
      <c r="UDD7" s="41"/>
      <c r="UDE7" s="41"/>
      <c r="UDF7" s="41"/>
      <c r="UDG7" s="41"/>
      <c r="UDH7" s="41"/>
      <c r="UDI7" s="41"/>
      <c r="UDJ7" s="41"/>
      <c r="UDK7" s="41"/>
      <c r="UDL7" s="41"/>
      <c r="UDM7" s="41"/>
      <c r="UDN7" s="41"/>
      <c r="UDO7" s="41"/>
      <c r="UDP7" s="41"/>
      <c r="UDQ7" s="41"/>
      <c r="UDR7" s="41"/>
      <c r="UDS7" s="41"/>
      <c r="UDT7" s="41"/>
      <c r="UDU7" s="41"/>
      <c r="UDV7" s="41"/>
      <c r="UDW7" s="41"/>
      <c r="UDX7" s="41"/>
      <c r="UDY7" s="41"/>
      <c r="UDZ7" s="41"/>
      <c r="UEA7" s="41"/>
      <c r="UEB7" s="41"/>
      <c r="UEC7" s="41"/>
      <c r="UED7" s="41"/>
      <c r="UEE7" s="41"/>
      <c r="UEF7" s="41"/>
      <c r="UEG7" s="41"/>
      <c r="UEH7" s="41"/>
      <c r="UEI7" s="41"/>
      <c r="UEJ7" s="41"/>
      <c r="UEK7" s="41"/>
      <c r="UEL7" s="41"/>
      <c r="UEM7" s="41"/>
      <c r="UEN7" s="41"/>
      <c r="UEO7" s="41"/>
      <c r="UEP7" s="41"/>
      <c r="UEQ7" s="41"/>
      <c r="UER7" s="41"/>
      <c r="UES7" s="41"/>
      <c r="UET7" s="41"/>
      <c r="UEU7" s="41"/>
      <c r="UEV7" s="41"/>
      <c r="UEW7" s="41"/>
      <c r="UEX7" s="41"/>
      <c r="UEY7" s="41"/>
      <c r="UEZ7" s="41"/>
      <c r="UFA7" s="41"/>
      <c r="UFB7" s="41"/>
      <c r="UFC7" s="41"/>
      <c r="UFD7" s="41"/>
      <c r="UFE7" s="41"/>
      <c r="UFF7" s="41"/>
      <c r="UFG7" s="41"/>
      <c r="UFH7" s="41"/>
      <c r="UFI7" s="41"/>
      <c r="UFJ7" s="41"/>
      <c r="UFK7" s="41"/>
      <c r="UFL7" s="41"/>
      <c r="UFM7" s="41"/>
      <c r="UFN7" s="41"/>
      <c r="UFO7" s="41"/>
      <c r="UFP7" s="41"/>
      <c r="UFQ7" s="41"/>
      <c r="UFR7" s="41"/>
      <c r="UFS7" s="41"/>
      <c r="UFT7" s="41"/>
      <c r="UFU7" s="41"/>
      <c r="UFV7" s="41"/>
      <c r="UFW7" s="41"/>
      <c r="UFX7" s="41"/>
      <c r="UFY7" s="41"/>
      <c r="UFZ7" s="41"/>
      <c r="UGA7" s="41"/>
      <c r="UGB7" s="41"/>
      <c r="UGC7" s="41"/>
      <c r="UGD7" s="41"/>
      <c r="UGE7" s="41"/>
      <c r="UGF7" s="41"/>
      <c r="UGG7" s="41"/>
      <c r="UGH7" s="41"/>
      <c r="UGI7" s="41"/>
      <c r="UGJ7" s="41"/>
      <c r="UGK7" s="41"/>
      <c r="UGL7" s="41"/>
      <c r="UGM7" s="41"/>
      <c r="UGN7" s="41"/>
      <c r="UGO7" s="41"/>
      <c r="UGP7" s="41"/>
      <c r="UGQ7" s="41"/>
      <c r="UGR7" s="41"/>
      <c r="UGS7" s="41"/>
      <c r="UGT7" s="41"/>
      <c r="UGU7" s="41"/>
      <c r="UGV7" s="41"/>
      <c r="UGW7" s="41"/>
      <c r="UGX7" s="41"/>
      <c r="UGY7" s="41"/>
      <c r="UGZ7" s="41"/>
      <c r="UHA7" s="41"/>
      <c r="UHB7" s="41"/>
      <c r="UHC7" s="41"/>
      <c r="UHD7" s="41"/>
      <c r="UHE7" s="41"/>
      <c r="UHF7" s="41"/>
      <c r="UHG7" s="41"/>
      <c r="UHH7" s="41"/>
      <c r="UHI7" s="41"/>
      <c r="UHJ7" s="41"/>
      <c r="UHK7" s="41"/>
      <c r="UHL7" s="41"/>
      <c r="UHM7" s="41"/>
      <c r="UHN7" s="41"/>
      <c r="UHO7" s="41"/>
      <c r="UHP7" s="41"/>
      <c r="UHQ7" s="41"/>
      <c r="UHR7" s="41"/>
      <c r="UHS7" s="41"/>
      <c r="UHT7" s="41"/>
      <c r="UHU7" s="41"/>
      <c r="UHV7" s="41"/>
      <c r="UHW7" s="41"/>
      <c r="UHX7" s="41"/>
      <c r="UHY7" s="41"/>
      <c r="UHZ7" s="41"/>
      <c r="UIA7" s="41"/>
      <c r="UIB7" s="41"/>
      <c r="UIC7" s="41"/>
      <c r="UID7" s="41"/>
      <c r="UIE7" s="41"/>
      <c r="UIF7" s="41"/>
      <c r="UIG7" s="41"/>
      <c r="UIH7" s="41"/>
      <c r="UII7" s="41"/>
      <c r="UIJ7" s="41"/>
      <c r="UIK7" s="41"/>
      <c r="UIL7" s="41"/>
      <c r="UIM7" s="41"/>
      <c r="UIN7" s="41"/>
      <c r="UIO7" s="41"/>
      <c r="UIP7" s="41"/>
      <c r="UIQ7" s="41"/>
      <c r="UIR7" s="41"/>
      <c r="UIS7" s="41"/>
      <c r="UIT7" s="41"/>
      <c r="UIU7" s="41"/>
      <c r="UIV7" s="41"/>
      <c r="UIW7" s="41"/>
      <c r="UIX7" s="41"/>
      <c r="UIY7" s="41"/>
      <c r="UIZ7" s="41"/>
      <c r="UJA7" s="41"/>
      <c r="UJB7" s="41"/>
      <c r="UJC7" s="41"/>
      <c r="UJD7" s="41"/>
      <c r="UJE7" s="41"/>
      <c r="UJF7" s="41"/>
      <c r="UJG7" s="41"/>
      <c r="UJH7" s="41"/>
      <c r="UJI7" s="41"/>
      <c r="UJJ7" s="41"/>
      <c r="UJK7" s="41"/>
      <c r="UJL7" s="41"/>
      <c r="UJM7" s="41"/>
      <c r="UJN7" s="41"/>
      <c r="UJO7" s="41"/>
      <c r="UJP7" s="41"/>
      <c r="UJQ7" s="41"/>
      <c r="UJR7" s="41"/>
      <c r="UJS7" s="41"/>
      <c r="UJT7" s="41"/>
      <c r="UJU7" s="41"/>
      <c r="UJV7" s="41"/>
      <c r="UJW7" s="41"/>
      <c r="UJX7" s="41"/>
      <c r="UJY7" s="41"/>
      <c r="UJZ7" s="41"/>
      <c r="UKA7" s="41"/>
      <c r="UKB7" s="41"/>
      <c r="UKC7" s="41"/>
      <c r="UKD7" s="41"/>
      <c r="UKE7" s="41"/>
      <c r="UKF7" s="41"/>
      <c r="UKG7" s="41"/>
      <c r="UKH7" s="41"/>
      <c r="UKI7" s="41"/>
      <c r="UKJ7" s="41"/>
      <c r="UKK7" s="41"/>
      <c r="UKL7" s="41"/>
      <c r="UKM7" s="41"/>
      <c r="UKN7" s="41"/>
      <c r="UKO7" s="41"/>
      <c r="UKP7" s="41"/>
      <c r="UKQ7" s="41"/>
      <c r="UKR7" s="41"/>
      <c r="UKS7" s="41"/>
      <c r="UKT7" s="41"/>
      <c r="UKU7" s="41"/>
      <c r="UKV7" s="41"/>
      <c r="UKW7" s="41"/>
      <c r="UKX7" s="41"/>
      <c r="UKY7" s="41"/>
      <c r="UKZ7" s="41"/>
      <c r="ULA7" s="41"/>
      <c r="ULB7" s="41"/>
      <c r="ULC7" s="41"/>
      <c r="ULD7" s="41"/>
      <c r="ULE7" s="41"/>
      <c r="ULF7" s="41"/>
      <c r="ULG7" s="41"/>
      <c r="ULH7" s="41"/>
      <c r="ULI7" s="41"/>
      <c r="ULJ7" s="41"/>
      <c r="ULK7" s="41"/>
      <c r="ULL7" s="41"/>
      <c r="ULM7" s="41"/>
      <c r="ULN7" s="41"/>
      <c r="ULO7" s="41"/>
      <c r="ULP7" s="41"/>
      <c r="ULQ7" s="41"/>
      <c r="ULR7" s="41"/>
      <c r="ULS7" s="41"/>
      <c r="ULT7" s="41"/>
      <c r="ULU7" s="41"/>
      <c r="ULV7" s="41"/>
      <c r="ULW7" s="41"/>
      <c r="ULX7" s="41"/>
      <c r="ULY7" s="41"/>
      <c r="ULZ7" s="41"/>
      <c r="UMA7" s="41"/>
      <c r="UMB7" s="41"/>
      <c r="UMC7" s="41"/>
      <c r="UMD7" s="41"/>
      <c r="UME7" s="41"/>
      <c r="UMF7" s="41"/>
      <c r="UMG7" s="41"/>
      <c r="UMH7" s="41"/>
      <c r="UMI7" s="41"/>
      <c r="UMJ7" s="41"/>
      <c r="UMK7" s="41"/>
      <c r="UML7" s="41"/>
      <c r="UMM7" s="41"/>
      <c r="UMN7" s="41"/>
      <c r="UMO7" s="41"/>
      <c r="UMP7" s="41"/>
      <c r="UMQ7" s="41"/>
      <c r="UMR7" s="41"/>
      <c r="UMS7" s="41"/>
      <c r="UMT7" s="41"/>
      <c r="UMU7" s="41"/>
      <c r="UMV7" s="41"/>
      <c r="UMW7" s="41"/>
      <c r="UMX7" s="41"/>
      <c r="UMY7" s="41"/>
      <c r="UMZ7" s="41"/>
      <c r="UNA7" s="41"/>
      <c r="UNB7" s="41"/>
      <c r="UNC7" s="41"/>
      <c r="UND7" s="41"/>
      <c r="UNE7" s="41"/>
      <c r="UNF7" s="41"/>
      <c r="UNG7" s="41"/>
      <c r="UNH7" s="41"/>
      <c r="UNI7" s="41"/>
      <c r="UNJ7" s="41"/>
      <c r="UNK7" s="41"/>
      <c r="UNL7" s="41"/>
      <c r="UNM7" s="41"/>
      <c r="UNN7" s="41"/>
      <c r="UNO7" s="41"/>
      <c r="UNP7" s="41"/>
      <c r="UNQ7" s="41"/>
      <c r="UNR7" s="41"/>
      <c r="UNS7" s="41"/>
      <c r="UNT7" s="41"/>
      <c r="UNU7" s="41"/>
      <c r="UNV7" s="41"/>
      <c r="UNW7" s="41"/>
      <c r="UNX7" s="41"/>
      <c r="UNY7" s="41"/>
      <c r="UNZ7" s="41"/>
      <c r="UOA7" s="41"/>
      <c r="UOB7" s="41"/>
      <c r="UOC7" s="41"/>
      <c r="UOD7" s="41"/>
      <c r="UOE7" s="41"/>
      <c r="UOF7" s="41"/>
      <c r="UOG7" s="41"/>
      <c r="UOH7" s="41"/>
      <c r="UOI7" s="41"/>
      <c r="UOJ7" s="41"/>
      <c r="UOK7" s="41"/>
      <c r="UOL7" s="41"/>
      <c r="UOM7" s="41"/>
      <c r="UON7" s="41"/>
      <c r="UOO7" s="41"/>
      <c r="UOP7" s="41"/>
      <c r="UOQ7" s="41"/>
      <c r="UOR7" s="41"/>
      <c r="UOS7" s="41"/>
      <c r="UOT7" s="41"/>
      <c r="UOU7" s="41"/>
      <c r="UOV7" s="41"/>
      <c r="UOW7" s="41"/>
      <c r="UOX7" s="41"/>
      <c r="UOY7" s="41"/>
      <c r="UOZ7" s="41"/>
      <c r="UPA7" s="41"/>
      <c r="UPB7" s="41"/>
      <c r="UPC7" s="41"/>
      <c r="UPD7" s="41"/>
      <c r="UPE7" s="41"/>
      <c r="UPF7" s="41"/>
      <c r="UPG7" s="41"/>
      <c r="UPH7" s="41"/>
      <c r="UPI7" s="41"/>
      <c r="UPJ7" s="41"/>
      <c r="UPK7" s="41"/>
      <c r="UPL7" s="41"/>
      <c r="UPM7" s="41"/>
      <c r="UPN7" s="41"/>
      <c r="UPO7" s="41"/>
      <c r="UPP7" s="41"/>
      <c r="UPQ7" s="41"/>
      <c r="UPR7" s="41"/>
      <c r="UPS7" s="41"/>
      <c r="UPT7" s="41"/>
      <c r="UPU7" s="41"/>
      <c r="UPV7" s="41"/>
      <c r="UPW7" s="41"/>
      <c r="UPX7" s="41"/>
      <c r="UPY7" s="41"/>
      <c r="UPZ7" s="41"/>
      <c r="UQA7" s="41"/>
      <c r="UQB7" s="41"/>
      <c r="UQC7" s="41"/>
      <c r="UQD7" s="41"/>
      <c r="UQE7" s="41"/>
      <c r="UQF7" s="41"/>
      <c r="UQG7" s="41"/>
      <c r="UQH7" s="41"/>
      <c r="UQI7" s="41"/>
      <c r="UQJ7" s="41"/>
      <c r="UQK7" s="41"/>
      <c r="UQL7" s="41"/>
      <c r="UQM7" s="41"/>
      <c r="UQN7" s="41"/>
      <c r="UQO7" s="41"/>
      <c r="UQP7" s="41"/>
      <c r="UQQ7" s="41"/>
      <c r="UQR7" s="41"/>
      <c r="UQS7" s="41"/>
      <c r="UQT7" s="41"/>
      <c r="UQU7" s="41"/>
      <c r="UQV7" s="41"/>
      <c r="UQW7" s="41"/>
      <c r="UQX7" s="41"/>
      <c r="UQY7" s="41"/>
      <c r="UQZ7" s="41"/>
      <c r="URA7" s="41"/>
      <c r="URB7" s="41"/>
      <c r="URC7" s="41"/>
      <c r="URD7" s="41"/>
      <c r="URE7" s="41"/>
      <c r="URF7" s="41"/>
      <c r="URG7" s="41"/>
      <c r="URH7" s="41"/>
      <c r="URI7" s="41"/>
      <c r="URJ7" s="41"/>
      <c r="URK7" s="41"/>
      <c r="URL7" s="41"/>
      <c r="URM7" s="41"/>
      <c r="URN7" s="41"/>
      <c r="URO7" s="41"/>
      <c r="URP7" s="41"/>
      <c r="URQ7" s="41"/>
      <c r="URR7" s="41"/>
      <c r="URS7" s="41"/>
      <c r="URT7" s="41"/>
      <c r="URU7" s="41"/>
      <c r="URV7" s="41"/>
      <c r="URW7" s="41"/>
      <c r="URX7" s="41"/>
      <c r="URY7" s="41"/>
      <c r="URZ7" s="41"/>
      <c r="USA7" s="41"/>
      <c r="USB7" s="41"/>
      <c r="USC7" s="41"/>
      <c r="USD7" s="41"/>
      <c r="USE7" s="41"/>
      <c r="USF7" s="41"/>
      <c r="USG7" s="41"/>
      <c r="USH7" s="41"/>
      <c r="USI7" s="41"/>
      <c r="USJ7" s="41"/>
      <c r="USK7" s="41"/>
      <c r="USL7" s="41"/>
      <c r="USM7" s="41"/>
      <c r="USN7" s="41"/>
      <c r="USO7" s="41"/>
      <c r="USP7" s="41"/>
      <c r="USQ7" s="41"/>
      <c r="USR7" s="41"/>
      <c r="USS7" s="41"/>
      <c r="UST7" s="41"/>
      <c r="USU7" s="41"/>
      <c r="USV7" s="41"/>
      <c r="USW7" s="41"/>
      <c r="USX7" s="41"/>
      <c r="USY7" s="41"/>
      <c r="USZ7" s="41"/>
      <c r="UTA7" s="41"/>
      <c r="UTB7" s="41"/>
      <c r="UTC7" s="41"/>
      <c r="UTD7" s="41"/>
      <c r="UTE7" s="41"/>
      <c r="UTF7" s="41"/>
      <c r="UTG7" s="41"/>
      <c r="UTH7" s="41"/>
      <c r="UTI7" s="41"/>
      <c r="UTJ7" s="41"/>
      <c r="UTK7" s="41"/>
      <c r="UTL7" s="41"/>
      <c r="UTM7" s="41"/>
      <c r="UTN7" s="41"/>
      <c r="UTO7" s="41"/>
      <c r="UTP7" s="41"/>
      <c r="UTQ7" s="41"/>
      <c r="UTR7" s="41"/>
      <c r="UTS7" s="41"/>
      <c r="UTT7" s="41"/>
      <c r="UTU7" s="41"/>
      <c r="UTV7" s="41"/>
      <c r="UTW7" s="41"/>
      <c r="UTX7" s="41"/>
      <c r="UTY7" s="41"/>
      <c r="UTZ7" s="41"/>
      <c r="UUA7" s="41"/>
      <c r="UUB7" s="41"/>
      <c r="UUC7" s="41"/>
      <c r="UUD7" s="41"/>
      <c r="UUE7" s="41"/>
      <c r="UUF7" s="41"/>
      <c r="UUG7" s="41"/>
      <c r="UUH7" s="41"/>
      <c r="UUI7" s="41"/>
      <c r="UUJ7" s="41"/>
      <c r="UUK7" s="41"/>
      <c r="UUL7" s="41"/>
      <c r="UUM7" s="41"/>
      <c r="UUN7" s="41"/>
      <c r="UUO7" s="41"/>
      <c r="UUP7" s="41"/>
      <c r="UUQ7" s="41"/>
      <c r="UUR7" s="41"/>
      <c r="UUS7" s="41"/>
      <c r="UUT7" s="41"/>
      <c r="UUU7" s="41"/>
      <c r="UUV7" s="41"/>
      <c r="UUW7" s="41"/>
      <c r="UUX7" s="41"/>
      <c r="UUY7" s="41"/>
      <c r="UUZ7" s="41"/>
      <c r="UVA7" s="41"/>
      <c r="UVB7" s="41"/>
      <c r="UVC7" s="41"/>
      <c r="UVD7" s="41"/>
      <c r="UVE7" s="41"/>
      <c r="UVF7" s="41"/>
      <c r="UVG7" s="41"/>
      <c r="UVH7" s="41"/>
      <c r="UVI7" s="41"/>
      <c r="UVJ7" s="41"/>
      <c r="UVK7" s="41"/>
      <c r="UVL7" s="41"/>
      <c r="UVM7" s="41"/>
      <c r="UVN7" s="41"/>
      <c r="UVO7" s="41"/>
      <c r="UVP7" s="41"/>
      <c r="UVQ7" s="41"/>
      <c r="UVR7" s="41"/>
      <c r="UVS7" s="41"/>
      <c r="UVT7" s="41"/>
      <c r="UVU7" s="41"/>
      <c r="UVV7" s="41"/>
      <c r="UVW7" s="41"/>
      <c r="UVX7" s="41"/>
      <c r="UVY7" s="41"/>
      <c r="UVZ7" s="41"/>
      <c r="UWA7" s="41"/>
      <c r="UWB7" s="41"/>
      <c r="UWC7" s="41"/>
      <c r="UWD7" s="41"/>
      <c r="UWE7" s="41"/>
      <c r="UWF7" s="41"/>
      <c r="UWG7" s="41"/>
      <c r="UWH7" s="41"/>
      <c r="UWI7" s="41"/>
      <c r="UWJ7" s="41"/>
      <c r="UWK7" s="41"/>
      <c r="UWL7" s="41"/>
      <c r="UWM7" s="41"/>
      <c r="UWN7" s="41"/>
      <c r="UWO7" s="41"/>
      <c r="UWP7" s="41"/>
      <c r="UWQ7" s="41"/>
      <c r="UWR7" s="41"/>
      <c r="UWS7" s="41"/>
      <c r="UWT7" s="41"/>
      <c r="UWU7" s="41"/>
      <c r="UWV7" s="41"/>
      <c r="UWW7" s="41"/>
      <c r="UWX7" s="41"/>
      <c r="UWY7" s="41"/>
      <c r="UWZ7" s="41"/>
      <c r="UXA7" s="41"/>
      <c r="UXB7" s="41"/>
      <c r="UXC7" s="41"/>
      <c r="UXD7" s="41"/>
      <c r="UXE7" s="41"/>
      <c r="UXF7" s="41"/>
      <c r="UXG7" s="41"/>
      <c r="UXH7" s="41"/>
      <c r="UXI7" s="41"/>
      <c r="UXJ7" s="41"/>
      <c r="UXK7" s="41"/>
      <c r="UXL7" s="41"/>
      <c r="UXM7" s="41"/>
      <c r="UXN7" s="41"/>
      <c r="UXO7" s="41"/>
      <c r="UXP7" s="41"/>
      <c r="UXQ7" s="41"/>
      <c r="UXR7" s="41"/>
      <c r="UXS7" s="41"/>
      <c r="UXT7" s="41"/>
      <c r="UXU7" s="41"/>
      <c r="UXV7" s="41"/>
      <c r="UXW7" s="41"/>
      <c r="UXX7" s="41"/>
      <c r="UXY7" s="41"/>
      <c r="UXZ7" s="41"/>
      <c r="UYA7" s="41"/>
      <c r="UYB7" s="41"/>
      <c r="UYC7" s="41"/>
      <c r="UYD7" s="41"/>
      <c r="UYE7" s="41"/>
      <c r="UYF7" s="41"/>
      <c r="UYG7" s="41"/>
      <c r="UYH7" s="41"/>
      <c r="UYI7" s="41"/>
      <c r="UYJ7" s="41"/>
      <c r="UYK7" s="41"/>
      <c r="UYL7" s="41"/>
      <c r="UYM7" s="41"/>
      <c r="UYN7" s="41"/>
      <c r="UYO7" s="41"/>
      <c r="UYP7" s="41"/>
      <c r="UYQ7" s="41"/>
      <c r="UYR7" s="41"/>
      <c r="UYS7" s="41"/>
      <c r="UYT7" s="41"/>
      <c r="UYU7" s="41"/>
      <c r="UYV7" s="41"/>
      <c r="UYW7" s="41"/>
      <c r="UYX7" s="41"/>
      <c r="UYY7" s="41"/>
      <c r="UYZ7" s="41"/>
      <c r="UZA7" s="41"/>
      <c r="UZB7" s="41"/>
      <c r="UZC7" s="41"/>
      <c r="UZD7" s="41"/>
      <c r="UZE7" s="41"/>
      <c r="UZF7" s="41"/>
      <c r="UZG7" s="41"/>
      <c r="UZH7" s="41"/>
      <c r="UZI7" s="41"/>
      <c r="UZJ7" s="41"/>
      <c r="UZK7" s="41"/>
      <c r="UZL7" s="41"/>
      <c r="UZM7" s="41"/>
      <c r="UZN7" s="41"/>
      <c r="UZO7" s="41"/>
      <c r="UZP7" s="41"/>
      <c r="UZQ7" s="41"/>
      <c r="UZR7" s="41"/>
      <c r="UZS7" s="41"/>
      <c r="UZT7" s="41"/>
      <c r="UZU7" s="41"/>
      <c r="UZV7" s="41"/>
      <c r="UZW7" s="41"/>
      <c r="UZX7" s="41"/>
      <c r="UZY7" s="41"/>
      <c r="UZZ7" s="41"/>
      <c r="VAA7" s="41"/>
      <c r="VAB7" s="41"/>
      <c r="VAC7" s="41"/>
      <c r="VAD7" s="41"/>
      <c r="VAE7" s="41"/>
      <c r="VAF7" s="41"/>
      <c r="VAG7" s="41"/>
      <c r="VAH7" s="41"/>
      <c r="VAI7" s="41"/>
      <c r="VAJ7" s="41"/>
      <c r="VAK7" s="41"/>
      <c r="VAL7" s="41"/>
      <c r="VAM7" s="41"/>
      <c r="VAN7" s="41"/>
      <c r="VAO7" s="41"/>
      <c r="VAP7" s="41"/>
      <c r="VAQ7" s="41"/>
      <c r="VAR7" s="41"/>
      <c r="VAS7" s="41"/>
      <c r="VAT7" s="41"/>
      <c r="VAU7" s="41"/>
      <c r="VAV7" s="41"/>
      <c r="VAW7" s="41"/>
      <c r="VAX7" s="41"/>
      <c r="VAY7" s="41"/>
      <c r="VAZ7" s="41"/>
      <c r="VBA7" s="41"/>
      <c r="VBB7" s="41"/>
      <c r="VBC7" s="41"/>
      <c r="VBD7" s="41"/>
      <c r="VBE7" s="41"/>
      <c r="VBF7" s="41"/>
      <c r="VBG7" s="41"/>
      <c r="VBH7" s="41"/>
      <c r="VBI7" s="41"/>
      <c r="VBJ7" s="41"/>
      <c r="VBK7" s="41"/>
      <c r="VBL7" s="41"/>
      <c r="VBM7" s="41"/>
      <c r="VBN7" s="41"/>
      <c r="VBO7" s="41"/>
      <c r="VBP7" s="41"/>
      <c r="VBQ7" s="41"/>
      <c r="VBR7" s="41"/>
      <c r="VBS7" s="41"/>
      <c r="VBT7" s="41"/>
      <c r="VBU7" s="41"/>
      <c r="VBV7" s="41"/>
      <c r="VBW7" s="41"/>
      <c r="VBX7" s="41"/>
      <c r="VBY7" s="41"/>
      <c r="VBZ7" s="41"/>
      <c r="VCA7" s="41"/>
      <c r="VCB7" s="41"/>
      <c r="VCC7" s="41"/>
      <c r="VCD7" s="41"/>
      <c r="VCE7" s="41"/>
      <c r="VCF7" s="41"/>
      <c r="VCG7" s="41"/>
      <c r="VCH7" s="41"/>
      <c r="VCI7" s="41"/>
      <c r="VCJ7" s="41"/>
      <c r="VCK7" s="41"/>
      <c r="VCL7" s="41"/>
      <c r="VCM7" s="41"/>
      <c r="VCN7" s="41"/>
      <c r="VCO7" s="41"/>
      <c r="VCP7" s="41"/>
      <c r="VCQ7" s="41"/>
      <c r="VCR7" s="41"/>
      <c r="VCS7" s="41"/>
      <c r="VCT7" s="41"/>
      <c r="VCU7" s="41"/>
      <c r="VCV7" s="41"/>
      <c r="VCW7" s="41"/>
      <c r="VCX7" s="41"/>
      <c r="VCY7" s="41"/>
      <c r="VCZ7" s="41"/>
      <c r="VDA7" s="41"/>
      <c r="VDB7" s="41"/>
      <c r="VDC7" s="41"/>
      <c r="VDD7" s="41"/>
      <c r="VDE7" s="41"/>
      <c r="VDF7" s="41"/>
      <c r="VDG7" s="41"/>
      <c r="VDH7" s="41"/>
      <c r="VDI7" s="41"/>
      <c r="VDJ7" s="41"/>
      <c r="VDK7" s="41"/>
      <c r="VDL7" s="41"/>
      <c r="VDM7" s="41"/>
      <c r="VDN7" s="41"/>
      <c r="VDO7" s="41"/>
      <c r="VDP7" s="41"/>
      <c r="VDQ7" s="41"/>
      <c r="VDR7" s="41"/>
      <c r="VDS7" s="41"/>
      <c r="VDT7" s="41"/>
      <c r="VDU7" s="41"/>
      <c r="VDV7" s="41"/>
      <c r="VDW7" s="41"/>
      <c r="VDX7" s="41"/>
      <c r="VDY7" s="41"/>
      <c r="VDZ7" s="41"/>
      <c r="VEA7" s="41"/>
      <c r="VEB7" s="41"/>
      <c r="VEC7" s="41"/>
      <c r="VED7" s="41"/>
      <c r="VEE7" s="41"/>
      <c r="VEF7" s="41"/>
      <c r="VEG7" s="41"/>
      <c r="VEH7" s="41"/>
      <c r="VEI7" s="41"/>
      <c r="VEJ7" s="41"/>
      <c r="VEK7" s="41"/>
      <c r="VEL7" s="41"/>
      <c r="VEM7" s="41"/>
      <c r="VEN7" s="41"/>
      <c r="VEO7" s="41"/>
      <c r="VEP7" s="41"/>
      <c r="VEQ7" s="41"/>
      <c r="VER7" s="41"/>
      <c r="VES7" s="41"/>
      <c r="VET7" s="41"/>
      <c r="VEU7" s="41"/>
      <c r="VEV7" s="41"/>
      <c r="VEW7" s="41"/>
      <c r="VEX7" s="41"/>
      <c r="VEY7" s="41"/>
      <c r="VEZ7" s="41"/>
      <c r="VFA7" s="41"/>
      <c r="VFB7" s="41"/>
      <c r="VFC7" s="41"/>
      <c r="VFD7" s="41"/>
      <c r="VFE7" s="41"/>
      <c r="VFF7" s="41"/>
      <c r="VFG7" s="41"/>
      <c r="VFH7" s="41"/>
      <c r="VFI7" s="41"/>
      <c r="VFJ7" s="41"/>
      <c r="VFK7" s="41"/>
      <c r="VFL7" s="41"/>
      <c r="VFM7" s="41"/>
      <c r="VFN7" s="41"/>
      <c r="VFO7" s="41"/>
      <c r="VFP7" s="41"/>
      <c r="VFQ7" s="41"/>
      <c r="VFR7" s="41"/>
      <c r="VFS7" s="41"/>
      <c r="VFT7" s="41"/>
      <c r="VFU7" s="41"/>
      <c r="VFV7" s="41"/>
      <c r="VFW7" s="41"/>
      <c r="VFX7" s="41"/>
      <c r="VFY7" s="41"/>
      <c r="VFZ7" s="41"/>
      <c r="VGA7" s="41"/>
      <c r="VGB7" s="41"/>
      <c r="VGC7" s="41"/>
      <c r="VGD7" s="41"/>
      <c r="VGE7" s="41"/>
      <c r="VGF7" s="41"/>
      <c r="VGG7" s="41"/>
      <c r="VGH7" s="41"/>
      <c r="VGI7" s="41"/>
      <c r="VGJ7" s="41"/>
      <c r="VGK7" s="41"/>
      <c r="VGL7" s="41"/>
      <c r="VGM7" s="41"/>
      <c r="VGN7" s="41"/>
      <c r="VGO7" s="41"/>
      <c r="VGP7" s="41"/>
      <c r="VGQ7" s="41"/>
      <c r="VGR7" s="41"/>
      <c r="VGS7" s="41"/>
      <c r="VGT7" s="41"/>
      <c r="VGU7" s="41"/>
      <c r="VGV7" s="41"/>
      <c r="VGW7" s="41"/>
      <c r="VGX7" s="41"/>
      <c r="VGY7" s="41"/>
      <c r="VGZ7" s="41"/>
      <c r="VHA7" s="41"/>
      <c r="VHB7" s="41"/>
      <c r="VHC7" s="41"/>
      <c r="VHD7" s="41"/>
      <c r="VHE7" s="41"/>
      <c r="VHF7" s="41"/>
      <c r="VHG7" s="41"/>
      <c r="VHH7" s="41"/>
      <c r="VHI7" s="41"/>
      <c r="VHJ7" s="41"/>
      <c r="VHK7" s="41"/>
      <c r="VHL7" s="41"/>
      <c r="VHM7" s="41"/>
      <c r="VHN7" s="41"/>
      <c r="VHO7" s="41"/>
      <c r="VHP7" s="41"/>
      <c r="VHQ7" s="41"/>
      <c r="VHR7" s="41"/>
      <c r="VHS7" s="41"/>
      <c r="VHT7" s="41"/>
      <c r="VHU7" s="41"/>
      <c r="VHV7" s="41"/>
      <c r="VHW7" s="41"/>
      <c r="VHX7" s="41"/>
      <c r="VHY7" s="41"/>
      <c r="VHZ7" s="41"/>
      <c r="VIA7" s="41"/>
      <c r="VIB7" s="41"/>
      <c r="VIC7" s="41"/>
      <c r="VID7" s="41"/>
      <c r="VIE7" s="41"/>
      <c r="VIF7" s="41"/>
      <c r="VIG7" s="41"/>
      <c r="VIH7" s="41"/>
      <c r="VII7" s="41"/>
      <c r="VIJ7" s="41"/>
      <c r="VIK7" s="41"/>
      <c r="VIL7" s="41"/>
      <c r="VIM7" s="41"/>
      <c r="VIN7" s="41"/>
      <c r="VIO7" s="41"/>
      <c r="VIP7" s="41"/>
      <c r="VIQ7" s="41"/>
      <c r="VIR7" s="41"/>
      <c r="VIS7" s="41"/>
      <c r="VIT7" s="41"/>
      <c r="VIU7" s="41"/>
      <c r="VIV7" s="41"/>
      <c r="VIW7" s="41"/>
      <c r="VIX7" s="41"/>
      <c r="VIY7" s="41"/>
      <c r="VIZ7" s="41"/>
      <c r="VJA7" s="41"/>
      <c r="VJB7" s="41"/>
      <c r="VJC7" s="41"/>
      <c r="VJD7" s="41"/>
      <c r="VJE7" s="41"/>
      <c r="VJF7" s="41"/>
      <c r="VJG7" s="41"/>
      <c r="VJH7" s="41"/>
      <c r="VJI7" s="41"/>
      <c r="VJJ7" s="41"/>
      <c r="VJK7" s="41"/>
      <c r="VJL7" s="41"/>
      <c r="VJM7" s="41"/>
      <c r="VJN7" s="41"/>
      <c r="VJO7" s="41"/>
      <c r="VJP7" s="41"/>
      <c r="VJQ7" s="41"/>
      <c r="VJR7" s="41"/>
      <c r="VJS7" s="41"/>
      <c r="VJT7" s="41"/>
      <c r="VJU7" s="41"/>
      <c r="VJV7" s="41"/>
      <c r="VJW7" s="41"/>
      <c r="VJX7" s="41"/>
      <c r="VJY7" s="41"/>
      <c r="VJZ7" s="41"/>
      <c r="VKA7" s="41"/>
      <c r="VKB7" s="41"/>
      <c r="VKC7" s="41"/>
      <c r="VKD7" s="41"/>
      <c r="VKE7" s="41"/>
      <c r="VKF7" s="41"/>
      <c r="VKG7" s="41"/>
      <c r="VKH7" s="41"/>
      <c r="VKI7" s="41"/>
      <c r="VKJ7" s="41"/>
      <c r="VKK7" s="41"/>
      <c r="VKL7" s="41"/>
      <c r="VKM7" s="41"/>
      <c r="VKN7" s="41"/>
      <c r="VKO7" s="41"/>
      <c r="VKP7" s="41"/>
      <c r="VKQ7" s="41"/>
      <c r="VKR7" s="41"/>
      <c r="VKS7" s="41"/>
      <c r="VKT7" s="41"/>
      <c r="VKU7" s="41"/>
      <c r="VKV7" s="41"/>
      <c r="VKW7" s="41"/>
      <c r="VKX7" s="41"/>
      <c r="VKY7" s="41"/>
      <c r="VKZ7" s="41"/>
      <c r="VLA7" s="41"/>
      <c r="VLB7" s="41"/>
      <c r="VLC7" s="41"/>
      <c r="VLD7" s="41"/>
      <c r="VLE7" s="41"/>
      <c r="VLF7" s="41"/>
      <c r="VLG7" s="41"/>
      <c r="VLH7" s="41"/>
      <c r="VLI7" s="41"/>
      <c r="VLJ7" s="41"/>
      <c r="VLK7" s="41"/>
      <c r="VLL7" s="41"/>
      <c r="VLM7" s="41"/>
      <c r="VLN7" s="41"/>
      <c r="VLO7" s="41"/>
      <c r="VLP7" s="41"/>
      <c r="VLQ7" s="41"/>
      <c r="VLR7" s="41"/>
      <c r="VLS7" s="41"/>
      <c r="VLT7" s="41"/>
      <c r="VLU7" s="41"/>
      <c r="VLV7" s="41"/>
      <c r="VLW7" s="41"/>
      <c r="VLX7" s="41"/>
      <c r="VLY7" s="41"/>
      <c r="VLZ7" s="41"/>
      <c r="VMA7" s="41"/>
      <c r="VMB7" s="41"/>
      <c r="VMC7" s="41"/>
      <c r="VMD7" s="41"/>
      <c r="VME7" s="41"/>
      <c r="VMF7" s="41"/>
      <c r="VMG7" s="41"/>
      <c r="VMH7" s="41"/>
      <c r="VMI7" s="41"/>
      <c r="VMJ7" s="41"/>
      <c r="VMK7" s="41"/>
      <c r="VML7" s="41"/>
      <c r="VMM7" s="41"/>
      <c r="VMN7" s="41"/>
      <c r="VMO7" s="41"/>
      <c r="VMP7" s="41"/>
      <c r="VMQ7" s="41"/>
      <c r="VMR7" s="41"/>
      <c r="VMS7" s="41"/>
      <c r="VMT7" s="41"/>
      <c r="VMU7" s="41"/>
      <c r="VMV7" s="41"/>
      <c r="VMW7" s="41"/>
      <c r="VMX7" s="41"/>
      <c r="VMY7" s="41"/>
      <c r="VMZ7" s="41"/>
      <c r="VNA7" s="41"/>
      <c r="VNB7" s="41"/>
      <c r="VNC7" s="41"/>
      <c r="VND7" s="41"/>
      <c r="VNE7" s="41"/>
      <c r="VNF7" s="41"/>
      <c r="VNG7" s="41"/>
      <c r="VNH7" s="41"/>
      <c r="VNI7" s="41"/>
      <c r="VNJ7" s="41"/>
      <c r="VNK7" s="41"/>
      <c r="VNL7" s="41"/>
      <c r="VNM7" s="41"/>
      <c r="VNN7" s="41"/>
      <c r="VNO7" s="41"/>
      <c r="VNP7" s="41"/>
      <c r="VNQ7" s="41"/>
      <c r="VNR7" s="41"/>
      <c r="VNS7" s="41"/>
      <c r="VNT7" s="41"/>
      <c r="VNU7" s="41"/>
      <c r="VNV7" s="41"/>
      <c r="VNW7" s="41"/>
      <c r="VNX7" s="41"/>
      <c r="VNY7" s="41"/>
      <c r="VNZ7" s="41"/>
      <c r="VOA7" s="41"/>
      <c r="VOB7" s="41"/>
      <c r="VOC7" s="41"/>
      <c r="VOD7" s="41"/>
      <c r="VOE7" s="41"/>
      <c r="VOF7" s="41"/>
      <c r="VOG7" s="41"/>
      <c r="VOH7" s="41"/>
      <c r="VOI7" s="41"/>
      <c r="VOJ7" s="41"/>
      <c r="VOK7" s="41"/>
      <c r="VOL7" s="41"/>
      <c r="VOM7" s="41"/>
      <c r="VON7" s="41"/>
      <c r="VOO7" s="41"/>
      <c r="VOP7" s="41"/>
      <c r="VOQ7" s="41"/>
      <c r="VOR7" s="41"/>
      <c r="VOS7" s="41"/>
      <c r="VOT7" s="41"/>
      <c r="VOU7" s="41"/>
      <c r="VOV7" s="41"/>
      <c r="VOW7" s="41"/>
      <c r="VOX7" s="41"/>
      <c r="VOY7" s="41"/>
      <c r="VOZ7" s="41"/>
      <c r="VPA7" s="41"/>
      <c r="VPB7" s="41"/>
      <c r="VPC7" s="41"/>
      <c r="VPD7" s="41"/>
      <c r="VPE7" s="41"/>
      <c r="VPF7" s="41"/>
      <c r="VPG7" s="41"/>
      <c r="VPH7" s="41"/>
      <c r="VPI7" s="41"/>
      <c r="VPJ7" s="41"/>
      <c r="VPK7" s="41"/>
      <c r="VPL7" s="41"/>
      <c r="VPM7" s="41"/>
      <c r="VPN7" s="41"/>
      <c r="VPO7" s="41"/>
      <c r="VPP7" s="41"/>
      <c r="VPQ7" s="41"/>
      <c r="VPR7" s="41"/>
      <c r="VPS7" s="41"/>
      <c r="VPT7" s="41"/>
      <c r="VPU7" s="41"/>
      <c r="VPV7" s="41"/>
      <c r="VPW7" s="41"/>
      <c r="VPX7" s="41"/>
      <c r="VPY7" s="41"/>
      <c r="VPZ7" s="41"/>
      <c r="VQA7" s="41"/>
      <c r="VQB7" s="41"/>
      <c r="VQC7" s="41"/>
      <c r="VQD7" s="41"/>
      <c r="VQE7" s="41"/>
      <c r="VQF7" s="41"/>
      <c r="VQG7" s="41"/>
      <c r="VQH7" s="41"/>
      <c r="VQI7" s="41"/>
      <c r="VQJ7" s="41"/>
      <c r="VQK7" s="41"/>
      <c r="VQL7" s="41"/>
      <c r="VQM7" s="41"/>
      <c r="VQN7" s="41"/>
      <c r="VQO7" s="41"/>
      <c r="VQP7" s="41"/>
      <c r="VQQ7" s="41"/>
      <c r="VQR7" s="41"/>
      <c r="VQS7" s="41"/>
      <c r="VQT7" s="41"/>
      <c r="VQU7" s="41"/>
      <c r="VQV7" s="41"/>
      <c r="VQW7" s="41"/>
      <c r="VQX7" s="41"/>
      <c r="VQY7" s="41"/>
      <c r="VQZ7" s="41"/>
      <c r="VRA7" s="41"/>
      <c r="VRB7" s="41"/>
      <c r="VRC7" s="41"/>
      <c r="VRD7" s="41"/>
      <c r="VRE7" s="41"/>
      <c r="VRF7" s="41"/>
      <c r="VRG7" s="41"/>
      <c r="VRH7" s="41"/>
      <c r="VRI7" s="41"/>
      <c r="VRJ7" s="41"/>
      <c r="VRK7" s="41"/>
      <c r="VRL7" s="41"/>
      <c r="VRM7" s="41"/>
      <c r="VRN7" s="41"/>
      <c r="VRO7" s="41"/>
      <c r="VRP7" s="41"/>
      <c r="VRQ7" s="41"/>
      <c r="VRR7" s="41"/>
      <c r="VRS7" s="41"/>
      <c r="VRT7" s="41"/>
      <c r="VRU7" s="41"/>
      <c r="VRV7" s="41"/>
      <c r="VRW7" s="41"/>
      <c r="VRX7" s="41"/>
      <c r="VRY7" s="41"/>
      <c r="VRZ7" s="41"/>
      <c r="VSA7" s="41"/>
      <c r="VSB7" s="41"/>
      <c r="VSC7" s="41"/>
      <c r="VSD7" s="41"/>
      <c r="VSE7" s="41"/>
      <c r="VSF7" s="41"/>
      <c r="VSG7" s="41"/>
      <c r="VSH7" s="41"/>
      <c r="VSI7" s="41"/>
      <c r="VSJ7" s="41"/>
      <c r="VSK7" s="41"/>
      <c r="VSL7" s="41"/>
      <c r="VSM7" s="41"/>
      <c r="VSN7" s="41"/>
      <c r="VSO7" s="41"/>
      <c r="VSP7" s="41"/>
      <c r="VSQ7" s="41"/>
      <c r="VSR7" s="41"/>
      <c r="VSS7" s="41"/>
      <c r="VST7" s="41"/>
      <c r="VSU7" s="41"/>
      <c r="VSV7" s="41"/>
      <c r="VSW7" s="41"/>
      <c r="VSX7" s="41"/>
      <c r="VSY7" s="41"/>
      <c r="VSZ7" s="41"/>
      <c r="VTA7" s="41"/>
      <c r="VTB7" s="41"/>
      <c r="VTC7" s="41"/>
      <c r="VTD7" s="41"/>
      <c r="VTE7" s="41"/>
      <c r="VTF7" s="41"/>
      <c r="VTG7" s="41"/>
      <c r="VTH7" s="41"/>
      <c r="VTI7" s="41"/>
      <c r="VTJ7" s="41"/>
      <c r="VTK7" s="41"/>
      <c r="VTL7" s="41"/>
      <c r="VTM7" s="41"/>
      <c r="VTN7" s="41"/>
      <c r="VTO7" s="41"/>
      <c r="VTP7" s="41"/>
      <c r="VTQ7" s="41"/>
      <c r="VTR7" s="41"/>
      <c r="VTS7" s="41"/>
      <c r="VTT7" s="41"/>
      <c r="VTU7" s="41"/>
      <c r="VTV7" s="41"/>
      <c r="VTW7" s="41"/>
      <c r="VTX7" s="41"/>
      <c r="VTY7" s="41"/>
      <c r="VTZ7" s="41"/>
      <c r="VUA7" s="41"/>
      <c r="VUB7" s="41"/>
      <c r="VUC7" s="41"/>
      <c r="VUD7" s="41"/>
      <c r="VUE7" s="41"/>
      <c r="VUF7" s="41"/>
      <c r="VUG7" s="41"/>
      <c r="VUH7" s="41"/>
      <c r="VUI7" s="41"/>
      <c r="VUJ7" s="41"/>
      <c r="VUK7" s="41"/>
      <c r="VUL7" s="41"/>
      <c r="VUM7" s="41"/>
      <c r="VUN7" s="41"/>
      <c r="VUO7" s="41"/>
      <c r="VUP7" s="41"/>
      <c r="VUQ7" s="41"/>
      <c r="VUR7" s="41"/>
      <c r="VUS7" s="41"/>
      <c r="VUT7" s="41"/>
      <c r="VUU7" s="41"/>
      <c r="VUV7" s="41"/>
      <c r="VUW7" s="41"/>
      <c r="VUX7" s="41"/>
      <c r="VUY7" s="41"/>
      <c r="VUZ7" s="41"/>
      <c r="VVA7" s="41"/>
      <c r="VVB7" s="41"/>
      <c r="VVC7" s="41"/>
      <c r="VVD7" s="41"/>
      <c r="VVE7" s="41"/>
      <c r="VVF7" s="41"/>
      <c r="VVG7" s="41"/>
      <c r="VVH7" s="41"/>
      <c r="VVI7" s="41"/>
      <c r="VVJ7" s="41"/>
      <c r="VVK7" s="41"/>
      <c r="VVL7" s="41"/>
      <c r="VVM7" s="41"/>
      <c r="VVN7" s="41"/>
      <c r="VVO7" s="41"/>
      <c r="VVP7" s="41"/>
      <c r="VVQ7" s="41"/>
      <c r="VVR7" s="41"/>
      <c r="VVS7" s="41"/>
      <c r="VVT7" s="41"/>
      <c r="VVU7" s="41"/>
      <c r="VVV7" s="41"/>
      <c r="VVW7" s="41"/>
      <c r="VVX7" s="41"/>
      <c r="VVY7" s="41"/>
      <c r="VVZ7" s="41"/>
      <c r="VWA7" s="41"/>
      <c r="VWB7" s="41"/>
      <c r="VWC7" s="41"/>
      <c r="VWD7" s="41"/>
      <c r="VWE7" s="41"/>
      <c r="VWF7" s="41"/>
      <c r="VWG7" s="41"/>
      <c r="VWH7" s="41"/>
      <c r="VWI7" s="41"/>
      <c r="VWJ7" s="41"/>
      <c r="VWK7" s="41"/>
      <c r="VWL7" s="41"/>
      <c r="VWM7" s="41"/>
      <c r="VWN7" s="41"/>
      <c r="VWO7" s="41"/>
      <c r="VWP7" s="41"/>
      <c r="VWQ7" s="41"/>
      <c r="VWR7" s="41"/>
      <c r="VWS7" s="41"/>
      <c r="VWT7" s="41"/>
      <c r="VWU7" s="41"/>
      <c r="VWV7" s="41"/>
      <c r="VWW7" s="41"/>
      <c r="VWX7" s="41"/>
      <c r="VWY7" s="41"/>
      <c r="VWZ7" s="41"/>
      <c r="VXA7" s="41"/>
      <c r="VXB7" s="41"/>
      <c r="VXC7" s="41"/>
      <c r="VXD7" s="41"/>
      <c r="VXE7" s="41"/>
      <c r="VXF7" s="41"/>
      <c r="VXG7" s="41"/>
      <c r="VXH7" s="41"/>
      <c r="VXI7" s="41"/>
      <c r="VXJ7" s="41"/>
      <c r="VXK7" s="41"/>
      <c r="VXL7" s="41"/>
      <c r="VXM7" s="41"/>
      <c r="VXN7" s="41"/>
      <c r="VXO7" s="41"/>
      <c r="VXP7" s="41"/>
      <c r="VXQ7" s="41"/>
      <c r="VXR7" s="41"/>
      <c r="VXS7" s="41"/>
      <c r="VXT7" s="41"/>
      <c r="VXU7" s="41"/>
      <c r="VXV7" s="41"/>
      <c r="VXW7" s="41"/>
      <c r="VXX7" s="41"/>
      <c r="VXY7" s="41"/>
      <c r="VXZ7" s="41"/>
      <c r="VYA7" s="41"/>
      <c r="VYB7" s="41"/>
      <c r="VYC7" s="41"/>
      <c r="VYD7" s="41"/>
      <c r="VYE7" s="41"/>
      <c r="VYF7" s="41"/>
      <c r="VYG7" s="41"/>
      <c r="VYH7" s="41"/>
      <c r="VYI7" s="41"/>
      <c r="VYJ7" s="41"/>
      <c r="VYK7" s="41"/>
      <c r="VYL7" s="41"/>
      <c r="VYM7" s="41"/>
      <c r="VYN7" s="41"/>
      <c r="VYO7" s="41"/>
      <c r="VYP7" s="41"/>
      <c r="VYQ7" s="41"/>
      <c r="VYR7" s="41"/>
      <c r="VYS7" s="41"/>
      <c r="VYT7" s="41"/>
      <c r="VYU7" s="41"/>
      <c r="VYV7" s="41"/>
      <c r="VYW7" s="41"/>
      <c r="VYX7" s="41"/>
      <c r="VYY7" s="41"/>
      <c r="VYZ7" s="41"/>
      <c r="VZA7" s="41"/>
      <c r="VZB7" s="41"/>
      <c r="VZC7" s="41"/>
      <c r="VZD7" s="41"/>
      <c r="VZE7" s="41"/>
      <c r="VZF7" s="41"/>
      <c r="VZG7" s="41"/>
      <c r="VZH7" s="41"/>
      <c r="VZI7" s="41"/>
      <c r="VZJ7" s="41"/>
      <c r="VZK7" s="41"/>
      <c r="VZL7" s="41"/>
      <c r="VZM7" s="41"/>
      <c r="VZN7" s="41"/>
      <c r="VZO7" s="41"/>
      <c r="VZP7" s="41"/>
      <c r="VZQ7" s="41"/>
      <c r="VZR7" s="41"/>
      <c r="VZS7" s="41"/>
      <c r="VZT7" s="41"/>
      <c r="VZU7" s="41"/>
      <c r="VZV7" s="41"/>
      <c r="VZW7" s="41"/>
      <c r="VZX7" s="41"/>
      <c r="VZY7" s="41"/>
      <c r="VZZ7" s="41"/>
      <c r="WAA7" s="41"/>
      <c r="WAB7" s="41"/>
      <c r="WAC7" s="41"/>
      <c r="WAD7" s="41"/>
      <c r="WAE7" s="41"/>
      <c r="WAF7" s="41"/>
      <c r="WAG7" s="41"/>
      <c r="WAH7" s="41"/>
      <c r="WAI7" s="41"/>
      <c r="WAJ7" s="41"/>
      <c r="WAK7" s="41"/>
      <c r="WAL7" s="41"/>
      <c r="WAM7" s="41"/>
      <c r="WAN7" s="41"/>
      <c r="WAO7" s="41"/>
      <c r="WAP7" s="41"/>
      <c r="WAQ7" s="41"/>
      <c r="WAR7" s="41"/>
      <c r="WAS7" s="41"/>
      <c r="WAT7" s="41"/>
      <c r="WAU7" s="41"/>
      <c r="WAV7" s="41"/>
      <c r="WAW7" s="41"/>
      <c r="WAX7" s="41"/>
      <c r="WAY7" s="41"/>
      <c r="WAZ7" s="41"/>
      <c r="WBA7" s="41"/>
      <c r="WBB7" s="41"/>
      <c r="WBC7" s="41"/>
      <c r="WBD7" s="41"/>
      <c r="WBE7" s="41"/>
      <c r="WBF7" s="41"/>
      <c r="WBG7" s="41"/>
      <c r="WBH7" s="41"/>
      <c r="WBI7" s="41"/>
      <c r="WBJ7" s="41"/>
      <c r="WBK7" s="41"/>
      <c r="WBL7" s="41"/>
      <c r="WBM7" s="41"/>
      <c r="WBN7" s="41"/>
      <c r="WBO7" s="41"/>
      <c r="WBP7" s="41"/>
      <c r="WBQ7" s="41"/>
      <c r="WBR7" s="41"/>
      <c r="WBS7" s="41"/>
      <c r="WBT7" s="41"/>
      <c r="WBU7" s="41"/>
      <c r="WBV7" s="41"/>
      <c r="WBW7" s="41"/>
      <c r="WBX7" s="41"/>
      <c r="WBY7" s="41"/>
      <c r="WBZ7" s="41"/>
      <c r="WCA7" s="41"/>
      <c r="WCB7" s="41"/>
      <c r="WCC7" s="41"/>
      <c r="WCD7" s="41"/>
      <c r="WCE7" s="41"/>
      <c r="WCF7" s="41"/>
      <c r="WCG7" s="41"/>
      <c r="WCH7" s="41"/>
      <c r="WCI7" s="41"/>
      <c r="WCJ7" s="41"/>
      <c r="WCK7" s="41"/>
      <c r="WCL7" s="41"/>
      <c r="WCM7" s="41"/>
      <c r="WCN7" s="41"/>
      <c r="WCO7" s="41"/>
      <c r="WCP7" s="41"/>
      <c r="WCQ7" s="41"/>
      <c r="WCR7" s="41"/>
      <c r="WCS7" s="41"/>
      <c r="WCT7" s="41"/>
      <c r="WCU7" s="41"/>
      <c r="WCV7" s="41"/>
      <c r="WCW7" s="41"/>
      <c r="WCX7" s="41"/>
      <c r="WCY7" s="41"/>
      <c r="WCZ7" s="41"/>
      <c r="WDA7" s="41"/>
      <c r="WDB7" s="41"/>
      <c r="WDC7" s="41"/>
      <c r="WDD7" s="41"/>
      <c r="WDE7" s="41"/>
      <c r="WDF7" s="41"/>
      <c r="WDG7" s="41"/>
      <c r="WDH7" s="41"/>
      <c r="WDI7" s="41"/>
      <c r="WDJ7" s="41"/>
      <c r="WDK7" s="41"/>
      <c r="WDL7" s="41"/>
      <c r="WDM7" s="41"/>
      <c r="WDN7" s="41"/>
      <c r="WDO7" s="41"/>
      <c r="WDP7" s="41"/>
      <c r="WDQ7" s="41"/>
      <c r="WDR7" s="41"/>
      <c r="WDS7" s="41"/>
      <c r="WDT7" s="41"/>
      <c r="WDU7" s="41"/>
      <c r="WDV7" s="41"/>
      <c r="WDW7" s="41"/>
      <c r="WDX7" s="41"/>
      <c r="WDY7" s="41"/>
      <c r="WDZ7" s="41"/>
      <c r="WEA7" s="41"/>
      <c r="WEB7" s="41"/>
      <c r="WEC7" s="41"/>
      <c r="WED7" s="41"/>
      <c r="WEE7" s="41"/>
      <c r="WEF7" s="41"/>
      <c r="WEG7" s="41"/>
      <c r="WEH7" s="41"/>
      <c r="WEI7" s="41"/>
      <c r="WEJ7" s="41"/>
      <c r="WEK7" s="41"/>
      <c r="WEL7" s="41"/>
      <c r="WEM7" s="41"/>
      <c r="WEN7" s="41"/>
      <c r="WEO7" s="41"/>
      <c r="WEP7" s="41"/>
      <c r="WEQ7" s="41"/>
      <c r="WER7" s="41"/>
      <c r="WES7" s="41"/>
      <c r="WET7" s="41"/>
      <c r="WEU7" s="41"/>
      <c r="WEV7" s="41"/>
      <c r="WEW7" s="41"/>
      <c r="WEX7" s="41"/>
      <c r="WEY7" s="41"/>
      <c r="WEZ7" s="41"/>
      <c r="WFA7" s="41"/>
      <c r="WFB7" s="41"/>
      <c r="WFC7" s="41"/>
      <c r="WFD7" s="41"/>
      <c r="WFE7" s="41"/>
      <c r="WFF7" s="41"/>
      <c r="WFG7" s="41"/>
      <c r="WFH7" s="41"/>
      <c r="WFI7" s="41"/>
      <c r="WFJ7" s="41"/>
      <c r="WFK7" s="41"/>
      <c r="WFL7" s="41"/>
      <c r="WFM7" s="41"/>
      <c r="WFN7" s="41"/>
      <c r="WFO7" s="41"/>
      <c r="WFP7" s="41"/>
      <c r="WFQ7" s="41"/>
      <c r="WFR7" s="41"/>
      <c r="WFS7" s="41"/>
      <c r="WFT7" s="41"/>
      <c r="WFU7" s="41"/>
      <c r="WFV7" s="41"/>
      <c r="WFW7" s="41"/>
      <c r="WFX7" s="41"/>
      <c r="WFY7" s="41"/>
      <c r="WFZ7" s="41"/>
      <c r="WGA7" s="41"/>
      <c r="WGB7" s="41"/>
      <c r="WGC7" s="41"/>
      <c r="WGD7" s="41"/>
      <c r="WGE7" s="41"/>
      <c r="WGF7" s="41"/>
      <c r="WGG7" s="41"/>
      <c r="WGH7" s="41"/>
      <c r="WGI7" s="41"/>
      <c r="WGJ7" s="41"/>
      <c r="WGK7" s="41"/>
      <c r="WGL7" s="41"/>
      <c r="WGM7" s="41"/>
      <c r="WGN7" s="41"/>
      <c r="WGO7" s="41"/>
      <c r="WGP7" s="41"/>
      <c r="WGQ7" s="41"/>
      <c r="WGR7" s="41"/>
      <c r="WGS7" s="41"/>
      <c r="WGT7" s="41"/>
      <c r="WGU7" s="41"/>
      <c r="WGV7" s="41"/>
      <c r="WGW7" s="41"/>
      <c r="WGX7" s="41"/>
      <c r="WGY7" s="41"/>
      <c r="WGZ7" s="41"/>
      <c r="WHA7" s="41"/>
      <c r="WHB7" s="41"/>
      <c r="WHC7" s="41"/>
      <c r="WHD7" s="41"/>
      <c r="WHE7" s="41"/>
      <c r="WHF7" s="41"/>
      <c r="WHG7" s="41"/>
      <c r="WHH7" s="41"/>
      <c r="WHI7" s="41"/>
      <c r="WHJ7" s="41"/>
      <c r="WHK7" s="41"/>
      <c r="WHL7" s="41"/>
      <c r="WHM7" s="41"/>
      <c r="WHN7" s="41"/>
      <c r="WHO7" s="41"/>
      <c r="WHP7" s="41"/>
      <c r="WHQ7" s="41"/>
      <c r="WHR7" s="41"/>
      <c r="WHS7" s="41"/>
      <c r="WHT7" s="41"/>
      <c r="WHU7" s="41"/>
      <c r="WHV7" s="41"/>
      <c r="WHW7" s="41"/>
      <c r="WHX7" s="41"/>
      <c r="WHY7" s="41"/>
      <c r="WHZ7" s="41"/>
      <c r="WIA7" s="41"/>
      <c r="WIB7" s="41"/>
      <c r="WIC7" s="41"/>
      <c r="WID7" s="41"/>
      <c r="WIE7" s="41"/>
      <c r="WIF7" s="41"/>
      <c r="WIG7" s="41"/>
      <c r="WIH7" s="41"/>
      <c r="WII7" s="41"/>
      <c r="WIJ7" s="41"/>
      <c r="WIK7" s="41"/>
      <c r="WIL7" s="41"/>
      <c r="WIM7" s="41"/>
      <c r="WIN7" s="41"/>
      <c r="WIO7" s="41"/>
      <c r="WIP7" s="41"/>
      <c r="WIQ7" s="41"/>
      <c r="WIR7" s="41"/>
      <c r="WIS7" s="41"/>
      <c r="WIT7" s="41"/>
      <c r="WIU7" s="41"/>
      <c r="WIV7" s="41"/>
      <c r="WIW7" s="41"/>
      <c r="WIX7" s="41"/>
      <c r="WIY7" s="41"/>
      <c r="WIZ7" s="41"/>
      <c r="WJA7" s="41"/>
      <c r="WJB7" s="41"/>
      <c r="WJC7" s="41"/>
      <c r="WJD7" s="41"/>
      <c r="WJE7" s="41"/>
      <c r="WJF7" s="41"/>
      <c r="WJG7" s="41"/>
      <c r="WJH7" s="41"/>
      <c r="WJI7" s="41"/>
      <c r="WJJ7" s="41"/>
      <c r="WJK7" s="41"/>
      <c r="WJL7" s="41"/>
      <c r="WJM7" s="41"/>
      <c r="WJN7" s="41"/>
      <c r="WJO7" s="41"/>
      <c r="WJP7" s="41"/>
      <c r="WJQ7" s="41"/>
      <c r="WJR7" s="41"/>
      <c r="WJS7" s="41"/>
      <c r="WJT7" s="41"/>
      <c r="WJU7" s="41"/>
      <c r="WJV7" s="41"/>
      <c r="WJW7" s="41"/>
      <c r="WJX7" s="41"/>
      <c r="WJY7" s="41"/>
      <c r="WJZ7" s="41"/>
      <c r="WKA7" s="41"/>
      <c r="WKB7" s="41"/>
      <c r="WKC7" s="41"/>
      <c r="WKD7" s="41"/>
      <c r="WKE7" s="41"/>
      <c r="WKF7" s="41"/>
      <c r="WKG7" s="41"/>
      <c r="WKH7" s="41"/>
      <c r="WKI7" s="41"/>
      <c r="WKJ7" s="41"/>
      <c r="WKK7" s="41"/>
      <c r="WKL7" s="41"/>
      <c r="WKM7" s="41"/>
      <c r="WKN7" s="41"/>
      <c r="WKO7" s="41"/>
      <c r="WKP7" s="41"/>
      <c r="WKQ7" s="41"/>
      <c r="WKR7" s="41"/>
      <c r="WKS7" s="41"/>
      <c r="WKT7" s="41"/>
      <c r="WKU7" s="41"/>
      <c r="WKV7" s="41"/>
      <c r="WKW7" s="41"/>
      <c r="WKX7" s="41"/>
      <c r="WKY7" s="41"/>
      <c r="WKZ7" s="41"/>
      <c r="WLA7" s="41"/>
      <c r="WLB7" s="41"/>
      <c r="WLC7" s="41"/>
      <c r="WLD7" s="41"/>
      <c r="WLE7" s="41"/>
      <c r="WLF7" s="41"/>
      <c r="WLG7" s="41"/>
      <c r="WLH7" s="41"/>
      <c r="WLI7" s="41"/>
      <c r="WLJ7" s="41"/>
      <c r="WLK7" s="41"/>
      <c r="WLL7" s="41"/>
      <c r="WLM7" s="41"/>
      <c r="WLN7" s="41"/>
      <c r="WLO7" s="41"/>
      <c r="WLP7" s="41"/>
      <c r="WLQ7" s="41"/>
      <c r="WLR7" s="41"/>
      <c r="WLS7" s="41"/>
      <c r="WLT7" s="41"/>
      <c r="WLU7" s="41"/>
      <c r="WLV7" s="41"/>
      <c r="WLW7" s="41"/>
      <c r="WLX7" s="41"/>
      <c r="WLY7" s="41"/>
      <c r="WLZ7" s="41"/>
      <c r="WMA7" s="41"/>
      <c r="WMB7" s="41"/>
      <c r="WMC7" s="41"/>
      <c r="WMD7" s="41"/>
      <c r="WME7" s="41"/>
      <c r="WMF7" s="41"/>
      <c r="WMG7" s="41"/>
      <c r="WMH7" s="41"/>
      <c r="WMI7" s="41"/>
      <c r="WMJ7" s="41"/>
      <c r="WMK7" s="41"/>
      <c r="WML7" s="41"/>
      <c r="WMM7" s="41"/>
      <c r="WMN7" s="41"/>
      <c r="WMO7" s="41"/>
      <c r="WMP7" s="41"/>
      <c r="WMQ7" s="41"/>
      <c r="WMR7" s="41"/>
      <c r="WMS7" s="41"/>
      <c r="WMT7" s="41"/>
      <c r="WMU7" s="41"/>
      <c r="WMV7" s="41"/>
      <c r="WMW7" s="41"/>
      <c r="WMX7" s="41"/>
      <c r="WMY7" s="41"/>
      <c r="WMZ7" s="41"/>
      <c r="WNA7" s="41"/>
      <c r="WNB7" s="41"/>
      <c r="WNC7" s="41"/>
      <c r="WND7" s="41"/>
      <c r="WNE7" s="41"/>
      <c r="WNF7" s="41"/>
      <c r="WNG7" s="41"/>
      <c r="WNH7" s="41"/>
      <c r="WNI7" s="41"/>
      <c r="WNJ7" s="41"/>
      <c r="WNK7" s="41"/>
      <c r="WNL7" s="41"/>
      <c r="WNM7" s="41"/>
      <c r="WNN7" s="41"/>
      <c r="WNO7" s="41"/>
      <c r="WNP7" s="41"/>
      <c r="WNQ7" s="41"/>
      <c r="WNR7" s="41"/>
      <c r="WNS7" s="41"/>
      <c r="WNT7" s="41"/>
      <c r="WNU7" s="41"/>
      <c r="WNV7" s="41"/>
      <c r="WNW7" s="41"/>
      <c r="WNX7" s="41"/>
      <c r="WNY7" s="41"/>
      <c r="WNZ7" s="41"/>
      <c r="WOA7" s="41"/>
      <c r="WOB7" s="41"/>
      <c r="WOC7" s="41"/>
      <c r="WOD7" s="41"/>
      <c r="WOE7" s="41"/>
      <c r="WOF7" s="41"/>
      <c r="WOG7" s="41"/>
      <c r="WOH7" s="41"/>
      <c r="WOI7" s="41"/>
      <c r="WOJ7" s="41"/>
      <c r="WOK7" s="41"/>
      <c r="WOL7" s="41"/>
      <c r="WOM7" s="41"/>
      <c r="WON7" s="41"/>
      <c r="WOO7" s="41"/>
      <c r="WOP7" s="41"/>
      <c r="WOQ7" s="41"/>
      <c r="WOR7" s="41"/>
      <c r="WOS7" s="41"/>
      <c r="WOT7" s="41"/>
      <c r="WOU7" s="41"/>
      <c r="WOV7" s="41"/>
      <c r="WOW7" s="41"/>
      <c r="WOX7" s="41"/>
      <c r="WOY7" s="41"/>
      <c r="WOZ7" s="41"/>
      <c r="WPA7" s="41"/>
      <c r="WPB7" s="41"/>
      <c r="WPC7" s="41"/>
      <c r="WPD7" s="41"/>
      <c r="WPE7" s="41"/>
      <c r="WPF7" s="41"/>
      <c r="WPG7" s="41"/>
      <c r="WPH7" s="41"/>
      <c r="WPI7" s="41"/>
      <c r="WPJ7" s="41"/>
      <c r="WPK7" s="41"/>
      <c r="WPL7" s="41"/>
      <c r="WPM7" s="41"/>
      <c r="WPN7" s="41"/>
      <c r="WPO7" s="41"/>
      <c r="WPP7" s="41"/>
      <c r="WPQ7" s="41"/>
      <c r="WPR7" s="41"/>
      <c r="WPS7" s="41"/>
      <c r="WPT7" s="41"/>
      <c r="WPU7" s="41"/>
      <c r="WPV7" s="41"/>
      <c r="WPW7" s="41"/>
      <c r="WPX7" s="41"/>
      <c r="WPY7" s="41"/>
      <c r="WPZ7" s="41"/>
      <c r="WQA7" s="41"/>
      <c r="WQB7" s="41"/>
      <c r="WQC7" s="41"/>
      <c r="WQD7" s="41"/>
      <c r="WQE7" s="41"/>
      <c r="WQF7" s="41"/>
      <c r="WQG7" s="41"/>
      <c r="WQH7" s="41"/>
      <c r="WQI7" s="41"/>
      <c r="WQJ7" s="41"/>
      <c r="WQK7" s="41"/>
      <c r="WQL7" s="41"/>
      <c r="WQM7" s="41"/>
      <c r="WQN7" s="41"/>
      <c r="WQO7" s="41"/>
      <c r="WQP7" s="41"/>
      <c r="WQQ7" s="41"/>
      <c r="WQR7" s="41"/>
      <c r="WQS7" s="41"/>
      <c r="WQT7" s="41"/>
      <c r="WQU7" s="41"/>
      <c r="WQV7" s="41"/>
      <c r="WQW7" s="41"/>
      <c r="WQX7" s="41"/>
      <c r="WQY7" s="41"/>
      <c r="WQZ7" s="41"/>
      <c r="WRA7" s="41"/>
      <c r="WRB7" s="41"/>
      <c r="WRC7" s="41"/>
      <c r="WRD7" s="41"/>
      <c r="WRE7" s="41"/>
      <c r="WRF7" s="41"/>
      <c r="WRG7" s="41"/>
      <c r="WRH7" s="41"/>
      <c r="WRI7" s="41"/>
      <c r="WRJ7" s="41"/>
      <c r="WRK7" s="41"/>
      <c r="WRL7" s="41"/>
      <c r="WRM7" s="41"/>
      <c r="WRN7" s="41"/>
      <c r="WRO7" s="41"/>
      <c r="WRP7" s="41"/>
      <c r="WRQ7" s="41"/>
      <c r="WRR7" s="41"/>
      <c r="WRS7" s="41"/>
      <c r="WRT7" s="41"/>
      <c r="WRU7" s="41"/>
      <c r="WRV7" s="41"/>
      <c r="WRW7" s="41"/>
      <c r="WRX7" s="41"/>
      <c r="WRY7" s="41"/>
      <c r="WRZ7" s="41"/>
      <c r="WSA7" s="41"/>
      <c r="WSB7" s="41"/>
      <c r="WSC7" s="41"/>
      <c r="WSD7" s="41"/>
      <c r="WSE7" s="41"/>
      <c r="WSF7" s="41"/>
      <c r="WSG7" s="41"/>
      <c r="WSH7" s="41"/>
      <c r="WSI7" s="41"/>
      <c r="WSJ7" s="41"/>
      <c r="WSK7" s="41"/>
      <c r="WSL7" s="41"/>
      <c r="WSM7" s="41"/>
      <c r="WSN7" s="41"/>
      <c r="WSO7" s="41"/>
      <c r="WSP7" s="41"/>
      <c r="WSQ7" s="41"/>
      <c r="WSR7" s="41"/>
      <c r="WSS7" s="41"/>
      <c r="WST7" s="41"/>
      <c r="WSU7" s="41"/>
      <c r="WSV7" s="41"/>
      <c r="WSW7" s="41"/>
      <c r="WSX7" s="41"/>
      <c r="WSY7" s="41"/>
      <c r="WSZ7" s="41"/>
      <c r="WTA7" s="41"/>
      <c r="WTB7" s="41"/>
      <c r="WTC7" s="41"/>
      <c r="WTD7" s="41"/>
      <c r="WTE7" s="41"/>
      <c r="WTF7" s="41"/>
      <c r="WTG7" s="41"/>
      <c r="WTH7" s="41"/>
      <c r="WTI7" s="41"/>
      <c r="WTJ7" s="41"/>
      <c r="WTK7" s="41"/>
      <c r="WTL7" s="41"/>
      <c r="WTM7" s="41"/>
      <c r="WTN7" s="41"/>
      <c r="WTO7" s="41"/>
      <c r="WTP7" s="41"/>
      <c r="WTQ7" s="41"/>
      <c r="WTR7" s="41"/>
      <c r="WTS7" s="41"/>
      <c r="WTT7" s="41"/>
      <c r="WTU7" s="41"/>
      <c r="WTV7" s="41"/>
      <c r="WTW7" s="41"/>
      <c r="WTX7" s="41"/>
      <c r="WTY7" s="41"/>
      <c r="WTZ7" s="41"/>
      <c r="WUA7" s="41"/>
      <c r="WUB7" s="41"/>
      <c r="WUC7" s="41"/>
      <c r="WUD7" s="41"/>
      <c r="WUE7" s="41"/>
      <c r="WUF7" s="41"/>
      <c r="WUG7" s="41"/>
      <c r="WUH7" s="41"/>
      <c r="WUI7" s="41"/>
      <c r="WUJ7" s="41"/>
      <c r="WUK7" s="41"/>
      <c r="WUL7" s="41"/>
      <c r="WUM7" s="41"/>
      <c r="WUN7" s="41"/>
      <c r="WUO7" s="41"/>
      <c r="WUP7" s="41"/>
      <c r="WUQ7" s="41"/>
      <c r="WUR7" s="41"/>
      <c r="WUS7" s="41"/>
      <c r="WUT7" s="41"/>
      <c r="WUU7" s="41"/>
      <c r="WUV7" s="41"/>
      <c r="WUW7" s="41"/>
      <c r="WUX7" s="41"/>
      <c r="WUY7" s="41"/>
      <c r="WUZ7" s="41"/>
      <c r="WVA7" s="41"/>
      <c r="WVB7" s="41"/>
      <c r="WVC7" s="41"/>
      <c r="WVD7" s="41"/>
      <c r="WVE7" s="41"/>
      <c r="WVF7" s="41"/>
      <c r="WVG7" s="41"/>
      <c r="WVH7" s="41"/>
      <c r="WVI7" s="41"/>
      <c r="WVJ7" s="41"/>
      <c r="WVK7" s="41"/>
      <c r="WVL7" s="41"/>
      <c r="WVM7" s="41"/>
      <c r="WVN7" s="41"/>
      <c r="WVO7" s="41"/>
      <c r="WVP7" s="41"/>
      <c r="WVQ7" s="41"/>
      <c r="WVR7" s="41"/>
      <c r="WVS7" s="41"/>
      <c r="WVT7" s="41"/>
      <c r="WVU7" s="41"/>
      <c r="WVV7" s="41"/>
      <c r="WVW7" s="41"/>
      <c r="WVX7" s="41"/>
      <c r="WVY7" s="41"/>
      <c r="WVZ7" s="41"/>
      <c r="WWA7" s="41"/>
      <c r="WWB7" s="41"/>
      <c r="WWC7" s="41"/>
      <c r="WWD7" s="41"/>
      <c r="WWE7" s="41"/>
      <c r="WWF7" s="41"/>
      <c r="WWG7" s="41"/>
      <c r="WWH7" s="41"/>
      <c r="WWI7" s="41"/>
      <c r="WWJ7" s="41"/>
      <c r="WWK7" s="41"/>
      <c r="WWL7" s="41"/>
      <c r="WWM7" s="41"/>
      <c r="WWN7" s="41"/>
      <c r="WWO7" s="41"/>
      <c r="WWP7" s="41"/>
      <c r="WWQ7" s="41"/>
      <c r="WWR7" s="41"/>
      <c r="WWS7" s="41"/>
      <c r="WWT7" s="41"/>
      <c r="WWU7" s="41"/>
      <c r="WWV7" s="41"/>
      <c r="WWW7" s="41"/>
      <c r="WWX7" s="41"/>
      <c r="WWY7" s="41"/>
      <c r="WWZ7" s="41"/>
      <c r="WXA7" s="41"/>
      <c r="WXB7" s="41"/>
      <c r="WXC7" s="41"/>
      <c r="WXD7" s="41"/>
      <c r="WXE7" s="41"/>
      <c r="WXF7" s="41"/>
      <c r="WXG7" s="41"/>
      <c r="WXH7" s="41"/>
      <c r="WXI7" s="41"/>
      <c r="WXJ7" s="41"/>
      <c r="WXK7" s="41"/>
      <c r="WXL7" s="41"/>
      <c r="WXM7" s="41"/>
      <c r="WXN7" s="41"/>
      <c r="WXO7" s="41"/>
      <c r="WXP7" s="41"/>
      <c r="WXQ7" s="41"/>
      <c r="WXR7" s="41"/>
      <c r="WXS7" s="41"/>
      <c r="WXT7" s="41"/>
      <c r="WXU7" s="41"/>
      <c r="WXV7" s="41"/>
      <c r="WXW7" s="41"/>
      <c r="WXX7" s="41"/>
      <c r="WXY7" s="41"/>
      <c r="WXZ7" s="41"/>
      <c r="WYA7" s="41"/>
      <c r="WYB7" s="41"/>
      <c r="WYC7" s="41"/>
      <c r="WYD7" s="41"/>
      <c r="WYE7" s="41"/>
      <c r="WYF7" s="41"/>
      <c r="WYG7" s="41"/>
      <c r="WYH7" s="41"/>
      <c r="WYI7" s="41"/>
      <c r="WYJ7" s="41"/>
      <c r="WYK7" s="41"/>
      <c r="WYL7" s="41"/>
      <c r="WYM7" s="41"/>
      <c r="WYN7" s="41"/>
      <c r="WYO7" s="41"/>
      <c r="WYP7" s="41"/>
      <c r="WYQ7" s="41"/>
      <c r="WYR7" s="41"/>
      <c r="WYS7" s="41"/>
      <c r="WYT7" s="41"/>
      <c r="WYU7" s="41"/>
      <c r="WYV7" s="41"/>
      <c r="WYW7" s="41"/>
      <c r="WYX7" s="41"/>
      <c r="WYY7" s="41"/>
      <c r="WYZ7" s="41"/>
      <c r="WZA7" s="41"/>
      <c r="WZB7" s="41"/>
      <c r="WZC7" s="41"/>
      <c r="WZD7" s="41"/>
      <c r="WZE7" s="41"/>
      <c r="WZF7" s="41"/>
      <c r="WZG7" s="41"/>
      <c r="WZH7" s="41"/>
      <c r="WZI7" s="41"/>
      <c r="WZJ7" s="41"/>
      <c r="WZK7" s="41"/>
      <c r="WZL7" s="41"/>
      <c r="WZM7" s="41"/>
      <c r="WZN7" s="41"/>
      <c r="WZO7" s="41"/>
      <c r="WZP7" s="41"/>
      <c r="WZQ7" s="41"/>
      <c r="WZR7" s="41"/>
      <c r="WZS7" s="41"/>
      <c r="WZT7" s="41"/>
      <c r="WZU7" s="41"/>
      <c r="WZV7" s="41"/>
      <c r="WZW7" s="41"/>
      <c r="WZX7" s="41"/>
      <c r="WZY7" s="41"/>
      <c r="WZZ7" s="41"/>
      <c r="XAA7" s="41"/>
      <c r="XAB7" s="41"/>
      <c r="XAC7" s="41"/>
      <c r="XAD7" s="41"/>
      <c r="XAE7" s="41"/>
      <c r="XAF7" s="41"/>
      <c r="XAG7" s="41"/>
      <c r="XAH7" s="41"/>
      <c r="XAI7" s="41"/>
      <c r="XAJ7" s="41"/>
      <c r="XAK7" s="41"/>
      <c r="XAL7" s="41"/>
      <c r="XAM7" s="41"/>
      <c r="XAN7" s="41"/>
      <c r="XAO7" s="41"/>
      <c r="XAP7" s="41"/>
      <c r="XAQ7" s="41"/>
      <c r="XAR7" s="41"/>
      <c r="XAS7" s="41"/>
      <c r="XAT7" s="41"/>
      <c r="XAU7" s="41"/>
      <c r="XAV7" s="41"/>
      <c r="XAW7" s="41"/>
      <c r="XAX7" s="41"/>
      <c r="XAY7" s="41"/>
      <c r="XAZ7" s="41"/>
      <c r="XBA7" s="41"/>
      <c r="XBB7" s="41"/>
      <c r="XBC7" s="41"/>
      <c r="XBD7" s="41"/>
      <c r="XBE7" s="41"/>
      <c r="XBF7" s="41"/>
      <c r="XBG7" s="41"/>
      <c r="XBH7" s="41"/>
      <c r="XBI7" s="41"/>
      <c r="XBJ7" s="41"/>
      <c r="XBK7" s="41"/>
      <c r="XBL7" s="41"/>
      <c r="XBM7" s="41"/>
      <c r="XBN7" s="41"/>
      <c r="XBO7" s="41"/>
      <c r="XBP7" s="41"/>
      <c r="XBQ7" s="41"/>
      <c r="XBR7" s="41"/>
      <c r="XBS7" s="41"/>
      <c r="XBT7" s="41"/>
      <c r="XBU7" s="41"/>
      <c r="XBV7" s="41"/>
      <c r="XBW7" s="41"/>
      <c r="XBX7" s="41"/>
      <c r="XBY7" s="41"/>
      <c r="XBZ7" s="41"/>
      <c r="XCA7" s="41"/>
      <c r="XCB7" s="41"/>
      <c r="XCC7" s="41"/>
      <c r="XCD7" s="41"/>
      <c r="XCE7" s="41"/>
      <c r="XCF7" s="41"/>
      <c r="XCG7" s="41"/>
      <c r="XCH7" s="41"/>
      <c r="XCI7" s="41"/>
      <c r="XCJ7" s="41"/>
      <c r="XCK7" s="41"/>
      <c r="XCL7" s="41"/>
      <c r="XCM7" s="41"/>
      <c r="XCN7" s="41"/>
      <c r="XCO7" s="41"/>
      <c r="XCP7" s="41"/>
      <c r="XCQ7" s="41"/>
      <c r="XCR7" s="41"/>
      <c r="XCS7" s="41"/>
      <c r="XCT7" s="41"/>
      <c r="XCU7" s="41"/>
      <c r="XCV7" s="41"/>
      <c r="XCW7" s="41"/>
      <c r="XCX7" s="41"/>
      <c r="XCY7" s="41"/>
      <c r="XCZ7" s="41"/>
      <c r="XDA7" s="41"/>
      <c r="XDB7" s="41"/>
      <c r="XDC7" s="41"/>
      <c r="XDD7" s="41"/>
      <c r="XDE7" s="41"/>
      <c r="XDF7" s="41"/>
      <c r="XDG7" s="41"/>
      <c r="XDH7" s="41"/>
      <c r="XDI7" s="41"/>
      <c r="XDJ7" s="41"/>
      <c r="XDK7" s="41"/>
      <c r="XDL7" s="41"/>
      <c r="XDM7" s="41"/>
      <c r="XDN7" s="41"/>
      <c r="XDO7" s="41"/>
      <c r="XDP7" s="41"/>
      <c r="XDQ7" s="41"/>
      <c r="XDR7" s="41"/>
      <c r="XDS7" s="41"/>
      <c r="XDT7" s="41"/>
      <c r="XDU7" s="41"/>
      <c r="XDV7" s="41"/>
      <c r="XDW7" s="41"/>
      <c r="XDX7" s="41"/>
      <c r="XDY7" s="41"/>
      <c r="XDZ7" s="41"/>
      <c r="XEA7" s="41"/>
      <c r="XEB7" s="41"/>
      <c r="XEC7" s="41"/>
      <c r="XED7" s="41"/>
      <c r="XEE7" s="41"/>
      <c r="XEF7" s="41"/>
      <c r="XEG7" s="41"/>
      <c r="XEH7" s="41"/>
      <c r="XEI7" s="41"/>
      <c r="XEJ7" s="41"/>
      <c r="XEK7" s="41"/>
      <c r="XEL7" s="41"/>
      <c r="XEM7" s="41"/>
      <c r="XEN7" s="41"/>
      <c r="XEO7" s="41"/>
      <c r="XEP7" s="41"/>
      <c r="XEQ7" s="41"/>
      <c r="XER7" s="41"/>
      <c r="XES7" s="41"/>
      <c r="XET7" s="41"/>
      <c r="XEU7" s="41"/>
      <c r="XEV7" s="41"/>
      <c r="XEW7" s="41"/>
      <c r="XEX7" s="41"/>
      <c r="XEY7" s="41"/>
      <c r="XEZ7" s="41"/>
      <c r="XFA7" s="41"/>
      <c r="XFB7" s="41"/>
      <c r="XFC7" s="41"/>
      <c r="XFD7" s="41"/>
    </row>
    <row r="8" spans="1:16384" ht="15" customHeight="1" thickTop="1">
      <c r="A8" s="49"/>
      <c r="B8" s="55" t="s">
        <v>285</v>
      </c>
      <c r="C8" s="56"/>
      <c r="D8" s="14">
        <v>16158</v>
      </c>
      <c r="E8" s="15">
        <v>2686</v>
      </c>
      <c r="F8" s="16">
        <v>2079</v>
      </c>
      <c r="G8" s="16">
        <v>2817</v>
      </c>
      <c r="H8" s="16">
        <v>2475</v>
      </c>
      <c r="I8" s="16">
        <v>2345</v>
      </c>
      <c r="J8" s="16">
        <v>3068</v>
      </c>
      <c r="K8" s="16">
        <v>2819</v>
      </c>
      <c r="L8" s="16">
        <v>2957</v>
      </c>
      <c r="M8" s="16">
        <v>1212</v>
      </c>
      <c r="N8" s="16">
        <v>498</v>
      </c>
      <c r="O8" s="16">
        <v>5514</v>
      </c>
      <c r="P8" s="16">
        <v>2594</v>
      </c>
    </row>
    <row r="9" spans="1:16384" ht="15" customHeight="1">
      <c r="A9" s="49"/>
      <c r="B9" s="57"/>
      <c r="C9" s="58"/>
      <c r="D9" s="17">
        <v>1</v>
      </c>
      <c r="E9" s="18">
        <v>0.16623344473325907</v>
      </c>
      <c r="F9" s="19">
        <v>0.12866691422205717</v>
      </c>
      <c r="G9" s="19">
        <v>0.17434088377274415</v>
      </c>
      <c r="H9" s="19">
        <v>0.15317489788340141</v>
      </c>
      <c r="I9" s="19">
        <v>0.14512934769154598</v>
      </c>
      <c r="J9" s="19">
        <v>0.18987498452778809</v>
      </c>
      <c r="K9" s="19">
        <v>0.17446466146800346</v>
      </c>
      <c r="L9" s="19">
        <v>0.18300532244089615</v>
      </c>
      <c r="M9" s="19">
        <v>7.5009283327144446E-2</v>
      </c>
      <c r="N9" s="19">
        <v>3.0820646119569254E-2</v>
      </c>
      <c r="O9" s="19">
        <v>0.34125510582992946</v>
      </c>
      <c r="P9" s="19">
        <v>0.1605396707513306</v>
      </c>
    </row>
    <row r="10" spans="1:16384" ht="15" customHeight="1">
      <c r="A10" s="49"/>
      <c r="B10" s="20" t="s">
        <v>280</v>
      </c>
      <c r="C10" s="59" t="s">
        <v>286</v>
      </c>
      <c r="D10" s="21">
        <v>4992</v>
      </c>
      <c r="E10" s="22">
        <v>812</v>
      </c>
      <c r="F10" s="23">
        <v>630</v>
      </c>
      <c r="G10" s="23">
        <v>805</v>
      </c>
      <c r="H10" s="23">
        <v>689</v>
      </c>
      <c r="I10" s="23">
        <v>659</v>
      </c>
      <c r="J10" s="23">
        <v>931</v>
      </c>
      <c r="K10" s="23">
        <v>955</v>
      </c>
      <c r="L10" s="23">
        <v>811</v>
      </c>
      <c r="M10" s="23">
        <v>304</v>
      </c>
      <c r="N10" s="23">
        <v>150</v>
      </c>
      <c r="O10" s="23">
        <v>1742</v>
      </c>
      <c r="P10" s="23">
        <v>871</v>
      </c>
    </row>
    <row r="11" spans="1:16384" ht="15" customHeight="1">
      <c r="A11" s="49"/>
      <c r="B11" s="24"/>
      <c r="C11" s="52"/>
      <c r="D11" s="25">
        <v>1</v>
      </c>
      <c r="E11" s="26">
        <v>0.16266025641025642</v>
      </c>
      <c r="F11" s="27">
        <v>0.12620192307692307</v>
      </c>
      <c r="G11" s="27">
        <v>0.16125801282051283</v>
      </c>
      <c r="H11" s="27">
        <v>0.13802083333333334</v>
      </c>
      <c r="I11" s="27">
        <v>0.13201121794871795</v>
      </c>
      <c r="J11" s="27">
        <v>0.18649839743589744</v>
      </c>
      <c r="K11" s="27">
        <v>0.19130608974358973</v>
      </c>
      <c r="L11" s="27">
        <v>0.1624599358974359</v>
      </c>
      <c r="M11" s="27">
        <v>6.0897435897435896E-2</v>
      </c>
      <c r="N11" s="27">
        <v>3.0048076923076924E-2</v>
      </c>
      <c r="O11" s="27">
        <v>0.34895833333333331</v>
      </c>
      <c r="P11" s="27">
        <v>0.17447916666666666</v>
      </c>
    </row>
    <row r="12" spans="1:16384" ht="15" customHeight="1">
      <c r="A12" s="49"/>
      <c r="B12" s="24"/>
      <c r="C12" s="51" t="s">
        <v>287</v>
      </c>
      <c r="D12" s="28">
        <v>10909</v>
      </c>
      <c r="E12" s="29">
        <v>1834</v>
      </c>
      <c r="F12" s="30">
        <v>1418</v>
      </c>
      <c r="G12" s="30">
        <v>1976</v>
      </c>
      <c r="H12" s="30">
        <v>1758</v>
      </c>
      <c r="I12" s="30">
        <v>1672</v>
      </c>
      <c r="J12" s="30">
        <v>2119</v>
      </c>
      <c r="K12" s="30">
        <v>1841</v>
      </c>
      <c r="L12" s="30">
        <v>2112</v>
      </c>
      <c r="M12" s="30">
        <v>892</v>
      </c>
      <c r="N12" s="30">
        <v>334</v>
      </c>
      <c r="O12" s="30">
        <v>3657</v>
      </c>
      <c r="P12" s="30">
        <v>1696</v>
      </c>
    </row>
    <row r="13" spans="1:16384" ht="15" customHeight="1">
      <c r="A13" s="49"/>
      <c r="B13" s="43"/>
      <c r="C13" s="60"/>
      <c r="D13" s="44">
        <v>1</v>
      </c>
      <c r="E13" s="45">
        <v>0.16811806765056375</v>
      </c>
      <c r="F13" s="46">
        <v>0.12998441653680448</v>
      </c>
      <c r="G13" s="46">
        <v>0.18113484279035658</v>
      </c>
      <c r="H13" s="46">
        <v>0.16115134292785774</v>
      </c>
      <c r="I13" s="46">
        <v>0.15326794389953249</v>
      </c>
      <c r="J13" s="46">
        <v>0.19424328536071134</v>
      </c>
      <c r="K13" s="46">
        <v>0.1687597396644972</v>
      </c>
      <c r="L13" s="46">
        <v>0.19360161334677789</v>
      </c>
      <c r="M13" s="46">
        <v>8.1767348061233841E-2</v>
      </c>
      <c r="N13" s="46">
        <v>3.0616921807681732E-2</v>
      </c>
      <c r="O13" s="46">
        <v>0.33522779356494636</v>
      </c>
      <c r="P13" s="46">
        <v>0.15546796223301862</v>
      </c>
    </row>
    <row r="14" spans="1:16384" ht="15" customHeight="1">
      <c r="A14" s="49"/>
      <c r="B14" s="24" t="s">
        <v>22</v>
      </c>
      <c r="C14" s="53" t="s">
        <v>288</v>
      </c>
      <c r="D14" s="21">
        <v>361</v>
      </c>
      <c r="E14" s="22">
        <v>37</v>
      </c>
      <c r="F14" s="23">
        <v>43</v>
      </c>
      <c r="G14" s="23">
        <v>46</v>
      </c>
      <c r="H14" s="23">
        <v>45</v>
      </c>
      <c r="I14" s="23">
        <v>38</v>
      </c>
      <c r="J14" s="23">
        <v>71</v>
      </c>
      <c r="K14" s="23">
        <v>70</v>
      </c>
      <c r="L14" s="23">
        <v>52</v>
      </c>
      <c r="M14" s="23">
        <v>22</v>
      </c>
      <c r="N14" s="23">
        <v>20</v>
      </c>
      <c r="O14" s="23">
        <v>135</v>
      </c>
      <c r="P14" s="23">
        <v>47</v>
      </c>
    </row>
    <row r="15" spans="1:16384" ht="15" customHeight="1">
      <c r="A15" s="49"/>
      <c r="B15" s="24"/>
      <c r="C15" s="52"/>
      <c r="D15" s="31">
        <v>1</v>
      </c>
      <c r="E15" s="26">
        <v>0.10249307479224377</v>
      </c>
      <c r="F15" s="27">
        <v>0.11911357340720222</v>
      </c>
      <c r="G15" s="27">
        <v>0.12742382271468145</v>
      </c>
      <c r="H15" s="27">
        <v>0.12465373961218837</v>
      </c>
      <c r="I15" s="27">
        <v>0.10526315789473684</v>
      </c>
      <c r="J15" s="27">
        <v>0.19667590027700832</v>
      </c>
      <c r="K15" s="27">
        <v>0.19390581717451524</v>
      </c>
      <c r="L15" s="27">
        <v>0.1440443213296399</v>
      </c>
      <c r="M15" s="27">
        <v>6.0941828254847646E-2</v>
      </c>
      <c r="N15" s="27">
        <v>5.5401662049861494E-2</v>
      </c>
      <c r="O15" s="27">
        <v>0.37396121883656508</v>
      </c>
      <c r="P15" s="27">
        <v>0.13019390581717452</v>
      </c>
    </row>
    <row r="16" spans="1:16384" ht="15" customHeight="1">
      <c r="A16" s="49"/>
      <c r="B16" s="24"/>
      <c r="C16" s="51" t="s">
        <v>289</v>
      </c>
      <c r="D16" s="28">
        <v>695</v>
      </c>
      <c r="E16" s="29">
        <v>102</v>
      </c>
      <c r="F16" s="30">
        <v>88</v>
      </c>
      <c r="G16" s="30">
        <v>103</v>
      </c>
      <c r="H16" s="30">
        <v>86</v>
      </c>
      <c r="I16" s="30">
        <v>69</v>
      </c>
      <c r="J16" s="30">
        <v>124</v>
      </c>
      <c r="K16" s="30">
        <v>120</v>
      </c>
      <c r="L16" s="30">
        <v>87</v>
      </c>
      <c r="M16" s="30">
        <v>34</v>
      </c>
      <c r="N16" s="30">
        <v>26</v>
      </c>
      <c r="O16" s="30">
        <v>260</v>
      </c>
      <c r="P16" s="30">
        <v>128</v>
      </c>
    </row>
    <row r="17" spans="1:16" ht="15" customHeight="1">
      <c r="A17" s="49"/>
      <c r="B17" s="24"/>
      <c r="C17" s="52"/>
      <c r="D17" s="31">
        <v>1</v>
      </c>
      <c r="E17" s="26">
        <v>0.14676258992805755</v>
      </c>
      <c r="F17" s="27">
        <v>0.12661870503597122</v>
      </c>
      <c r="G17" s="27">
        <v>0.14820143884892087</v>
      </c>
      <c r="H17" s="27">
        <v>0.12374100719424461</v>
      </c>
      <c r="I17" s="27">
        <v>9.9280575539568344E-2</v>
      </c>
      <c r="J17" s="27">
        <v>0.17841726618705037</v>
      </c>
      <c r="K17" s="27">
        <v>0.17266187050359713</v>
      </c>
      <c r="L17" s="27">
        <v>0.1251798561151079</v>
      </c>
      <c r="M17" s="27">
        <v>4.8920863309352518E-2</v>
      </c>
      <c r="N17" s="27">
        <v>3.7410071942446041E-2</v>
      </c>
      <c r="O17" s="27">
        <v>0.37410071942446044</v>
      </c>
      <c r="P17" s="27">
        <v>0.1841726618705036</v>
      </c>
    </row>
    <row r="18" spans="1:16" ht="15" customHeight="1">
      <c r="A18" s="49"/>
      <c r="B18" s="24"/>
      <c r="C18" s="51" t="s">
        <v>290</v>
      </c>
      <c r="D18" s="28">
        <v>867</v>
      </c>
      <c r="E18" s="29">
        <v>110</v>
      </c>
      <c r="F18" s="30">
        <v>101</v>
      </c>
      <c r="G18" s="30">
        <v>141</v>
      </c>
      <c r="H18" s="30">
        <v>138</v>
      </c>
      <c r="I18" s="30">
        <v>127</v>
      </c>
      <c r="J18" s="30">
        <v>149</v>
      </c>
      <c r="K18" s="30">
        <v>139</v>
      </c>
      <c r="L18" s="30">
        <v>115</v>
      </c>
      <c r="M18" s="30">
        <v>39</v>
      </c>
      <c r="N18" s="30">
        <v>24</v>
      </c>
      <c r="O18" s="30">
        <v>329</v>
      </c>
      <c r="P18" s="30">
        <v>151</v>
      </c>
    </row>
    <row r="19" spans="1:16" ht="15" customHeight="1">
      <c r="A19" s="49"/>
      <c r="B19" s="24"/>
      <c r="C19" s="52"/>
      <c r="D19" s="31">
        <v>1</v>
      </c>
      <c r="E19" s="26">
        <v>0.12687427912341406</v>
      </c>
      <c r="F19" s="27">
        <v>0.11649365628604383</v>
      </c>
      <c r="G19" s="27">
        <v>0.16262975778546712</v>
      </c>
      <c r="H19" s="27">
        <v>0.15916955017301038</v>
      </c>
      <c r="I19" s="27">
        <v>0.14648212226066898</v>
      </c>
      <c r="J19" s="27">
        <v>0.17185697808535177</v>
      </c>
      <c r="K19" s="27">
        <v>0.16032295271049596</v>
      </c>
      <c r="L19" s="27">
        <v>0.13264129181084197</v>
      </c>
      <c r="M19" s="27">
        <v>4.4982698961937718E-2</v>
      </c>
      <c r="N19" s="27">
        <v>2.768166089965398E-2</v>
      </c>
      <c r="O19" s="27">
        <v>0.37946943483275664</v>
      </c>
      <c r="P19" s="27">
        <v>0.17416378316032297</v>
      </c>
    </row>
    <row r="20" spans="1:16" ht="15" customHeight="1">
      <c r="A20" s="49"/>
      <c r="B20" s="24"/>
      <c r="C20" s="51" t="s">
        <v>291</v>
      </c>
      <c r="D20" s="28">
        <v>1749</v>
      </c>
      <c r="E20" s="29">
        <v>244</v>
      </c>
      <c r="F20" s="30">
        <v>208</v>
      </c>
      <c r="G20" s="30">
        <v>273</v>
      </c>
      <c r="H20" s="30">
        <v>257</v>
      </c>
      <c r="I20" s="30">
        <v>226</v>
      </c>
      <c r="J20" s="30">
        <v>315</v>
      </c>
      <c r="K20" s="30">
        <v>316</v>
      </c>
      <c r="L20" s="30">
        <v>288</v>
      </c>
      <c r="M20" s="30">
        <v>127</v>
      </c>
      <c r="N20" s="30">
        <v>52</v>
      </c>
      <c r="O20" s="30">
        <v>578</v>
      </c>
      <c r="P20" s="30">
        <v>334</v>
      </c>
    </row>
    <row r="21" spans="1:16" ht="15" customHeight="1">
      <c r="A21" s="49"/>
      <c r="B21" s="24"/>
      <c r="C21" s="52"/>
      <c r="D21" s="31">
        <v>1</v>
      </c>
      <c r="E21" s="26">
        <v>0.13950829045168667</v>
      </c>
      <c r="F21" s="27">
        <v>0.11892510005717553</v>
      </c>
      <c r="G21" s="27">
        <v>0.15608919382504288</v>
      </c>
      <c r="H21" s="27">
        <v>0.14694110920526016</v>
      </c>
      <c r="I21" s="27">
        <v>0.12921669525443111</v>
      </c>
      <c r="J21" s="27">
        <v>0.18010291595197256</v>
      </c>
      <c r="K21" s="27">
        <v>0.18067467124070899</v>
      </c>
      <c r="L21" s="27">
        <v>0.16466552315608921</v>
      </c>
      <c r="M21" s="27">
        <v>7.2612921669525446E-2</v>
      </c>
      <c r="N21" s="27">
        <v>2.9731275014293884E-2</v>
      </c>
      <c r="O21" s="27">
        <v>0.33047455688965122</v>
      </c>
      <c r="P21" s="27">
        <v>0.19096626643796455</v>
      </c>
    </row>
    <row r="22" spans="1:16" ht="15" customHeight="1">
      <c r="A22" s="49"/>
      <c r="B22" s="24"/>
      <c r="C22" s="51" t="s">
        <v>292</v>
      </c>
      <c r="D22" s="28">
        <v>3564</v>
      </c>
      <c r="E22" s="29">
        <v>626</v>
      </c>
      <c r="F22" s="30">
        <v>496</v>
      </c>
      <c r="G22" s="30">
        <v>701</v>
      </c>
      <c r="H22" s="30">
        <v>611</v>
      </c>
      <c r="I22" s="30">
        <v>588</v>
      </c>
      <c r="J22" s="30">
        <v>763</v>
      </c>
      <c r="K22" s="30">
        <v>679</v>
      </c>
      <c r="L22" s="30">
        <v>695</v>
      </c>
      <c r="M22" s="30">
        <v>308</v>
      </c>
      <c r="N22" s="30">
        <v>96</v>
      </c>
      <c r="O22" s="30">
        <v>1115</v>
      </c>
      <c r="P22" s="30">
        <v>524</v>
      </c>
    </row>
    <row r="23" spans="1:16" ht="15" customHeight="1">
      <c r="A23" s="49"/>
      <c r="B23" s="24"/>
      <c r="C23" s="52"/>
      <c r="D23" s="25">
        <v>1</v>
      </c>
      <c r="E23" s="26">
        <v>0.17564534231200898</v>
      </c>
      <c r="F23" s="27">
        <v>0.13916947250280584</v>
      </c>
      <c r="G23" s="27">
        <v>0.19668911335578002</v>
      </c>
      <c r="H23" s="27">
        <v>0.17143658810325477</v>
      </c>
      <c r="I23" s="27">
        <v>0.16498316498316498</v>
      </c>
      <c r="J23" s="27">
        <v>0.21408529741863075</v>
      </c>
      <c r="K23" s="27">
        <v>0.19051627384960718</v>
      </c>
      <c r="L23" s="27">
        <v>0.19500561167227834</v>
      </c>
      <c r="M23" s="27">
        <v>8.6419753086419748E-2</v>
      </c>
      <c r="N23" s="27">
        <v>2.6936026936026935E-2</v>
      </c>
      <c r="O23" s="27">
        <v>0.31285072951739618</v>
      </c>
      <c r="P23" s="27">
        <v>0.14702581369248036</v>
      </c>
    </row>
    <row r="24" spans="1:16" ht="15" customHeight="1">
      <c r="A24" s="49"/>
      <c r="B24" s="24"/>
      <c r="C24" s="51" t="s">
        <v>293</v>
      </c>
      <c r="D24" s="28">
        <v>4716</v>
      </c>
      <c r="E24" s="29">
        <v>872</v>
      </c>
      <c r="F24" s="30">
        <v>626</v>
      </c>
      <c r="G24" s="30">
        <v>865</v>
      </c>
      <c r="H24" s="30">
        <v>766</v>
      </c>
      <c r="I24" s="30">
        <v>742</v>
      </c>
      <c r="J24" s="30">
        <v>923</v>
      </c>
      <c r="K24" s="30">
        <v>850</v>
      </c>
      <c r="L24" s="30">
        <v>920</v>
      </c>
      <c r="M24" s="30">
        <v>391</v>
      </c>
      <c r="N24" s="30">
        <v>134</v>
      </c>
      <c r="O24" s="30">
        <v>1516</v>
      </c>
      <c r="P24" s="30">
        <v>746</v>
      </c>
    </row>
    <row r="25" spans="1:16" ht="15" customHeight="1">
      <c r="A25" s="49"/>
      <c r="B25" s="24"/>
      <c r="C25" s="52"/>
      <c r="D25" s="25">
        <v>1</v>
      </c>
      <c r="E25" s="26">
        <v>0.18490245971162</v>
      </c>
      <c r="F25" s="27">
        <v>0.13273960983884647</v>
      </c>
      <c r="G25" s="27">
        <v>0.18341815097540287</v>
      </c>
      <c r="H25" s="27">
        <v>0.16242578456318915</v>
      </c>
      <c r="I25" s="27">
        <v>0.15733672603901611</v>
      </c>
      <c r="J25" s="27">
        <v>0.19571670907548769</v>
      </c>
      <c r="K25" s="27">
        <v>0.18023748939779474</v>
      </c>
      <c r="L25" s="27">
        <v>0.19508057675996607</v>
      </c>
      <c r="M25" s="27">
        <v>8.2909245122985586E-2</v>
      </c>
      <c r="N25" s="27">
        <v>2.8413910093299407E-2</v>
      </c>
      <c r="O25" s="27">
        <v>0.32145886344359625</v>
      </c>
      <c r="P25" s="27">
        <v>0.15818490245971162</v>
      </c>
    </row>
    <row r="26" spans="1:16" ht="15" customHeight="1">
      <c r="A26" s="49"/>
      <c r="B26" s="24"/>
      <c r="C26" s="51" t="s">
        <v>294</v>
      </c>
      <c r="D26" s="28">
        <v>3882</v>
      </c>
      <c r="E26" s="29">
        <v>651</v>
      </c>
      <c r="F26" s="30">
        <v>483</v>
      </c>
      <c r="G26" s="30">
        <v>643</v>
      </c>
      <c r="H26" s="30">
        <v>538</v>
      </c>
      <c r="I26" s="30">
        <v>537</v>
      </c>
      <c r="J26" s="30">
        <v>695</v>
      </c>
      <c r="K26" s="30">
        <v>612</v>
      </c>
      <c r="L26" s="30">
        <v>753</v>
      </c>
      <c r="M26" s="30">
        <v>272</v>
      </c>
      <c r="N26" s="30">
        <v>129</v>
      </c>
      <c r="O26" s="30">
        <v>1445</v>
      </c>
      <c r="P26" s="30">
        <v>622</v>
      </c>
    </row>
    <row r="27" spans="1:16" ht="15" customHeight="1">
      <c r="A27" s="49"/>
      <c r="B27" s="43"/>
      <c r="C27" s="60"/>
      <c r="D27" s="44">
        <v>1</v>
      </c>
      <c r="E27" s="45">
        <v>0.16769706336939721</v>
      </c>
      <c r="F27" s="46">
        <v>0.12442040185471406</v>
      </c>
      <c r="G27" s="46">
        <v>0.16563626996393613</v>
      </c>
      <c r="H27" s="46">
        <v>0.13858835651725915</v>
      </c>
      <c r="I27" s="46">
        <v>0.13833075734157652</v>
      </c>
      <c r="J27" s="46">
        <v>0.17903142709943329</v>
      </c>
      <c r="K27" s="46">
        <v>0.15765069551777433</v>
      </c>
      <c r="L27" s="46">
        <v>0.19397217928902627</v>
      </c>
      <c r="M27" s="46">
        <v>7.0066975785677485E-2</v>
      </c>
      <c r="N27" s="46">
        <v>3.3230293663060281E-2</v>
      </c>
      <c r="O27" s="46">
        <v>0.37223080886141163</v>
      </c>
      <c r="P27" s="46">
        <v>0.16022668727460071</v>
      </c>
    </row>
    <row r="28" spans="1:16" ht="15" customHeight="1">
      <c r="A28" s="49"/>
      <c r="B28" s="24" t="s">
        <v>281</v>
      </c>
      <c r="C28" s="53" t="s">
        <v>295</v>
      </c>
      <c r="D28" s="21">
        <v>5554</v>
      </c>
      <c r="E28" s="22">
        <v>1265</v>
      </c>
      <c r="F28" s="23">
        <v>895</v>
      </c>
      <c r="G28" s="23">
        <v>1375</v>
      </c>
      <c r="H28" s="23">
        <v>1218</v>
      </c>
      <c r="I28" s="23">
        <v>1236</v>
      </c>
      <c r="J28" s="23">
        <v>1309</v>
      </c>
      <c r="K28" s="23">
        <v>1038</v>
      </c>
      <c r="L28" s="23">
        <v>1358</v>
      </c>
      <c r="M28" s="23">
        <v>486</v>
      </c>
      <c r="N28" s="23">
        <v>155</v>
      </c>
      <c r="O28" s="23">
        <v>1442</v>
      </c>
      <c r="P28" s="23">
        <v>731</v>
      </c>
    </row>
    <row r="29" spans="1:16" ht="15" customHeight="1">
      <c r="A29" s="49"/>
      <c r="B29" s="24"/>
      <c r="C29" s="52"/>
      <c r="D29" s="31">
        <v>1</v>
      </c>
      <c r="E29" s="26">
        <v>0.22776377385667987</v>
      </c>
      <c r="F29" s="27">
        <v>0.16114512063377745</v>
      </c>
      <c r="G29" s="27">
        <v>0.24756931940943463</v>
      </c>
      <c r="H29" s="27">
        <v>0.21930140439323009</v>
      </c>
      <c r="I29" s="27">
        <v>0.22254231184731724</v>
      </c>
      <c r="J29" s="27">
        <v>0.23568599207778179</v>
      </c>
      <c r="K29" s="27">
        <v>0.18689232985235865</v>
      </c>
      <c r="L29" s="27">
        <v>0.24450846236946344</v>
      </c>
      <c r="M29" s="27">
        <v>8.7504501260352904E-2</v>
      </c>
      <c r="N29" s="27">
        <v>2.7907814187972634E-2</v>
      </c>
      <c r="O29" s="27">
        <v>0.25963269715520348</v>
      </c>
      <c r="P29" s="27">
        <v>0.13161685271876125</v>
      </c>
    </row>
    <row r="30" spans="1:16" ht="15" customHeight="1">
      <c r="A30" s="49"/>
      <c r="B30" s="24"/>
      <c r="C30" s="51" t="s">
        <v>296</v>
      </c>
      <c r="D30" s="28">
        <v>4048</v>
      </c>
      <c r="E30" s="29">
        <v>631</v>
      </c>
      <c r="F30" s="30">
        <v>541</v>
      </c>
      <c r="G30" s="30">
        <v>705</v>
      </c>
      <c r="H30" s="30">
        <v>628</v>
      </c>
      <c r="I30" s="30">
        <v>569</v>
      </c>
      <c r="J30" s="30">
        <v>791</v>
      </c>
      <c r="K30" s="30">
        <v>775</v>
      </c>
      <c r="L30" s="30">
        <v>616</v>
      </c>
      <c r="M30" s="30">
        <v>251</v>
      </c>
      <c r="N30" s="30">
        <v>91</v>
      </c>
      <c r="O30" s="30">
        <v>1335</v>
      </c>
      <c r="P30" s="30">
        <v>737</v>
      </c>
    </row>
    <row r="31" spans="1:16" ht="15" customHeight="1">
      <c r="A31" s="49"/>
      <c r="B31" s="24"/>
      <c r="C31" s="52"/>
      <c r="D31" s="31">
        <v>1</v>
      </c>
      <c r="E31" s="26">
        <v>0.15587944664031619</v>
      </c>
      <c r="F31" s="27">
        <v>0.13364624505928854</v>
      </c>
      <c r="G31" s="27">
        <v>0.17416007905138339</v>
      </c>
      <c r="H31" s="27">
        <v>0.15513833992094861</v>
      </c>
      <c r="I31" s="27">
        <v>0.14056324110671936</v>
      </c>
      <c r="J31" s="27">
        <v>0.19540513833992096</v>
      </c>
      <c r="K31" s="27">
        <v>0.19145256916996048</v>
      </c>
      <c r="L31" s="27">
        <v>0.15217391304347827</v>
      </c>
      <c r="M31" s="27">
        <v>6.2005928853754944E-2</v>
      </c>
      <c r="N31" s="27">
        <v>2.2480237154150196E-2</v>
      </c>
      <c r="O31" s="27">
        <v>0.32979249011857709</v>
      </c>
      <c r="P31" s="27">
        <v>0.18206521739130435</v>
      </c>
    </row>
    <row r="32" spans="1:16" ht="15" customHeight="1">
      <c r="A32" s="49"/>
      <c r="B32" s="24"/>
      <c r="C32" s="51" t="s">
        <v>297</v>
      </c>
      <c r="D32" s="28">
        <v>378</v>
      </c>
      <c r="E32" s="29">
        <v>45</v>
      </c>
      <c r="F32" s="30">
        <v>39</v>
      </c>
      <c r="G32" s="30">
        <v>48</v>
      </c>
      <c r="H32" s="30">
        <v>50</v>
      </c>
      <c r="I32" s="30">
        <v>40</v>
      </c>
      <c r="J32" s="30">
        <v>56</v>
      </c>
      <c r="K32" s="30">
        <v>68</v>
      </c>
      <c r="L32" s="30">
        <v>39</v>
      </c>
      <c r="M32" s="30">
        <v>23</v>
      </c>
      <c r="N32" s="30">
        <v>9</v>
      </c>
      <c r="O32" s="30">
        <v>143</v>
      </c>
      <c r="P32" s="30">
        <v>83</v>
      </c>
    </row>
    <row r="33" spans="1:16" ht="15" customHeight="1">
      <c r="A33" s="49"/>
      <c r="B33" s="24"/>
      <c r="C33" s="52"/>
      <c r="D33" s="31">
        <v>1</v>
      </c>
      <c r="E33" s="26">
        <v>0.11904761904761904</v>
      </c>
      <c r="F33" s="27">
        <v>0.10317460317460317</v>
      </c>
      <c r="G33" s="27">
        <v>0.12698412698412698</v>
      </c>
      <c r="H33" s="27">
        <v>0.13227513227513227</v>
      </c>
      <c r="I33" s="27">
        <v>0.10582010582010581</v>
      </c>
      <c r="J33" s="27">
        <v>0.14814814814814814</v>
      </c>
      <c r="K33" s="27">
        <v>0.17989417989417988</v>
      </c>
      <c r="L33" s="27">
        <v>0.10317460317460317</v>
      </c>
      <c r="M33" s="27">
        <v>6.0846560846560843E-2</v>
      </c>
      <c r="N33" s="27">
        <v>2.3809523809523808E-2</v>
      </c>
      <c r="O33" s="27">
        <v>0.37830687830687831</v>
      </c>
      <c r="P33" s="27">
        <v>0.21957671957671956</v>
      </c>
    </row>
    <row r="34" spans="1:16" ht="15" customHeight="1">
      <c r="A34" s="49"/>
      <c r="B34" s="24"/>
      <c r="C34" s="51" t="s">
        <v>298</v>
      </c>
      <c r="D34" s="28">
        <v>3119</v>
      </c>
      <c r="E34" s="29">
        <v>380</v>
      </c>
      <c r="F34" s="30">
        <v>254</v>
      </c>
      <c r="G34" s="30">
        <v>299</v>
      </c>
      <c r="H34" s="30">
        <v>245</v>
      </c>
      <c r="I34" s="30">
        <v>206</v>
      </c>
      <c r="J34" s="30">
        <v>433</v>
      </c>
      <c r="K34" s="30">
        <v>494</v>
      </c>
      <c r="L34" s="30">
        <v>486</v>
      </c>
      <c r="M34" s="30">
        <v>246</v>
      </c>
      <c r="N34" s="30">
        <v>95</v>
      </c>
      <c r="O34" s="30">
        <v>1407</v>
      </c>
      <c r="P34" s="30">
        <v>431</v>
      </c>
    </row>
    <row r="35" spans="1:16" ht="15" customHeight="1">
      <c r="A35" s="49"/>
      <c r="B35" s="43"/>
      <c r="C35" s="60"/>
      <c r="D35" s="44">
        <v>1</v>
      </c>
      <c r="E35" s="45">
        <v>0.12183392112856685</v>
      </c>
      <c r="F35" s="46">
        <v>8.1436357806989421E-2</v>
      </c>
      <c r="G35" s="46">
        <v>9.5864058993267068E-2</v>
      </c>
      <c r="H35" s="46">
        <v>7.8550817569733894E-2</v>
      </c>
      <c r="I35" s="46">
        <v>6.6046809874959922E-2</v>
      </c>
      <c r="J35" s="46">
        <v>0.13882654697018276</v>
      </c>
      <c r="K35" s="46">
        <v>0.15838409746713691</v>
      </c>
      <c r="L35" s="46">
        <v>0.15581917281179866</v>
      </c>
      <c r="M35" s="46">
        <v>7.8871433151651169E-2</v>
      </c>
      <c r="N35" s="46">
        <v>3.0458480282141712E-2</v>
      </c>
      <c r="O35" s="46">
        <v>0.45110612375761461</v>
      </c>
      <c r="P35" s="46">
        <v>0.13818531580634819</v>
      </c>
    </row>
    <row r="36" spans="1:16" ht="15" customHeight="1">
      <c r="A36" s="49"/>
      <c r="B36" s="24" t="s">
        <v>17</v>
      </c>
      <c r="C36" s="53" t="s">
        <v>299</v>
      </c>
      <c r="D36" s="21">
        <v>1205</v>
      </c>
      <c r="E36" s="22">
        <v>146</v>
      </c>
      <c r="F36" s="23">
        <v>87</v>
      </c>
      <c r="G36" s="23">
        <v>136</v>
      </c>
      <c r="H36" s="23">
        <v>126</v>
      </c>
      <c r="I36" s="23">
        <v>129</v>
      </c>
      <c r="J36" s="23">
        <v>117</v>
      </c>
      <c r="K36" s="23">
        <v>115</v>
      </c>
      <c r="L36" s="23">
        <v>138</v>
      </c>
      <c r="M36" s="23">
        <v>71</v>
      </c>
      <c r="N36" s="23">
        <v>25</v>
      </c>
      <c r="O36" s="23">
        <v>479</v>
      </c>
      <c r="P36" s="23">
        <v>258</v>
      </c>
    </row>
    <row r="37" spans="1:16" ht="15" customHeight="1">
      <c r="A37" s="49"/>
      <c r="B37" s="24"/>
      <c r="C37" s="52"/>
      <c r="D37" s="31">
        <v>1</v>
      </c>
      <c r="E37" s="26">
        <v>0.12116182572614108</v>
      </c>
      <c r="F37" s="27">
        <v>7.2199170124481321E-2</v>
      </c>
      <c r="G37" s="27">
        <v>0.11286307053941909</v>
      </c>
      <c r="H37" s="27">
        <v>0.1045643153526971</v>
      </c>
      <c r="I37" s="27">
        <v>0.10705394190871369</v>
      </c>
      <c r="J37" s="27">
        <v>9.7095435684647305E-2</v>
      </c>
      <c r="K37" s="27">
        <v>9.5435684647302899E-2</v>
      </c>
      <c r="L37" s="27">
        <v>0.11452282157676348</v>
      </c>
      <c r="M37" s="27">
        <v>5.892116182572614E-2</v>
      </c>
      <c r="N37" s="27">
        <v>2.0746887966804978E-2</v>
      </c>
      <c r="O37" s="27">
        <v>0.39751037344398338</v>
      </c>
      <c r="P37" s="27">
        <v>0.21410788381742737</v>
      </c>
    </row>
    <row r="38" spans="1:16" ht="15" customHeight="1">
      <c r="A38" s="49"/>
      <c r="B38" s="24"/>
      <c r="C38" s="54" t="s">
        <v>300</v>
      </c>
      <c r="D38" s="28">
        <v>1546</v>
      </c>
      <c r="E38" s="29">
        <v>229</v>
      </c>
      <c r="F38" s="30">
        <v>176</v>
      </c>
      <c r="G38" s="30">
        <v>265</v>
      </c>
      <c r="H38" s="30">
        <v>254</v>
      </c>
      <c r="I38" s="30">
        <v>260</v>
      </c>
      <c r="J38" s="30">
        <v>302</v>
      </c>
      <c r="K38" s="30">
        <v>258</v>
      </c>
      <c r="L38" s="30">
        <v>254</v>
      </c>
      <c r="M38" s="30">
        <v>115</v>
      </c>
      <c r="N38" s="30">
        <v>38</v>
      </c>
      <c r="O38" s="30">
        <v>430</v>
      </c>
      <c r="P38" s="30">
        <v>314</v>
      </c>
    </row>
    <row r="39" spans="1:16" ht="15" customHeight="1">
      <c r="A39" s="49"/>
      <c r="B39" s="24"/>
      <c r="C39" s="52"/>
      <c r="D39" s="31">
        <v>1</v>
      </c>
      <c r="E39" s="26">
        <v>0.148124191461837</v>
      </c>
      <c r="F39" s="27">
        <v>0.11384217335058215</v>
      </c>
      <c r="G39" s="27">
        <v>0.17141009055627426</v>
      </c>
      <c r="H39" s="27">
        <v>0.16429495472186287</v>
      </c>
      <c r="I39" s="27">
        <v>0.16817593790426907</v>
      </c>
      <c r="J39" s="27">
        <v>0.19534282018111254</v>
      </c>
      <c r="K39" s="27">
        <v>0.16688227684346701</v>
      </c>
      <c r="L39" s="27">
        <v>0.16429495472186287</v>
      </c>
      <c r="M39" s="27">
        <v>7.4385510996119023E-2</v>
      </c>
      <c r="N39" s="27">
        <v>2.4579560155239329E-2</v>
      </c>
      <c r="O39" s="27">
        <v>0.27813712807244501</v>
      </c>
      <c r="P39" s="27">
        <v>0.20310478654592498</v>
      </c>
    </row>
    <row r="40" spans="1:16" ht="15" customHeight="1">
      <c r="A40" s="49"/>
      <c r="B40" s="24"/>
      <c r="C40" s="51" t="s">
        <v>301</v>
      </c>
      <c r="D40" s="28">
        <v>12779</v>
      </c>
      <c r="E40" s="29">
        <v>2233</v>
      </c>
      <c r="F40" s="30">
        <v>1757</v>
      </c>
      <c r="G40" s="30">
        <v>2327</v>
      </c>
      <c r="H40" s="30">
        <v>2020</v>
      </c>
      <c r="I40" s="30">
        <v>1875</v>
      </c>
      <c r="J40" s="30">
        <v>2552</v>
      </c>
      <c r="K40" s="30">
        <v>2366</v>
      </c>
      <c r="L40" s="30">
        <v>2494</v>
      </c>
      <c r="M40" s="30">
        <v>984</v>
      </c>
      <c r="N40" s="30">
        <v>425</v>
      </c>
      <c r="O40" s="30">
        <v>4453</v>
      </c>
      <c r="P40" s="30">
        <v>1793</v>
      </c>
    </row>
    <row r="41" spans="1:16" ht="15" customHeight="1">
      <c r="A41" s="49"/>
      <c r="B41" s="43"/>
      <c r="C41" s="60"/>
      <c r="D41" s="44">
        <v>1</v>
      </c>
      <c r="E41" s="45">
        <v>0.17473980749667423</v>
      </c>
      <c r="F41" s="46">
        <v>0.13749119649424837</v>
      </c>
      <c r="G41" s="46">
        <v>0.18209562563580875</v>
      </c>
      <c r="H41" s="46">
        <v>0.15807183660693325</v>
      </c>
      <c r="I41" s="46">
        <v>0.14672509586039595</v>
      </c>
      <c r="J41" s="46">
        <v>0.19970263713905625</v>
      </c>
      <c r="K41" s="46">
        <v>0.18514750762970497</v>
      </c>
      <c r="L41" s="46">
        <v>0.19516394084044134</v>
      </c>
      <c r="M41" s="46">
        <v>7.7001330307535795E-2</v>
      </c>
      <c r="N41" s="46">
        <v>3.3257688395023084E-2</v>
      </c>
      <c r="O41" s="46">
        <v>0.34846232099538305</v>
      </c>
      <c r="P41" s="46">
        <v>0.14030831833476798</v>
      </c>
    </row>
    <row r="42" spans="1:16" ht="15" customHeight="1">
      <c r="A42" s="49"/>
      <c r="B42" s="24" t="s">
        <v>15</v>
      </c>
      <c r="C42" s="53" t="s">
        <v>302</v>
      </c>
      <c r="D42" s="21">
        <v>497</v>
      </c>
      <c r="E42" s="35">
        <v>73</v>
      </c>
      <c r="F42" s="36">
        <v>58</v>
      </c>
      <c r="G42" s="36">
        <v>70</v>
      </c>
      <c r="H42" s="36">
        <v>51</v>
      </c>
      <c r="I42" s="36">
        <v>57</v>
      </c>
      <c r="J42" s="36">
        <v>74</v>
      </c>
      <c r="K42" s="36">
        <v>53</v>
      </c>
      <c r="L42" s="36">
        <v>70</v>
      </c>
      <c r="M42" s="36">
        <v>42</v>
      </c>
      <c r="N42" s="36">
        <v>14</v>
      </c>
      <c r="O42" s="36">
        <v>214</v>
      </c>
      <c r="P42" s="36">
        <v>75</v>
      </c>
    </row>
    <row r="43" spans="1:16" ht="15" customHeight="1">
      <c r="A43" s="49"/>
      <c r="B43" s="24"/>
      <c r="C43" s="52"/>
      <c r="D43" s="31">
        <v>1</v>
      </c>
      <c r="E43" s="26">
        <v>0.14688128772635814</v>
      </c>
      <c r="F43" s="27">
        <v>0.11670020120724346</v>
      </c>
      <c r="G43" s="27">
        <v>0.14084507042253522</v>
      </c>
      <c r="H43" s="27">
        <v>0.10261569416498995</v>
      </c>
      <c r="I43" s="27">
        <v>0.11468812877263582</v>
      </c>
      <c r="J43" s="27">
        <v>0.1488933601609658</v>
      </c>
      <c r="K43" s="27">
        <v>0.10663983903420524</v>
      </c>
      <c r="L43" s="27">
        <v>0.14084507042253522</v>
      </c>
      <c r="M43" s="27">
        <v>8.4507042253521125E-2</v>
      </c>
      <c r="N43" s="27">
        <v>2.8169014084507043E-2</v>
      </c>
      <c r="O43" s="27">
        <v>0.43058350100603621</v>
      </c>
      <c r="P43" s="27">
        <v>0.15090543259557343</v>
      </c>
    </row>
    <row r="44" spans="1:16" ht="15" customHeight="1">
      <c r="A44" s="49"/>
      <c r="B44" s="24"/>
      <c r="C44" s="51" t="s">
        <v>303</v>
      </c>
      <c r="D44" s="28">
        <v>8147</v>
      </c>
      <c r="E44" s="37">
        <v>1282</v>
      </c>
      <c r="F44" s="38">
        <v>892</v>
      </c>
      <c r="G44" s="38">
        <v>1218</v>
      </c>
      <c r="H44" s="38">
        <v>1110</v>
      </c>
      <c r="I44" s="38">
        <v>1072</v>
      </c>
      <c r="J44" s="38">
        <v>1372</v>
      </c>
      <c r="K44" s="38">
        <v>1281</v>
      </c>
      <c r="L44" s="38">
        <v>1468</v>
      </c>
      <c r="M44" s="38">
        <v>635</v>
      </c>
      <c r="N44" s="38">
        <v>224</v>
      </c>
      <c r="O44" s="38">
        <v>3136</v>
      </c>
      <c r="P44" s="38">
        <v>1122</v>
      </c>
    </row>
    <row r="45" spans="1:16" ht="15" customHeight="1">
      <c r="A45" s="49"/>
      <c r="B45" s="24"/>
      <c r="C45" s="52"/>
      <c r="D45" s="31">
        <v>1</v>
      </c>
      <c r="E45" s="26">
        <v>0.15735853688474286</v>
      </c>
      <c r="F45" s="27">
        <v>0.10948815514913465</v>
      </c>
      <c r="G45" s="27">
        <v>0.14950288449736099</v>
      </c>
      <c r="H45" s="27">
        <v>0.13624647109365409</v>
      </c>
      <c r="I45" s="27">
        <v>0.13158217748864612</v>
      </c>
      <c r="J45" s="27">
        <v>0.16840554805449859</v>
      </c>
      <c r="K45" s="27">
        <v>0.15723579231619</v>
      </c>
      <c r="L45" s="27">
        <v>0.18018902663557138</v>
      </c>
      <c r="M45" s="27">
        <v>7.7942801031054373E-2</v>
      </c>
      <c r="N45" s="27">
        <v>2.7494783355836504E-2</v>
      </c>
      <c r="O45" s="27">
        <v>0.38492696698171108</v>
      </c>
      <c r="P45" s="27">
        <v>0.1377194059162882</v>
      </c>
    </row>
    <row r="46" spans="1:16" ht="15" customHeight="1">
      <c r="A46" s="49"/>
      <c r="B46" s="24"/>
      <c r="C46" s="51" t="s">
        <v>304</v>
      </c>
      <c r="D46" s="28">
        <v>5197</v>
      </c>
      <c r="E46" s="37">
        <v>940</v>
      </c>
      <c r="F46" s="38">
        <v>803</v>
      </c>
      <c r="G46" s="38">
        <v>1068</v>
      </c>
      <c r="H46" s="38">
        <v>935</v>
      </c>
      <c r="I46" s="38">
        <v>860</v>
      </c>
      <c r="J46" s="38">
        <v>1158</v>
      </c>
      <c r="K46" s="38">
        <v>1024</v>
      </c>
      <c r="L46" s="38">
        <v>1010</v>
      </c>
      <c r="M46" s="38">
        <v>394</v>
      </c>
      <c r="N46" s="38">
        <v>182</v>
      </c>
      <c r="O46" s="38">
        <v>1547</v>
      </c>
      <c r="P46" s="38">
        <v>795</v>
      </c>
    </row>
    <row r="47" spans="1:16" ht="15" customHeight="1">
      <c r="A47" s="49"/>
      <c r="B47" s="24"/>
      <c r="C47" s="52"/>
      <c r="D47" s="31">
        <v>1</v>
      </c>
      <c r="E47" s="26">
        <v>0.18087358091206465</v>
      </c>
      <c r="F47" s="27">
        <v>0.15451221858764672</v>
      </c>
      <c r="G47" s="27">
        <v>0.20550317490860112</v>
      </c>
      <c r="H47" s="27">
        <v>0.17991148739657495</v>
      </c>
      <c r="I47" s="27">
        <v>0.16548008466422937</v>
      </c>
      <c r="J47" s="27">
        <v>0.22282085818741582</v>
      </c>
      <c r="K47" s="27">
        <v>0.1970367519722917</v>
      </c>
      <c r="L47" s="27">
        <v>0.19434289012892053</v>
      </c>
      <c r="M47" s="27">
        <v>7.5812969020588802E-2</v>
      </c>
      <c r="N47" s="27">
        <v>3.5020203963825283E-2</v>
      </c>
      <c r="O47" s="27">
        <v>0.29767173369251493</v>
      </c>
      <c r="P47" s="27">
        <v>0.15297286896286319</v>
      </c>
    </row>
    <row r="48" spans="1:16" ht="15" customHeight="1">
      <c r="A48" s="49"/>
      <c r="B48" s="24"/>
      <c r="C48" s="51" t="s">
        <v>305</v>
      </c>
      <c r="D48" s="28">
        <v>1858</v>
      </c>
      <c r="E48" s="37">
        <v>352</v>
      </c>
      <c r="F48" s="38">
        <v>299</v>
      </c>
      <c r="G48" s="38">
        <v>412</v>
      </c>
      <c r="H48" s="38">
        <v>338</v>
      </c>
      <c r="I48" s="38">
        <v>312</v>
      </c>
      <c r="J48" s="38">
        <v>414</v>
      </c>
      <c r="K48" s="38">
        <v>414</v>
      </c>
      <c r="L48" s="38">
        <v>371</v>
      </c>
      <c r="M48" s="38">
        <v>129</v>
      </c>
      <c r="N48" s="38">
        <v>72</v>
      </c>
      <c r="O48" s="38">
        <v>538</v>
      </c>
      <c r="P48" s="38">
        <v>354</v>
      </c>
    </row>
    <row r="49" spans="1:16" ht="15" customHeight="1">
      <c r="A49" s="49"/>
      <c r="B49" s="43"/>
      <c r="C49" s="60"/>
      <c r="D49" s="44">
        <v>1</v>
      </c>
      <c r="E49" s="45">
        <v>0.18945102260495156</v>
      </c>
      <c r="F49" s="46">
        <v>0.16092572658772875</v>
      </c>
      <c r="G49" s="46">
        <v>0.2217438105489774</v>
      </c>
      <c r="H49" s="46">
        <v>0.18191603875134554</v>
      </c>
      <c r="I49" s="46">
        <v>0.16792249730893433</v>
      </c>
      <c r="J49" s="46">
        <v>0.22282023681377824</v>
      </c>
      <c r="K49" s="46">
        <v>0.22282023681377824</v>
      </c>
      <c r="L49" s="46">
        <v>0.19967707212055974</v>
      </c>
      <c r="M49" s="46">
        <v>6.942949407965554E-2</v>
      </c>
      <c r="N49" s="46">
        <v>3.8751345532831001E-2</v>
      </c>
      <c r="O49" s="46">
        <v>0.28955866523143164</v>
      </c>
      <c r="P49" s="46">
        <v>0.19052744886975242</v>
      </c>
    </row>
    <row r="50" spans="1:16" ht="15" customHeight="1">
      <c r="A50" s="49"/>
      <c r="B50" s="24" t="s">
        <v>282</v>
      </c>
      <c r="C50" s="53" t="s">
        <v>1</v>
      </c>
      <c r="D50" s="21">
        <v>2851</v>
      </c>
      <c r="E50" s="22">
        <v>417</v>
      </c>
      <c r="F50" s="23">
        <v>328</v>
      </c>
      <c r="G50" s="23">
        <v>461</v>
      </c>
      <c r="H50" s="23">
        <v>403</v>
      </c>
      <c r="I50" s="23">
        <v>393</v>
      </c>
      <c r="J50" s="23">
        <v>444</v>
      </c>
      <c r="K50" s="23">
        <v>466</v>
      </c>
      <c r="L50" s="23">
        <v>317</v>
      </c>
      <c r="M50" s="23">
        <v>265</v>
      </c>
      <c r="N50" s="23">
        <v>109</v>
      </c>
      <c r="O50" s="23">
        <v>924</v>
      </c>
      <c r="P50" s="23">
        <v>619</v>
      </c>
    </row>
    <row r="51" spans="1:16" ht="15" customHeight="1">
      <c r="A51" s="49"/>
      <c r="B51" s="24"/>
      <c r="C51" s="52"/>
      <c r="D51" s="31">
        <v>1</v>
      </c>
      <c r="E51" s="26">
        <v>0.14626446860750614</v>
      </c>
      <c r="F51" s="27">
        <v>0.11504735180638373</v>
      </c>
      <c r="G51" s="27">
        <v>0.16169764994738689</v>
      </c>
      <c r="H51" s="27">
        <v>0.14135391090845317</v>
      </c>
      <c r="I51" s="27">
        <v>0.1378463696948439</v>
      </c>
      <c r="J51" s="27">
        <v>0.15573482988425114</v>
      </c>
      <c r="K51" s="27">
        <v>0.16345142055419151</v>
      </c>
      <c r="L51" s="27">
        <v>0.11118905647141354</v>
      </c>
      <c r="M51" s="27">
        <v>9.2949842160645391E-2</v>
      </c>
      <c r="N51" s="27">
        <v>3.8232199228340931E-2</v>
      </c>
      <c r="O51" s="27">
        <v>0.32409680813749564</v>
      </c>
      <c r="P51" s="27">
        <v>0.21711680112241319</v>
      </c>
    </row>
    <row r="52" spans="1:16" ht="15" customHeight="1">
      <c r="A52" s="49"/>
      <c r="B52" s="24"/>
      <c r="C52" s="51" t="s">
        <v>306</v>
      </c>
      <c r="D52" s="28">
        <v>1975</v>
      </c>
      <c r="E52" s="29">
        <v>394</v>
      </c>
      <c r="F52" s="30">
        <v>190</v>
      </c>
      <c r="G52" s="30">
        <v>306</v>
      </c>
      <c r="H52" s="30">
        <v>262</v>
      </c>
      <c r="I52" s="30">
        <v>278</v>
      </c>
      <c r="J52" s="30">
        <v>322</v>
      </c>
      <c r="K52" s="30">
        <v>268</v>
      </c>
      <c r="L52" s="30">
        <v>362</v>
      </c>
      <c r="M52" s="30">
        <v>108</v>
      </c>
      <c r="N52" s="30">
        <v>56</v>
      </c>
      <c r="O52" s="30">
        <v>792</v>
      </c>
      <c r="P52" s="30">
        <v>205</v>
      </c>
    </row>
    <row r="53" spans="1:16" ht="15" customHeight="1">
      <c r="A53" s="49"/>
      <c r="B53" s="24"/>
      <c r="C53" s="52"/>
      <c r="D53" s="31">
        <v>1</v>
      </c>
      <c r="E53" s="26">
        <v>0.19949367088607595</v>
      </c>
      <c r="F53" s="27">
        <v>9.6202531645569619E-2</v>
      </c>
      <c r="G53" s="27">
        <v>0.1549367088607595</v>
      </c>
      <c r="H53" s="27">
        <v>0.13265822784810127</v>
      </c>
      <c r="I53" s="27">
        <v>0.14075949367088608</v>
      </c>
      <c r="J53" s="27">
        <v>0.16303797468354431</v>
      </c>
      <c r="K53" s="27">
        <v>0.13569620253164558</v>
      </c>
      <c r="L53" s="27">
        <v>0.18329113924050633</v>
      </c>
      <c r="M53" s="27">
        <v>5.4683544303797467E-2</v>
      </c>
      <c r="N53" s="27">
        <v>2.8354430379746835E-2</v>
      </c>
      <c r="O53" s="27">
        <v>0.4010126582278481</v>
      </c>
      <c r="P53" s="27">
        <v>0.10379746835443038</v>
      </c>
    </row>
    <row r="54" spans="1:16" ht="15" customHeight="1">
      <c r="A54" s="49"/>
      <c r="B54" s="24"/>
      <c r="C54" s="51" t="s">
        <v>307</v>
      </c>
      <c r="D54" s="28">
        <v>923</v>
      </c>
      <c r="E54" s="29">
        <v>150</v>
      </c>
      <c r="F54" s="30">
        <v>117</v>
      </c>
      <c r="G54" s="30">
        <v>178</v>
      </c>
      <c r="H54" s="30">
        <v>190</v>
      </c>
      <c r="I54" s="30">
        <v>166</v>
      </c>
      <c r="J54" s="30">
        <v>202</v>
      </c>
      <c r="K54" s="30">
        <v>201</v>
      </c>
      <c r="L54" s="30">
        <v>226</v>
      </c>
      <c r="M54" s="30">
        <v>64</v>
      </c>
      <c r="N54" s="30">
        <v>33</v>
      </c>
      <c r="O54" s="30">
        <v>263</v>
      </c>
      <c r="P54" s="30">
        <v>142</v>
      </c>
    </row>
    <row r="55" spans="1:16" ht="15" customHeight="1">
      <c r="A55" s="49"/>
      <c r="B55" s="24"/>
      <c r="C55" s="52"/>
      <c r="D55" s="31">
        <v>1</v>
      </c>
      <c r="E55" s="26">
        <v>0.16251354279523295</v>
      </c>
      <c r="F55" s="27">
        <v>0.12676056338028169</v>
      </c>
      <c r="G55" s="27">
        <v>0.19284940411700974</v>
      </c>
      <c r="H55" s="27">
        <v>0.20585048754062837</v>
      </c>
      <c r="I55" s="27">
        <v>0.17984832069339113</v>
      </c>
      <c r="J55" s="27">
        <v>0.21885157096424701</v>
      </c>
      <c r="K55" s="27">
        <v>0.21776814734561215</v>
      </c>
      <c r="L55" s="27">
        <v>0.24485373781148428</v>
      </c>
      <c r="M55" s="27">
        <v>6.9339111592632716E-2</v>
      </c>
      <c r="N55" s="27">
        <v>3.5752979414951244E-2</v>
      </c>
      <c r="O55" s="27">
        <v>0.28494041170097506</v>
      </c>
      <c r="P55" s="27">
        <v>0.15384615384615385</v>
      </c>
    </row>
    <row r="56" spans="1:16" ht="15" customHeight="1">
      <c r="A56" s="49"/>
      <c r="B56" s="24"/>
      <c r="C56" s="51" t="s">
        <v>12</v>
      </c>
      <c r="D56" s="28">
        <v>1215</v>
      </c>
      <c r="E56" s="29">
        <v>186</v>
      </c>
      <c r="F56" s="30">
        <v>169</v>
      </c>
      <c r="G56" s="30">
        <v>193</v>
      </c>
      <c r="H56" s="30">
        <v>197</v>
      </c>
      <c r="I56" s="30">
        <v>176</v>
      </c>
      <c r="J56" s="30">
        <v>234</v>
      </c>
      <c r="K56" s="30">
        <v>171</v>
      </c>
      <c r="L56" s="30">
        <v>215</v>
      </c>
      <c r="M56" s="30">
        <v>74</v>
      </c>
      <c r="N56" s="30">
        <v>28</v>
      </c>
      <c r="O56" s="30">
        <v>440</v>
      </c>
      <c r="P56" s="30">
        <v>225</v>
      </c>
    </row>
    <row r="57" spans="1:16" ht="15" customHeight="1">
      <c r="A57" s="49"/>
      <c r="B57" s="24"/>
      <c r="C57" s="52"/>
      <c r="D57" s="31">
        <v>1</v>
      </c>
      <c r="E57" s="26">
        <v>0.15308641975308643</v>
      </c>
      <c r="F57" s="27">
        <v>0.13909465020576131</v>
      </c>
      <c r="G57" s="27">
        <v>0.15884773662551441</v>
      </c>
      <c r="H57" s="27">
        <v>0.16213991769547326</v>
      </c>
      <c r="I57" s="27">
        <v>0.14485596707818929</v>
      </c>
      <c r="J57" s="27">
        <v>0.19259259259259259</v>
      </c>
      <c r="K57" s="27">
        <v>0.14074074074074075</v>
      </c>
      <c r="L57" s="27">
        <v>0.17695473251028807</v>
      </c>
      <c r="M57" s="27">
        <v>6.0905349794238686E-2</v>
      </c>
      <c r="N57" s="27">
        <v>2.3045267489711935E-2</v>
      </c>
      <c r="O57" s="27">
        <v>0.36213991769547327</v>
      </c>
      <c r="P57" s="27">
        <v>0.18518518518518517</v>
      </c>
    </row>
    <row r="58" spans="1:16" ht="15" customHeight="1">
      <c r="A58" s="49"/>
      <c r="B58" s="24"/>
      <c r="C58" s="51" t="s">
        <v>308</v>
      </c>
      <c r="D58" s="28">
        <v>2062</v>
      </c>
      <c r="E58" s="29">
        <v>367</v>
      </c>
      <c r="F58" s="30">
        <v>261</v>
      </c>
      <c r="G58" s="30">
        <v>405</v>
      </c>
      <c r="H58" s="30">
        <v>299</v>
      </c>
      <c r="I58" s="30">
        <v>335</v>
      </c>
      <c r="J58" s="30">
        <v>426</v>
      </c>
      <c r="K58" s="30">
        <v>361</v>
      </c>
      <c r="L58" s="30">
        <v>377</v>
      </c>
      <c r="M58" s="30">
        <v>131</v>
      </c>
      <c r="N58" s="30">
        <v>72</v>
      </c>
      <c r="O58" s="30">
        <v>562</v>
      </c>
      <c r="P58" s="30">
        <v>493</v>
      </c>
    </row>
    <row r="59" spans="1:16" ht="15" customHeight="1">
      <c r="A59" s="49"/>
      <c r="B59" s="24"/>
      <c r="C59" s="52"/>
      <c r="D59" s="31">
        <v>1</v>
      </c>
      <c r="E59" s="26">
        <v>0.17798254122211446</v>
      </c>
      <c r="F59" s="27">
        <v>0.12657613967022308</v>
      </c>
      <c r="G59" s="27">
        <v>0.19641125121241512</v>
      </c>
      <c r="H59" s="27">
        <v>0.14500484966052377</v>
      </c>
      <c r="I59" s="27">
        <v>0.16246362754607177</v>
      </c>
      <c r="J59" s="27">
        <v>0.20659553831231814</v>
      </c>
      <c r="K59" s="27">
        <v>0.17507274490785646</v>
      </c>
      <c r="L59" s="27">
        <v>0.18283220174587778</v>
      </c>
      <c r="M59" s="27">
        <v>6.3530552861299702E-2</v>
      </c>
      <c r="N59" s="27">
        <v>3.4917555771096023E-2</v>
      </c>
      <c r="O59" s="27">
        <v>0.27255092143549953</v>
      </c>
      <c r="P59" s="27">
        <v>0.2390882638215325</v>
      </c>
    </row>
    <row r="60" spans="1:16" ht="15" customHeight="1">
      <c r="A60" s="49"/>
      <c r="B60" s="24"/>
      <c r="C60" s="51" t="s">
        <v>16</v>
      </c>
      <c r="D60" s="28">
        <v>1141</v>
      </c>
      <c r="E60" s="29">
        <v>187</v>
      </c>
      <c r="F60" s="30">
        <v>128</v>
      </c>
      <c r="G60" s="30">
        <v>167</v>
      </c>
      <c r="H60" s="30">
        <v>137</v>
      </c>
      <c r="I60" s="30">
        <v>127</v>
      </c>
      <c r="J60" s="30">
        <v>216</v>
      </c>
      <c r="K60" s="30">
        <v>211</v>
      </c>
      <c r="L60" s="30">
        <v>215</v>
      </c>
      <c r="M60" s="30">
        <v>68</v>
      </c>
      <c r="N60" s="30">
        <v>16</v>
      </c>
      <c r="O60" s="30">
        <v>499</v>
      </c>
      <c r="P60" s="30">
        <v>101</v>
      </c>
    </row>
    <row r="61" spans="1:16" ht="15" customHeight="1">
      <c r="A61" s="49"/>
      <c r="B61" s="24"/>
      <c r="C61" s="52"/>
      <c r="D61" s="31">
        <v>1</v>
      </c>
      <c r="E61" s="26">
        <v>0.16389132340052587</v>
      </c>
      <c r="F61" s="27">
        <v>0.11218229623137599</v>
      </c>
      <c r="G61" s="27">
        <v>0.14636283961437335</v>
      </c>
      <c r="H61" s="27">
        <v>0.12007011393514461</v>
      </c>
      <c r="I61" s="27">
        <v>0.11130587204206836</v>
      </c>
      <c r="J61" s="27">
        <v>0.18930762489044697</v>
      </c>
      <c r="K61" s="27">
        <v>0.18492550394390886</v>
      </c>
      <c r="L61" s="27">
        <v>0.18843120070113936</v>
      </c>
      <c r="M61" s="27">
        <v>5.959684487291849E-2</v>
      </c>
      <c r="N61" s="27">
        <v>1.4022787028921999E-2</v>
      </c>
      <c r="O61" s="27">
        <v>0.43733567046450483</v>
      </c>
      <c r="P61" s="27">
        <v>8.851884312007012E-2</v>
      </c>
    </row>
    <row r="62" spans="1:16" ht="15" customHeight="1">
      <c r="A62" s="49"/>
      <c r="B62" s="24"/>
      <c r="C62" s="51" t="s">
        <v>5</v>
      </c>
      <c r="D62" s="28">
        <v>2265</v>
      </c>
      <c r="E62" s="29">
        <v>374</v>
      </c>
      <c r="F62" s="30">
        <v>301</v>
      </c>
      <c r="G62" s="30">
        <v>401</v>
      </c>
      <c r="H62" s="30">
        <v>379</v>
      </c>
      <c r="I62" s="30">
        <v>364</v>
      </c>
      <c r="J62" s="30">
        <v>514</v>
      </c>
      <c r="K62" s="30">
        <v>481</v>
      </c>
      <c r="L62" s="30">
        <v>446</v>
      </c>
      <c r="M62" s="30">
        <v>197</v>
      </c>
      <c r="N62" s="30">
        <v>60</v>
      </c>
      <c r="O62" s="30">
        <v>731</v>
      </c>
      <c r="P62" s="30">
        <v>294</v>
      </c>
    </row>
    <row r="63" spans="1:16" ht="15" customHeight="1">
      <c r="A63" s="49"/>
      <c r="B63" s="24"/>
      <c r="C63" s="52"/>
      <c r="D63" s="31">
        <v>1</v>
      </c>
      <c r="E63" s="26">
        <v>0.16512141280353201</v>
      </c>
      <c r="F63" s="27">
        <v>0.13289183222958056</v>
      </c>
      <c r="G63" s="27">
        <v>0.17704194260485651</v>
      </c>
      <c r="H63" s="27">
        <v>0.16732891832229579</v>
      </c>
      <c r="I63" s="27">
        <v>0.16070640176600443</v>
      </c>
      <c r="J63" s="27">
        <v>0.22693156732891831</v>
      </c>
      <c r="K63" s="27">
        <v>0.21236203090507727</v>
      </c>
      <c r="L63" s="27">
        <v>0.1969094922737307</v>
      </c>
      <c r="M63" s="27">
        <v>8.6975717439293596E-2</v>
      </c>
      <c r="N63" s="27">
        <v>2.6490066225165563E-2</v>
      </c>
      <c r="O63" s="27">
        <v>0.32273730684326712</v>
      </c>
      <c r="P63" s="27">
        <v>0.12980132450331125</v>
      </c>
    </row>
    <row r="64" spans="1:16" ht="15" customHeight="1">
      <c r="A64" s="49"/>
      <c r="B64" s="24"/>
      <c r="C64" s="51" t="s">
        <v>14</v>
      </c>
      <c r="D64" s="28">
        <v>1187</v>
      </c>
      <c r="E64" s="29">
        <v>125</v>
      </c>
      <c r="F64" s="30">
        <v>186</v>
      </c>
      <c r="G64" s="30">
        <v>184</v>
      </c>
      <c r="H64" s="30">
        <v>170</v>
      </c>
      <c r="I64" s="30">
        <v>141</v>
      </c>
      <c r="J64" s="30">
        <v>197</v>
      </c>
      <c r="K64" s="30">
        <v>180</v>
      </c>
      <c r="L64" s="30">
        <v>206</v>
      </c>
      <c r="M64" s="30">
        <v>77</v>
      </c>
      <c r="N64" s="30">
        <v>39</v>
      </c>
      <c r="O64" s="30">
        <v>454</v>
      </c>
      <c r="P64" s="30">
        <v>182</v>
      </c>
    </row>
    <row r="65" spans="1:16" ht="15" customHeight="1">
      <c r="A65" s="49"/>
      <c r="B65" s="24"/>
      <c r="C65" s="52"/>
      <c r="D65" s="31">
        <v>1</v>
      </c>
      <c r="E65" s="26">
        <v>0.10530749789385004</v>
      </c>
      <c r="F65" s="27">
        <v>0.15669755686604886</v>
      </c>
      <c r="G65" s="27">
        <v>0.15501263689974726</v>
      </c>
      <c r="H65" s="27">
        <v>0.14321819713563605</v>
      </c>
      <c r="I65" s="27">
        <v>0.11878685762426285</v>
      </c>
      <c r="J65" s="27">
        <v>0.16596461668070767</v>
      </c>
      <c r="K65" s="27">
        <v>0.15164279696714406</v>
      </c>
      <c r="L65" s="27">
        <v>0.17354675652906487</v>
      </c>
      <c r="M65" s="27">
        <v>6.486941870261162E-2</v>
      </c>
      <c r="N65" s="27">
        <v>3.285593934288121E-2</v>
      </c>
      <c r="O65" s="27">
        <v>0.38247683235046337</v>
      </c>
      <c r="P65" s="27">
        <v>0.15332771693344566</v>
      </c>
    </row>
    <row r="66" spans="1:16" ht="15" customHeight="1">
      <c r="A66" s="49"/>
      <c r="B66" s="24"/>
      <c r="C66" s="51" t="s">
        <v>19</v>
      </c>
      <c r="D66" s="28">
        <v>2539</v>
      </c>
      <c r="E66" s="29">
        <v>486</v>
      </c>
      <c r="F66" s="30">
        <v>399</v>
      </c>
      <c r="G66" s="30">
        <v>522</v>
      </c>
      <c r="H66" s="30">
        <v>438</v>
      </c>
      <c r="I66" s="30">
        <v>365</v>
      </c>
      <c r="J66" s="30">
        <v>513</v>
      </c>
      <c r="K66" s="30">
        <v>480</v>
      </c>
      <c r="L66" s="30">
        <v>593</v>
      </c>
      <c r="M66" s="30">
        <v>228</v>
      </c>
      <c r="N66" s="30">
        <v>85</v>
      </c>
      <c r="O66" s="30">
        <v>849</v>
      </c>
      <c r="P66" s="30">
        <v>333</v>
      </c>
    </row>
    <row r="67" spans="1:16" ht="15" customHeight="1">
      <c r="A67" s="49"/>
      <c r="B67" s="43"/>
      <c r="C67" s="60"/>
      <c r="D67" s="44">
        <v>1</v>
      </c>
      <c r="E67" s="45">
        <v>0.19141394249704607</v>
      </c>
      <c r="F67" s="46">
        <v>0.15714848365498227</v>
      </c>
      <c r="G67" s="46">
        <v>0.20559275305238284</v>
      </c>
      <c r="H67" s="46">
        <v>0.17250886175659708</v>
      </c>
      <c r="I67" s="46">
        <v>0.14375738479716424</v>
      </c>
      <c r="J67" s="46">
        <v>0.20204805041354865</v>
      </c>
      <c r="K67" s="46">
        <v>0.18905080740448996</v>
      </c>
      <c r="L67" s="46">
        <v>0.23355651831429697</v>
      </c>
      <c r="M67" s="46">
        <v>8.9799133517132729E-2</v>
      </c>
      <c r="N67" s="46">
        <v>3.3477747144545093E-2</v>
      </c>
      <c r="O67" s="46">
        <v>0.33438361559669161</v>
      </c>
      <c r="P67" s="46">
        <v>0.13115399763686492</v>
      </c>
    </row>
    <row r="68" spans="1:16" ht="15" customHeight="1">
      <c r="A68" s="49"/>
      <c r="B68" s="24" t="s">
        <v>283</v>
      </c>
      <c r="C68" s="53" t="s">
        <v>309</v>
      </c>
      <c r="D68" s="21">
        <v>2952</v>
      </c>
      <c r="E68" s="22">
        <v>469</v>
      </c>
      <c r="F68" s="23">
        <v>354</v>
      </c>
      <c r="G68" s="23">
        <v>592</v>
      </c>
      <c r="H68" s="23">
        <v>526</v>
      </c>
      <c r="I68" s="23">
        <v>512</v>
      </c>
      <c r="J68" s="23">
        <v>598</v>
      </c>
      <c r="K68" s="23">
        <v>523</v>
      </c>
      <c r="L68" s="23">
        <v>495</v>
      </c>
      <c r="M68" s="23">
        <v>264</v>
      </c>
      <c r="N68" s="23">
        <v>58</v>
      </c>
      <c r="O68" s="23">
        <v>902</v>
      </c>
      <c r="P68" s="23">
        <v>467</v>
      </c>
    </row>
    <row r="69" spans="1:16" ht="15" customHeight="1">
      <c r="A69" s="49"/>
      <c r="B69" s="24"/>
      <c r="C69" s="52"/>
      <c r="D69" s="31">
        <v>1</v>
      </c>
      <c r="E69" s="26">
        <v>0.15887533875338752</v>
      </c>
      <c r="F69" s="27">
        <v>0.11991869918699187</v>
      </c>
      <c r="G69" s="27">
        <v>0.20054200542005421</v>
      </c>
      <c r="H69" s="27">
        <v>0.17818428184281843</v>
      </c>
      <c r="I69" s="27">
        <v>0.17344173441734417</v>
      </c>
      <c r="J69" s="27">
        <v>0.20257452574525744</v>
      </c>
      <c r="K69" s="27">
        <v>0.17716802168021681</v>
      </c>
      <c r="L69" s="27">
        <v>0.1676829268292683</v>
      </c>
      <c r="M69" s="27">
        <v>8.943089430894309E-2</v>
      </c>
      <c r="N69" s="27">
        <v>1.9647696476964769E-2</v>
      </c>
      <c r="O69" s="27">
        <v>0.30555555555555558</v>
      </c>
      <c r="P69" s="27">
        <v>0.15819783197831977</v>
      </c>
    </row>
    <row r="70" spans="1:16" ht="15" customHeight="1">
      <c r="A70" s="49"/>
      <c r="B70" s="24"/>
      <c r="C70" s="51" t="s">
        <v>310</v>
      </c>
      <c r="D70" s="28">
        <v>2912</v>
      </c>
      <c r="E70" s="29">
        <v>542</v>
      </c>
      <c r="F70" s="30">
        <v>446</v>
      </c>
      <c r="G70" s="30">
        <v>655</v>
      </c>
      <c r="H70" s="30">
        <v>596</v>
      </c>
      <c r="I70" s="30">
        <v>560</v>
      </c>
      <c r="J70" s="30">
        <v>675</v>
      </c>
      <c r="K70" s="30">
        <v>549</v>
      </c>
      <c r="L70" s="30">
        <v>535</v>
      </c>
      <c r="M70" s="30">
        <v>265</v>
      </c>
      <c r="N70" s="30">
        <v>89</v>
      </c>
      <c r="O70" s="30">
        <v>850</v>
      </c>
      <c r="P70" s="30">
        <v>374</v>
      </c>
    </row>
    <row r="71" spans="1:16" ht="15" customHeight="1">
      <c r="A71" s="49"/>
      <c r="B71" s="24"/>
      <c r="C71" s="52"/>
      <c r="D71" s="31">
        <v>1</v>
      </c>
      <c r="E71" s="26">
        <v>0.18612637362637363</v>
      </c>
      <c r="F71" s="27">
        <v>0.15315934065934067</v>
      </c>
      <c r="G71" s="27">
        <v>0.22493131868131869</v>
      </c>
      <c r="H71" s="27">
        <v>0.20467032967032966</v>
      </c>
      <c r="I71" s="27">
        <v>0.19230769230769232</v>
      </c>
      <c r="J71" s="27">
        <v>0.23179945054945056</v>
      </c>
      <c r="K71" s="27">
        <v>0.18853021978021978</v>
      </c>
      <c r="L71" s="27">
        <v>0.18372252747252749</v>
      </c>
      <c r="M71" s="27">
        <v>9.1002747252747249E-2</v>
      </c>
      <c r="N71" s="27">
        <v>3.0563186813186812E-2</v>
      </c>
      <c r="O71" s="27">
        <v>0.29189560439560441</v>
      </c>
      <c r="P71" s="27">
        <v>0.12843406593406592</v>
      </c>
    </row>
    <row r="72" spans="1:16" ht="15" customHeight="1">
      <c r="A72" s="49"/>
      <c r="B72" s="24"/>
      <c r="C72" s="51" t="s">
        <v>311</v>
      </c>
      <c r="D72" s="28">
        <v>3812</v>
      </c>
      <c r="E72" s="29">
        <v>745</v>
      </c>
      <c r="F72" s="30">
        <v>528</v>
      </c>
      <c r="G72" s="30">
        <v>667</v>
      </c>
      <c r="H72" s="30">
        <v>583</v>
      </c>
      <c r="I72" s="30">
        <v>543</v>
      </c>
      <c r="J72" s="30">
        <v>753</v>
      </c>
      <c r="K72" s="30">
        <v>634</v>
      </c>
      <c r="L72" s="30">
        <v>802</v>
      </c>
      <c r="M72" s="30">
        <v>301</v>
      </c>
      <c r="N72" s="30">
        <v>107</v>
      </c>
      <c r="O72" s="30">
        <v>1288</v>
      </c>
      <c r="P72" s="30">
        <v>546</v>
      </c>
    </row>
    <row r="73" spans="1:16" ht="15" customHeight="1">
      <c r="A73" s="49"/>
      <c r="B73" s="24"/>
      <c r="C73" s="52"/>
      <c r="D73" s="31">
        <v>1</v>
      </c>
      <c r="E73" s="26">
        <v>0.19543546694648478</v>
      </c>
      <c r="F73" s="27">
        <v>0.13850996852046171</v>
      </c>
      <c r="G73" s="27">
        <v>0.17497376705141657</v>
      </c>
      <c r="H73" s="27">
        <v>0.15293809024134314</v>
      </c>
      <c r="I73" s="27">
        <v>0.14244491080797481</v>
      </c>
      <c r="J73" s="27">
        <v>0.19753410283315845</v>
      </c>
      <c r="K73" s="27">
        <v>0.16631689401888772</v>
      </c>
      <c r="L73" s="27">
        <v>0.21038824763903463</v>
      </c>
      <c r="M73" s="27">
        <v>7.896117523609654E-2</v>
      </c>
      <c r="N73" s="27">
        <v>2.8069254984260231E-2</v>
      </c>
      <c r="O73" s="27">
        <v>0.33788037775445962</v>
      </c>
      <c r="P73" s="27">
        <v>0.14323189926547744</v>
      </c>
    </row>
    <row r="74" spans="1:16" ht="15" customHeight="1">
      <c r="A74" s="49"/>
      <c r="B74" s="24"/>
      <c r="C74" s="51" t="s">
        <v>312</v>
      </c>
      <c r="D74" s="28">
        <v>2750</v>
      </c>
      <c r="E74" s="29">
        <v>510</v>
      </c>
      <c r="F74" s="30">
        <v>379</v>
      </c>
      <c r="G74" s="30">
        <v>500</v>
      </c>
      <c r="H74" s="30">
        <v>414</v>
      </c>
      <c r="I74" s="30">
        <v>394</v>
      </c>
      <c r="J74" s="30">
        <v>515</v>
      </c>
      <c r="K74" s="30">
        <v>461</v>
      </c>
      <c r="L74" s="30">
        <v>533</v>
      </c>
      <c r="M74" s="30">
        <v>175</v>
      </c>
      <c r="N74" s="30">
        <v>86</v>
      </c>
      <c r="O74" s="30">
        <v>1016</v>
      </c>
      <c r="P74" s="30">
        <v>432</v>
      </c>
    </row>
    <row r="75" spans="1:16" ht="15" customHeight="1">
      <c r="A75" s="49"/>
      <c r="B75" s="24"/>
      <c r="C75" s="52"/>
      <c r="D75" s="31">
        <v>1</v>
      </c>
      <c r="E75" s="26">
        <v>0.18545454545454546</v>
      </c>
      <c r="F75" s="27">
        <v>0.13781818181818181</v>
      </c>
      <c r="G75" s="27">
        <v>0.18181818181818182</v>
      </c>
      <c r="H75" s="27">
        <v>0.15054545454545454</v>
      </c>
      <c r="I75" s="27">
        <v>0.14327272727272727</v>
      </c>
      <c r="J75" s="27">
        <v>0.18727272727272729</v>
      </c>
      <c r="K75" s="27">
        <v>0.16763636363636364</v>
      </c>
      <c r="L75" s="27">
        <v>0.19381818181818181</v>
      </c>
      <c r="M75" s="27">
        <v>6.363636363636363E-2</v>
      </c>
      <c r="N75" s="27">
        <v>3.1272727272727271E-2</v>
      </c>
      <c r="O75" s="27">
        <v>0.36945454545454548</v>
      </c>
      <c r="P75" s="27">
        <v>0.15709090909090909</v>
      </c>
    </row>
    <row r="76" spans="1:16" ht="15" customHeight="1">
      <c r="A76" s="49"/>
      <c r="B76" s="24"/>
      <c r="C76" s="51" t="s">
        <v>313</v>
      </c>
      <c r="D76" s="28">
        <v>1585</v>
      </c>
      <c r="E76" s="29">
        <v>194</v>
      </c>
      <c r="F76" s="30">
        <v>166</v>
      </c>
      <c r="G76" s="30">
        <v>187</v>
      </c>
      <c r="H76" s="30">
        <v>162</v>
      </c>
      <c r="I76" s="30">
        <v>139</v>
      </c>
      <c r="J76" s="30">
        <v>243</v>
      </c>
      <c r="K76" s="30">
        <v>264</v>
      </c>
      <c r="L76" s="30">
        <v>274</v>
      </c>
      <c r="M76" s="30">
        <v>81</v>
      </c>
      <c r="N76" s="30">
        <v>77</v>
      </c>
      <c r="O76" s="30">
        <v>627</v>
      </c>
      <c r="P76" s="30">
        <v>305</v>
      </c>
    </row>
    <row r="77" spans="1:16" ht="15" customHeight="1">
      <c r="A77" s="49"/>
      <c r="B77" s="24"/>
      <c r="C77" s="52"/>
      <c r="D77" s="31">
        <v>1</v>
      </c>
      <c r="E77" s="26">
        <v>0.12239747634069401</v>
      </c>
      <c r="F77" s="27">
        <v>0.10473186119873817</v>
      </c>
      <c r="G77" s="27">
        <v>0.11798107255520504</v>
      </c>
      <c r="H77" s="27">
        <v>0.10220820189274447</v>
      </c>
      <c r="I77" s="27">
        <v>8.769716088328075E-2</v>
      </c>
      <c r="J77" s="27">
        <v>0.15331230283911673</v>
      </c>
      <c r="K77" s="27">
        <v>0.1665615141955836</v>
      </c>
      <c r="L77" s="27">
        <v>0.17287066246056781</v>
      </c>
      <c r="M77" s="27">
        <v>5.1104100946372237E-2</v>
      </c>
      <c r="N77" s="27">
        <v>4.8580441640378551E-2</v>
      </c>
      <c r="O77" s="27">
        <v>0.39558359621451106</v>
      </c>
      <c r="P77" s="27">
        <v>0.19242902208201892</v>
      </c>
    </row>
    <row r="78" spans="1:16" ht="15" customHeight="1">
      <c r="A78" s="49"/>
      <c r="B78" s="24"/>
      <c r="C78" s="51" t="s">
        <v>314</v>
      </c>
      <c r="D78" s="28">
        <v>1329</v>
      </c>
      <c r="E78" s="29">
        <v>147</v>
      </c>
      <c r="F78" s="30">
        <v>130</v>
      </c>
      <c r="G78" s="30">
        <v>141</v>
      </c>
      <c r="H78" s="30">
        <v>116</v>
      </c>
      <c r="I78" s="30">
        <v>124</v>
      </c>
      <c r="J78" s="30">
        <v>175</v>
      </c>
      <c r="K78" s="30">
        <v>235</v>
      </c>
      <c r="L78" s="30">
        <v>200</v>
      </c>
      <c r="M78" s="30">
        <v>81</v>
      </c>
      <c r="N78" s="30">
        <v>50</v>
      </c>
      <c r="O78" s="30">
        <v>517</v>
      </c>
      <c r="P78" s="30">
        <v>274</v>
      </c>
    </row>
    <row r="79" spans="1:16" ht="15" customHeight="1">
      <c r="A79" s="49"/>
      <c r="B79" s="24"/>
      <c r="C79" s="52"/>
      <c r="D79" s="31">
        <v>1</v>
      </c>
      <c r="E79" s="26">
        <v>0.11060948081264109</v>
      </c>
      <c r="F79" s="27">
        <v>9.7817908201655382E-2</v>
      </c>
      <c r="G79" s="27">
        <v>0.10609480812641084</v>
      </c>
      <c r="H79" s="27">
        <v>8.7283671933784807E-2</v>
      </c>
      <c r="I79" s="27">
        <v>9.3303235515425131E-2</v>
      </c>
      <c r="J79" s="27">
        <v>0.13167795334838225</v>
      </c>
      <c r="K79" s="27">
        <v>0.17682468021068473</v>
      </c>
      <c r="L79" s="27">
        <v>0.15048908954100829</v>
      </c>
      <c r="M79" s="27">
        <v>6.0948081264108354E-2</v>
      </c>
      <c r="N79" s="27">
        <v>3.7622272385252072E-2</v>
      </c>
      <c r="O79" s="27">
        <v>0.38901429646350638</v>
      </c>
      <c r="P79" s="27">
        <v>0.20617005267118135</v>
      </c>
    </row>
    <row r="80" spans="1:16" ht="15" customHeight="1">
      <c r="A80" s="49"/>
      <c r="B80" s="24"/>
      <c r="C80" s="51" t="s">
        <v>315</v>
      </c>
      <c r="D80" s="28">
        <v>686</v>
      </c>
      <c r="E80" s="29">
        <v>60</v>
      </c>
      <c r="F80" s="30">
        <v>56</v>
      </c>
      <c r="G80" s="30">
        <v>53</v>
      </c>
      <c r="H80" s="30">
        <v>55</v>
      </c>
      <c r="I80" s="30">
        <v>53</v>
      </c>
      <c r="J80" s="30">
        <v>75</v>
      </c>
      <c r="K80" s="30">
        <v>126</v>
      </c>
      <c r="L80" s="30">
        <v>81</v>
      </c>
      <c r="M80" s="30">
        <v>27</v>
      </c>
      <c r="N80" s="30">
        <v>29</v>
      </c>
      <c r="O80" s="30">
        <v>282</v>
      </c>
      <c r="P80" s="30">
        <v>177</v>
      </c>
    </row>
    <row r="81" spans="1:16" ht="15" customHeight="1">
      <c r="A81" s="49"/>
      <c r="B81" s="24"/>
      <c r="C81" s="52"/>
      <c r="D81" s="31">
        <v>1</v>
      </c>
      <c r="E81" s="26">
        <v>8.7463556851311949E-2</v>
      </c>
      <c r="F81" s="27">
        <v>8.1632653061224483E-2</v>
      </c>
      <c r="G81" s="27">
        <v>7.7259475218658891E-2</v>
      </c>
      <c r="H81" s="27">
        <v>8.0174927113702624E-2</v>
      </c>
      <c r="I81" s="27">
        <v>7.7259475218658891E-2</v>
      </c>
      <c r="J81" s="27">
        <v>0.10932944606413994</v>
      </c>
      <c r="K81" s="27">
        <v>0.18367346938775511</v>
      </c>
      <c r="L81" s="27">
        <v>0.11807580174927114</v>
      </c>
      <c r="M81" s="27">
        <v>3.9358600583090382E-2</v>
      </c>
      <c r="N81" s="27">
        <v>4.2274052478134108E-2</v>
      </c>
      <c r="O81" s="27">
        <v>0.41107871720116618</v>
      </c>
      <c r="P81" s="27">
        <v>0.25801749271137026</v>
      </c>
    </row>
    <row r="82" spans="1:16" ht="15" customHeight="1">
      <c r="A82" s="49"/>
      <c r="B82" s="24"/>
      <c r="C82" s="51" t="s">
        <v>20</v>
      </c>
      <c r="D82" s="28">
        <v>0</v>
      </c>
      <c r="E82" s="29">
        <v>0</v>
      </c>
      <c r="F82" s="30">
        <v>0</v>
      </c>
      <c r="G82" s="30">
        <v>0</v>
      </c>
      <c r="H82" s="30">
        <v>0</v>
      </c>
      <c r="I82" s="30">
        <v>0</v>
      </c>
      <c r="J82" s="30">
        <v>0</v>
      </c>
      <c r="K82" s="30">
        <v>0</v>
      </c>
      <c r="L82" s="30">
        <v>0</v>
      </c>
      <c r="M82" s="30">
        <v>0</v>
      </c>
      <c r="N82" s="30">
        <v>0</v>
      </c>
      <c r="O82" s="30">
        <v>0</v>
      </c>
      <c r="P82" s="30">
        <v>0</v>
      </c>
    </row>
    <row r="83" spans="1:16" ht="15" customHeight="1">
      <c r="A83" s="49"/>
      <c r="B83" s="43"/>
      <c r="C83" s="60"/>
      <c r="D83" s="44">
        <v>0</v>
      </c>
      <c r="E83" s="45">
        <v>0</v>
      </c>
      <c r="F83" s="46">
        <v>0</v>
      </c>
      <c r="G83" s="46">
        <v>0</v>
      </c>
      <c r="H83" s="46">
        <v>0</v>
      </c>
      <c r="I83" s="46">
        <v>0</v>
      </c>
      <c r="J83" s="46">
        <v>0</v>
      </c>
      <c r="K83" s="46">
        <v>0</v>
      </c>
      <c r="L83" s="46">
        <v>0</v>
      </c>
      <c r="M83" s="46">
        <v>0</v>
      </c>
      <c r="N83" s="46">
        <v>0</v>
      </c>
      <c r="O83" s="46">
        <v>0</v>
      </c>
      <c r="P83" s="46">
        <v>0</v>
      </c>
    </row>
    <row r="84" spans="1:16" ht="15" customHeight="1">
      <c r="A84" s="49"/>
      <c r="B84" s="24" t="s">
        <v>316</v>
      </c>
      <c r="C84" s="53" t="s">
        <v>317</v>
      </c>
      <c r="D84" s="21">
        <v>4187</v>
      </c>
      <c r="E84" s="22">
        <v>671</v>
      </c>
      <c r="F84" s="23">
        <v>534</v>
      </c>
      <c r="G84" s="23">
        <v>831</v>
      </c>
      <c r="H84" s="23">
        <v>751</v>
      </c>
      <c r="I84" s="23">
        <v>713</v>
      </c>
      <c r="J84" s="23">
        <v>841</v>
      </c>
      <c r="K84" s="23">
        <v>805</v>
      </c>
      <c r="L84" s="23">
        <v>678</v>
      </c>
      <c r="M84" s="23">
        <v>323</v>
      </c>
      <c r="N84" s="23">
        <v>102</v>
      </c>
      <c r="O84" s="23">
        <v>1342</v>
      </c>
      <c r="P84" s="23">
        <v>628</v>
      </c>
    </row>
    <row r="85" spans="1:16" ht="15" customHeight="1">
      <c r="A85" s="49"/>
      <c r="B85" s="24" t="s">
        <v>318</v>
      </c>
      <c r="C85" s="52"/>
      <c r="D85" s="31">
        <v>1</v>
      </c>
      <c r="E85" s="26">
        <v>0.16025794124671602</v>
      </c>
      <c r="F85" s="27">
        <v>0.12753761643181274</v>
      </c>
      <c r="G85" s="27">
        <v>0.19847145927871984</v>
      </c>
      <c r="H85" s="27">
        <v>0.17936470026271795</v>
      </c>
      <c r="I85" s="27">
        <v>0.17028898973011702</v>
      </c>
      <c r="J85" s="27">
        <v>0.20085980415572008</v>
      </c>
      <c r="K85" s="27">
        <v>0.19226176259851924</v>
      </c>
      <c r="L85" s="27">
        <v>0.16192978266061619</v>
      </c>
      <c r="M85" s="27">
        <v>7.7143539527107716E-2</v>
      </c>
      <c r="N85" s="27">
        <v>2.4361117745402436E-2</v>
      </c>
      <c r="O85" s="27">
        <v>0.32051588249343205</v>
      </c>
      <c r="P85" s="27">
        <v>0.14998805827561501</v>
      </c>
    </row>
    <row r="86" spans="1:16" ht="15" customHeight="1">
      <c r="A86" s="49"/>
      <c r="B86" s="24" t="s">
        <v>319</v>
      </c>
      <c r="C86" s="51" t="s">
        <v>320</v>
      </c>
      <c r="D86" s="28">
        <v>3737</v>
      </c>
      <c r="E86" s="29">
        <v>647</v>
      </c>
      <c r="F86" s="30">
        <v>535</v>
      </c>
      <c r="G86" s="30">
        <v>751</v>
      </c>
      <c r="H86" s="30">
        <v>671</v>
      </c>
      <c r="I86" s="30">
        <v>639</v>
      </c>
      <c r="J86" s="30">
        <v>798</v>
      </c>
      <c r="K86" s="30">
        <v>675</v>
      </c>
      <c r="L86" s="30">
        <v>656</v>
      </c>
      <c r="M86" s="30">
        <v>298</v>
      </c>
      <c r="N86" s="30">
        <v>112</v>
      </c>
      <c r="O86" s="30">
        <v>1224</v>
      </c>
      <c r="P86" s="30">
        <v>521</v>
      </c>
    </row>
    <row r="87" spans="1:16" ht="15" customHeight="1">
      <c r="A87" s="49"/>
      <c r="B87" s="24"/>
      <c r="C87" s="52"/>
      <c r="D87" s="31">
        <v>1</v>
      </c>
      <c r="E87" s="26">
        <v>0.17313352956917313</v>
      </c>
      <c r="F87" s="27">
        <v>0.14316296494514316</v>
      </c>
      <c r="G87" s="27">
        <v>0.20096333957720097</v>
      </c>
      <c r="H87" s="27">
        <v>0.17955579341717956</v>
      </c>
      <c r="I87" s="27">
        <v>0.170992774953171</v>
      </c>
      <c r="J87" s="27">
        <v>0.21354027294621353</v>
      </c>
      <c r="K87" s="27">
        <v>0.18062617072518061</v>
      </c>
      <c r="L87" s="27">
        <v>0.17554187851217554</v>
      </c>
      <c r="M87" s="27">
        <v>7.9743109446079749E-2</v>
      </c>
      <c r="N87" s="27">
        <v>2.9970564624029972E-2</v>
      </c>
      <c r="O87" s="27">
        <v>0.32753545624832753</v>
      </c>
      <c r="P87" s="27">
        <v>0.13941664436713941</v>
      </c>
    </row>
    <row r="88" spans="1:16" ht="15" customHeight="1">
      <c r="A88" s="49"/>
      <c r="B88" s="24"/>
      <c r="C88" s="51" t="s">
        <v>321</v>
      </c>
      <c r="D88" s="28">
        <v>2220</v>
      </c>
      <c r="E88" s="29">
        <v>420</v>
      </c>
      <c r="F88" s="30">
        <v>303</v>
      </c>
      <c r="G88" s="30">
        <v>387</v>
      </c>
      <c r="H88" s="30">
        <v>344</v>
      </c>
      <c r="I88" s="30">
        <v>324</v>
      </c>
      <c r="J88" s="30">
        <v>433</v>
      </c>
      <c r="K88" s="30">
        <v>366</v>
      </c>
      <c r="L88" s="30">
        <v>460</v>
      </c>
      <c r="M88" s="30">
        <v>175</v>
      </c>
      <c r="N88" s="30">
        <v>56</v>
      </c>
      <c r="O88" s="30">
        <v>760</v>
      </c>
      <c r="P88" s="30">
        <v>326</v>
      </c>
    </row>
    <row r="89" spans="1:16" ht="15" customHeight="1">
      <c r="A89" s="49"/>
      <c r="B89" s="24"/>
      <c r="C89" s="52"/>
      <c r="D89" s="31">
        <v>1</v>
      </c>
      <c r="E89" s="26">
        <v>0.1891891891891892</v>
      </c>
      <c r="F89" s="27">
        <v>0.13648648648648648</v>
      </c>
      <c r="G89" s="27">
        <v>0.17432432432432432</v>
      </c>
      <c r="H89" s="27">
        <v>0.15495495495495495</v>
      </c>
      <c r="I89" s="27">
        <v>0.14594594594594595</v>
      </c>
      <c r="J89" s="27">
        <v>0.19504504504504505</v>
      </c>
      <c r="K89" s="27">
        <v>0.16486486486486487</v>
      </c>
      <c r="L89" s="27">
        <v>0.2072072072072072</v>
      </c>
      <c r="M89" s="27">
        <v>7.8828828828828829E-2</v>
      </c>
      <c r="N89" s="27">
        <v>2.5225225225225224E-2</v>
      </c>
      <c r="O89" s="27">
        <v>0.34234234234234234</v>
      </c>
      <c r="P89" s="27">
        <v>0.14684684684684685</v>
      </c>
    </row>
    <row r="90" spans="1:16" ht="15" customHeight="1">
      <c r="A90" s="49"/>
      <c r="B90" s="24"/>
      <c r="C90" s="51" t="s">
        <v>322</v>
      </c>
      <c r="D90" s="28">
        <v>3166</v>
      </c>
      <c r="E90" s="29">
        <v>580</v>
      </c>
      <c r="F90" s="30">
        <v>421</v>
      </c>
      <c r="G90" s="30">
        <v>499</v>
      </c>
      <c r="H90" s="30">
        <v>415</v>
      </c>
      <c r="I90" s="30">
        <v>380</v>
      </c>
      <c r="J90" s="30">
        <v>568</v>
      </c>
      <c r="K90" s="30">
        <v>502</v>
      </c>
      <c r="L90" s="30">
        <v>631</v>
      </c>
      <c r="M90" s="30">
        <v>237</v>
      </c>
      <c r="N90" s="30">
        <v>105</v>
      </c>
      <c r="O90" s="30">
        <v>1127</v>
      </c>
      <c r="P90" s="30">
        <v>524</v>
      </c>
    </row>
    <row r="91" spans="1:16" ht="15" customHeight="1">
      <c r="A91" s="49"/>
      <c r="B91" s="24"/>
      <c r="C91" s="52"/>
      <c r="D91" s="31">
        <v>1</v>
      </c>
      <c r="E91" s="26">
        <v>0.18319646241313961</v>
      </c>
      <c r="F91" s="27">
        <v>0.13297536323436512</v>
      </c>
      <c r="G91" s="27">
        <v>0.15761212886923562</v>
      </c>
      <c r="H91" s="27">
        <v>0.13108022741629816</v>
      </c>
      <c r="I91" s="27">
        <v>0.12002526847757422</v>
      </c>
      <c r="J91" s="27">
        <v>0.17940619077700568</v>
      </c>
      <c r="K91" s="27">
        <v>0.15855969677826912</v>
      </c>
      <c r="L91" s="27">
        <v>0.19930511686670879</v>
      </c>
      <c r="M91" s="27">
        <v>7.4857864813644981E-2</v>
      </c>
      <c r="N91" s="27">
        <v>3.3164876816171827E-2</v>
      </c>
      <c r="O91" s="27">
        <v>0.35596967782691091</v>
      </c>
      <c r="P91" s="27">
        <v>0.1655085281111813</v>
      </c>
    </row>
    <row r="92" spans="1:16" ht="15" customHeight="1">
      <c r="A92" s="49"/>
      <c r="B92" s="24"/>
      <c r="C92" s="51" t="s">
        <v>323</v>
      </c>
      <c r="D92" s="28">
        <v>1639</v>
      </c>
      <c r="E92" s="29">
        <v>226</v>
      </c>
      <c r="F92" s="30">
        <v>172</v>
      </c>
      <c r="G92" s="30">
        <v>200</v>
      </c>
      <c r="H92" s="30">
        <v>163</v>
      </c>
      <c r="I92" s="30">
        <v>168</v>
      </c>
      <c r="J92" s="30">
        <v>234</v>
      </c>
      <c r="K92" s="30">
        <v>247</v>
      </c>
      <c r="L92" s="30">
        <v>295</v>
      </c>
      <c r="M92" s="30">
        <v>82</v>
      </c>
      <c r="N92" s="30">
        <v>75</v>
      </c>
      <c r="O92" s="30">
        <v>626</v>
      </c>
      <c r="P92" s="30">
        <v>336</v>
      </c>
    </row>
    <row r="93" spans="1:16" ht="15" customHeight="1">
      <c r="A93" s="49"/>
      <c r="B93" s="24"/>
      <c r="C93" s="52"/>
      <c r="D93" s="31">
        <v>1</v>
      </c>
      <c r="E93" s="26">
        <v>0.13788895668090298</v>
      </c>
      <c r="F93" s="27">
        <v>0.10494203782794387</v>
      </c>
      <c r="G93" s="27">
        <v>0.12202562538133008</v>
      </c>
      <c r="H93" s="27">
        <v>9.9450884685784016E-2</v>
      </c>
      <c r="I93" s="27">
        <v>0.10250152532031727</v>
      </c>
      <c r="J93" s="27">
        <v>0.14276998169615621</v>
      </c>
      <c r="K93" s="27">
        <v>0.15070164734594266</v>
      </c>
      <c r="L93" s="27">
        <v>0.17998779743746188</v>
      </c>
      <c r="M93" s="27">
        <v>5.0030506406345335E-2</v>
      </c>
      <c r="N93" s="27">
        <v>4.5759609517998782E-2</v>
      </c>
      <c r="O93" s="27">
        <v>0.38194020744356316</v>
      </c>
      <c r="P93" s="27">
        <v>0.20500305064063454</v>
      </c>
    </row>
    <row r="94" spans="1:16" ht="15" customHeight="1">
      <c r="A94" s="49"/>
      <c r="B94" s="24"/>
      <c r="C94" s="51" t="s">
        <v>324</v>
      </c>
      <c r="D94" s="28">
        <v>403</v>
      </c>
      <c r="E94" s="29">
        <v>49</v>
      </c>
      <c r="F94" s="30">
        <v>40</v>
      </c>
      <c r="G94" s="30">
        <v>52</v>
      </c>
      <c r="H94" s="30">
        <v>41</v>
      </c>
      <c r="I94" s="30">
        <v>41</v>
      </c>
      <c r="J94" s="30">
        <v>56</v>
      </c>
      <c r="K94" s="30">
        <v>69</v>
      </c>
      <c r="L94" s="30">
        <v>82</v>
      </c>
      <c r="M94" s="30">
        <v>30</v>
      </c>
      <c r="N94" s="30">
        <v>16</v>
      </c>
      <c r="O94" s="30">
        <v>163</v>
      </c>
      <c r="P94" s="30">
        <v>80</v>
      </c>
    </row>
    <row r="95" spans="1:16" ht="15" customHeight="1">
      <c r="A95" s="49"/>
      <c r="B95" s="24"/>
      <c r="C95" s="52"/>
      <c r="D95" s="31">
        <v>1</v>
      </c>
      <c r="E95" s="26">
        <v>0.12158808933002481</v>
      </c>
      <c r="F95" s="27">
        <v>9.9255583126550875E-2</v>
      </c>
      <c r="G95" s="27">
        <v>0.12903225806451613</v>
      </c>
      <c r="H95" s="27">
        <v>0.10173697270471464</v>
      </c>
      <c r="I95" s="27">
        <v>0.10173697270471464</v>
      </c>
      <c r="J95" s="27">
        <v>0.13895781637717122</v>
      </c>
      <c r="K95" s="27">
        <v>0.17121588089330025</v>
      </c>
      <c r="L95" s="27">
        <v>0.20347394540942929</v>
      </c>
      <c r="M95" s="27">
        <v>7.4441687344913146E-2</v>
      </c>
      <c r="N95" s="27">
        <v>3.9702233250620347E-2</v>
      </c>
      <c r="O95" s="27">
        <v>0.40446650124069478</v>
      </c>
      <c r="P95" s="27">
        <v>0.19851116625310175</v>
      </c>
    </row>
    <row r="96" spans="1:16" ht="15" customHeight="1">
      <c r="A96" s="49"/>
      <c r="B96" s="24"/>
      <c r="C96" s="51" t="s">
        <v>325</v>
      </c>
      <c r="D96" s="28">
        <v>373</v>
      </c>
      <c r="E96" s="29">
        <v>29</v>
      </c>
      <c r="F96" s="30">
        <v>23</v>
      </c>
      <c r="G96" s="30">
        <v>24</v>
      </c>
      <c r="H96" s="30">
        <v>23</v>
      </c>
      <c r="I96" s="30">
        <v>17</v>
      </c>
      <c r="J96" s="30">
        <v>45</v>
      </c>
      <c r="K96" s="30">
        <v>67</v>
      </c>
      <c r="L96" s="30">
        <v>58</v>
      </c>
      <c r="M96" s="30">
        <v>20</v>
      </c>
      <c r="N96" s="30">
        <v>17</v>
      </c>
      <c r="O96" s="30">
        <v>155</v>
      </c>
      <c r="P96" s="30">
        <v>85</v>
      </c>
    </row>
    <row r="97" spans="1:16" ht="15" customHeight="1">
      <c r="A97" s="49"/>
      <c r="B97" s="24"/>
      <c r="C97" s="52"/>
      <c r="D97" s="31">
        <v>1</v>
      </c>
      <c r="E97" s="26">
        <v>7.7747989276139406E-2</v>
      </c>
      <c r="F97" s="27">
        <v>6.1662198391420911E-2</v>
      </c>
      <c r="G97" s="27">
        <v>6.4343163538873996E-2</v>
      </c>
      <c r="H97" s="27">
        <v>6.1662198391420911E-2</v>
      </c>
      <c r="I97" s="27">
        <v>4.5576407506702415E-2</v>
      </c>
      <c r="J97" s="27">
        <v>0.12064343163538874</v>
      </c>
      <c r="K97" s="27">
        <v>0.17962466487935658</v>
      </c>
      <c r="L97" s="27">
        <v>0.15549597855227881</v>
      </c>
      <c r="M97" s="27">
        <v>5.3619302949061663E-2</v>
      </c>
      <c r="N97" s="27">
        <v>4.5576407506702415E-2</v>
      </c>
      <c r="O97" s="27">
        <v>0.41554959785522788</v>
      </c>
      <c r="P97" s="27">
        <v>0.22788203753351208</v>
      </c>
    </row>
    <row r="98" spans="1:16" ht="15" customHeight="1">
      <c r="A98" s="49"/>
      <c r="B98" s="24"/>
      <c r="C98" s="51" t="s">
        <v>326</v>
      </c>
      <c r="D98" s="28">
        <v>28</v>
      </c>
      <c r="E98" s="29">
        <v>3</v>
      </c>
      <c r="F98" s="30">
        <v>1</v>
      </c>
      <c r="G98" s="30">
        <v>4</v>
      </c>
      <c r="H98" s="30">
        <v>4</v>
      </c>
      <c r="I98" s="30">
        <v>2</v>
      </c>
      <c r="J98" s="30">
        <v>5</v>
      </c>
      <c r="K98" s="30">
        <v>6</v>
      </c>
      <c r="L98" s="30">
        <v>5</v>
      </c>
      <c r="M98" s="30">
        <v>1</v>
      </c>
      <c r="N98" s="30">
        <v>0</v>
      </c>
      <c r="O98" s="30">
        <v>13</v>
      </c>
      <c r="P98" s="30">
        <v>7</v>
      </c>
    </row>
    <row r="99" spans="1:16" ht="15" customHeight="1">
      <c r="A99" s="49"/>
      <c r="B99" s="24"/>
      <c r="C99" s="52"/>
      <c r="D99" s="31">
        <v>1</v>
      </c>
      <c r="E99" s="26">
        <v>0.10714285714285714</v>
      </c>
      <c r="F99" s="27">
        <v>3.5714285714285712E-2</v>
      </c>
      <c r="G99" s="27">
        <v>0.14285714285714285</v>
      </c>
      <c r="H99" s="27">
        <v>0.14285714285714285</v>
      </c>
      <c r="I99" s="27">
        <v>7.1428571428571425E-2</v>
      </c>
      <c r="J99" s="27">
        <v>0.17857142857142858</v>
      </c>
      <c r="K99" s="27">
        <v>0.21428571428571427</v>
      </c>
      <c r="L99" s="27">
        <v>0.17857142857142858</v>
      </c>
      <c r="M99" s="27">
        <v>3.5714285714285712E-2</v>
      </c>
      <c r="N99" s="27">
        <v>0</v>
      </c>
      <c r="O99" s="27">
        <v>0.4642857142857143</v>
      </c>
      <c r="P99" s="27">
        <v>0.25</v>
      </c>
    </row>
    <row r="100" spans="1:16" ht="15" customHeight="1">
      <c r="A100" s="49"/>
      <c r="B100" s="24"/>
      <c r="C100" s="51" t="s">
        <v>20</v>
      </c>
      <c r="D100" s="28">
        <v>1</v>
      </c>
      <c r="E100" s="29">
        <v>0</v>
      </c>
      <c r="F100" s="30">
        <v>0</v>
      </c>
      <c r="G100" s="30">
        <v>0</v>
      </c>
      <c r="H100" s="30">
        <v>0</v>
      </c>
      <c r="I100" s="30">
        <v>0</v>
      </c>
      <c r="J100" s="30">
        <v>0</v>
      </c>
      <c r="K100" s="30">
        <v>0</v>
      </c>
      <c r="L100" s="30">
        <v>0</v>
      </c>
      <c r="M100" s="30">
        <v>0</v>
      </c>
      <c r="N100" s="30">
        <v>0</v>
      </c>
      <c r="O100" s="30">
        <v>1</v>
      </c>
      <c r="P100" s="30">
        <v>0</v>
      </c>
    </row>
    <row r="101" spans="1:16" ht="15" customHeight="1">
      <c r="A101" s="49"/>
      <c r="B101" s="43"/>
      <c r="C101" s="60"/>
      <c r="D101" s="44">
        <v>1</v>
      </c>
      <c r="E101" s="45">
        <v>0</v>
      </c>
      <c r="F101" s="46">
        <v>0</v>
      </c>
      <c r="G101" s="46">
        <v>0</v>
      </c>
      <c r="H101" s="46">
        <v>0</v>
      </c>
      <c r="I101" s="46">
        <v>0</v>
      </c>
      <c r="J101" s="46">
        <v>0</v>
      </c>
      <c r="K101" s="46">
        <v>0</v>
      </c>
      <c r="L101" s="46">
        <v>0</v>
      </c>
      <c r="M101" s="46">
        <v>0</v>
      </c>
      <c r="N101" s="46">
        <v>0</v>
      </c>
      <c r="O101" s="46">
        <v>1</v>
      </c>
      <c r="P101" s="46">
        <v>0</v>
      </c>
    </row>
    <row r="102" spans="1:16" ht="15" customHeight="1">
      <c r="C102"/>
    </row>
    <row r="103" spans="1:16" ht="12" hidden="1" customHeight="1">
      <c r="C103"/>
    </row>
    <row r="104" spans="1:16" ht="12" hidden="1" customHeight="1">
      <c r="C104"/>
    </row>
    <row r="105" spans="1:16" ht="12" hidden="1" customHeight="1">
      <c r="C105"/>
    </row>
    <row r="106" spans="1:16" ht="12" hidden="1" customHeight="1">
      <c r="C106"/>
    </row>
    <row r="107" spans="1:16" ht="12" hidden="1" customHeight="1">
      <c r="C107"/>
    </row>
    <row r="108" spans="1:16" ht="12" hidden="1" customHeight="1">
      <c r="C108"/>
    </row>
    <row r="109" spans="1:16" ht="12" hidden="1" customHeight="1">
      <c r="C109"/>
    </row>
    <row r="110" spans="1:16" ht="12" hidden="1" customHeight="1">
      <c r="C110"/>
    </row>
    <row r="111" spans="1:16" ht="12" hidden="1" customHeight="1">
      <c r="C111"/>
    </row>
    <row r="112" spans="1:16" ht="12" hidden="1" customHeight="1">
      <c r="C112"/>
    </row>
    <row r="113" spans="3:3" ht="12" hidden="1" customHeight="1">
      <c r="C113"/>
    </row>
    <row r="114" spans="3:3" ht="12" hidden="1" customHeight="1">
      <c r="C114"/>
    </row>
    <row r="115" spans="3:3" ht="12" hidden="1" customHeight="1"/>
    <row r="116" spans="3:3" ht="12" hidden="1" customHeight="1"/>
    <row r="117" spans="3:3" ht="12" hidden="1" customHeight="1"/>
    <row r="118" spans="3:3" ht="12" hidden="1" customHeight="1"/>
    <row r="119" spans="3:3" ht="12" hidden="1" customHeight="1"/>
    <row r="120" spans="3:3" ht="12" hidden="1" customHeight="1"/>
    <row r="121" spans="3:3" ht="12" hidden="1" customHeight="1"/>
    <row r="122" spans="3:3" ht="12" hidden="1" customHeight="1"/>
    <row r="123" spans="3:3" ht="12" hidden="1" customHeight="1"/>
    <row r="124" spans="3:3" ht="12" hidden="1" customHeight="1"/>
    <row r="125" spans="3:3" ht="12" hidden="1" customHeight="1"/>
    <row r="126" spans="3:3" ht="12" hidden="1" customHeight="1"/>
    <row r="127" spans="3:3" ht="12" hidden="1" customHeight="1"/>
    <row r="128" spans="3:3" ht="12" hidden="1" customHeight="1"/>
    <row r="129" ht="12" hidden="1" customHeight="1"/>
    <row r="130" ht="12" hidden="1" customHeight="1"/>
    <row r="131" ht="12" hidden="1" customHeight="1"/>
    <row r="132" ht="12" hidden="1" customHeight="1"/>
    <row r="133" ht="12" hidden="1" customHeight="1"/>
    <row r="134" ht="12" hidden="1" customHeight="1"/>
    <row r="135" ht="12" hidden="1" customHeight="1"/>
    <row r="136" ht="12" hidden="1" customHeight="1"/>
    <row r="137" ht="12" hidden="1" customHeight="1"/>
    <row r="138" ht="12" hidden="1" customHeight="1"/>
    <row r="139" ht="12" hidden="1" customHeight="1"/>
    <row r="140" ht="12" hidden="1" customHeight="1"/>
    <row r="141" ht="12" hidden="1" customHeight="1"/>
  </sheetData>
  <mergeCells count="47">
    <mergeCell ref="B8:C9"/>
    <mergeCell ref="C10:C11"/>
    <mergeCell ref="C12:C13"/>
    <mergeCell ref="C14:C15"/>
    <mergeCell ref="C16:C17"/>
    <mergeCell ref="C18:C19"/>
    <mergeCell ref="C20:C21"/>
    <mergeCell ref="C22:C23"/>
    <mergeCell ref="C24:C25"/>
    <mergeCell ref="C26:C27"/>
    <mergeCell ref="C44:C45"/>
    <mergeCell ref="C28:C29"/>
    <mergeCell ref="C30:C31"/>
    <mergeCell ref="C32:C33"/>
    <mergeCell ref="C34:C35"/>
    <mergeCell ref="C36:C37"/>
    <mergeCell ref="C38:C39"/>
    <mergeCell ref="C40:C41"/>
    <mergeCell ref="C42:C43"/>
    <mergeCell ref="C66:C67"/>
    <mergeCell ref="C46:C47"/>
    <mergeCell ref="C48:C49"/>
    <mergeCell ref="C50:C51"/>
    <mergeCell ref="C52:C53"/>
    <mergeCell ref="C54:C55"/>
    <mergeCell ref="C56:C57"/>
    <mergeCell ref="C58:C59"/>
    <mergeCell ref="C60:C61"/>
    <mergeCell ref="C62:C63"/>
    <mergeCell ref="C64:C65"/>
    <mergeCell ref="C86:C87"/>
    <mergeCell ref="C68:C69"/>
    <mergeCell ref="C70:C71"/>
    <mergeCell ref="C72:C73"/>
    <mergeCell ref="C74:C75"/>
    <mergeCell ref="C76:C77"/>
    <mergeCell ref="C78:C79"/>
    <mergeCell ref="C80:C81"/>
    <mergeCell ref="C82:C83"/>
    <mergeCell ref="C84:C85"/>
    <mergeCell ref="C100:C101"/>
    <mergeCell ref="C88:C89"/>
    <mergeCell ref="C90:C91"/>
    <mergeCell ref="C92:C93"/>
    <mergeCell ref="C94:C95"/>
    <mergeCell ref="C96:C97"/>
    <mergeCell ref="C98:C99"/>
  </mergeCells>
  <phoneticPr fontId="2"/>
  <conditionalFormatting sqref="E9:P9">
    <cfRule type="top10" dxfId="1563" priority="56" rank="1"/>
  </conditionalFormatting>
  <conditionalFormatting sqref="E67:P67">
    <cfRule type="top10" dxfId="1562" priority="49" rank="1"/>
  </conditionalFormatting>
  <conditionalFormatting sqref="E65:P65">
    <cfRule type="top10" dxfId="1561" priority="48" rank="1"/>
  </conditionalFormatting>
  <conditionalFormatting sqref="E63:P63">
    <cfRule type="top10" dxfId="1560" priority="47" rank="1"/>
  </conditionalFormatting>
  <conditionalFormatting sqref="E61:P61">
    <cfRule type="top10" dxfId="1559" priority="46" rank="1"/>
  </conditionalFormatting>
  <conditionalFormatting sqref="E59:P59">
    <cfRule type="top10" dxfId="1558" priority="45" rank="1"/>
  </conditionalFormatting>
  <conditionalFormatting sqref="E57:P57">
    <cfRule type="top10" dxfId="1557" priority="44" rank="1"/>
  </conditionalFormatting>
  <conditionalFormatting sqref="E55:P55">
    <cfRule type="top10" dxfId="1556" priority="43" rank="1"/>
  </conditionalFormatting>
  <conditionalFormatting sqref="E53:P53">
    <cfRule type="top10" dxfId="1555" priority="42" rank="1"/>
  </conditionalFormatting>
  <conditionalFormatting sqref="E51:P51">
    <cfRule type="top10" dxfId="1554" priority="41" rank="1"/>
  </conditionalFormatting>
  <conditionalFormatting sqref="E49:P49">
    <cfRule type="top10" dxfId="1553" priority="40" rank="1"/>
  </conditionalFormatting>
  <conditionalFormatting sqref="E47:P47">
    <cfRule type="top10" dxfId="1552" priority="39" rank="1"/>
  </conditionalFormatting>
  <conditionalFormatting sqref="E45:P45">
    <cfRule type="top10" dxfId="1551" priority="38" rank="1"/>
  </conditionalFormatting>
  <conditionalFormatting sqref="E43:P43">
    <cfRule type="top10" dxfId="1550" priority="37" rank="1"/>
  </conditionalFormatting>
  <conditionalFormatting sqref="E41:P41">
    <cfRule type="top10" dxfId="1549" priority="36" rank="1"/>
  </conditionalFormatting>
  <conditionalFormatting sqref="E39:P39">
    <cfRule type="top10" dxfId="1548" priority="35" rank="1"/>
  </conditionalFormatting>
  <conditionalFormatting sqref="E37:P37">
    <cfRule type="top10" dxfId="1547" priority="34" rank="1"/>
  </conditionalFormatting>
  <conditionalFormatting sqref="E35:P35">
    <cfRule type="top10" dxfId="1546" priority="32" rank="1"/>
  </conditionalFormatting>
  <conditionalFormatting sqref="E33:P33">
    <cfRule type="top10" dxfId="1545" priority="31" rank="1"/>
  </conditionalFormatting>
  <conditionalFormatting sqref="E31:P31">
    <cfRule type="top10" dxfId="1544" priority="30" rank="1"/>
  </conditionalFormatting>
  <conditionalFormatting sqref="E29:P29">
    <cfRule type="top10" dxfId="1543" priority="29" rank="1"/>
  </conditionalFormatting>
  <conditionalFormatting sqref="E27:P27">
    <cfRule type="top10" dxfId="1542" priority="28" rank="1"/>
  </conditionalFormatting>
  <conditionalFormatting sqref="E21:P21">
    <cfRule type="top10" dxfId="1541" priority="27" rank="1"/>
  </conditionalFormatting>
  <conditionalFormatting sqref="E19:P19">
    <cfRule type="top10" dxfId="1540" priority="26" rank="1"/>
  </conditionalFormatting>
  <conditionalFormatting sqref="E17:P17">
    <cfRule type="top10" dxfId="1539" priority="25" rank="1"/>
  </conditionalFormatting>
  <conditionalFormatting sqref="E15:P15">
    <cfRule type="top10" dxfId="1538" priority="24" rank="1"/>
  </conditionalFormatting>
  <conditionalFormatting sqref="E13:P13">
    <cfRule type="top10" dxfId="1537" priority="23" rank="1"/>
  </conditionalFormatting>
  <conditionalFormatting sqref="E11:P11">
    <cfRule type="top10" dxfId="1536" priority="22" rank="1"/>
  </conditionalFormatting>
  <conditionalFormatting sqref="E23:P23">
    <cfRule type="top10" dxfId="1535" priority="21" rank="1"/>
  </conditionalFormatting>
  <conditionalFormatting sqref="E25:P25">
    <cfRule type="top10" dxfId="1534" priority="20" rank="1"/>
  </conditionalFormatting>
  <conditionalFormatting sqref="E81:P81">
    <cfRule type="top10" dxfId="1533" priority="17" rank="1"/>
  </conditionalFormatting>
  <conditionalFormatting sqref="E79:P79">
    <cfRule type="top10" dxfId="1532" priority="16" rank="1"/>
  </conditionalFormatting>
  <conditionalFormatting sqref="E77:P77">
    <cfRule type="top10" dxfId="1531" priority="15" rank="1"/>
  </conditionalFormatting>
  <conditionalFormatting sqref="E75:P75">
    <cfRule type="top10" dxfId="1530" priority="14" rank="1"/>
  </conditionalFormatting>
  <conditionalFormatting sqref="E73:P73">
    <cfRule type="top10" dxfId="1529" priority="13" rank="1"/>
  </conditionalFormatting>
  <conditionalFormatting sqref="E71:P71">
    <cfRule type="top10" dxfId="1528" priority="12" rank="1"/>
  </conditionalFormatting>
  <conditionalFormatting sqref="E69:P69">
    <cfRule type="top10" dxfId="1527" priority="11" rank="1"/>
  </conditionalFormatting>
  <conditionalFormatting sqref="E101:P101">
    <cfRule type="top10" dxfId="1526" priority="9" rank="1"/>
  </conditionalFormatting>
  <conditionalFormatting sqref="E99:P99">
    <cfRule type="top10" dxfId="1525" priority="8" rank="1"/>
  </conditionalFormatting>
  <conditionalFormatting sqref="E97:P97">
    <cfRule type="top10" dxfId="1524" priority="7" rank="1"/>
  </conditionalFormatting>
  <conditionalFormatting sqref="E95:P95">
    <cfRule type="top10" dxfId="1523" priority="6" rank="1"/>
  </conditionalFormatting>
  <conditionalFormatting sqref="E93:P93">
    <cfRule type="top10" dxfId="1522" priority="5" rank="1"/>
  </conditionalFormatting>
  <conditionalFormatting sqref="E91:P91">
    <cfRule type="top10" dxfId="1521" priority="4" rank="1"/>
  </conditionalFormatting>
  <conditionalFormatting sqref="E89:P89">
    <cfRule type="top10" dxfId="1520" priority="3" rank="1"/>
  </conditionalFormatting>
  <conditionalFormatting sqref="E87:P87">
    <cfRule type="top10" dxfId="1519" priority="2" rank="1"/>
  </conditionalFormatting>
  <conditionalFormatting sqref="E85:P85">
    <cfRule type="top10" dxfId="1518" priority="1" rank="1"/>
  </conditionalFormatting>
  <pageMargins left="0.59055118110236227" right="0.59055118110236227" top="0.59055118110236227" bottom="0.59055118110236227" header="0.31496062992125984" footer="0.31496062992125984"/>
  <pageSetup paperSize="9" orientation="portrait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ワークシート</vt:lpstr>
      </vt:variant>
      <vt:variant>
        <vt:i4>42</vt:i4>
      </vt:variant>
    </vt:vector>
  </HeadingPairs>
  <TitlesOfParts>
    <vt:vector size="42" baseType="lpstr">
      <vt:lpstr>目次</vt:lpstr>
      <vt:lpstr>問1-高</vt:lpstr>
      <vt:lpstr>問2-分-高</vt:lpstr>
      <vt:lpstr>問3-分-高</vt:lpstr>
      <vt:lpstr>問4-分-高</vt:lpstr>
      <vt:lpstr>問5-分複-高</vt:lpstr>
      <vt:lpstr>問6-分複-高</vt:lpstr>
      <vt:lpstr>問7-複-高</vt:lpstr>
      <vt:lpstr>問8-複-高</vt:lpstr>
      <vt:lpstr>問9-高</vt:lpstr>
      <vt:lpstr>問10-高</vt:lpstr>
      <vt:lpstr>問11-分-高</vt:lpstr>
      <vt:lpstr>問12-分複-高</vt:lpstr>
      <vt:lpstr>問13-分複-高</vt:lpstr>
      <vt:lpstr>問14-分複-高</vt:lpstr>
      <vt:lpstr>問15-複-高</vt:lpstr>
      <vt:lpstr>問16-複-高</vt:lpstr>
      <vt:lpstr>問17-1-複-高</vt:lpstr>
      <vt:lpstr>問17-2-複-高</vt:lpstr>
      <vt:lpstr>問18-高</vt:lpstr>
      <vt:lpstr>問19-複-高</vt:lpstr>
      <vt:lpstr>問20-複-高</vt:lpstr>
      <vt:lpstr>問21-高</vt:lpstr>
      <vt:lpstr>問22-高</vt:lpstr>
      <vt:lpstr>問23-高</vt:lpstr>
      <vt:lpstr>問24-分複-高</vt:lpstr>
      <vt:lpstr>問25-分複-高</vt:lpstr>
      <vt:lpstr>問26-分-高</vt:lpstr>
      <vt:lpstr>問27-複-高</vt:lpstr>
      <vt:lpstr>問28-1-複-高</vt:lpstr>
      <vt:lpstr>問28-2-複-高</vt:lpstr>
      <vt:lpstr>問29-複-高</vt:lpstr>
      <vt:lpstr>問30-高</vt:lpstr>
      <vt:lpstr>問31-分複-高</vt:lpstr>
      <vt:lpstr>問32-分複-高</vt:lpstr>
      <vt:lpstr>問33-複-高</vt:lpstr>
      <vt:lpstr>問34-複-高</vt:lpstr>
      <vt:lpstr>問35-高</vt:lpstr>
      <vt:lpstr>問36-高</vt:lpstr>
      <vt:lpstr>問37-高</vt:lpstr>
      <vt:lpstr>問38-高</vt:lpstr>
      <vt:lpstr>問39-複-高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Hazuki Yokose</dc:creator>
  <cp:lastModifiedBy>鹿児島県</cp:lastModifiedBy>
  <cp:lastPrinted>2018-03-28T08:14:45Z</cp:lastPrinted>
  <dcterms:created xsi:type="dcterms:W3CDTF">2017-08-26T10:24:40Z</dcterms:created>
  <dcterms:modified xsi:type="dcterms:W3CDTF">2018-03-28T08:14:55Z</dcterms:modified>
</cp:coreProperties>
</file>