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4305"/>
  </bookViews>
  <sheets>
    <sheet name="目次" sheetId="106" r:id="rId1"/>
    <sheet name="問0-1" sheetId="7" r:id="rId2"/>
    <sheet name="問0-2" sheetId="8" r:id="rId3"/>
    <sheet name="問0-3" sheetId="9" r:id="rId4"/>
    <sheet name="問1-1-ニ" sheetId="10" r:id="rId5"/>
    <sheet name="問1-2-ニ" sheetId="11" r:id="rId6"/>
    <sheet name="問1-2-1-分複-ニ" sheetId="12" r:id="rId7"/>
    <sheet name="問1-3-ニ" sheetId="13" r:id="rId8"/>
    <sheet name="問1-4-ニ" sheetId="14" r:id="rId9"/>
    <sheet name="問2-1-ニ" sheetId="15" r:id="rId10"/>
    <sheet name="問2-2-ニ" sheetId="16" r:id="rId11"/>
    <sheet name="問2-3-ニ" sheetId="17" r:id="rId12"/>
    <sheet name="問2-4-ニ" sheetId="18" r:id="rId13"/>
    <sheet name="問2-5-ニ" sheetId="19" r:id="rId14"/>
    <sheet name="問2-6-ニ" sheetId="20" r:id="rId15"/>
    <sheet name="問2-7-ニ" sheetId="21" r:id="rId16"/>
    <sheet name="問2-8-ニ" sheetId="22" r:id="rId17"/>
    <sheet name="問2-8-1-分複-ニ" sheetId="23" r:id="rId18"/>
    <sheet name="問3-1-1-ニ" sheetId="24" r:id="rId19"/>
    <sheet name="問3-1-2-ニ" sheetId="25" r:id="rId20"/>
    <sheet name="問3-2-ニ" sheetId="26" r:id="rId21"/>
    <sheet name="問3-3-ニ" sheetId="27" r:id="rId22"/>
    <sheet name="問3-4-ニ" sheetId="28" r:id="rId23"/>
    <sheet name="問3-5-ニ" sheetId="29" r:id="rId24"/>
    <sheet name="問3-6-ニ" sheetId="30" r:id="rId25"/>
    <sheet name="問3-6-1-分-ニ" sheetId="31" r:id="rId26"/>
    <sheet name="問3-7-ニ" sheetId="32" r:id="rId27"/>
    <sheet name="問3-8-ニ" sheetId="33" r:id="rId28"/>
    <sheet name="問4-1-ニ" sheetId="34" r:id="rId29"/>
    <sheet name="問4-2-ニ" sheetId="35" r:id="rId30"/>
    <sheet name="問4-3-ニ" sheetId="36" r:id="rId31"/>
    <sheet name="問4-4-ニ" sheetId="37" r:id="rId32"/>
    <sheet name="問4-5-ニ" sheetId="38" r:id="rId33"/>
    <sheet name="問4-6-ニ" sheetId="39" r:id="rId34"/>
    <sheet name="問4-7-ニ" sheetId="40" r:id="rId35"/>
    <sheet name="問4-8-ニ" sheetId="41" r:id="rId36"/>
    <sheet name="問4-9-ニ" sheetId="42" r:id="rId37"/>
    <sheet name="問5-1-1-ニ" sheetId="43" r:id="rId38"/>
    <sheet name="問5-1-2-ニ" sheetId="44" r:id="rId39"/>
    <sheet name="問5-1-3-ニ" sheetId="45" r:id="rId40"/>
    <sheet name="問5-1-4-ニ" sheetId="46" r:id="rId41"/>
    <sheet name="問5-1-5-ニ" sheetId="47" r:id="rId42"/>
    <sheet name="問5-1-6-ニ" sheetId="48" r:id="rId43"/>
    <sheet name="問5-1-7-ニ" sheetId="49" r:id="rId44"/>
    <sheet name="問5-2-ニ" sheetId="50" r:id="rId45"/>
    <sheet name="問5-3-ニ" sheetId="51" r:id="rId46"/>
    <sheet name="問6-1-複-ニ" sheetId="52" r:id="rId47"/>
    <sheet name="問6-2-複-ニ" sheetId="53" r:id="rId48"/>
    <sheet name="問6-3-複-ニ" sheetId="54" r:id="rId49"/>
    <sheet name="問6-4-複-ニ" sheetId="55" r:id="rId50"/>
    <sheet name="問6-5-複-ニ" sheetId="56" r:id="rId51"/>
    <sheet name="問6-6-ニ" sheetId="57" r:id="rId52"/>
    <sheet name="問6-7-ニ" sheetId="58" r:id="rId53"/>
    <sheet name="問7-1-ニ" sheetId="59" r:id="rId54"/>
    <sheet name="問7-2-ニ" sheetId="60" r:id="rId55"/>
    <sheet name="問7-3-ニ" sheetId="61" r:id="rId56"/>
    <sheet name="問7-4-ニ" sheetId="62" r:id="rId57"/>
    <sheet name="問7-5-ニ" sheetId="63" r:id="rId58"/>
    <sheet name="問7-6-複-ニ" sheetId="64" r:id="rId59"/>
  </sheets>
  <definedNames>
    <definedName name="anslist_在宅要介護者">#REF!</definedName>
    <definedName name="sheetlist_在宅要介護者">#REF!</definedName>
  </definedNames>
  <calcPr calcId="145621"/>
</workbook>
</file>

<file path=xl/calcChain.xml><?xml version="1.0" encoding="utf-8"?>
<calcChain xmlns="http://schemas.openxmlformats.org/spreadsheetml/2006/main">
  <c r="B20" i="106" l="1"/>
  <c r="B19" i="106"/>
  <c r="B2" i="106" l="1"/>
  <c r="B3" i="106"/>
  <c r="B4" i="106"/>
  <c r="B5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B41" i="106"/>
  <c r="B42" i="106"/>
  <c r="B43" i="106"/>
  <c r="B44" i="106"/>
  <c r="B45" i="106"/>
  <c r="B46" i="106"/>
  <c r="B47" i="106"/>
  <c r="B48" i="106"/>
  <c r="B49" i="106"/>
  <c r="B50" i="106"/>
  <c r="B51" i="106"/>
  <c r="B52" i="106"/>
  <c r="B53" i="106"/>
  <c r="B54" i="106"/>
  <c r="B55" i="106"/>
  <c r="B56" i="106"/>
  <c r="B57" i="106"/>
  <c r="B58" i="106"/>
  <c r="B59" i="106"/>
</calcChain>
</file>

<file path=xl/sharedStrings.xml><?xml version="1.0" encoding="utf-8"?>
<sst xmlns="http://schemas.openxmlformats.org/spreadsheetml/2006/main" count="4034" uniqueCount="379">
  <si>
    <t>サンプル数</t>
    <rPh sb="4" eb="5">
      <t>スウ</t>
    </rPh>
    <phoneticPr fontId="2"/>
  </si>
  <si>
    <t>その他</t>
    <rPh sb="2" eb="3">
      <t>タ</t>
    </rPh>
    <phoneticPr fontId="2"/>
  </si>
  <si>
    <t>鹿児島</t>
    <rPh sb="0" eb="3">
      <t>カゴシマ</t>
    </rPh>
    <phoneticPr fontId="2"/>
  </si>
  <si>
    <t>できない</t>
  </si>
  <si>
    <t>ない</t>
  </si>
  <si>
    <t>肝属</t>
    <rPh sb="0" eb="2">
      <t>キモツキ</t>
    </rPh>
    <phoneticPr fontId="2"/>
  </si>
  <si>
    <t>高血圧</t>
  </si>
  <si>
    <t>配偶者</t>
  </si>
  <si>
    <t>出水</t>
    <rPh sb="0" eb="2">
      <t>イズミ</t>
    </rPh>
    <phoneticPr fontId="2"/>
  </si>
  <si>
    <t>うつ病</t>
  </si>
  <si>
    <t>ケアマネジャー</t>
  </si>
  <si>
    <t>熊毛</t>
    <rPh sb="0" eb="2">
      <t>クマゲ</t>
    </rPh>
    <phoneticPr fontId="2"/>
  </si>
  <si>
    <t>健康</t>
    <rPh sb="0" eb="2">
      <t>ケンコウ</t>
    </rPh>
    <phoneticPr fontId="2"/>
  </si>
  <si>
    <t>はい</t>
  </si>
  <si>
    <t>曽於</t>
    <rPh sb="0" eb="2">
      <t>ソオ</t>
    </rPh>
    <phoneticPr fontId="2"/>
  </si>
  <si>
    <t>友人</t>
  </si>
  <si>
    <t>介護</t>
    <rPh sb="0" eb="2">
      <t>カイゴ</t>
    </rPh>
    <phoneticPr fontId="2"/>
  </si>
  <si>
    <t>病気</t>
  </si>
  <si>
    <t>奄美</t>
    <rPh sb="0" eb="2">
      <t>アマミ</t>
    </rPh>
    <phoneticPr fontId="2"/>
  </si>
  <si>
    <t>脊椎損傷</t>
  </si>
  <si>
    <t>不明</t>
    <rPh sb="0" eb="2">
      <t>フメイ</t>
    </rPh>
    <phoneticPr fontId="2"/>
  </si>
  <si>
    <t>女性</t>
  </si>
  <si>
    <t>年齢</t>
    <rPh sb="0" eb="2">
      <t>ネンレイ</t>
    </rPh>
    <phoneticPr fontId="2"/>
  </si>
  <si>
    <t>思いつかない</t>
  </si>
  <si>
    <t>心臓病</t>
  </si>
  <si>
    <t>年齢</t>
  </si>
  <si>
    <t>問３　食べることについて</t>
  </si>
  <si>
    <t>問４　毎日の生活について</t>
  </si>
  <si>
    <t>問５　地域での活動について</t>
  </si>
  <si>
    <t>問６　たすけあいについて</t>
  </si>
  <si>
    <t>問７　健康について</t>
  </si>
  <si>
    <t>その他</t>
  </si>
  <si>
    <t>鹿児島</t>
  </si>
  <si>
    <t>肝属</t>
  </si>
  <si>
    <t>南薩</t>
  </si>
  <si>
    <t>出水</t>
  </si>
  <si>
    <t>熊毛</t>
  </si>
  <si>
    <t>川薩</t>
  </si>
  <si>
    <t>曽於</t>
  </si>
  <si>
    <t>奄美</t>
  </si>
  <si>
    <t>糖尿病</t>
  </si>
  <si>
    <t>不明</t>
  </si>
  <si>
    <t>腎疾患（透析）</t>
  </si>
  <si>
    <t>男女</t>
  </si>
  <si>
    <t>無回答</t>
  </si>
  <si>
    <t>男性</t>
  </si>
  <si>
    <t>圏域</t>
  </si>
  <si>
    <t>■_介護予防・日常生活圏域ニーズ調査</t>
  </si>
  <si>
    <t>問１　あなたのご家族や生活状況について</t>
  </si>
  <si>
    <t>問２　からだを動かすことについて</t>
  </si>
  <si>
    <t>姶良・伊佐</t>
  </si>
  <si>
    <t>１人暮らし</t>
  </si>
  <si>
    <t>息子・娘との２世帯</t>
  </si>
  <si>
    <t>介護・介助は必要ない</t>
  </si>
  <si>
    <t>何らかの介護・介助は必要だが，現在は受けていない</t>
  </si>
  <si>
    <t>がん（悪性新生物）</t>
  </si>
  <si>
    <t>パーキンソン病</t>
  </si>
  <si>
    <t>視覚・聴覚障害</t>
  </si>
  <si>
    <t>骨折・転倒</t>
  </si>
  <si>
    <t>高齢による衰弱</t>
  </si>
  <si>
    <t>大変苦しい</t>
  </si>
  <si>
    <t>やや苦しい</t>
  </si>
  <si>
    <t>ふつう</t>
  </si>
  <si>
    <t>ややゆとりがある</t>
  </si>
  <si>
    <t>大変ゆとりがある</t>
  </si>
  <si>
    <t>持家（一戸建て）</t>
  </si>
  <si>
    <t>持家（集合住宅）</t>
  </si>
  <si>
    <t>公営賃貸住宅</t>
  </si>
  <si>
    <t>借家</t>
  </si>
  <si>
    <t>できるし，している</t>
  </si>
  <si>
    <t>できるけどしていない</t>
  </si>
  <si>
    <t>何度もある</t>
  </si>
  <si>
    <t>１度ある</t>
  </si>
  <si>
    <t>とても不安である</t>
  </si>
  <si>
    <t>やや不安である</t>
  </si>
  <si>
    <t>あまり不安でない</t>
  </si>
  <si>
    <t>不安でない</t>
  </si>
  <si>
    <t>ほとんど外出しない</t>
  </si>
  <si>
    <t>週１回</t>
  </si>
  <si>
    <t>週２～４回</t>
  </si>
  <si>
    <t>週５回以上</t>
  </si>
  <si>
    <t>とても減っている</t>
  </si>
  <si>
    <t>減っている</t>
  </si>
  <si>
    <t>あまり減っていない</t>
  </si>
  <si>
    <t>減っていない</t>
  </si>
  <si>
    <t>いいえ</t>
  </si>
  <si>
    <t>足腰などの痛み</t>
  </si>
  <si>
    <t>目の障害</t>
  </si>
  <si>
    <t>外での楽しみがない</t>
  </si>
  <si>
    <t>経済的に出られない</t>
  </si>
  <si>
    <t>交通手段がない</t>
  </si>
  <si>
    <t>減少があった</t>
  </si>
  <si>
    <t>減少がなかった</t>
  </si>
  <si>
    <t>毎日ある</t>
  </si>
  <si>
    <t>週に何度かある</t>
  </si>
  <si>
    <t>月に何度かある</t>
  </si>
  <si>
    <t>年に何度かある</t>
  </si>
  <si>
    <t>ほとんどない</t>
  </si>
  <si>
    <t>趣味あり</t>
  </si>
  <si>
    <t>生きがいあり</t>
  </si>
  <si>
    <t>週４回以上</t>
  </si>
  <si>
    <t>週２～３回</t>
  </si>
  <si>
    <t>月１～３回</t>
  </si>
  <si>
    <t>年に数回</t>
  </si>
  <si>
    <t>参加していない</t>
  </si>
  <si>
    <t>是非参加したい</t>
  </si>
  <si>
    <t>参加してもよい</t>
  </si>
  <si>
    <t>参加したくない</t>
  </si>
  <si>
    <t>同居の子ども</t>
  </si>
  <si>
    <t>別居の子ども</t>
  </si>
  <si>
    <t>兄弟姉妹・親戚・親・孫</t>
  </si>
  <si>
    <t>近隣</t>
  </si>
  <si>
    <t>そのような人はいない</t>
  </si>
  <si>
    <t>自治会・町内会・老人クラブ</t>
  </si>
  <si>
    <t>社会福祉協議会・民生委員</t>
  </si>
  <si>
    <t>医師・歯科医師・看護師</t>
  </si>
  <si>
    <t>地域包括支援センター・役所・役場</t>
  </si>
  <si>
    <t>０人（いない）</t>
  </si>
  <si>
    <t>１～２人</t>
  </si>
  <si>
    <t>３～５人</t>
  </si>
  <si>
    <t>６～９人</t>
  </si>
  <si>
    <t>とてもよい</t>
  </si>
  <si>
    <t>まあよい</t>
  </si>
  <si>
    <t>あまりよくない</t>
  </si>
  <si>
    <t>よくない</t>
  </si>
  <si>
    <t>０点</t>
  </si>
  <si>
    <t>１点</t>
  </si>
  <si>
    <t>２点</t>
  </si>
  <si>
    <t>３点</t>
  </si>
  <si>
    <t>４点</t>
  </si>
  <si>
    <t>５点</t>
  </si>
  <si>
    <t>６点</t>
  </si>
  <si>
    <t>７点</t>
  </si>
  <si>
    <t>８点</t>
  </si>
  <si>
    <t>９点</t>
  </si>
  <si>
    <t>ほぼ毎日吸っている</t>
  </si>
  <si>
    <t>時々吸っている</t>
  </si>
  <si>
    <t>吸っていたがやめた</t>
  </si>
  <si>
    <t>もともと吸っていない</t>
  </si>
  <si>
    <t>高脂血症（脂質異常）</t>
  </si>
  <si>
    <t>胃腸・肝臓・胆のうの病気</t>
  </si>
  <si>
    <t>腎臓・前立腺の病気</t>
  </si>
  <si>
    <t>外傷（転倒・骨折等）</t>
  </si>
  <si>
    <t>血液・免疫の病気</t>
  </si>
  <si>
    <t>目の病気</t>
  </si>
  <si>
    <t>耳の病気</t>
  </si>
  <si>
    <t>１　家族構成</t>
  </si>
  <si>
    <t>２　介護・介助の必要の有無</t>
  </si>
  <si>
    <t>２－１　介護・介助が必要となった原因</t>
  </si>
  <si>
    <t>【問１（２）　介護・介助が必要な人のみ回答】・複数回答（いくつでも）</t>
  </si>
  <si>
    <t>３　現在の暮らしの経済的状況</t>
  </si>
  <si>
    <t>４　住まいの１戸建て・集合住宅の別</t>
  </si>
  <si>
    <t>１　手すり・壁なしでの階段昇りの可否</t>
  </si>
  <si>
    <t>２　椅子からの起立の可否</t>
  </si>
  <si>
    <t>３　15分連続歩行の可否</t>
  </si>
  <si>
    <t>４　過去の１年間の転落の有無</t>
  </si>
  <si>
    <t>５　転倒に対する不安の大きさ</t>
  </si>
  <si>
    <t>６　週１回以上の外出の可否</t>
  </si>
  <si>
    <t>７　昨年比での外出回数の減の有無</t>
  </si>
  <si>
    <t>８　閉じこもりの有無</t>
  </si>
  <si>
    <t>８－１　閉じこもりの理由</t>
  </si>
  <si>
    <t>【問２（８）　外出を控えている人のみ回答】・複数回答（いくつでも）</t>
  </si>
  <si>
    <t>１－１　身長</t>
  </si>
  <si>
    <t>１－２　体重</t>
  </si>
  <si>
    <t>２　半年前に比べ固いものの食べにくさの有無</t>
  </si>
  <si>
    <t>３　お茶・汁物等でむせることの有無</t>
  </si>
  <si>
    <t>４　口の渇き</t>
  </si>
  <si>
    <t>５　歯磨きの毎日実施</t>
  </si>
  <si>
    <t>６　入れ歯使用の有無</t>
  </si>
  <si>
    <t>６－１　毎日の入れ歯の手入れの有無</t>
  </si>
  <si>
    <t>【問３（６）　入れ歯を利用している人のみ回答】</t>
  </si>
  <si>
    <t>７　６ヶ月で２～３kgの体重減少の有無</t>
  </si>
  <si>
    <t>８　誰かと食事をする頻度</t>
  </si>
  <si>
    <t>１　物忘れの有無</t>
  </si>
  <si>
    <t>２　バス・電車・自家用車で１人での外出の有無</t>
  </si>
  <si>
    <t>３　日用品の買い物の可否</t>
  </si>
  <si>
    <t>４　食事の用意の可否</t>
  </si>
  <si>
    <t>５　請求書の支払いの可否</t>
  </si>
  <si>
    <t>６　預貯金の出し入れの可否</t>
  </si>
  <si>
    <t>７　年金などの書類作成の可否</t>
  </si>
  <si>
    <t>８　趣味の有無</t>
  </si>
  <si>
    <t>９　生きがいの有無</t>
  </si>
  <si>
    <t>１－１　会・グループ等への参加の頻度（ボランティアグループ）</t>
  </si>
  <si>
    <t>１－２　会・グループ等への参加の頻度（スポーツ関係グループ・クラブ）</t>
  </si>
  <si>
    <t>１－３　会・グループ等への参加の頻度（趣味関係グループ）</t>
  </si>
  <si>
    <t>１－４　会・グループ等への参加の頻度（学習・教養サークル）</t>
  </si>
  <si>
    <t>１－５　会・グループ等への参加の頻度（老人クラブ）</t>
  </si>
  <si>
    <t>１－６　会・グループ等への参加の頻度（町内会・自治会）</t>
  </si>
  <si>
    <t>１－７　会・グループ等への参加の頻度（収入のある仕事）</t>
  </si>
  <si>
    <t>２　地域づくりへの参加意欲</t>
  </si>
  <si>
    <t>３　地域づくりの企画・運営への参加意欲</t>
  </si>
  <si>
    <t>１　あなたの心配事や愚痴を聞いてくれる人</t>
  </si>
  <si>
    <t>複数回答（いくつでも）</t>
  </si>
  <si>
    <t>３　病気になったときに看病や世話をしてくれる人</t>
  </si>
  <si>
    <t>５　相談相手</t>
  </si>
  <si>
    <t>６　友人とあう頻度</t>
  </si>
  <si>
    <t>７　１ヶ月間，何人の友人と会ったか</t>
  </si>
  <si>
    <t>１　普段の健康状態</t>
  </si>
  <si>
    <t>２　現在の幸福度</t>
  </si>
  <si>
    <t>３　この１ヶ月で気分が沈んだり憂鬱になったりするか否か</t>
  </si>
  <si>
    <t>４　この１ヶ月で興味がわかない，楽しめないと感じるか否か</t>
  </si>
  <si>
    <t>５　喫煙の有無</t>
  </si>
  <si>
    <t>６　治療中又は後遺症のある病気の有無</t>
  </si>
  <si>
    <t>男女</t>
    <rPh sb="0" eb="2">
      <t>ダンジョ</t>
    </rPh>
    <phoneticPr fontId="2"/>
  </si>
  <si>
    <t>世帯</t>
    <rPh sb="0" eb="2">
      <t>セタイ</t>
    </rPh>
    <phoneticPr fontId="2"/>
  </si>
  <si>
    <t>圏域</t>
    <rPh sb="0" eb="2">
      <t>ケンイキ</t>
    </rPh>
    <phoneticPr fontId="2"/>
  </si>
  <si>
    <t>介護度</t>
    <rPh sb="0" eb="2">
      <t>カイゴ</t>
    </rPh>
    <rPh sb="2" eb="3">
      <t>ド</t>
    </rPh>
    <phoneticPr fontId="2"/>
  </si>
  <si>
    <t>上段：回答数
下段：構成比</t>
    <rPh sb="0" eb="2">
      <t>ジョウダン</t>
    </rPh>
    <rPh sb="3" eb="6">
      <t>カイトウスウ</t>
    </rPh>
    <rPh sb="7" eb="9">
      <t>ゲダン</t>
    </rPh>
    <rPh sb="10" eb="13">
      <t>コウセイヒ</t>
    </rPh>
    <phoneticPr fontId="2"/>
  </si>
  <si>
    <t>全　体</t>
    <rPh sb="0" eb="1">
      <t>ゼン</t>
    </rPh>
    <rPh sb="2" eb="3">
      <t>カラダ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</si>
  <si>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</si>
  <si>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</si>
  <si>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無回答</t>
    <rPh sb="0" eb="3">
      <t>ムカイトウ</t>
    </rPh>
    <phoneticPr fontId="2"/>
  </si>
  <si>
    <t>40～64歳</t>
    <rPh sb="5" eb="6">
      <t>トシ</t>
    </rPh>
    <phoneticPr fontId="2"/>
  </si>
  <si>
    <t>65～69歳</t>
    <rPh sb="5" eb="6">
      <t>トシ</t>
    </rPh>
    <phoneticPr fontId="2"/>
  </si>
  <si>
    <t>70～74歳</t>
    <rPh sb="5" eb="6">
      <t>トシ</t>
    </rPh>
    <phoneticPr fontId="2"/>
  </si>
  <si>
    <t>75～79歳</t>
    <rPh sb="5" eb="6">
      <t>トシ</t>
    </rPh>
    <phoneticPr fontId="2"/>
  </si>
  <si>
    <t>80～84歳</t>
    <rPh sb="5" eb="6">
      <t>トシ</t>
    </rPh>
    <phoneticPr fontId="2"/>
  </si>
  <si>
    <t>85～89歳</t>
    <rPh sb="5" eb="6">
      <t>トシ</t>
    </rPh>
    <phoneticPr fontId="2"/>
  </si>
  <si>
    <t>90歳以上</t>
    <rPh sb="2" eb="3">
      <t>トシ</t>
    </rPh>
    <rPh sb="3" eb="5">
      <t>イジョウ</t>
    </rPh>
    <phoneticPr fontId="2"/>
  </si>
  <si>
    <t>独居</t>
    <rPh sb="0" eb="2">
      <t>ドッキョ</t>
    </rPh>
    <phoneticPr fontId="2"/>
  </si>
  <si>
    <t>高齢夫婦</t>
    <rPh sb="0" eb="2">
      <t>コウレイ</t>
    </rPh>
    <rPh sb="2" eb="4">
      <t>フウフ</t>
    </rPh>
    <phoneticPr fontId="2"/>
  </si>
  <si>
    <t>夫婦</t>
    <rPh sb="0" eb="2">
      <t>フウフ</t>
    </rPh>
    <phoneticPr fontId="2"/>
  </si>
  <si>
    <t>子と同居</t>
    <rPh sb="0" eb="1">
      <t>コ</t>
    </rPh>
    <rPh sb="2" eb="4">
      <t>ドウキョ</t>
    </rPh>
    <phoneticPr fontId="2"/>
  </si>
  <si>
    <t>必要ない</t>
    <rPh sb="0" eb="2">
      <t>ヒツヨウ</t>
    </rPh>
    <phoneticPr fontId="2"/>
  </si>
  <si>
    <t>必要だが
受けていない</t>
    <rPh sb="0" eb="2">
      <t>ヒツヨウ</t>
    </rPh>
    <rPh sb="5" eb="6">
      <t>ウ</t>
    </rPh>
    <phoneticPr fontId="2"/>
  </si>
  <si>
    <t>受けている</t>
    <rPh sb="0" eb="1">
      <t>ウ</t>
    </rPh>
    <phoneticPr fontId="2"/>
  </si>
  <si>
    <t>とてもよい</t>
    <phoneticPr fontId="2"/>
  </si>
  <si>
    <t>まあよい</t>
    <phoneticPr fontId="2"/>
  </si>
  <si>
    <t>あまりよくない</t>
    <phoneticPr fontId="2"/>
  </si>
  <si>
    <t>よくない</t>
    <phoneticPr fontId="2"/>
  </si>
  <si>
    <t>南薩</t>
    <rPh sb="0" eb="1">
      <t>ミナミ</t>
    </rPh>
    <rPh sb="1" eb="2">
      <t>サツ</t>
    </rPh>
    <phoneticPr fontId="2"/>
  </si>
  <si>
    <t>川薩</t>
    <rPh sb="0" eb="1">
      <t>カワ</t>
    </rPh>
    <rPh sb="1" eb="2">
      <t>サツ</t>
    </rPh>
    <phoneticPr fontId="2"/>
  </si>
  <si>
    <t>姶良・伊佐</t>
    <rPh sb="0" eb="2">
      <t>アイラ</t>
    </rPh>
    <rPh sb="3" eb="5">
      <t>イサ</t>
    </rPh>
    <phoneticPr fontId="2"/>
  </si>
  <si>
    <t>要支援１</t>
    <rPh sb="0" eb="3">
      <t>ヨウシエン</t>
    </rPh>
    <phoneticPr fontId="2"/>
  </si>
  <si>
    <t>要支援２</t>
    <rPh sb="0" eb="3">
      <t>ヨウシエン</t>
    </rPh>
    <phoneticPr fontId="2"/>
  </si>
  <si>
    <t>要介護１</t>
    <rPh sb="0" eb="3">
      <t>ヨウカイゴ</t>
    </rPh>
    <phoneticPr fontId="2"/>
  </si>
  <si>
    <t>要介護２</t>
    <rPh sb="0" eb="3">
      <t>ヨウカイゴ</t>
    </rPh>
    <phoneticPr fontId="2"/>
  </si>
  <si>
    <t>要介護３</t>
    <rPh sb="0" eb="3">
      <t>ヨウカイゴ</t>
    </rPh>
    <phoneticPr fontId="2"/>
  </si>
  <si>
    <t>要介護４</t>
    <rPh sb="0" eb="3">
      <t>ヨウカイゴ</t>
    </rPh>
    <phoneticPr fontId="2"/>
  </si>
  <si>
    <t>要介護５</t>
    <rPh sb="0" eb="3">
      <t>ヨウカイゴ</t>
    </rPh>
    <phoneticPr fontId="2"/>
  </si>
  <si>
    <t>日常</t>
    <rPh sb="0" eb="2">
      <t>ニチジョウ</t>
    </rPh>
    <phoneticPr fontId="2"/>
  </si>
  <si>
    <t>自立</t>
    <rPh sb="0" eb="2">
      <t>ジリツ</t>
    </rPh>
    <phoneticPr fontId="2"/>
  </si>
  <si>
    <t>生活</t>
    <phoneticPr fontId="2"/>
  </si>
  <si>
    <t>自立度</t>
    <phoneticPr fontId="2"/>
  </si>
  <si>
    <t>Ⅰ</t>
    <phoneticPr fontId="2"/>
  </si>
  <si>
    <t>Ⅱａ</t>
    <phoneticPr fontId="2"/>
  </si>
  <si>
    <t>Ⅱb</t>
    <phoneticPr fontId="2"/>
  </si>
  <si>
    <t>Ⅲａ</t>
    <phoneticPr fontId="2"/>
  </si>
  <si>
    <t>Ⅲｂ</t>
    <phoneticPr fontId="2"/>
  </si>
  <si>
    <t>Ⅳ</t>
    <phoneticPr fontId="2"/>
  </si>
  <si>
    <t>Ｍ</t>
    <phoneticPr fontId="2"/>
  </si>
  <si>
    <t>男女</t>
    <phoneticPr fontId="2"/>
  </si>
  <si>
    <t>年齢</t>
    <phoneticPr fontId="2"/>
  </si>
  <si>
    <t>圏域</t>
    <phoneticPr fontId="2"/>
  </si>
  <si>
    <t>問１　あなたのご家族や生活状況について</t>
    <phoneticPr fontId="2"/>
  </si>
  <si>
    <t>１　家族構成</t>
    <phoneticPr fontId="2"/>
  </si>
  <si>
    <t>２　介護・介助の必要の有無</t>
    <phoneticPr fontId="2"/>
  </si>
  <si>
    <t>問１　あなたのご家族や生活状況について</t>
    <phoneticPr fontId="2"/>
  </si>
  <si>
    <t>２－１　介護・介助が必要となった原因</t>
    <phoneticPr fontId="2"/>
  </si>
  <si>
    <t>３　現在の暮らしの経済的状況</t>
    <phoneticPr fontId="2"/>
  </si>
  <si>
    <t>４　住まいの１戸建て・集合住宅の別</t>
    <phoneticPr fontId="2"/>
  </si>
  <si>
    <t>問２　からだを動かすことについて</t>
    <phoneticPr fontId="2"/>
  </si>
  <si>
    <t>１　手すり・壁なしでの階段昇りの可否</t>
    <phoneticPr fontId="2"/>
  </si>
  <si>
    <t>２　椅子からの起立の可否</t>
    <phoneticPr fontId="2"/>
  </si>
  <si>
    <t>３　15分連続歩行の可否</t>
    <phoneticPr fontId="2"/>
  </si>
  <si>
    <t>４　過去の１年間の転落の有無</t>
    <phoneticPr fontId="2"/>
  </si>
  <si>
    <t>問２　からだを動かすことについて</t>
    <phoneticPr fontId="2"/>
  </si>
  <si>
    <t>５　転倒に対する不安の大きさ</t>
    <phoneticPr fontId="2"/>
  </si>
  <si>
    <t>問２　からだを動かすことについて</t>
    <phoneticPr fontId="2"/>
  </si>
  <si>
    <t>６　週１回以上の外出の可否</t>
    <phoneticPr fontId="2"/>
  </si>
  <si>
    <t>７　昨年比での外出回数の減の有無</t>
    <phoneticPr fontId="2"/>
  </si>
  <si>
    <t>８　閉じこもりの有無</t>
    <phoneticPr fontId="2"/>
  </si>
  <si>
    <t>８－１　閉じこもりの理由</t>
    <phoneticPr fontId="2"/>
  </si>
  <si>
    <t>問３　食べることについて</t>
    <phoneticPr fontId="2"/>
  </si>
  <si>
    <t>１－１　身長</t>
    <phoneticPr fontId="2"/>
  </si>
  <si>
    <t>１－２　体重</t>
    <phoneticPr fontId="2"/>
  </si>
  <si>
    <t>２　半年前に比べ固いものの食べにくさの有無</t>
    <phoneticPr fontId="2"/>
  </si>
  <si>
    <t>問３　食べることについて</t>
    <phoneticPr fontId="2"/>
  </si>
  <si>
    <t>３　お茶・汁物等でむせることの有無</t>
    <phoneticPr fontId="2"/>
  </si>
  <si>
    <t>４　口の渇き</t>
    <phoneticPr fontId="2"/>
  </si>
  <si>
    <t>５　歯磨きの毎日実施</t>
    <phoneticPr fontId="2"/>
  </si>
  <si>
    <t>６　入れ歯使用の有無</t>
    <phoneticPr fontId="2"/>
  </si>
  <si>
    <t>問３　食べることについて</t>
    <phoneticPr fontId="2"/>
  </si>
  <si>
    <t>６－１　毎日の入れ歯の手入れの有無</t>
    <phoneticPr fontId="2"/>
  </si>
  <si>
    <t>７　６ヶ月で２～３kgの体重減少の有無</t>
    <phoneticPr fontId="2"/>
  </si>
  <si>
    <t>８　誰かと食事をする頻度</t>
    <phoneticPr fontId="2"/>
  </si>
  <si>
    <t>問４　毎日の生活について</t>
    <phoneticPr fontId="2"/>
  </si>
  <si>
    <t>１　物忘れの有無</t>
    <phoneticPr fontId="2"/>
  </si>
  <si>
    <t>２　バス・電車・自家用車で１人での外出の有無</t>
    <phoneticPr fontId="2"/>
  </si>
  <si>
    <t>問４　毎日の生活について</t>
    <phoneticPr fontId="2"/>
  </si>
  <si>
    <t>３　日用品の買い物の可否</t>
    <phoneticPr fontId="2"/>
  </si>
  <si>
    <t>４　食事の用意の可否</t>
    <phoneticPr fontId="2"/>
  </si>
  <si>
    <t>問４　毎日の生活について</t>
    <phoneticPr fontId="2"/>
  </si>
  <si>
    <t>５　請求書の支払いの可否</t>
    <phoneticPr fontId="2"/>
  </si>
  <si>
    <t>６　預貯金の出し入れの可否</t>
    <phoneticPr fontId="2"/>
  </si>
  <si>
    <t>７　年金などの書類作成の可否</t>
    <phoneticPr fontId="2"/>
  </si>
  <si>
    <t>８　趣味の有無</t>
    <phoneticPr fontId="2"/>
  </si>
  <si>
    <t>９　生きがいの有無</t>
    <phoneticPr fontId="2"/>
  </si>
  <si>
    <t>問５　地域での活動について</t>
    <phoneticPr fontId="2"/>
  </si>
  <si>
    <t>１－１　会・グループ等への参加の頻度（ボランティアグループ）</t>
    <phoneticPr fontId="2"/>
  </si>
  <si>
    <t>１－２　会・グループ等への参加の頻度（スポーツ関係グループ・クラブ）</t>
    <phoneticPr fontId="2"/>
  </si>
  <si>
    <t>１－３　会・グループ等への参加の頻度（趣味関係グループ）</t>
    <phoneticPr fontId="2"/>
  </si>
  <si>
    <t>１－４　会・グループ等への参加の頻度（学習・教養サークル）</t>
    <phoneticPr fontId="2"/>
  </si>
  <si>
    <t>１－５　会・グループ等への参加の頻度（老人クラブ）</t>
    <phoneticPr fontId="2"/>
  </si>
  <si>
    <t>１－６　会・グループ等への参加の頻度（町内会・自治会）</t>
    <phoneticPr fontId="2"/>
  </si>
  <si>
    <t>問５　地域での活動について</t>
    <phoneticPr fontId="2"/>
  </si>
  <si>
    <t>１－７　会・グループ等への参加の頻度（収入のある仕事）</t>
    <phoneticPr fontId="2"/>
  </si>
  <si>
    <t>２　地域づくりへの参加意欲</t>
    <phoneticPr fontId="2"/>
  </si>
  <si>
    <t>３　地域づくりの企画・運営への参加意欲</t>
    <phoneticPr fontId="2"/>
  </si>
  <si>
    <t>問６　たすけあいについて</t>
    <phoneticPr fontId="2"/>
  </si>
  <si>
    <t>１　あなたの心配事や愚痴を聞いてくれる人</t>
    <phoneticPr fontId="2"/>
  </si>
  <si>
    <t>問６　たすけあいについて</t>
    <phoneticPr fontId="2"/>
  </si>
  <si>
    <t>３　病気になったときに看病や世話をしてくれる人</t>
    <phoneticPr fontId="2"/>
  </si>
  <si>
    <t>５　相談相手</t>
    <phoneticPr fontId="2"/>
  </si>
  <si>
    <t>６　友人とあう頻度</t>
    <phoneticPr fontId="2"/>
  </si>
  <si>
    <t>問６　たすけあいについて</t>
    <phoneticPr fontId="2"/>
  </si>
  <si>
    <t>７　１ヶ月間，何人の友人と会ったか</t>
    <phoneticPr fontId="2"/>
  </si>
  <si>
    <t>問７　健康について</t>
    <phoneticPr fontId="2"/>
  </si>
  <si>
    <t>１　普段の健康状態</t>
    <phoneticPr fontId="2"/>
  </si>
  <si>
    <t>２　現在の幸福度</t>
    <phoneticPr fontId="2"/>
  </si>
  <si>
    <t>３　この１ヶ月で気分が沈んだり憂鬱になったりするか否か</t>
    <phoneticPr fontId="2"/>
  </si>
  <si>
    <t>４　この１ヶ月で興味がわかない，楽しめないと感じるか否か</t>
    <phoneticPr fontId="2"/>
  </si>
  <si>
    <t>５　喫煙の有無</t>
    <phoneticPr fontId="2"/>
  </si>
  <si>
    <t>６　治療中又は後遺症のある病気の有無</t>
    <phoneticPr fontId="2"/>
  </si>
  <si>
    <t>40
～
64
歳</t>
    <phoneticPr fontId="2"/>
  </si>
  <si>
    <t>65
～
69
歳</t>
    <phoneticPr fontId="2"/>
  </si>
  <si>
    <t>70
～
74
歳</t>
    <phoneticPr fontId="2"/>
  </si>
  <si>
    <t>75
～
79
歳</t>
    <phoneticPr fontId="2"/>
  </si>
  <si>
    <t>80
～
84
歳</t>
    <phoneticPr fontId="2"/>
  </si>
  <si>
    <t>現在，何らかの介護を受けている</t>
    <phoneticPr fontId="2"/>
  </si>
  <si>
    <t>関節の病気（リウマチ等）</t>
    <phoneticPr fontId="2"/>
  </si>
  <si>
    <t>10
点</t>
    <phoneticPr fontId="2"/>
  </si>
  <si>
    <t>10
人
以
上</t>
    <phoneticPr fontId="2"/>
  </si>
  <si>
    <t>トイレの心配（失禁など）</t>
    <phoneticPr fontId="2"/>
  </si>
  <si>
    <t>民間賃貸住宅（一戸建て）</t>
    <phoneticPr fontId="2"/>
  </si>
  <si>
    <t>民間賃貸住宅（集合住宅）</t>
    <phoneticPr fontId="2"/>
  </si>
  <si>
    <t>脳卒中（脳出血・脳梗塞等）</t>
    <phoneticPr fontId="2"/>
  </si>
  <si>
    <t>認知症（アルツハイマー病等）</t>
    <phoneticPr fontId="2"/>
  </si>
  <si>
    <t>呼吸器の病気（肺気腫・肺炎等）</t>
    <phoneticPr fontId="2"/>
  </si>
  <si>
    <t>障害（脳卒中の後遺症など）</t>
    <phoneticPr fontId="2"/>
  </si>
  <si>
    <t>耳の障害（聞こえの問題など）</t>
    <phoneticPr fontId="2"/>
  </si>
  <si>
    <t>脳卒中（脳出血・脳梗塞等）</t>
    <phoneticPr fontId="2"/>
  </si>
  <si>
    <t>呼吸器の病気（肺炎や気管支炎等）</t>
    <phoneticPr fontId="2"/>
  </si>
  <si>
    <t>筋骨格の病気（骨粗しょう症，関節症等）</t>
    <phoneticPr fontId="2"/>
  </si>
  <si>
    <t>認知症（アルツハイマー病等）</t>
    <phoneticPr fontId="2"/>
  </si>
  <si>
    <t>介護予防日常生活圏域ニーズ調査</t>
    <rPh sb="0" eb="2">
      <t>カイゴ</t>
    </rPh>
    <rPh sb="2" eb="4">
      <t>ヨボウ</t>
    </rPh>
    <rPh sb="4" eb="6">
      <t>ニチジョウ</t>
    </rPh>
    <rPh sb="6" eb="8">
      <t>セイカツ</t>
    </rPh>
    <rPh sb="8" eb="10">
      <t>ケンイキ</t>
    </rPh>
    <rPh sb="13" eb="15">
      <t>チョウサ</t>
    </rPh>
    <phoneticPr fontId="2"/>
  </si>
  <si>
    <t>シート名</t>
    <rPh sb="3" eb="4">
      <t>メイ</t>
    </rPh>
    <phoneticPr fontId="2"/>
  </si>
  <si>
    <t>大項目</t>
    <rPh sb="0" eb="3">
      <t>ダイコウモク</t>
    </rPh>
    <phoneticPr fontId="2"/>
  </si>
  <si>
    <t>中項目</t>
    <rPh sb="0" eb="1">
      <t>チュウ</t>
    </rPh>
    <rPh sb="1" eb="3">
      <t>コウモク</t>
    </rPh>
    <phoneticPr fontId="2"/>
  </si>
  <si>
    <t>85
～
89
歳</t>
    <phoneticPr fontId="2"/>
  </si>
  <si>
    <t>90
歳
以
上</t>
    <phoneticPr fontId="2"/>
  </si>
  <si>
    <t>夫婦２人暮らし
（配偶者６５歳以上）</t>
    <rPh sb="9" eb="12">
      <t>ハイグウシャ</t>
    </rPh>
    <rPh sb="14" eb="17">
      <t>サイイジョウ</t>
    </rPh>
    <phoneticPr fontId="2"/>
  </si>
  <si>
    <t>夫婦２人暮らし
（配偶者６４歳以下）</t>
    <rPh sb="9" eb="12">
      <t>ハイグウシャ</t>
    </rPh>
    <rPh sb="14" eb="17">
      <t>サイイカ</t>
    </rPh>
    <phoneticPr fontId="2"/>
  </si>
  <si>
    <t>２　あなたが心配事や愚痴を聞いてあげる人</t>
    <phoneticPr fontId="2"/>
  </si>
  <si>
    <t>２　あなたが心配事や愚痴を聞いてあげる人</t>
    <phoneticPr fontId="2"/>
  </si>
  <si>
    <t>自分の歯は２０本以上，かつ入れ歯を利用</t>
    <phoneticPr fontId="2"/>
  </si>
  <si>
    <t>自分の歯は２０本以上，入れ歯の利用なし</t>
    <phoneticPr fontId="2"/>
  </si>
  <si>
    <t>自分の歯は１９本以下，かつ入れ歯を利用</t>
    <phoneticPr fontId="2"/>
  </si>
  <si>
    <t>自分の歯は１９本以下，入れ歯の利用なし</t>
    <phoneticPr fontId="2"/>
  </si>
  <si>
    <t>４　あなたが看病や世話をする人</t>
  </si>
  <si>
    <t>145
cm
未
満</t>
    <rPh sb="7" eb="8">
      <t>ミ</t>
    </rPh>
    <rPh sb="9" eb="10">
      <t>マン</t>
    </rPh>
    <phoneticPr fontId="6"/>
  </si>
  <si>
    <t>145
cm
以
上
150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</si>
  <si>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150
cm
以
上
155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</si>
  <si>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155
cm
以
上
160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</si>
  <si>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160
cm
以
上
165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</si>
  <si>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165
cm
以
上
170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</si>
  <si>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170
cm
以
上
175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</si>
  <si>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175
cm
以
上
180
cm
未
満</t>
    <rPh sb="7" eb="8">
      <t>イ</t>
    </rPh>
    <rPh sb="9" eb="10">
      <t>ウエ</t>
    </rPh>
    <rPh sb="18" eb="19">
      <t>ミ</t>
    </rPh>
    <rPh sb="20" eb="21">
      <t>マン</t>
    </rPh>
    <phoneticPr fontId="6"/>
  </si>
  <si>
    <t>180
cm
以
上</t>
    <rPh sb="7" eb="8">
      <t>イ</t>
    </rPh>
    <rPh sb="9" eb="10">
      <t>ウエ</t>
    </rPh>
    <phoneticPr fontId="6"/>
  </si>
  <si>
    <t>無回答</t>
    <rPh sb="0" eb="1">
      <t>ム</t>
    </rPh>
    <rPh sb="1" eb="3">
      <t>カイトウ</t>
    </rPh>
    <phoneticPr fontId="6"/>
  </si>
  <si>
    <t>20
kg
以
上
30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</si>
  <si>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30
kg
以
上
40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</si>
  <si>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40
kg
以
上
50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</si>
  <si>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50
kg
以
上
60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</si>
  <si>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60
kg
以
上
70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</si>
  <si>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70
kg
以
上
80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</si>
  <si>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80
kg
以
上
90
kg
未
満</t>
    <rPh sb="6" eb="7">
      <t>イ</t>
    </rPh>
    <rPh sb="8" eb="9">
      <t>ウエ</t>
    </rPh>
    <rPh sb="16" eb="17">
      <t>ミ</t>
    </rPh>
    <rPh sb="18" eb="19">
      <t>マン</t>
    </rPh>
    <phoneticPr fontId="6"/>
  </si>
  <si>
    <t>90
kg
以
上
100
kg
未
満</t>
    <rPh sb="6" eb="7">
      <t>イ</t>
    </rPh>
    <rPh sb="8" eb="9">
      <t>ウエ</t>
    </rPh>
    <rPh sb="17" eb="18">
      <t>ミ</t>
    </rPh>
    <rPh sb="19" eb="20">
      <t>マン</t>
    </rPh>
    <phoneticPr fontId="6"/>
  </si>
  <si>
    <t>100
kg
以
上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</si>
</sst>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</font>
    <font>
      <sz val="10"/>
      <color theme="1"/>
      <name val="HGPｺﾞｼｯｸM"/>
      <family val="3"/>
      <charset val="128"/>
    </font>
    <font>
      <sz val="10"/>
      <color theme="1"/>
      <name val="@HGP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0"/>
      <color theme="10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double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5" fillId="0" borderId="0"/>
    <xf numFmtId="9" fontId="5" fillId="0" borderId="0" applyFont="0" applyFill="0" applyBorder="0" applyAlignment="0" applyProtection="0">
      <alignment vertical="center"/>
    </xf>
    <xf numFmtId="0" fontId="6" fillId="0" borderId="0"/>
    <xf numFmtId="0" fontId="9" fillId="0" borderId="0" applyNumberForma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3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3" borderId="2" xfId="0" applyFont="1" applyFill="1" applyBorder="1">
      <alignment vertical="center"/>
    </xf>
    <xf numFmtId="0" fontId="7" fillId="3" borderId="6" xfId="0" applyFont="1" applyFill="1" applyBorder="1">
      <alignment vertical="center"/>
    </xf>
    <xf numFmtId="0" fontId="7" fillId="3" borderId="7" xfId="0" applyFont="1" applyFill="1" applyBorder="1">
      <alignment vertical="center"/>
    </xf>
    <xf numFmtId="0" fontId="7" fillId="3" borderId="8" xfId="0" applyFont="1" applyFill="1" applyBorder="1">
      <alignment vertical="center"/>
    </xf>
    <xf numFmtId="0" fontId="7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 textRotation="180"/>
    </xf>
    <xf numFmtId="0" fontId="7" fillId="3" borderId="9" xfId="0" applyFont="1" applyFill="1" applyBorder="1" applyAlignment="1">
      <alignment vertical="center" textRotation="180"/>
    </xf>
    <xf numFmtId="0" fontId="7" fillId="3" borderId="10" xfId="0" applyFont="1" applyFill="1" applyBorder="1" applyAlignment="1">
      <alignment horizontal="right" wrapText="1"/>
    </xf>
    <xf numFmtId="0" fontId="7" fillId="3" borderId="11" xfId="0" applyFont="1" applyFill="1" applyBorder="1" applyAlignment="1">
      <alignment horizontal="center" vertical="top" textRotation="255" wrapText="1"/>
    </xf>
    <xf numFmtId="0" fontId="8" fillId="3" borderId="12" xfId="0" applyFont="1" applyFill="1" applyBorder="1" applyAlignment="1">
      <alignment horizontal="center" vertical="top" textRotation="180" wrapText="1"/>
    </xf>
    <xf numFmtId="0" fontId="7" fillId="0" borderId="0" xfId="0" applyFont="1" applyAlignment="1">
      <alignment vertical="center" textRotation="180"/>
    </xf>
    <xf numFmtId="38" fontId="7" fillId="0" borderId="15" xfId="1" applyFont="1" applyBorder="1">
      <alignment vertical="center"/>
    </xf>
    <xf numFmtId="38" fontId="7" fillId="0" borderId="16" xfId="1" applyFont="1" applyBorder="1">
      <alignment vertical="center"/>
    </xf>
    <xf numFmtId="38" fontId="7" fillId="0" borderId="17" xfId="1" applyFont="1" applyBorder="1">
      <alignment vertical="center"/>
    </xf>
    <xf numFmtId="176" fontId="7" fillId="0" borderId="19" xfId="2" applyNumberFormat="1" applyFont="1" applyBorder="1">
      <alignment vertical="center"/>
    </xf>
    <xf numFmtId="176" fontId="7" fillId="0" borderId="20" xfId="2" applyNumberFormat="1" applyFont="1" applyBorder="1">
      <alignment vertical="center"/>
    </xf>
    <xf numFmtId="176" fontId="7" fillId="0" borderId="4" xfId="2" applyNumberFormat="1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38" fontId="7" fillId="0" borderId="22" xfId="1" applyFont="1" applyBorder="1">
      <alignment vertical="center"/>
    </xf>
    <xf numFmtId="38" fontId="7" fillId="0" borderId="23" xfId="1" applyFont="1" applyBorder="1">
      <alignment vertical="center"/>
    </xf>
    <xf numFmtId="38" fontId="7" fillId="0" borderId="3" xfId="1" applyFont="1" applyBorder="1">
      <alignment vertical="center"/>
    </xf>
    <xf numFmtId="0" fontId="7" fillId="0" borderId="3" xfId="0" applyFont="1" applyBorder="1" applyAlignment="1">
      <alignment horizontal="center" vertical="center"/>
    </xf>
    <xf numFmtId="176" fontId="7" fillId="0" borderId="22" xfId="2" applyNumberFormat="1" applyFont="1" applyBorder="1">
      <alignment vertical="center"/>
    </xf>
    <xf numFmtId="176" fontId="7" fillId="0" borderId="25" xfId="2" applyNumberFormat="1" applyFont="1" applyBorder="1">
      <alignment vertical="center"/>
    </xf>
    <xf numFmtId="176" fontId="7" fillId="0" borderId="26" xfId="2" applyNumberFormat="1" applyFont="1" applyBorder="1">
      <alignment vertical="center"/>
    </xf>
    <xf numFmtId="38" fontId="7" fillId="0" borderId="28" xfId="1" applyFont="1" applyBorder="1">
      <alignment vertical="center"/>
    </xf>
    <xf numFmtId="38" fontId="7" fillId="0" borderId="29" xfId="1" applyFont="1" applyBorder="1">
      <alignment vertical="center"/>
    </xf>
    <xf numFmtId="38" fontId="7" fillId="0" borderId="30" xfId="1" applyFont="1" applyBorder="1">
      <alignment vertical="center"/>
    </xf>
    <xf numFmtId="176" fontId="7" fillId="0" borderId="31" xfId="2" applyNumberFormat="1" applyFont="1" applyBorder="1">
      <alignment vertical="center"/>
    </xf>
    <xf numFmtId="38" fontId="7" fillId="0" borderId="7" xfId="1" applyFont="1" applyBorder="1">
      <alignment vertical="center"/>
    </xf>
    <xf numFmtId="38" fontId="7" fillId="0" borderId="8" xfId="1" applyFont="1" applyBorder="1">
      <alignment vertical="center"/>
    </xf>
    <xf numFmtId="38" fontId="7" fillId="0" borderId="1" xfId="1" applyFont="1" applyBorder="1">
      <alignment vertical="center"/>
    </xf>
    <xf numFmtId="0" fontId="7" fillId="0" borderId="4" xfId="0" applyFont="1" applyBorder="1" applyAlignment="1">
      <alignment horizontal="center" vertical="center"/>
    </xf>
    <xf numFmtId="0" fontId="7" fillId="0" borderId="23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29" xfId="0" applyFont="1" applyBorder="1">
      <alignment vertical="center"/>
    </xf>
    <xf numFmtId="0" fontId="7" fillId="0" borderId="30" xfId="0" applyFont="1" applyBorder="1">
      <alignment vertical="center"/>
    </xf>
    <xf numFmtId="0" fontId="7" fillId="3" borderId="12" xfId="0" applyFont="1" applyFill="1" applyBorder="1" applyAlignment="1">
      <alignment horizontal="center" vertical="top" wrapText="1"/>
    </xf>
    <xf numFmtId="0" fontId="7" fillId="3" borderId="12" xfId="0" applyFont="1" applyFill="1" applyBorder="1" applyAlignment="1">
      <alignment horizontal="center" vertical="top" textRotation="255" wrapText="1"/>
    </xf>
    <xf numFmtId="0" fontId="7" fillId="0" borderId="34" xfId="0" applyFont="1" applyBorder="1" applyAlignment="1">
      <alignment horizontal="center" vertical="center"/>
    </xf>
    <xf numFmtId="176" fontId="7" fillId="0" borderId="36" xfId="2" applyNumberFormat="1" applyFont="1" applyBorder="1">
      <alignment vertical="center"/>
    </xf>
    <xf numFmtId="176" fontId="7" fillId="0" borderId="37" xfId="2" applyNumberFormat="1" applyFont="1" applyBorder="1">
      <alignment vertical="center"/>
    </xf>
    <xf numFmtId="176" fontId="7" fillId="0" borderId="34" xfId="2" applyNumberFormat="1" applyFont="1" applyBorder="1">
      <alignment vertical="center"/>
    </xf>
    <xf numFmtId="0" fontId="7" fillId="0" borderId="0" xfId="0" applyFont="1" applyBorder="1">
      <alignment vertical="center"/>
    </xf>
    <xf numFmtId="0" fontId="0" fillId="0" borderId="0" xfId="0" applyBorder="1">
      <alignment vertical="center"/>
    </xf>
    <xf numFmtId="0" fontId="7" fillId="0" borderId="0" xfId="0" applyFont="1" applyBorder="1" applyAlignment="1">
      <alignment vertical="center" textRotation="180"/>
    </xf>
    <xf numFmtId="0" fontId="7" fillId="0" borderId="38" xfId="0" applyFont="1" applyBorder="1" applyAlignment="1">
      <alignment horizontal="center" vertical="center"/>
    </xf>
    <xf numFmtId="176" fontId="7" fillId="0" borderId="40" xfId="2" applyNumberFormat="1" applyFont="1" applyBorder="1">
      <alignment vertical="center"/>
    </xf>
    <xf numFmtId="176" fontId="7" fillId="0" borderId="41" xfId="2" applyNumberFormat="1" applyFont="1" applyBorder="1">
      <alignment vertical="center"/>
    </xf>
    <xf numFmtId="176" fontId="7" fillId="0" borderId="38" xfId="2" applyNumberFormat="1" applyFont="1" applyBorder="1">
      <alignment vertical="center"/>
    </xf>
    <xf numFmtId="0" fontId="10" fillId="0" borderId="0" xfId="7" applyFont="1">
      <alignment vertical="center"/>
    </xf>
    <xf numFmtId="0" fontId="3" fillId="2" borderId="0" xfId="0" applyFont="1" applyFill="1">
      <alignment vertical="center"/>
    </xf>
    <xf numFmtId="38" fontId="0" fillId="0" borderId="0" xfId="0" applyNumberFormat="1" applyBorder="1">
      <alignment vertical="center"/>
    </xf>
    <xf numFmtId="38" fontId="7" fillId="0" borderId="0" xfId="0" applyNumberFormat="1" applyFont="1" applyAlignment="1">
      <alignment horizontal="center" vertical="center"/>
    </xf>
    <xf numFmtId="38" fontId="7" fillId="0" borderId="0" xfId="0" applyNumberFormat="1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</cellXfs>
  <cellStyles count="8">
    <cellStyle name="パーセント" xfId="2" builtinId="5"/>
    <cellStyle name="パーセント 2" xfId="5"/>
    <cellStyle name="ハイパーリンク" xfId="7" builtinId="8"/>
    <cellStyle name="桁区切り" xfId="1" builtinId="6"/>
    <cellStyle name="標準" xfId="0" builtinId="0"/>
    <cellStyle name="標準 2" xfId="3"/>
    <cellStyle name="標準 3" xfId="4"/>
    <cellStyle name="標準 4" xfId="6"/>
  </cellStyles>
  <dxfs count="2686"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59"/>
  <sheetViews>
    <sheetView tabSelected="1"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59" sqref="B59"/>
    </sheetView>
  </sheetViews>
  <sheetFormatPr defaultRowHeight="15" customHeight="1"/>
  <cols>
    <col min="1" max="1" width="33" style="1" bestFit="1" customWidth="1"/>
    <col min="2" max="2" width="17.25" style="1" bestFit="1" customWidth="1"/>
    <col min="3" max="3" width="48.125" style="1" bestFit="1" customWidth="1"/>
    <col min="4" max="4" width="54" style="1" bestFit="1" customWidth="1"/>
    <col min="5" max="16384" width="9" style="1"/>
  </cols>
  <sheetData>
    <row r="1" spans="1:4" ht="15" customHeight="1">
      <c r="A1" s="55"/>
      <c r="B1" s="55" t="s">
        <v>346</v>
      </c>
      <c r="C1" s="55" t="s">
        <v>347</v>
      </c>
      <c r="D1" s="55" t="s">
        <v>348</v>
      </c>
    </row>
    <row r="2" spans="1:4" ht="15" customHeight="1">
      <c r="A2" s="1" t="s">
        <v>345</v>
      </c>
      <c r="B2" s="54" t="str">
        <f>HYPERLINK("#'問0-1'!A1","問0-1")</f>
        <v>問0-1</v>
      </c>
      <c r="C2" s="1" t="s">
        <v>43</v>
      </c>
    </row>
    <row r="3" spans="1:4" ht="15" customHeight="1">
      <c r="B3" s="54" t="str">
        <f>HYPERLINK("#'問0-2'!A1","問0-2")</f>
        <v>問0-2</v>
      </c>
      <c r="C3" s="1" t="s">
        <v>25</v>
      </c>
    </row>
    <row r="4" spans="1:4" ht="15" customHeight="1">
      <c r="B4" s="54" t="str">
        <f>HYPERLINK("#'問0-3'!A1","問0-3")</f>
        <v>問0-3</v>
      </c>
      <c r="C4" s="1" t="s">
        <v>46</v>
      </c>
    </row>
    <row r="5" spans="1:4" ht="15" customHeight="1">
      <c r="B5" s="54" t="str">
        <f>HYPERLINK("#'問1-1-ニ'!A1","問1-1-ニ")</f>
        <v>問1-1-ニ</v>
      </c>
      <c r="C5" s="1" t="s">
        <v>48</v>
      </c>
      <c r="D5" s="1" t="s">
        <v>146</v>
      </c>
    </row>
    <row r="6" spans="1:4" ht="15" customHeight="1">
      <c r="B6" s="54" t="str">
        <f>HYPERLINK("#'問1-2-ニ'!A1","問1-2-ニ")</f>
        <v>問1-2-ニ</v>
      </c>
      <c r="D6" s="1" t="s">
        <v>147</v>
      </c>
    </row>
    <row r="7" spans="1:4" ht="15" customHeight="1">
      <c r="B7" s="54" t="str">
        <f>HYPERLINK("#'問1-2-1-分複-ニ'!A1","問1-2-1-分複-ニ")</f>
        <v>問1-2-1-分複-ニ</v>
      </c>
      <c r="D7" s="1" t="s">
        <v>148</v>
      </c>
    </row>
    <row r="8" spans="1:4" ht="15" customHeight="1">
      <c r="B8" s="54" t="str">
        <f>HYPERLINK("#'問1-3-ニ'!A1","問1-3-ニ")</f>
        <v>問1-3-ニ</v>
      </c>
      <c r="D8" s="1" t="s">
        <v>150</v>
      </c>
    </row>
    <row r="9" spans="1:4" ht="15" customHeight="1">
      <c r="B9" s="54" t="str">
        <f>HYPERLINK("#'問1-4-ニ'!A1","問1-4-ニ")</f>
        <v>問1-4-ニ</v>
      </c>
      <c r="D9" s="1" t="s">
        <v>151</v>
      </c>
    </row>
    <row r="10" spans="1:4" ht="15" customHeight="1">
      <c r="B10" s="54" t="str">
        <f>HYPERLINK("#'問2-1-ニ'!A1","問2-1-ニ")</f>
        <v>問2-1-ニ</v>
      </c>
      <c r="C10" s="1" t="s">
        <v>49</v>
      </c>
      <c r="D10" s="1" t="s">
        <v>152</v>
      </c>
    </row>
    <row r="11" spans="1:4" ht="15" customHeight="1">
      <c r="B11" s="54" t="str">
        <f>HYPERLINK("#'問2-2-ニ'!A1","問2-2-ニ")</f>
        <v>問2-2-ニ</v>
      </c>
      <c r="D11" s="1" t="s">
        <v>153</v>
      </c>
    </row>
    <row r="12" spans="1:4" ht="15" customHeight="1">
      <c r="B12" s="54" t="str">
        <f>HYPERLINK("#'問2-3-ニ'!A1","問2-3-ニ")</f>
        <v>問2-3-ニ</v>
      </c>
      <c r="D12" s="1" t="s">
        <v>154</v>
      </c>
    </row>
    <row r="13" spans="1:4" ht="15" customHeight="1">
      <c r="B13" s="54" t="str">
        <f>HYPERLINK("#'問2-4-ニ'!A1","問2-4-ニ")</f>
        <v>問2-4-ニ</v>
      </c>
      <c r="D13" s="1" t="s">
        <v>155</v>
      </c>
    </row>
    <row r="14" spans="1:4" ht="15" customHeight="1">
      <c r="B14" s="54" t="str">
        <f>HYPERLINK("#'問2-5-ニ'!A1","問2-5-ニ")</f>
        <v>問2-5-ニ</v>
      </c>
      <c r="D14" s="1" t="s">
        <v>156</v>
      </c>
    </row>
    <row r="15" spans="1:4" ht="15" customHeight="1">
      <c r="B15" s="54" t="str">
        <f>HYPERLINK("#'問2-6-ニ'!A1","問2-6-ニ")</f>
        <v>問2-6-ニ</v>
      </c>
      <c r="D15" s="1" t="s">
        <v>157</v>
      </c>
    </row>
    <row r="16" spans="1:4" ht="15" customHeight="1">
      <c r="B16" s="54" t="str">
        <f>HYPERLINK("#'問2-7-ニ'!A1","問2-7-ニ")</f>
        <v>問2-7-ニ</v>
      </c>
      <c r="D16" s="1" t="s">
        <v>158</v>
      </c>
    </row>
    <row r="17" spans="2:4" ht="15" customHeight="1">
      <c r="B17" s="54" t="str">
        <f>HYPERLINK("#'問2-8-ニ'!A1","問2-8-ニ")</f>
        <v>問2-8-ニ</v>
      </c>
      <c r="D17" s="1" t="s">
        <v>159</v>
      </c>
    </row>
    <row r="18" spans="2:4" ht="15" customHeight="1">
      <c r="B18" s="54" t="str">
        <f>HYPERLINK("#'問2-8-1-分複-ニ'!A1","問2-8-1-分複-ニ")</f>
        <v>問2-8-1-分複-ニ</v>
      </c>
      <c r="D18" s="1" t="s">
        <v>160</v>
      </c>
    </row>
    <row r="19" spans="2:4" ht="15" customHeight="1">
      <c r="B19" s="54" t="str">
        <f>HYPERLINK("#'問3-1-1-ニ'!A1","問3-1-1-ニ")</f>
        <v>問3-1-1-ニ</v>
      </c>
      <c r="C19" s="1" t="s">
        <v>26</v>
      </c>
      <c r="D19" s="1" t="s">
        <v>162</v>
      </c>
    </row>
    <row r="20" spans="2:4" ht="15" customHeight="1">
      <c r="B20" s="54" t="str">
        <f>HYPERLINK("#'問3-1-2-ニ'!A1","問3-1-2-ニ")</f>
        <v>問3-1-2-ニ</v>
      </c>
      <c r="D20" s="1" t="s">
        <v>163</v>
      </c>
    </row>
    <row r="21" spans="2:4" ht="15" customHeight="1">
      <c r="B21" s="54" t="str">
        <f>HYPERLINK("#'問3-2-ニ'!A1","問3-2-ニ")</f>
        <v>問3-2-ニ</v>
      </c>
      <c r="D21" s="1" t="s">
        <v>164</v>
      </c>
    </row>
    <row r="22" spans="2:4" ht="15" customHeight="1">
      <c r="B22" s="54" t="str">
        <f>HYPERLINK("#'問3-3-ニ'!A1","問3-3-ニ")</f>
        <v>問3-3-ニ</v>
      </c>
      <c r="D22" s="1" t="s">
        <v>165</v>
      </c>
    </row>
    <row r="23" spans="2:4" ht="15" customHeight="1">
      <c r="B23" s="54" t="str">
        <f>HYPERLINK("#'問3-4-ニ'!A1","問3-4-ニ")</f>
        <v>問3-4-ニ</v>
      </c>
      <c r="D23" s="1" t="s">
        <v>166</v>
      </c>
    </row>
    <row r="24" spans="2:4" ht="15" customHeight="1">
      <c r="B24" s="54" t="str">
        <f>HYPERLINK("#'問3-5-ニ'!A1","問3-5-ニ")</f>
        <v>問3-5-ニ</v>
      </c>
      <c r="D24" s="1" t="s">
        <v>167</v>
      </c>
    </row>
    <row r="25" spans="2:4" ht="15" customHeight="1">
      <c r="B25" s="54" t="str">
        <f>HYPERLINK("#'問3-6-ニ'!A1","問3-6-ニ")</f>
        <v>問3-6-ニ</v>
      </c>
      <c r="D25" s="1" t="s">
        <v>168</v>
      </c>
    </row>
    <row r="26" spans="2:4" ht="15" customHeight="1">
      <c r="B26" s="54" t="str">
        <f>HYPERLINK("#'問3-6-1-分-ニ'!A1","問3-6-1-分-ニ")</f>
        <v>問3-6-1-分-ニ</v>
      </c>
      <c r="D26" s="1" t="s">
        <v>169</v>
      </c>
    </row>
    <row r="27" spans="2:4" ht="15" customHeight="1">
      <c r="B27" s="54" t="str">
        <f>HYPERLINK("#'問3-7-ニ'!A1","問3-7-ニ")</f>
        <v>問3-7-ニ</v>
      </c>
      <c r="D27" s="1" t="s">
        <v>171</v>
      </c>
    </row>
    <row r="28" spans="2:4" ht="15" customHeight="1">
      <c r="B28" s="54" t="str">
        <f>HYPERLINK("#'問3-8-ニ'!A1","問3-8-ニ")</f>
        <v>問3-8-ニ</v>
      </c>
      <c r="D28" s="1" t="s">
        <v>172</v>
      </c>
    </row>
    <row r="29" spans="2:4" ht="15" customHeight="1">
      <c r="B29" s="54" t="str">
        <f>HYPERLINK("#'問4-1-ニ'!A1","問4-1-ニ")</f>
        <v>問4-1-ニ</v>
      </c>
      <c r="C29" s="1" t="s">
        <v>27</v>
      </c>
      <c r="D29" s="1" t="s">
        <v>173</v>
      </c>
    </row>
    <row r="30" spans="2:4" ht="15" customHeight="1">
      <c r="B30" s="54" t="str">
        <f>HYPERLINK("#'問4-2-ニ'!A1","問4-2-ニ")</f>
        <v>問4-2-ニ</v>
      </c>
      <c r="D30" s="1" t="s">
        <v>174</v>
      </c>
    </row>
    <row r="31" spans="2:4" ht="15" customHeight="1">
      <c r="B31" s="54" t="str">
        <f>HYPERLINK("#'問4-3-ニ'!A1","問4-3-ニ")</f>
        <v>問4-3-ニ</v>
      </c>
      <c r="D31" s="1" t="s">
        <v>175</v>
      </c>
    </row>
    <row r="32" spans="2:4" ht="15" customHeight="1">
      <c r="B32" s="54" t="str">
        <f>HYPERLINK("#'問4-4-ニ'!A1","問4-4-ニ")</f>
        <v>問4-4-ニ</v>
      </c>
      <c r="D32" s="1" t="s">
        <v>176</v>
      </c>
    </row>
    <row r="33" spans="2:4" ht="15" customHeight="1">
      <c r="B33" s="54" t="str">
        <f>HYPERLINK("#'問4-5-ニ'!A1","問4-5-ニ")</f>
        <v>問4-5-ニ</v>
      </c>
      <c r="D33" s="1" t="s">
        <v>177</v>
      </c>
    </row>
    <row r="34" spans="2:4" ht="15" customHeight="1">
      <c r="B34" s="54" t="str">
        <f>HYPERLINK("#'問4-6-ニ'!A1","問4-6-ニ")</f>
        <v>問4-6-ニ</v>
      </c>
      <c r="D34" s="1" t="s">
        <v>178</v>
      </c>
    </row>
    <row r="35" spans="2:4" ht="15" customHeight="1">
      <c r="B35" s="54" t="str">
        <f>HYPERLINK("#'問4-7-ニ'!A1","問4-7-ニ")</f>
        <v>問4-7-ニ</v>
      </c>
      <c r="D35" s="1" t="s">
        <v>179</v>
      </c>
    </row>
    <row r="36" spans="2:4" ht="15" customHeight="1">
      <c r="B36" s="54" t="str">
        <f>HYPERLINK("#'問4-8-ニ'!A1","問4-8-ニ")</f>
        <v>問4-8-ニ</v>
      </c>
      <c r="D36" s="1" t="s">
        <v>180</v>
      </c>
    </row>
    <row r="37" spans="2:4" ht="15" customHeight="1">
      <c r="B37" s="54" t="str">
        <f>HYPERLINK("#'問4-9-ニ'!A1","問4-9-ニ")</f>
        <v>問4-9-ニ</v>
      </c>
      <c r="D37" s="1" t="s">
        <v>181</v>
      </c>
    </row>
    <row r="38" spans="2:4" ht="15" customHeight="1">
      <c r="B38" s="54" t="str">
        <f>HYPERLINK("#'問5-1-1-ニ'!A1","問5-1-1-ニ")</f>
        <v>問5-1-1-ニ</v>
      </c>
      <c r="C38" s="1" t="s">
        <v>28</v>
      </c>
      <c r="D38" s="1" t="s">
        <v>182</v>
      </c>
    </row>
    <row r="39" spans="2:4" ht="15" customHeight="1">
      <c r="B39" s="54" t="str">
        <f>HYPERLINK("#'問5-1-2-ニ'!A1","問5-1-2-ニ")</f>
        <v>問5-1-2-ニ</v>
      </c>
      <c r="D39" s="1" t="s">
        <v>183</v>
      </c>
    </row>
    <row r="40" spans="2:4" ht="15" customHeight="1">
      <c r="B40" s="54" t="str">
        <f>HYPERLINK("#'問5-1-3-ニ'!A1","問5-1-3-ニ")</f>
        <v>問5-1-3-ニ</v>
      </c>
      <c r="D40" s="1" t="s">
        <v>184</v>
      </c>
    </row>
    <row r="41" spans="2:4" ht="15" customHeight="1">
      <c r="B41" s="54" t="str">
        <f>HYPERLINK("#'問5-1-4-ニ'!A1","問5-1-4-ニ")</f>
        <v>問5-1-4-ニ</v>
      </c>
      <c r="D41" s="1" t="s">
        <v>185</v>
      </c>
    </row>
    <row r="42" spans="2:4" ht="15" customHeight="1">
      <c r="B42" s="54" t="str">
        <f>HYPERLINK("#'問5-1-5-ニ'!A1","問5-1-5-ニ")</f>
        <v>問5-1-5-ニ</v>
      </c>
      <c r="D42" s="1" t="s">
        <v>186</v>
      </c>
    </row>
    <row r="43" spans="2:4" ht="15" customHeight="1">
      <c r="B43" s="54" t="str">
        <f>HYPERLINK("#'問5-1-6-ニ'!A1","問5-1-6-ニ")</f>
        <v>問5-1-6-ニ</v>
      </c>
      <c r="D43" s="1" t="s">
        <v>187</v>
      </c>
    </row>
    <row r="44" spans="2:4" ht="15" customHeight="1">
      <c r="B44" s="54" t="str">
        <f>HYPERLINK("#'問5-1-7-ニ'!A1","問5-1-7-ニ")</f>
        <v>問5-1-7-ニ</v>
      </c>
      <c r="D44" s="1" t="s">
        <v>188</v>
      </c>
    </row>
    <row r="45" spans="2:4" ht="15" customHeight="1">
      <c r="B45" s="54" t="str">
        <f>HYPERLINK("#'問5-2-ニ'!A1","問5-2-ニ")</f>
        <v>問5-2-ニ</v>
      </c>
      <c r="D45" s="1" t="s">
        <v>189</v>
      </c>
    </row>
    <row r="46" spans="2:4" ht="15" customHeight="1">
      <c r="B46" s="54" t="str">
        <f>HYPERLINK("#'問5-3-ニ'!A1","問5-3-ニ")</f>
        <v>問5-3-ニ</v>
      </c>
      <c r="D46" s="1" t="s">
        <v>190</v>
      </c>
    </row>
    <row r="47" spans="2:4" ht="15" customHeight="1">
      <c r="B47" s="54" t="str">
        <f>HYPERLINK("#'問6-1-複-ニ'!A1","問6-1-複-ニ")</f>
        <v>問6-1-複-ニ</v>
      </c>
      <c r="C47" s="1" t="s">
        <v>29</v>
      </c>
      <c r="D47" s="1" t="s">
        <v>191</v>
      </c>
    </row>
    <row r="48" spans="2:4" ht="15" customHeight="1">
      <c r="B48" s="54" t="str">
        <f>HYPERLINK("#'問6-2-複-ニ'!A1","問6-2-複-ニ")</f>
        <v>問6-2-複-ニ</v>
      </c>
      <c r="D48" s="1" t="s">
        <v>354</v>
      </c>
    </row>
    <row r="49" spans="2:4" ht="15" customHeight="1">
      <c r="B49" s="54" t="str">
        <f>HYPERLINK("#'問6-3-複-ニ'!A1","問6-3-複-ニ")</f>
        <v>問6-3-複-ニ</v>
      </c>
      <c r="D49" s="1" t="s">
        <v>193</v>
      </c>
    </row>
    <row r="50" spans="2:4" ht="15" customHeight="1">
      <c r="B50" s="54" t="str">
        <f>HYPERLINK("#'問6-4-複-ニ'!A1","問6-4-複-ニ")</f>
        <v>問6-4-複-ニ</v>
      </c>
      <c r="D50" s="1" t="s">
        <v>359</v>
      </c>
    </row>
    <row r="51" spans="2:4" ht="15" customHeight="1">
      <c r="B51" s="54" t="str">
        <f>HYPERLINK("#'問6-5-複-ニ'!A1","問6-5-複-ニ")</f>
        <v>問6-5-複-ニ</v>
      </c>
      <c r="D51" s="1" t="s">
        <v>194</v>
      </c>
    </row>
    <row r="52" spans="2:4" ht="15" customHeight="1">
      <c r="B52" s="54" t="str">
        <f>HYPERLINK("#'問6-6-ニ'!A1","問6-6-ニ")</f>
        <v>問6-6-ニ</v>
      </c>
      <c r="D52" s="1" t="s">
        <v>195</v>
      </c>
    </row>
    <row r="53" spans="2:4" ht="15" customHeight="1">
      <c r="B53" s="54" t="str">
        <f>HYPERLINK("#'問6-7-ニ'!A1","問6-7-ニ")</f>
        <v>問6-7-ニ</v>
      </c>
      <c r="D53" s="1" t="s">
        <v>196</v>
      </c>
    </row>
    <row r="54" spans="2:4" ht="15" customHeight="1">
      <c r="B54" s="54" t="str">
        <f>HYPERLINK("#'問7-1-ニ'!A1","問7-1-ニ")</f>
        <v>問7-1-ニ</v>
      </c>
      <c r="C54" s="1" t="s">
        <v>30</v>
      </c>
      <c r="D54" s="1" t="s">
        <v>197</v>
      </c>
    </row>
    <row r="55" spans="2:4" ht="15" customHeight="1">
      <c r="B55" s="54" t="str">
        <f>HYPERLINK("#'問7-2-ニ'!A1","問7-2-ニ")</f>
        <v>問7-2-ニ</v>
      </c>
      <c r="D55" s="1" t="s">
        <v>198</v>
      </c>
    </row>
    <row r="56" spans="2:4" ht="15" customHeight="1">
      <c r="B56" s="54" t="str">
        <f>HYPERLINK("#'問7-3-ニ'!A1","問7-3-ニ")</f>
        <v>問7-3-ニ</v>
      </c>
      <c r="D56" s="1" t="s">
        <v>199</v>
      </c>
    </row>
    <row r="57" spans="2:4" ht="15" customHeight="1">
      <c r="B57" s="54" t="str">
        <f>HYPERLINK("#'問7-4-ニ'!A1","問7-4-ニ")</f>
        <v>問7-4-ニ</v>
      </c>
      <c r="D57" s="1" t="s">
        <v>200</v>
      </c>
    </row>
    <row r="58" spans="2:4" ht="15" customHeight="1">
      <c r="B58" s="54" t="str">
        <f>HYPERLINK("#'問7-5-ニ'!A1","問7-5-ニ")</f>
        <v>問7-5-ニ</v>
      </c>
      <c r="D58" s="1" t="s">
        <v>201</v>
      </c>
    </row>
    <row r="59" spans="2:4" ht="15" customHeight="1">
      <c r="B59" s="54" t="str">
        <f>HYPERLINK("#'問7-6-複-ニ'!A1","問7-6-複-ニ")</f>
        <v>問7-6-複-ニ</v>
      </c>
      <c r="D59" s="1" t="s">
        <v>202</v>
      </c>
    </row>
  </sheetData>
  <phoneticPr fontId="2"/>
  <pageMargins left="0.7" right="0.7" top="0.75" bottom="0.75" header="0.3" footer="0.3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262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1675</v>
      </c>
      <c r="F8" s="17">
        <v>787</v>
      </c>
      <c r="G8" s="17">
        <v>13329</v>
      </c>
      <c r="H8" s="17">
        <v>367</v>
      </c>
    </row>
    <row r="9" spans="1:16384" ht="15" customHeight="1">
      <c r="A9" s="57"/>
      <c r="B9" s="64"/>
      <c r="C9" s="65"/>
      <c r="D9" s="18">
        <v>1</v>
      </c>
      <c r="E9" s="19">
        <v>0.1036638197796757</v>
      </c>
      <c r="F9" s="20">
        <v>4.8706523084540168E-2</v>
      </c>
      <c r="G9" s="20">
        <v>0.82491645005569991</v>
      </c>
      <c r="H9" s="20">
        <v>2.2713207080084168E-2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618</v>
      </c>
      <c r="F10" s="24">
        <v>304</v>
      </c>
      <c r="G10" s="24">
        <v>3935</v>
      </c>
      <c r="H10" s="24">
        <v>135</v>
      </c>
    </row>
    <row r="11" spans="1:16384" ht="15" customHeight="1">
      <c r="A11" s="57"/>
      <c r="B11" s="25"/>
      <c r="C11" s="60"/>
      <c r="D11" s="26">
        <v>1</v>
      </c>
      <c r="E11" s="27">
        <v>0.12379807692307693</v>
      </c>
      <c r="F11" s="28">
        <v>6.0897435897435896E-2</v>
      </c>
      <c r="G11" s="28">
        <v>0.78826121794871795</v>
      </c>
      <c r="H11" s="28">
        <v>2.7043269230769232E-2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1019</v>
      </c>
      <c r="F12" s="31">
        <v>470</v>
      </c>
      <c r="G12" s="31">
        <v>9193</v>
      </c>
      <c r="H12" s="31">
        <v>227</v>
      </c>
    </row>
    <row r="13" spans="1:16384" ht="15" customHeight="1">
      <c r="A13" s="57"/>
      <c r="B13" s="43"/>
      <c r="C13" s="61"/>
      <c r="D13" s="44">
        <v>1</v>
      </c>
      <c r="E13" s="45">
        <v>9.3409111742597861E-2</v>
      </c>
      <c r="F13" s="46">
        <v>4.3083692364103032E-2</v>
      </c>
      <c r="G13" s="46">
        <v>0.84269868915574297</v>
      </c>
      <c r="H13" s="46">
        <v>2.0808506737556146E-2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43</v>
      </c>
      <c r="F14" s="24">
        <v>15</v>
      </c>
      <c r="G14" s="24">
        <v>296</v>
      </c>
      <c r="H14" s="24">
        <v>7</v>
      </c>
    </row>
    <row r="15" spans="1:16384" ht="15" customHeight="1">
      <c r="A15" s="57"/>
      <c r="B15" s="25"/>
      <c r="C15" s="60"/>
      <c r="D15" s="32">
        <v>1</v>
      </c>
      <c r="E15" s="27">
        <v>0.11911357340720222</v>
      </c>
      <c r="F15" s="28">
        <v>4.1551246537396121E-2</v>
      </c>
      <c r="G15" s="28">
        <v>0.81994459833795019</v>
      </c>
      <c r="H15" s="28">
        <v>1.9390581717451522E-2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89</v>
      </c>
      <c r="F16" s="31">
        <v>32</v>
      </c>
      <c r="G16" s="31">
        <v>555</v>
      </c>
      <c r="H16" s="31">
        <v>19</v>
      </c>
    </row>
    <row r="17" spans="1:8" ht="15" customHeight="1">
      <c r="A17" s="57"/>
      <c r="B17" s="25"/>
      <c r="C17" s="60"/>
      <c r="D17" s="32">
        <v>1</v>
      </c>
      <c r="E17" s="27">
        <v>0.12805755395683452</v>
      </c>
      <c r="F17" s="28">
        <v>4.60431654676259E-2</v>
      </c>
      <c r="G17" s="28">
        <v>0.79856115107913672</v>
      </c>
      <c r="H17" s="28">
        <v>2.7338129496402876E-2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102</v>
      </c>
      <c r="F18" s="31">
        <v>46</v>
      </c>
      <c r="G18" s="31">
        <v>707</v>
      </c>
      <c r="H18" s="31">
        <v>12</v>
      </c>
    </row>
    <row r="19" spans="1:8" ht="15" customHeight="1">
      <c r="A19" s="57"/>
      <c r="B19" s="25"/>
      <c r="C19" s="60"/>
      <c r="D19" s="32">
        <v>1</v>
      </c>
      <c r="E19" s="27">
        <v>0.11764705882352941</v>
      </c>
      <c r="F19" s="28">
        <v>5.3056516724336797E-2</v>
      </c>
      <c r="G19" s="28">
        <v>0.81545559400230683</v>
      </c>
      <c r="H19" s="28">
        <v>1.384083044982699E-2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212</v>
      </c>
      <c r="F20" s="31">
        <v>97</v>
      </c>
      <c r="G20" s="31">
        <v>1386</v>
      </c>
      <c r="H20" s="31">
        <v>54</v>
      </c>
    </row>
    <row r="21" spans="1:8" ht="15" customHeight="1">
      <c r="A21" s="57"/>
      <c r="B21" s="25"/>
      <c r="C21" s="60"/>
      <c r="D21" s="32">
        <v>1</v>
      </c>
      <c r="E21" s="27">
        <v>0.12121212121212122</v>
      </c>
      <c r="F21" s="28">
        <v>5.5460263007432821E-2</v>
      </c>
      <c r="G21" s="28">
        <v>0.79245283018867929</v>
      </c>
      <c r="H21" s="28">
        <v>3.0874785591766724E-2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415</v>
      </c>
      <c r="F22" s="31">
        <v>189</v>
      </c>
      <c r="G22" s="31">
        <v>2861</v>
      </c>
      <c r="H22" s="31">
        <v>99</v>
      </c>
    </row>
    <row r="23" spans="1:8" ht="15" customHeight="1">
      <c r="A23" s="57"/>
      <c r="B23" s="25"/>
      <c r="C23" s="60"/>
      <c r="D23" s="26">
        <v>1</v>
      </c>
      <c r="E23" s="27">
        <v>0.11644219977553311</v>
      </c>
      <c r="F23" s="28">
        <v>5.3030303030303032E-2</v>
      </c>
      <c r="G23" s="28">
        <v>0.80274971941638606</v>
      </c>
      <c r="H23" s="28">
        <v>2.7777777777777776E-2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462</v>
      </c>
      <c r="F24" s="31">
        <v>231</v>
      </c>
      <c r="G24" s="31">
        <v>3931</v>
      </c>
      <c r="H24" s="31">
        <v>92</v>
      </c>
    </row>
    <row r="25" spans="1:8" ht="15" customHeight="1">
      <c r="A25" s="57"/>
      <c r="B25" s="25"/>
      <c r="C25" s="60"/>
      <c r="D25" s="26">
        <v>1</v>
      </c>
      <c r="E25" s="27">
        <v>9.796437659033079E-2</v>
      </c>
      <c r="F25" s="28">
        <v>4.8982188295165395E-2</v>
      </c>
      <c r="G25" s="28">
        <v>0.83354537743850721</v>
      </c>
      <c r="H25" s="28">
        <v>1.9508057675996608E-2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309</v>
      </c>
      <c r="F26" s="31">
        <v>162</v>
      </c>
      <c r="G26" s="31">
        <v>3337</v>
      </c>
      <c r="H26" s="31">
        <v>74</v>
      </c>
    </row>
    <row r="27" spans="1:8" ht="15" customHeight="1">
      <c r="A27" s="57"/>
      <c r="B27" s="43"/>
      <c r="C27" s="61"/>
      <c r="D27" s="44">
        <v>1</v>
      </c>
      <c r="E27" s="45">
        <v>7.959814528593509E-2</v>
      </c>
      <c r="F27" s="46">
        <v>4.1731066460587329E-2</v>
      </c>
      <c r="G27" s="46">
        <v>0.85960844925296243</v>
      </c>
      <c r="H27" s="46">
        <v>1.90623390005152E-2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677</v>
      </c>
      <c r="F28" s="24">
        <v>282</v>
      </c>
      <c r="G28" s="24">
        <v>4473</v>
      </c>
      <c r="H28" s="24">
        <v>122</v>
      </c>
    </row>
    <row r="29" spans="1:8" ht="15" customHeight="1">
      <c r="A29" s="57"/>
      <c r="B29" s="25"/>
      <c r="C29" s="60"/>
      <c r="D29" s="32">
        <v>1</v>
      </c>
      <c r="E29" s="27">
        <v>0.12189413035649982</v>
      </c>
      <c r="F29" s="28">
        <v>5.0774216780698593E-2</v>
      </c>
      <c r="G29" s="28">
        <v>0.8053655023406554</v>
      </c>
      <c r="H29" s="28">
        <v>2.1966150522146202E-2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446</v>
      </c>
      <c r="F30" s="31">
        <v>221</v>
      </c>
      <c r="G30" s="31">
        <v>3272</v>
      </c>
      <c r="H30" s="31">
        <v>109</v>
      </c>
    </row>
    <row r="31" spans="1:8" ht="15" customHeight="1">
      <c r="A31" s="57"/>
      <c r="B31" s="25"/>
      <c r="C31" s="60"/>
      <c r="D31" s="32">
        <v>1</v>
      </c>
      <c r="E31" s="27">
        <v>0.11017786561264822</v>
      </c>
      <c r="F31" s="28">
        <v>5.4594861660079048E-2</v>
      </c>
      <c r="G31" s="28">
        <v>0.80830039525691699</v>
      </c>
      <c r="H31" s="28">
        <v>2.6926877470355732E-2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59</v>
      </c>
      <c r="F32" s="31">
        <v>29</v>
      </c>
      <c r="G32" s="31">
        <v>282</v>
      </c>
      <c r="H32" s="31">
        <v>8</v>
      </c>
    </row>
    <row r="33" spans="1:8" ht="15" customHeight="1">
      <c r="A33" s="57"/>
      <c r="B33" s="25"/>
      <c r="C33" s="60"/>
      <c r="D33" s="32">
        <v>1</v>
      </c>
      <c r="E33" s="27">
        <v>0.15608465608465608</v>
      </c>
      <c r="F33" s="28">
        <v>7.6719576719576715E-2</v>
      </c>
      <c r="G33" s="28">
        <v>0.74603174603174605</v>
      </c>
      <c r="H33" s="28">
        <v>2.1164021164021163E-2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260</v>
      </c>
      <c r="F34" s="31">
        <v>111</v>
      </c>
      <c r="G34" s="31">
        <v>2709</v>
      </c>
      <c r="H34" s="31">
        <v>39</v>
      </c>
    </row>
    <row r="35" spans="1:8" ht="15" customHeight="1">
      <c r="A35" s="57"/>
      <c r="B35" s="43"/>
      <c r="C35" s="61"/>
      <c r="D35" s="44">
        <v>1</v>
      </c>
      <c r="E35" s="45">
        <v>8.336005129849311E-2</v>
      </c>
      <c r="F35" s="46">
        <v>3.5588329592818213E-2</v>
      </c>
      <c r="G35" s="46">
        <v>0.86854761141391468</v>
      </c>
      <c r="H35" s="46">
        <v>1.2504007694773967E-2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297</v>
      </c>
      <c r="F36" s="24">
        <v>128</v>
      </c>
      <c r="G36" s="24">
        <v>749</v>
      </c>
      <c r="H36" s="24">
        <v>31</v>
      </c>
    </row>
    <row r="37" spans="1:8" ht="15" customHeight="1">
      <c r="A37" s="57"/>
      <c r="B37" s="25"/>
      <c r="C37" s="60"/>
      <c r="D37" s="32">
        <v>1</v>
      </c>
      <c r="E37" s="27">
        <v>0.24647302904564317</v>
      </c>
      <c r="F37" s="28">
        <v>0.10622406639004149</v>
      </c>
      <c r="G37" s="28">
        <v>0.62157676348547719</v>
      </c>
      <c r="H37" s="28">
        <v>2.5726141078838173E-2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230</v>
      </c>
      <c r="F38" s="31">
        <v>143</v>
      </c>
      <c r="G38" s="31">
        <v>1115</v>
      </c>
      <c r="H38" s="31">
        <v>58</v>
      </c>
    </row>
    <row r="39" spans="1:8" ht="15" customHeight="1">
      <c r="A39" s="57"/>
      <c r="B39" s="25"/>
      <c r="C39" s="60"/>
      <c r="D39" s="32">
        <v>1</v>
      </c>
      <c r="E39" s="27">
        <v>0.14877102199223805</v>
      </c>
      <c r="F39" s="28">
        <v>9.2496765847347992E-2</v>
      </c>
      <c r="G39" s="28">
        <v>0.7212160413971539</v>
      </c>
      <c r="H39" s="28">
        <v>3.7516170763260026E-2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1072</v>
      </c>
      <c r="F40" s="31">
        <v>479</v>
      </c>
      <c r="G40" s="31">
        <v>11029</v>
      </c>
      <c r="H40" s="31">
        <v>199</v>
      </c>
    </row>
    <row r="41" spans="1:8" ht="15" customHeight="1">
      <c r="A41" s="57"/>
      <c r="B41" s="43"/>
      <c r="C41" s="61"/>
      <c r="D41" s="44">
        <v>1</v>
      </c>
      <c r="E41" s="45">
        <v>8.3887628139917056E-2</v>
      </c>
      <c r="F41" s="46">
        <v>3.748337115580249E-2</v>
      </c>
      <c r="G41" s="46">
        <v>0.86305657719696371</v>
      </c>
      <c r="H41" s="46">
        <v>1.5572423507316692E-2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141</v>
      </c>
      <c r="F42" s="38">
        <v>37</v>
      </c>
      <c r="G42" s="38">
        <v>310</v>
      </c>
      <c r="H42" s="38">
        <v>9</v>
      </c>
    </row>
    <row r="43" spans="1:8" ht="15" customHeight="1">
      <c r="A43" s="57"/>
      <c r="B43" s="25"/>
      <c r="C43" s="60"/>
      <c r="D43" s="32">
        <v>1</v>
      </c>
      <c r="E43" s="27">
        <v>0.28370221327967809</v>
      </c>
      <c r="F43" s="28">
        <v>7.4446680080482899E-2</v>
      </c>
      <c r="G43" s="28">
        <v>0.6237424547283702</v>
      </c>
      <c r="H43" s="28">
        <v>1.8108651911468814E-2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1044</v>
      </c>
      <c r="F44" s="40">
        <v>450</v>
      </c>
      <c r="G44" s="40">
        <v>6513</v>
      </c>
      <c r="H44" s="40">
        <v>140</v>
      </c>
    </row>
    <row r="45" spans="1:8" ht="15" customHeight="1">
      <c r="A45" s="57"/>
      <c r="B45" s="25"/>
      <c r="C45" s="60"/>
      <c r="D45" s="32">
        <v>1</v>
      </c>
      <c r="E45" s="27">
        <v>0.12814532956916658</v>
      </c>
      <c r="F45" s="28">
        <v>5.5235055848778691E-2</v>
      </c>
      <c r="G45" s="28">
        <v>0.79943537498465689</v>
      </c>
      <c r="H45" s="28">
        <v>1.7184239597397816E-2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368</v>
      </c>
      <c r="F46" s="40">
        <v>226</v>
      </c>
      <c r="G46" s="40">
        <v>4503</v>
      </c>
      <c r="H46" s="40">
        <v>100</v>
      </c>
    </row>
    <row r="47" spans="1:8" ht="15" customHeight="1">
      <c r="A47" s="57"/>
      <c r="B47" s="25"/>
      <c r="C47" s="60"/>
      <c r="D47" s="32">
        <v>1</v>
      </c>
      <c r="E47" s="27">
        <v>7.0810082740042329E-2</v>
      </c>
      <c r="F47" s="28">
        <v>4.3486626900134696E-2</v>
      </c>
      <c r="G47" s="28">
        <v>0.86646142005002891</v>
      </c>
      <c r="H47" s="28">
        <v>1.9241870309794112E-2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84</v>
      </c>
      <c r="F48" s="40">
        <v>44</v>
      </c>
      <c r="G48" s="40">
        <v>1680</v>
      </c>
      <c r="H48" s="40">
        <v>50</v>
      </c>
    </row>
    <row r="49" spans="1:8" ht="15" customHeight="1">
      <c r="A49" s="57"/>
      <c r="B49" s="43"/>
      <c r="C49" s="61"/>
      <c r="D49" s="44">
        <v>1</v>
      </c>
      <c r="E49" s="45">
        <v>4.5209903121636169E-2</v>
      </c>
      <c r="F49" s="46">
        <v>2.3681377825618945E-2</v>
      </c>
      <c r="G49" s="46">
        <v>0.90419806243272338</v>
      </c>
      <c r="H49" s="46">
        <v>2.6910656620021529E-2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318</v>
      </c>
      <c r="F50" s="24">
        <v>203</v>
      </c>
      <c r="G50" s="24">
        <v>2230</v>
      </c>
      <c r="H50" s="24">
        <v>100</v>
      </c>
    </row>
    <row r="51" spans="1:8" ht="15" customHeight="1">
      <c r="A51" s="57"/>
      <c r="B51" s="25"/>
      <c r="C51" s="60"/>
      <c r="D51" s="32">
        <v>1</v>
      </c>
      <c r="E51" s="27">
        <v>0.11153981059277447</v>
      </c>
      <c r="F51" s="28">
        <v>7.1203086636267982E-2</v>
      </c>
      <c r="G51" s="28">
        <v>0.78218169063486498</v>
      </c>
      <c r="H51" s="28">
        <v>3.5075412136092596E-2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210</v>
      </c>
      <c r="F52" s="31">
        <v>81</v>
      </c>
      <c r="G52" s="31">
        <v>1656</v>
      </c>
      <c r="H52" s="31">
        <v>28</v>
      </c>
    </row>
    <row r="53" spans="1:8" ht="15" customHeight="1">
      <c r="A53" s="57"/>
      <c r="B53" s="25"/>
      <c r="C53" s="60"/>
      <c r="D53" s="32">
        <v>1</v>
      </c>
      <c r="E53" s="27">
        <v>0.10632911392405063</v>
      </c>
      <c r="F53" s="28">
        <v>4.1012658227848102E-2</v>
      </c>
      <c r="G53" s="28">
        <v>0.83848101265822783</v>
      </c>
      <c r="H53" s="28">
        <v>1.4177215189873417E-2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89</v>
      </c>
      <c r="F54" s="31">
        <v>55</v>
      </c>
      <c r="G54" s="31">
        <v>762</v>
      </c>
      <c r="H54" s="31">
        <v>17</v>
      </c>
    </row>
    <row r="55" spans="1:8" ht="15" customHeight="1">
      <c r="A55" s="57"/>
      <c r="B55" s="25"/>
      <c r="C55" s="60"/>
      <c r="D55" s="32">
        <v>1</v>
      </c>
      <c r="E55" s="27">
        <v>9.6424702058504869E-2</v>
      </c>
      <c r="F55" s="28">
        <v>5.9588299024918745E-2</v>
      </c>
      <c r="G55" s="28">
        <v>0.82556879739978328</v>
      </c>
      <c r="H55" s="28">
        <v>1.8418201516793065E-2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117</v>
      </c>
      <c r="F56" s="31">
        <v>69</v>
      </c>
      <c r="G56" s="31">
        <v>1001</v>
      </c>
      <c r="H56" s="31">
        <v>28</v>
      </c>
    </row>
    <row r="57" spans="1:8" ht="15" customHeight="1">
      <c r="A57" s="57"/>
      <c r="B57" s="25"/>
      <c r="C57" s="60"/>
      <c r="D57" s="32">
        <v>1</v>
      </c>
      <c r="E57" s="27">
        <v>9.6296296296296297E-2</v>
      </c>
      <c r="F57" s="28">
        <v>5.6790123456790124E-2</v>
      </c>
      <c r="G57" s="28">
        <v>0.82386831275720163</v>
      </c>
      <c r="H57" s="28">
        <v>2.3045267489711935E-2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201</v>
      </c>
      <c r="F58" s="31">
        <v>100</v>
      </c>
      <c r="G58" s="31">
        <v>1678</v>
      </c>
      <c r="H58" s="31">
        <v>83</v>
      </c>
    </row>
    <row r="59" spans="1:8" ht="15" customHeight="1">
      <c r="A59" s="57"/>
      <c r="B59" s="25"/>
      <c r="C59" s="60"/>
      <c r="D59" s="32">
        <v>1</v>
      </c>
      <c r="E59" s="27">
        <v>9.7478176527643068E-2</v>
      </c>
      <c r="F59" s="28">
        <v>4.8496605237633363E-2</v>
      </c>
      <c r="G59" s="28">
        <v>0.81377303588748784</v>
      </c>
      <c r="H59" s="28">
        <v>4.0252182347235696E-2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120</v>
      </c>
      <c r="F60" s="31">
        <v>44</v>
      </c>
      <c r="G60" s="31">
        <v>967</v>
      </c>
      <c r="H60" s="31">
        <v>10</v>
      </c>
    </row>
    <row r="61" spans="1:8" ht="15" customHeight="1">
      <c r="A61" s="57"/>
      <c r="B61" s="25"/>
      <c r="C61" s="60"/>
      <c r="D61" s="32">
        <v>1</v>
      </c>
      <c r="E61" s="27">
        <v>0.10517090271691498</v>
      </c>
      <c r="F61" s="28">
        <v>3.8562664329535493E-2</v>
      </c>
      <c r="G61" s="28">
        <v>0.84750219106047331</v>
      </c>
      <c r="H61" s="28">
        <v>8.7642418930762491E-3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237</v>
      </c>
      <c r="F62" s="31">
        <v>92</v>
      </c>
      <c r="G62" s="31">
        <v>1885</v>
      </c>
      <c r="H62" s="31">
        <v>51</v>
      </c>
    </row>
    <row r="63" spans="1:8" ht="15" customHeight="1">
      <c r="A63" s="57"/>
      <c r="B63" s="25"/>
      <c r="C63" s="60"/>
      <c r="D63" s="32">
        <v>1</v>
      </c>
      <c r="E63" s="27">
        <v>0.10463576158940398</v>
      </c>
      <c r="F63" s="28">
        <v>4.0618101545253867E-2</v>
      </c>
      <c r="G63" s="28">
        <v>0.83222958057395147</v>
      </c>
      <c r="H63" s="28">
        <v>2.2516556291390728E-2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140</v>
      </c>
      <c r="F64" s="31">
        <v>60</v>
      </c>
      <c r="G64" s="31">
        <v>970</v>
      </c>
      <c r="H64" s="31">
        <v>17</v>
      </c>
    </row>
    <row r="65" spans="1:8" ht="15" customHeight="1">
      <c r="A65" s="57"/>
      <c r="B65" s="25"/>
      <c r="C65" s="60"/>
      <c r="D65" s="32">
        <v>1</v>
      </c>
      <c r="E65" s="27">
        <v>0.11794439764111204</v>
      </c>
      <c r="F65" s="28">
        <v>5.0547598989048023E-2</v>
      </c>
      <c r="G65" s="28">
        <v>0.81718618365627638</v>
      </c>
      <c r="H65" s="28">
        <v>1.4321819713563605E-2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243</v>
      </c>
      <c r="F66" s="31">
        <v>83</v>
      </c>
      <c r="G66" s="31">
        <v>2180</v>
      </c>
      <c r="H66" s="31">
        <v>33</v>
      </c>
    </row>
    <row r="67" spans="1:8" ht="15" customHeight="1">
      <c r="A67" s="57"/>
      <c r="B67" s="43"/>
      <c r="C67" s="61"/>
      <c r="D67" s="44">
        <v>1</v>
      </c>
      <c r="E67" s="45">
        <v>9.5706971248523037E-2</v>
      </c>
      <c r="F67" s="46">
        <v>3.2690035447026387E-2</v>
      </c>
      <c r="G67" s="46">
        <v>0.85860575029539188</v>
      </c>
      <c r="H67" s="46">
        <v>1.2997243009058685E-2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405</v>
      </c>
      <c r="F68" s="24">
        <v>214</v>
      </c>
      <c r="G68" s="24">
        <v>2235</v>
      </c>
      <c r="H68" s="24">
        <v>98</v>
      </c>
    </row>
    <row r="69" spans="1:8" ht="15" customHeight="1">
      <c r="A69" s="57"/>
      <c r="B69" s="25"/>
      <c r="C69" s="60"/>
      <c r="D69" s="32">
        <v>1</v>
      </c>
      <c r="E69" s="27">
        <v>0.13719512195121952</v>
      </c>
      <c r="F69" s="28">
        <v>7.2493224932249328E-2</v>
      </c>
      <c r="G69" s="28">
        <v>0.75711382113821135</v>
      </c>
      <c r="H69" s="28">
        <v>3.3197831978319783E-2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228</v>
      </c>
      <c r="F70" s="31">
        <v>133</v>
      </c>
      <c r="G70" s="31">
        <v>2473</v>
      </c>
      <c r="H70" s="31">
        <v>78</v>
      </c>
    </row>
    <row r="71" spans="1:8" ht="15" customHeight="1">
      <c r="A71" s="57"/>
      <c r="B71" s="25"/>
      <c r="C71" s="60"/>
      <c r="D71" s="32">
        <v>1</v>
      </c>
      <c r="E71" s="27">
        <v>7.8296703296703296E-2</v>
      </c>
      <c r="F71" s="28">
        <v>4.567307692307692E-2</v>
      </c>
      <c r="G71" s="28">
        <v>0.84924450549450547</v>
      </c>
      <c r="H71" s="28">
        <v>2.6785714285714284E-2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611</v>
      </c>
      <c r="F72" s="31">
        <v>249</v>
      </c>
      <c r="G72" s="31">
        <v>2878</v>
      </c>
      <c r="H72" s="31">
        <v>74</v>
      </c>
    </row>
    <row r="73" spans="1:8" ht="15" customHeight="1">
      <c r="A73" s="57"/>
      <c r="B73" s="25"/>
      <c r="C73" s="60"/>
      <c r="D73" s="32">
        <v>1</v>
      </c>
      <c r="E73" s="27">
        <v>0.16028331584470096</v>
      </c>
      <c r="F73" s="28">
        <v>6.5320041972717735E-2</v>
      </c>
      <c r="G73" s="28">
        <v>0.75498426023084997</v>
      </c>
      <c r="H73" s="28">
        <v>1.9412381951731374E-2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227</v>
      </c>
      <c r="F74" s="31">
        <v>114</v>
      </c>
      <c r="G74" s="31">
        <v>2360</v>
      </c>
      <c r="H74" s="31">
        <v>49</v>
      </c>
    </row>
    <row r="75" spans="1:8" ht="15" customHeight="1">
      <c r="A75" s="57"/>
      <c r="B75" s="25"/>
      <c r="C75" s="60"/>
      <c r="D75" s="32">
        <v>1</v>
      </c>
      <c r="E75" s="27">
        <v>8.2545454545454547E-2</v>
      </c>
      <c r="F75" s="28">
        <v>4.1454545454545452E-2</v>
      </c>
      <c r="G75" s="28">
        <v>0.85818181818181816</v>
      </c>
      <c r="H75" s="28">
        <v>1.781818181818182E-2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118</v>
      </c>
      <c r="F76" s="31">
        <v>35</v>
      </c>
      <c r="G76" s="31">
        <v>1405</v>
      </c>
      <c r="H76" s="31">
        <v>27</v>
      </c>
    </row>
    <row r="77" spans="1:8" ht="15" customHeight="1">
      <c r="A77" s="57"/>
      <c r="B77" s="25"/>
      <c r="C77" s="60"/>
      <c r="D77" s="32">
        <v>1</v>
      </c>
      <c r="E77" s="27">
        <v>7.4447949526813884E-2</v>
      </c>
      <c r="F77" s="28">
        <v>2.2082018927444796E-2</v>
      </c>
      <c r="G77" s="28">
        <v>0.88643533123028395</v>
      </c>
      <c r="H77" s="28">
        <v>1.7034700315457414E-2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65</v>
      </c>
      <c r="F78" s="31">
        <v>26</v>
      </c>
      <c r="G78" s="31">
        <v>1214</v>
      </c>
      <c r="H78" s="31">
        <v>24</v>
      </c>
    </row>
    <row r="79" spans="1:8" ht="15" customHeight="1">
      <c r="A79" s="57"/>
      <c r="B79" s="25"/>
      <c r="C79" s="60"/>
      <c r="D79" s="32">
        <v>1</v>
      </c>
      <c r="E79" s="27">
        <v>4.8908954100827691E-2</v>
      </c>
      <c r="F79" s="28">
        <v>1.9563581640331076E-2</v>
      </c>
      <c r="G79" s="28">
        <v>0.9134687735139202</v>
      </c>
      <c r="H79" s="28">
        <v>1.8058690744920992E-2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7</v>
      </c>
      <c r="F80" s="31">
        <v>11</v>
      </c>
      <c r="G80" s="31">
        <v>656</v>
      </c>
      <c r="H80" s="31">
        <v>12</v>
      </c>
    </row>
    <row r="81" spans="1:8" ht="15" customHeight="1">
      <c r="A81" s="57"/>
      <c r="B81" s="25"/>
      <c r="C81" s="60"/>
      <c r="D81" s="32">
        <v>1</v>
      </c>
      <c r="E81" s="27">
        <v>1.020408163265306E-2</v>
      </c>
      <c r="F81" s="28">
        <v>1.6034985422740525E-2</v>
      </c>
      <c r="G81" s="28">
        <v>0.95626822157434399</v>
      </c>
      <c r="H81" s="28">
        <v>1.7492711370262391E-2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359</v>
      </c>
      <c r="F84" s="24">
        <v>190</v>
      </c>
      <c r="G84" s="24">
        <v>3514</v>
      </c>
      <c r="H84" s="24">
        <v>124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8.5741581084308571E-2</v>
      </c>
      <c r="F85" s="28">
        <v>4.5378552663004536E-2</v>
      </c>
      <c r="G85" s="28">
        <v>0.83926438977788398</v>
      </c>
      <c r="H85" s="28">
        <v>2.9615476474802963E-2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347</v>
      </c>
      <c r="F86" s="31">
        <v>177</v>
      </c>
      <c r="G86" s="31">
        <v>3123</v>
      </c>
      <c r="H86" s="31">
        <v>90</v>
      </c>
    </row>
    <row r="87" spans="1:8" ht="15" customHeight="1">
      <c r="A87" s="57"/>
      <c r="B87" s="25"/>
      <c r="C87" s="60"/>
      <c r="D87" s="32">
        <v>1</v>
      </c>
      <c r="E87" s="27">
        <v>9.2855231469092858E-2</v>
      </c>
      <c r="F87" s="28">
        <v>4.7364195879047367E-2</v>
      </c>
      <c r="G87" s="28">
        <v>0.83569708322183567</v>
      </c>
      <c r="H87" s="28">
        <v>2.4083489430024082E-2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256</v>
      </c>
      <c r="F88" s="31">
        <v>143</v>
      </c>
      <c r="G88" s="31">
        <v>1782</v>
      </c>
      <c r="H88" s="31">
        <v>39</v>
      </c>
    </row>
    <row r="89" spans="1:8" ht="15" customHeight="1">
      <c r="A89" s="57"/>
      <c r="B89" s="25"/>
      <c r="C89" s="60"/>
      <c r="D89" s="32">
        <v>1</v>
      </c>
      <c r="E89" s="27">
        <v>0.11531531531531532</v>
      </c>
      <c r="F89" s="28">
        <v>6.4414414414414409E-2</v>
      </c>
      <c r="G89" s="28">
        <v>0.80270270270270272</v>
      </c>
      <c r="H89" s="28">
        <v>1.7567567567567569E-2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438</v>
      </c>
      <c r="F90" s="31">
        <v>172</v>
      </c>
      <c r="G90" s="31">
        <v>2496</v>
      </c>
      <c r="H90" s="31">
        <v>60</v>
      </c>
    </row>
    <row r="91" spans="1:8" ht="15" customHeight="1">
      <c r="A91" s="57"/>
      <c r="B91" s="25"/>
      <c r="C91" s="60"/>
      <c r="D91" s="32">
        <v>1</v>
      </c>
      <c r="E91" s="27">
        <v>0.13834491471888818</v>
      </c>
      <c r="F91" s="28">
        <v>5.4327226784586229E-2</v>
      </c>
      <c r="G91" s="28">
        <v>0.78837650031585593</v>
      </c>
      <c r="H91" s="28">
        <v>1.8951358180669616E-2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175</v>
      </c>
      <c r="F92" s="31">
        <v>63</v>
      </c>
      <c r="G92" s="31">
        <v>1375</v>
      </c>
      <c r="H92" s="31">
        <v>26</v>
      </c>
    </row>
    <row r="93" spans="1:8" ht="15" customHeight="1">
      <c r="A93" s="57"/>
      <c r="B93" s="25"/>
      <c r="C93" s="60"/>
      <c r="D93" s="32">
        <v>1</v>
      </c>
      <c r="E93" s="27">
        <v>0.10677242220866381</v>
      </c>
      <c r="F93" s="28">
        <v>3.8438071995118978E-2</v>
      </c>
      <c r="G93" s="28">
        <v>0.83892617449664431</v>
      </c>
      <c r="H93" s="28">
        <v>1.5863331299572909E-2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32</v>
      </c>
      <c r="F94" s="31">
        <v>17</v>
      </c>
      <c r="G94" s="31">
        <v>345</v>
      </c>
      <c r="H94" s="31">
        <v>9</v>
      </c>
    </row>
    <row r="95" spans="1:8" ht="15" customHeight="1">
      <c r="A95" s="57"/>
      <c r="B95" s="25"/>
      <c r="C95" s="60"/>
      <c r="D95" s="32">
        <v>1</v>
      </c>
      <c r="E95" s="27">
        <v>7.9404466501240695E-2</v>
      </c>
      <c r="F95" s="28">
        <v>4.2183622828784122E-2</v>
      </c>
      <c r="G95" s="28">
        <v>0.85607940446650121</v>
      </c>
      <c r="H95" s="28">
        <v>2.2332506203473945E-2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16</v>
      </c>
      <c r="F96" s="31">
        <v>9</v>
      </c>
      <c r="G96" s="31">
        <v>341</v>
      </c>
      <c r="H96" s="31">
        <v>7</v>
      </c>
    </row>
    <row r="97" spans="1:8" ht="15" customHeight="1">
      <c r="A97" s="57"/>
      <c r="B97" s="25"/>
      <c r="C97" s="60"/>
      <c r="D97" s="32">
        <v>1</v>
      </c>
      <c r="E97" s="27">
        <v>4.2895442359249331E-2</v>
      </c>
      <c r="F97" s="28">
        <v>2.4128686327077747E-2</v>
      </c>
      <c r="G97" s="28">
        <v>0.91420911528150139</v>
      </c>
      <c r="H97" s="28">
        <v>1.876675603217158E-2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3</v>
      </c>
      <c r="F98" s="31">
        <v>0</v>
      </c>
      <c r="G98" s="31">
        <v>24</v>
      </c>
      <c r="H98" s="31">
        <v>1</v>
      </c>
    </row>
    <row r="99" spans="1:8" ht="15" customHeight="1">
      <c r="A99" s="57"/>
      <c r="B99" s="25"/>
      <c r="C99" s="60"/>
      <c r="D99" s="32">
        <v>1</v>
      </c>
      <c r="E99" s="27">
        <v>0.10714285714285714</v>
      </c>
      <c r="F99" s="28">
        <v>0</v>
      </c>
      <c r="G99" s="28">
        <v>0.8571428571428571</v>
      </c>
      <c r="H99" s="28">
        <v>3.5714285714285712E-2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2319" priority="56" rank="1"/>
  </conditionalFormatting>
  <conditionalFormatting sqref="E67:H67">
    <cfRule type="top10" dxfId="2318" priority="49" rank="1"/>
  </conditionalFormatting>
  <conditionalFormatting sqref="E65:H65">
    <cfRule type="top10" dxfId="2317" priority="48" rank="1"/>
  </conditionalFormatting>
  <conditionalFormatting sqref="E63:H63">
    <cfRule type="top10" dxfId="2316" priority="47" rank="1"/>
  </conditionalFormatting>
  <conditionalFormatting sqref="E61:H61">
    <cfRule type="top10" dxfId="2315" priority="46" rank="1"/>
  </conditionalFormatting>
  <conditionalFormatting sqref="E59:H59">
    <cfRule type="top10" dxfId="2314" priority="45" rank="1"/>
  </conditionalFormatting>
  <conditionalFormatting sqref="E57:H57">
    <cfRule type="top10" dxfId="2313" priority="44" rank="1"/>
  </conditionalFormatting>
  <conditionalFormatting sqref="E55:H55">
    <cfRule type="top10" dxfId="2312" priority="43" rank="1"/>
  </conditionalFormatting>
  <conditionalFormatting sqref="E53:H53">
    <cfRule type="top10" dxfId="2311" priority="42" rank="1"/>
  </conditionalFormatting>
  <conditionalFormatting sqref="E51:H51">
    <cfRule type="top10" dxfId="2310" priority="41" rank="1"/>
  </conditionalFormatting>
  <conditionalFormatting sqref="E49:H49">
    <cfRule type="top10" dxfId="2309" priority="40" rank="1"/>
  </conditionalFormatting>
  <conditionalFormatting sqref="E47:H47">
    <cfRule type="top10" dxfId="2308" priority="39" rank="1"/>
  </conditionalFormatting>
  <conditionalFormatting sqref="E45:H45">
    <cfRule type="top10" dxfId="2307" priority="38" rank="1"/>
  </conditionalFormatting>
  <conditionalFormatting sqref="E43:H43">
    <cfRule type="top10" dxfId="2306" priority="37" rank="1"/>
  </conditionalFormatting>
  <conditionalFormatting sqref="E41:H41">
    <cfRule type="top10" dxfId="2305" priority="36" rank="1"/>
  </conditionalFormatting>
  <conditionalFormatting sqref="E39:H39">
    <cfRule type="top10" dxfId="2304" priority="35" rank="1"/>
  </conditionalFormatting>
  <conditionalFormatting sqref="E37:H37">
    <cfRule type="top10" dxfId="2303" priority="34" rank="1"/>
  </conditionalFormatting>
  <conditionalFormatting sqref="E35:H35">
    <cfRule type="top10" dxfId="2302" priority="32" rank="1"/>
  </conditionalFormatting>
  <conditionalFormatting sqref="E33:H33">
    <cfRule type="top10" dxfId="2301" priority="31" rank="1"/>
  </conditionalFormatting>
  <conditionalFormatting sqref="E31:H31">
    <cfRule type="top10" dxfId="2300" priority="30" rank="1"/>
  </conditionalFormatting>
  <conditionalFormatting sqref="E29:H29">
    <cfRule type="top10" dxfId="2299" priority="29" rank="1"/>
  </conditionalFormatting>
  <conditionalFormatting sqref="E27:H27">
    <cfRule type="top10" dxfId="2298" priority="28" rank="1"/>
  </conditionalFormatting>
  <conditionalFormatting sqref="E21:H21">
    <cfRule type="top10" dxfId="2297" priority="27" rank="1"/>
  </conditionalFormatting>
  <conditionalFormatting sqref="E19:H19">
    <cfRule type="top10" dxfId="2296" priority="26" rank="1"/>
  </conditionalFormatting>
  <conditionalFormatting sqref="E17:H17">
    <cfRule type="top10" dxfId="2295" priority="25" rank="1"/>
  </conditionalFormatting>
  <conditionalFormatting sqref="E15:H15">
    <cfRule type="top10" dxfId="2294" priority="24" rank="1"/>
  </conditionalFormatting>
  <conditionalFormatting sqref="E13:H13">
    <cfRule type="top10" dxfId="2293" priority="23" rank="1"/>
  </conditionalFormatting>
  <conditionalFormatting sqref="E11:H11">
    <cfRule type="top10" dxfId="2292" priority="22" rank="1"/>
  </conditionalFormatting>
  <conditionalFormatting sqref="E23:H23">
    <cfRule type="top10" dxfId="2291" priority="21" rank="1"/>
  </conditionalFormatting>
  <conditionalFormatting sqref="E25:H25">
    <cfRule type="top10" dxfId="2290" priority="20" rank="1"/>
  </conditionalFormatting>
  <conditionalFormatting sqref="E81:H81">
    <cfRule type="top10" dxfId="2289" priority="17" rank="1"/>
  </conditionalFormatting>
  <conditionalFormatting sqref="E79:H79">
    <cfRule type="top10" dxfId="2288" priority="16" rank="1"/>
  </conditionalFormatting>
  <conditionalFormatting sqref="E77:H77">
    <cfRule type="top10" dxfId="2287" priority="15" rank="1"/>
  </conditionalFormatting>
  <conditionalFormatting sqref="E75:H75">
    <cfRule type="top10" dxfId="2286" priority="14" rank="1"/>
  </conditionalFormatting>
  <conditionalFormatting sqref="E73:H73">
    <cfRule type="top10" dxfId="2285" priority="13" rank="1"/>
  </conditionalFormatting>
  <conditionalFormatting sqref="E71:H71">
    <cfRule type="top10" dxfId="2284" priority="12" rank="1"/>
  </conditionalFormatting>
  <conditionalFormatting sqref="E69:H69">
    <cfRule type="top10" dxfId="2283" priority="11" rank="1"/>
  </conditionalFormatting>
  <conditionalFormatting sqref="E101:H101">
    <cfRule type="top10" dxfId="2282" priority="9" rank="1"/>
  </conditionalFormatting>
  <conditionalFormatting sqref="E99:H99">
    <cfRule type="top10" dxfId="2281" priority="8" rank="1"/>
  </conditionalFormatting>
  <conditionalFormatting sqref="E97:H97">
    <cfRule type="top10" dxfId="2280" priority="7" rank="1"/>
  </conditionalFormatting>
  <conditionalFormatting sqref="E95:H95">
    <cfRule type="top10" dxfId="2279" priority="6" rank="1"/>
  </conditionalFormatting>
  <conditionalFormatting sqref="E93:H93">
    <cfRule type="top10" dxfId="2278" priority="5" rank="1"/>
  </conditionalFormatting>
  <conditionalFormatting sqref="E91:H91">
    <cfRule type="top10" dxfId="2277" priority="4" rank="1"/>
  </conditionalFormatting>
  <conditionalFormatting sqref="E89:H89">
    <cfRule type="top10" dxfId="2276" priority="3" rank="1"/>
  </conditionalFormatting>
  <conditionalFormatting sqref="E87:H87">
    <cfRule type="top10" dxfId="2275" priority="2" rank="1"/>
  </conditionalFormatting>
  <conditionalFormatting sqref="E85:H85">
    <cfRule type="top10" dxfId="227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263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2287</v>
      </c>
      <c r="F8" s="17">
        <v>729</v>
      </c>
      <c r="G8" s="17">
        <v>12814</v>
      </c>
      <c r="H8" s="17">
        <v>328</v>
      </c>
    </row>
    <row r="9" spans="1:16384" ht="15" customHeight="1">
      <c r="A9" s="57"/>
      <c r="B9" s="64"/>
      <c r="C9" s="65"/>
      <c r="D9" s="18">
        <v>1</v>
      </c>
      <c r="E9" s="19">
        <v>0.14153979452902588</v>
      </c>
      <c r="F9" s="20">
        <v>4.511696992202005E-2</v>
      </c>
      <c r="G9" s="20">
        <v>0.79304369352642656</v>
      </c>
      <c r="H9" s="20">
        <v>2.0299542022527539E-2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864</v>
      </c>
      <c r="F10" s="24">
        <v>264</v>
      </c>
      <c r="G10" s="24">
        <v>3755</v>
      </c>
      <c r="H10" s="24">
        <v>109</v>
      </c>
    </row>
    <row r="11" spans="1:16384" ht="15" customHeight="1">
      <c r="A11" s="57"/>
      <c r="B11" s="25"/>
      <c r="C11" s="60"/>
      <c r="D11" s="26">
        <v>1</v>
      </c>
      <c r="E11" s="27">
        <v>0.17307692307692307</v>
      </c>
      <c r="F11" s="28">
        <v>5.2884615384615384E-2</v>
      </c>
      <c r="G11" s="28">
        <v>0.75220352564102566</v>
      </c>
      <c r="H11" s="28">
        <v>2.1834935897435896E-2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1383</v>
      </c>
      <c r="F12" s="31">
        <v>455</v>
      </c>
      <c r="G12" s="31">
        <v>8854</v>
      </c>
      <c r="H12" s="31">
        <v>217</v>
      </c>
    </row>
    <row r="13" spans="1:16384" ht="15" customHeight="1">
      <c r="A13" s="57"/>
      <c r="B13" s="43"/>
      <c r="C13" s="61"/>
      <c r="D13" s="44">
        <v>1</v>
      </c>
      <c r="E13" s="45">
        <v>0.12677605646713722</v>
      </c>
      <c r="F13" s="46">
        <v>4.1708680905674214E-2</v>
      </c>
      <c r="G13" s="46">
        <v>0.81162343019525163</v>
      </c>
      <c r="H13" s="46">
        <v>1.9891832431936932E-2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72</v>
      </c>
      <c r="F14" s="24">
        <v>9</v>
      </c>
      <c r="G14" s="24">
        <v>275</v>
      </c>
      <c r="H14" s="24">
        <v>5</v>
      </c>
    </row>
    <row r="15" spans="1:16384" ht="15" customHeight="1">
      <c r="A15" s="57"/>
      <c r="B15" s="25"/>
      <c r="C15" s="60"/>
      <c r="D15" s="32">
        <v>1</v>
      </c>
      <c r="E15" s="27">
        <v>0.1994459833795014</v>
      </c>
      <c r="F15" s="28">
        <v>2.4930747922437674E-2</v>
      </c>
      <c r="G15" s="28">
        <v>0.76177285318559562</v>
      </c>
      <c r="H15" s="28">
        <v>1.3850415512465374E-2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132</v>
      </c>
      <c r="F16" s="31">
        <v>35</v>
      </c>
      <c r="G16" s="31">
        <v>515</v>
      </c>
      <c r="H16" s="31">
        <v>13</v>
      </c>
    </row>
    <row r="17" spans="1:8" ht="15" customHeight="1">
      <c r="A17" s="57"/>
      <c r="B17" s="25"/>
      <c r="C17" s="60"/>
      <c r="D17" s="32">
        <v>1</v>
      </c>
      <c r="E17" s="27">
        <v>0.18992805755395684</v>
      </c>
      <c r="F17" s="28">
        <v>5.0359712230215826E-2</v>
      </c>
      <c r="G17" s="28">
        <v>0.74100719424460426</v>
      </c>
      <c r="H17" s="28">
        <v>1.870503597122302E-2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161</v>
      </c>
      <c r="F18" s="31">
        <v>40</v>
      </c>
      <c r="G18" s="31">
        <v>654</v>
      </c>
      <c r="H18" s="31">
        <v>12</v>
      </c>
    </row>
    <row r="19" spans="1:8" ht="15" customHeight="1">
      <c r="A19" s="57"/>
      <c r="B19" s="25"/>
      <c r="C19" s="60"/>
      <c r="D19" s="32">
        <v>1</v>
      </c>
      <c r="E19" s="27">
        <v>0.18569780853517878</v>
      </c>
      <c r="F19" s="28">
        <v>4.61361014994233E-2</v>
      </c>
      <c r="G19" s="28">
        <v>0.75432525951557095</v>
      </c>
      <c r="H19" s="28">
        <v>1.384083044982699E-2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276</v>
      </c>
      <c r="F20" s="31">
        <v>100</v>
      </c>
      <c r="G20" s="31">
        <v>1318</v>
      </c>
      <c r="H20" s="31">
        <v>55</v>
      </c>
    </row>
    <row r="21" spans="1:8" ht="15" customHeight="1">
      <c r="A21" s="57"/>
      <c r="B21" s="25"/>
      <c r="C21" s="60"/>
      <c r="D21" s="32">
        <v>1</v>
      </c>
      <c r="E21" s="27">
        <v>0.15780445969125215</v>
      </c>
      <c r="F21" s="28">
        <v>5.7175528873642079E-2</v>
      </c>
      <c r="G21" s="28">
        <v>0.75357347055460266</v>
      </c>
      <c r="H21" s="28">
        <v>3.1446540880503145E-2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548</v>
      </c>
      <c r="F22" s="31">
        <v>178</v>
      </c>
      <c r="G22" s="31">
        <v>2766</v>
      </c>
      <c r="H22" s="31">
        <v>72</v>
      </c>
    </row>
    <row r="23" spans="1:8" ht="15" customHeight="1">
      <c r="A23" s="57"/>
      <c r="B23" s="25"/>
      <c r="C23" s="60"/>
      <c r="D23" s="26">
        <v>1</v>
      </c>
      <c r="E23" s="27">
        <v>0.15375982042648709</v>
      </c>
      <c r="F23" s="28">
        <v>4.9943883277216612E-2</v>
      </c>
      <c r="G23" s="28">
        <v>0.77609427609427606</v>
      </c>
      <c r="H23" s="28">
        <v>2.0202020202020204E-2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631</v>
      </c>
      <c r="F24" s="31">
        <v>215</v>
      </c>
      <c r="G24" s="31">
        <v>3779</v>
      </c>
      <c r="H24" s="31">
        <v>91</v>
      </c>
    </row>
    <row r="25" spans="1:8" ht="15" customHeight="1">
      <c r="A25" s="57"/>
      <c r="B25" s="25"/>
      <c r="C25" s="60"/>
      <c r="D25" s="26">
        <v>1</v>
      </c>
      <c r="E25" s="27">
        <v>0.13379983036471585</v>
      </c>
      <c r="F25" s="28">
        <v>4.5589482612383374E-2</v>
      </c>
      <c r="G25" s="28">
        <v>0.80131467345207807</v>
      </c>
      <c r="H25" s="28">
        <v>1.929601357082273E-2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418</v>
      </c>
      <c r="F26" s="31">
        <v>140</v>
      </c>
      <c r="G26" s="31">
        <v>3252</v>
      </c>
      <c r="H26" s="31">
        <v>72</v>
      </c>
    </row>
    <row r="27" spans="1:8" ht="15" customHeight="1">
      <c r="A27" s="57"/>
      <c r="B27" s="43"/>
      <c r="C27" s="61"/>
      <c r="D27" s="44">
        <v>1</v>
      </c>
      <c r="E27" s="45">
        <v>0.10767645543534261</v>
      </c>
      <c r="F27" s="46">
        <v>3.6063884595569293E-2</v>
      </c>
      <c r="G27" s="46">
        <v>0.83771251931993818</v>
      </c>
      <c r="H27" s="46">
        <v>1.8547140649149921E-2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919</v>
      </c>
      <c r="F28" s="24">
        <v>273</v>
      </c>
      <c r="G28" s="24">
        <v>4248</v>
      </c>
      <c r="H28" s="24">
        <v>114</v>
      </c>
    </row>
    <row r="29" spans="1:8" ht="15" customHeight="1">
      <c r="A29" s="57"/>
      <c r="B29" s="25"/>
      <c r="C29" s="60"/>
      <c r="D29" s="32">
        <v>1</v>
      </c>
      <c r="E29" s="27">
        <v>0.16546633057256033</v>
      </c>
      <c r="F29" s="28">
        <v>4.9153763053655021E-2</v>
      </c>
      <c r="G29" s="28">
        <v>0.76485415916456612</v>
      </c>
      <c r="H29" s="28">
        <v>2.052574720921858E-2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602</v>
      </c>
      <c r="F30" s="31">
        <v>207</v>
      </c>
      <c r="G30" s="31">
        <v>3160</v>
      </c>
      <c r="H30" s="31">
        <v>79</v>
      </c>
    </row>
    <row r="31" spans="1:8" ht="15" customHeight="1">
      <c r="A31" s="57"/>
      <c r="B31" s="25"/>
      <c r="C31" s="60"/>
      <c r="D31" s="32">
        <v>1</v>
      </c>
      <c r="E31" s="27">
        <v>0.14871541501976285</v>
      </c>
      <c r="F31" s="28">
        <v>5.113636363636364E-2</v>
      </c>
      <c r="G31" s="28">
        <v>0.78063241106719372</v>
      </c>
      <c r="H31" s="28">
        <v>1.951581027667984E-2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69</v>
      </c>
      <c r="F32" s="31">
        <v>24</v>
      </c>
      <c r="G32" s="31">
        <v>278</v>
      </c>
      <c r="H32" s="31">
        <v>7</v>
      </c>
    </row>
    <row r="33" spans="1:8" ht="15" customHeight="1">
      <c r="A33" s="57"/>
      <c r="B33" s="25"/>
      <c r="C33" s="60"/>
      <c r="D33" s="32">
        <v>1</v>
      </c>
      <c r="E33" s="27">
        <v>0.18253968253968253</v>
      </c>
      <c r="F33" s="28">
        <v>6.3492063492063489E-2</v>
      </c>
      <c r="G33" s="28">
        <v>0.73544973544973546</v>
      </c>
      <c r="H33" s="28">
        <v>1.8518518518518517E-2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346</v>
      </c>
      <c r="F34" s="31">
        <v>110</v>
      </c>
      <c r="G34" s="31">
        <v>2622</v>
      </c>
      <c r="H34" s="31">
        <v>41</v>
      </c>
    </row>
    <row r="35" spans="1:8" ht="15" customHeight="1">
      <c r="A35" s="57"/>
      <c r="B35" s="43"/>
      <c r="C35" s="61"/>
      <c r="D35" s="44">
        <v>1</v>
      </c>
      <c r="E35" s="45">
        <v>0.11093299134337929</v>
      </c>
      <c r="F35" s="46">
        <v>3.5267714010900932E-2</v>
      </c>
      <c r="G35" s="46">
        <v>0.84065405578711128</v>
      </c>
      <c r="H35" s="46">
        <v>1.3145238858608528E-2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421</v>
      </c>
      <c r="F36" s="24">
        <v>90</v>
      </c>
      <c r="G36" s="24">
        <v>667</v>
      </c>
      <c r="H36" s="24">
        <v>27</v>
      </c>
    </row>
    <row r="37" spans="1:8" ht="15" customHeight="1">
      <c r="A37" s="57"/>
      <c r="B37" s="25"/>
      <c r="C37" s="60"/>
      <c r="D37" s="32">
        <v>1</v>
      </c>
      <c r="E37" s="27">
        <v>0.34937759336099583</v>
      </c>
      <c r="F37" s="28">
        <v>7.4688796680497924E-2</v>
      </c>
      <c r="G37" s="28">
        <v>0.55352697095435688</v>
      </c>
      <c r="H37" s="28">
        <v>2.2406639004149378E-2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317</v>
      </c>
      <c r="F38" s="31">
        <v>124</v>
      </c>
      <c r="G38" s="31">
        <v>1056</v>
      </c>
      <c r="H38" s="31">
        <v>49</v>
      </c>
    </row>
    <row r="39" spans="1:8" ht="15" customHeight="1">
      <c r="A39" s="57"/>
      <c r="B39" s="25"/>
      <c r="C39" s="60"/>
      <c r="D39" s="32">
        <v>1</v>
      </c>
      <c r="E39" s="27">
        <v>0.20504527813712808</v>
      </c>
      <c r="F39" s="28">
        <v>8.0206985769728331E-2</v>
      </c>
      <c r="G39" s="28">
        <v>0.68305304010349288</v>
      </c>
      <c r="H39" s="28">
        <v>3.169469598965071E-2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1454</v>
      </c>
      <c r="F40" s="31">
        <v>478</v>
      </c>
      <c r="G40" s="31">
        <v>10665</v>
      </c>
      <c r="H40" s="31">
        <v>182</v>
      </c>
    </row>
    <row r="41" spans="1:8" ht="15" customHeight="1">
      <c r="A41" s="57"/>
      <c r="B41" s="43"/>
      <c r="C41" s="61"/>
      <c r="D41" s="44">
        <v>1</v>
      </c>
      <c r="E41" s="45">
        <v>0.11378042100320838</v>
      </c>
      <c r="F41" s="46">
        <v>3.7405117771343609E-2</v>
      </c>
      <c r="G41" s="46">
        <v>0.8345723452539322</v>
      </c>
      <c r="H41" s="46">
        <v>1.4242115971515769E-2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187</v>
      </c>
      <c r="F42" s="38">
        <v>28</v>
      </c>
      <c r="G42" s="38">
        <v>275</v>
      </c>
      <c r="H42" s="38">
        <v>7</v>
      </c>
    </row>
    <row r="43" spans="1:8" ht="15" customHeight="1">
      <c r="A43" s="57"/>
      <c r="B43" s="25"/>
      <c r="C43" s="60"/>
      <c r="D43" s="32">
        <v>1</v>
      </c>
      <c r="E43" s="27">
        <v>0.3762575452716298</v>
      </c>
      <c r="F43" s="28">
        <v>5.6338028169014086E-2</v>
      </c>
      <c r="G43" s="28">
        <v>0.55331991951710258</v>
      </c>
      <c r="H43" s="28">
        <v>1.4084507042253521E-2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1417</v>
      </c>
      <c r="F44" s="40">
        <v>413</v>
      </c>
      <c r="G44" s="40">
        <v>6192</v>
      </c>
      <c r="H44" s="40">
        <v>125</v>
      </c>
    </row>
    <row r="45" spans="1:8" ht="15" customHeight="1">
      <c r="A45" s="57"/>
      <c r="B45" s="25"/>
      <c r="C45" s="60"/>
      <c r="D45" s="32">
        <v>1</v>
      </c>
      <c r="E45" s="27">
        <v>0.17392905363937647</v>
      </c>
      <c r="F45" s="28">
        <v>5.0693506812323555E-2</v>
      </c>
      <c r="G45" s="28">
        <v>0.76003436847919481</v>
      </c>
      <c r="H45" s="28">
        <v>1.5343071069105192E-2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512</v>
      </c>
      <c r="F46" s="40">
        <v>223</v>
      </c>
      <c r="G46" s="40">
        <v>4371</v>
      </c>
      <c r="H46" s="40">
        <v>91</v>
      </c>
    </row>
    <row r="47" spans="1:8" ht="15" customHeight="1">
      <c r="A47" s="57"/>
      <c r="B47" s="25"/>
      <c r="C47" s="60"/>
      <c r="D47" s="32">
        <v>1</v>
      </c>
      <c r="E47" s="27">
        <v>9.8518375986145851E-2</v>
      </c>
      <c r="F47" s="28">
        <v>4.2909370790840867E-2</v>
      </c>
      <c r="G47" s="28">
        <v>0.84106215124110062</v>
      </c>
      <c r="H47" s="28">
        <v>1.7510101981912642E-2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117</v>
      </c>
      <c r="F48" s="40">
        <v>46</v>
      </c>
      <c r="G48" s="40">
        <v>1658</v>
      </c>
      <c r="H48" s="40">
        <v>37</v>
      </c>
    </row>
    <row r="49" spans="1:8" ht="15" customHeight="1">
      <c r="A49" s="57"/>
      <c r="B49" s="43"/>
      <c r="C49" s="61"/>
      <c r="D49" s="44">
        <v>1</v>
      </c>
      <c r="E49" s="45">
        <v>6.2970936490850379E-2</v>
      </c>
      <c r="F49" s="46">
        <v>2.4757804090419805E-2</v>
      </c>
      <c r="G49" s="46">
        <v>0.89235737351991384</v>
      </c>
      <c r="H49" s="46">
        <v>1.9913885898815931E-2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517</v>
      </c>
      <c r="F50" s="24">
        <v>159</v>
      </c>
      <c r="G50" s="24">
        <v>2078</v>
      </c>
      <c r="H50" s="24">
        <v>97</v>
      </c>
    </row>
    <row r="51" spans="1:8" ht="15" customHeight="1">
      <c r="A51" s="57"/>
      <c r="B51" s="25"/>
      <c r="C51" s="60"/>
      <c r="D51" s="32">
        <v>1</v>
      </c>
      <c r="E51" s="27">
        <v>0.18133988074359875</v>
      </c>
      <c r="F51" s="28">
        <v>5.5769905296387236E-2</v>
      </c>
      <c r="G51" s="28">
        <v>0.72886706418800418</v>
      </c>
      <c r="H51" s="28">
        <v>3.402314977200982E-2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281</v>
      </c>
      <c r="F52" s="31">
        <v>86</v>
      </c>
      <c r="G52" s="31">
        <v>1581</v>
      </c>
      <c r="H52" s="31">
        <v>27</v>
      </c>
    </row>
    <row r="53" spans="1:8" ht="15" customHeight="1">
      <c r="A53" s="57"/>
      <c r="B53" s="25"/>
      <c r="C53" s="60"/>
      <c r="D53" s="32">
        <v>1</v>
      </c>
      <c r="E53" s="27">
        <v>0.14227848101265822</v>
      </c>
      <c r="F53" s="28">
        <v>4.3544303797468355E-2</v>
      </c>
      <c r="G53" s="28">
        <v>0.80050632911392405</v>
      </c>
      <c r="H53" s="28">
        <v>1.3670886075949367E-2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120</v>
      </c>
      <c r="F54" s="31">
        <v>44</v>
      </c>
      <c r="G54" s="31">
        <v>743</v>
      </c>
      <c r="H54" s="31">
        <v>16</v>
      </c>
    </row>
    <row r="55" spans="1:8" ht="15" customHeight="1">
      <c r="A55" s="57"/>
      <c r="B55" s="25"/>
      <c r="C55" s="60"/>
      <c r="D55" s="32">
        <v>1</v>
      </c>
      <c r="E55" s="27">
        <v>0.13001083423618634</v>
      </c>
      <c r="F55" s="28">
        <v>4.7670639219934995E-2</v>
      </c>
      <c r="G55" s="28">
        <v>0.80498374864572053</v>
      </c>
      <c r="H55" s="28">
        <v>1.7334777898158179E-2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154</v>
      </c>
      <c r="F56" s="31">
        <v>73</v>
      </c>
      <c r="G56" s="31">
        <v>965</v>
      </c>
      <c r="H56" s="31">
        <v>23</v>
      </c>
    </row>
    <row r="57" spans="1:8" ht="15" customHeight="1">
      <c r="A57" s="57"/>
      <c r="B57" s="25"/>
      <c r="C57" s="60"/>
      <c r="D57" s="32">
        <v>1</v>
      </c>
      <c r="E57" s="27">
        <v>0.12674897119341563</v>
      </c>
      <c r="F57" s="28">
        <v>6.0082304526748974E-2</v>
      </c>
      <c r="G57" s="28">
        <v>0.79423868312757206</v>
      </c>
      <c r="H57" s="28">
        <v>1.8930041152263374E-2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249</v>
      </c>
      <c r="F58" s="31">
        <v>109</v>
      </c>
      <c r="G58" s="31">
        <v>1645</v>
      </c>
      <c r="H58" s="31">
        <v>59</v>
      </c>
    </row>
    <row r="59" spans="1:8" ht="15" customHeight="1">
      <c r="A59" s="57"/>
      <c r="B59" s="25"/>
      <c r="C59" s="60"/>
      <c r="D59" s="32">
        <v>1</v>
      </c>
      <c r="E59" s="27">
        <v>0.12075654704170707</v>
      </c>
      <c r="F59" s="28">
        <v>5.2861299709020371E-2</v>
      </c>
      <c r="G59" s="28">
        <v>0.79776915615906885</v>
      </c>
      <c r="H59" s="28">
        <v>2.8612997090203686E-2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154</v>
      </c>
      <c r="F60" s="31">
        <v>31</v>
      </c>
      <c r="G60" s="31">
        <v>947</v>
      </c>
      <c r="H60" s="31">
        <v>9</v>
      </c>
    </row>
    <row r="61" spans="1:8" ht="15" customHeight="1">
      <c r="A61" s="57"/>
      <c r="B61" s="25"/>
      <c r="C61" s="60"/>
      <c r="D61" s="32">
        <v>1</v>
      </c>
      <c r="E61" s="27">
        <v>0.13496932515337423</v>
      </c>
      <c r="F61" s="28">
        <v>2.7169149868536371E-2</v>
      </c>
      <c r="G61" s="28">
        <v>0.82997370727432074</v>
      </c>
      <c r="H61" s="28">
        <v>7.8878177037686233E-3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301</v>
      </c>
      <c r="F62" s="31">
        <v>100</v>
      </c>
      <c r="G62" s="31">
        <v>1815</v>
      </c>
      <c r="H62" s="31">
        <v>49</v>
      </c>
    </row>
    <row r="63" spans="1:8" ht="15" customHeight="1">
      <c r="A63" s="57"/>
      <c r="B63" s="25"/>
      <c r="C63" s="60"/>
      <c r="D63" s="32">
        <v>1</v>
      </c>
      <c r="E63" s="27">
        <v>0.13289183222958056</v>
      </c>
      <c r="F63" s="28">
        <v>4.4150110375275942E-2</v>
      </c>
      <c r="G63" s="28">
        <v>0.80132450331125826</v>
      </c>
      <c r="H63" s="28">
        <v>2.1633554083885211E-2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179</v>
      </c>
      <c r="F64" s="31">
        <v>53</v>
      </c>
      <c r="G64" s="31">
        <v>938</v>
      </c>
      <c r="H64" s="31">
        <v>17</v>
      </c>
    </row>
    <row r="65" spans="1:8" ht="15" customHeight="1">
      <c r="A65" s="57"/>
      <c r="B65" s="25"/>
      <c r="C65" s="60"/>
      <c r="D65" s="32">
        <v>1</v>
      </c>
      <c r="E65" s="27">
        <v>0.15080033698399326</v>
      </c>
      <c r="F65" s="28">
        <v>4.4650379106992419E-2</v>
      </c>
      <c r="G65" s="28">
        <v>0.79022746419545076</v>
      </c>
      <c r="H65" s="28">
        <v>1.4321819713563605E-2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332</v>
      </c>
      <c r="F66" s="31">
        <v>74</v>
      </c>
      <c r="G66" s="31">
        <v>2102</v>
      </c>
      <c r="H66" s="31">
        <v>31</v>
      </c>
    </row>
    <row r="67" spans="1:8" ht="15" customHeight="1">
      <c r="A67" s="57"/>
      <c r="B67" s="43"/>
      <c r="C67" s="61"/>
      <c r="D67" s="44">
        <v>1</v>
      </c>
      <c r="E67" s="45">
        <v>0.13076014178810555</v>
      </c>
      <c r="F67" s="46">
        <v>2.91453328081922E-2</v>
      </c>
      <c r="G67" s="46">
        <v>0.82788499409216232</v>
      </c>
      <c r="H67" s="46">
        <v>1.2209531311539977E-2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644</v>
      </c>
      <c r="F68" s="24">
        <v>215</v>
      </c>
      <c r="G68" s="24">
        <v>2012</v>
      </c>
      <c r="H68" s="24">
        <v>81</v>
      </c>
    </row>
    <row r="69" spans="1:8" ht="15" customHeight="1">
      <c r="A69" s="57"/>
      <c r="B69" s="25"/>
      <c r="C69" s="60"/>
      <c r="D69" s="32">
        <v>1</v>
      </c>
      <c r="E69" s="27">
        <v>0.21815718157181571</v>
      </c>
      <c r="F69" s="28">
        <v>7.2831978319783192E-2</v>
      </c>
      <c r="G69" s="28">
        <v>0.68157181571815717</v>
      </c>
      <c r="H69" s="28">
        <v>2.7439024390243903E-2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317</v>
      </c>
      <c r="F70" s="31">
        <v>119</v>
      </c>
      <c r="G70" s="31">
        <v>2404</v>
      </c>
      <c r="H70" s="31">
        <v>72</v>
      </c>
    </row>
    <row r="71" spans="1:8" ht="15" customHeight="1">
      <c r="A71" s="57"/>
      <c r="B71" s="25"/>
      <c r="C71" s="60"/>
      <c r="D71" s="32">
        <v>1</v>
      </c>
      <c r="E71" s="27">
        <v>0.10885989010989011</v>
      </c>
      <c r="F71" s="28">
        <v>4.0865384615384616E-2</v>
      </c>
      <c r="G71" s="28">
        <v>0.8255494505494505</v>
      </c>
      <c r="H71" s="28">
        <v>2.4725274725274724E-2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766</v>
      </c>
      <c r="F72" s="31">
        <v>211</v>
      </c>
      <c r="G72" s="31">
        <v>2770</v>
      </c>
      <c r="H72" s="31">
        <v>65</v>
      </c>
    </row>
    <row r="73" spans="1:8" ht="15" customHeight="1">
      <c r="A73" s="57"/>
      <c r="B73" s="25"/>
      <c r="C73" s="60"/>
      <c r="D73" s="32">
        <v>1</v>
      </c>
      <c r="E73" s="27">
        <v>0.20094438614900315</v>
      </c>
      <c r="F73" s="28">
        <v>5.535152151101784E-2</v>
      </c>
      <c r="G73" s="28">
        <v>0.72665267576075554</v>
      </c>
      <c r="H73" s="28">
        <v>1.7051416579223506E-2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324</v>
      </c>
      <c r="F74" s="31">
        <v>110</v>
      </c>
      <c r="G74" s="31">
        <v>2272</v>
      </c>
      <c r="H74" s="31">
        <v>44</v>
      </c>
    </row>
    <row r="75" spans="1:8" ht="15" customHeight="1">
      <c r="A75" s="57"/>
      <c r="B75" s="25"/>
      <c r="C75" s="60"/>
      <c r="D75" s="32">
        <v>1</v>
      </c>
      <c r="E75" s="27">
        <v>0.11781818181818182</v>
      </c>
      <c r="F75" s="28">
        <v>0.04</v>
      </c>
      <c r="G75" s="28">
        <v>0.82618181818181813</v>
      </c>
      <c r="H75" s="28">
        <v>1.6E-2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135</v>
      </c>
      <c r="F76" s="31">
        <v>35</v>
      </c>
      <c r="G76" s="31">
        <v>1389</v>
      </c>
      <c r="H76" s="31">
        <v>26</v>
      </c>
    </row>
    <row r="77" spans="1:8" ht="15" customHeight="1">
      <c r="A77" s="57"/>
      <c r="B77" s="25"/>
      <c r="C77" s="60"/>
      <c r="D77" s="32">
        <v>1</v>
      </c>
      <c r="E77" s="27">
        <v>8.5173501577287064E-2</v>
      </c>
      <c r="F77" s="28">
        <v>2.2082018927444796E-2</v>
      </c>
      <c r="G77" s="28">
        <v>0.8763406940063091</v>
      </c>
      <c r="H77" s="28">
        <v>1.6403785488958992E-2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70</v>
      </c>
      <c r="F78" s="31">
        <v>26</v>
      </c>
      <c r="G78" s="31">
        <v>1212</v>
      </c>
      <c r="H78" s="31">
        <v>21</v>
      </c>
    </row>
    <row r="79" spans="1:8" ht="15" customHeight="1">
      <c r="A79" s="57"/>
      <c r="B79" s="25"/>
      <c r="C79" s="60"/>
      <c r="D79" s="32">
        <v>1</v>
      </c>
      <c r="E79" s="27">
        <v>5.2671181339352897E-2</v>
      </c>
      <c r="F79" s="28">
        <v>1.9563581640331076E-2</v>
      </c>
      <c r="G79" s="28">
        <v>0.91196388261851014</v>
      </c>
      <c r="H79" s="28">
        <v>1.580135440180587E-2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12</v>
      </c>
      <c r="F80" s="31">
        <v>5</v>
      </c>
      <c r="G80" s="31">
        <v>656</v>
      </c>
      <c r="H80" s="31">
        <v>13</v>
      </c>
    </row>
    <row r="81" spans="1:8" ht="15" customHeight="1">
      <c r="A81" s="57"/>
      <c r="B81" s="25"/>
      <c r="C81" s="60"/>
      <c r="D81" s="32">
        <v>1</v>
      </c>
      <c r="E81" s="27">
        <v>1.7492711370262391E-2</v>
      </c>
      <c r="F81" s="28">
        <v>7.2886297376093291E-3</v>
      </c>
      <c r="G81" s="28">
        <v>0.95626822157434399</v>
      </c>
      <c r="H81" s="28">
        <v>1.8950437317784258E-2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560</v>
      </c>
      <c r="F84" s="24">
        <v>187</v>
      </c>
      <c r="G84" s="24">
        <v>3341</v>
      </c>
      <c r="H84" s="24">
        <v>99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0.13374731311201338</v>
      </c>
      <c r="F85" s="28">
        <v>4.4662049199904463E-2</v>
      </c>
      <c r="G85" s="28">
        <v>0.7979460234057798</v>
      </c>
      <c r="H85" s="28">
        <v>2.3644614282302363E-2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465</v>
      </c>
      <c r="F86" s="31">
        <v>176</v>
      </c>
      <c r="G86" s="31">
        <v>3012</v>
      </c>
      <c r="H86" s="31">
        <v>84</v>
      </c>
    </row>
    <row r="87" spans="1:8" ht="15" customHeight="1">
      <c r="A87" s="57"/>
      <c r="B87" s="25"/>
      <c r="C87" s="60"/>
      <c r="D87" s="32">
        <v>1</v>
      </c>
      <c r="E87" s="27">
        <v>0.12443136205512444</v>
      </c>
      <c r="F87" s="28">
        <v>4.7096601552047097E-2</v>
      </c>
      <c r="G87" s="28">
        <v>0.80599411292480594</v>
      </c>
      <c r="H87" s="28">
        <v>2.2477923468022479E-2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350</v>
      </c>
      <c r="F88" s="31">
        <v>108</v>
      </c>
      <c r="G88" s="31">
        <v>1734</v>
      </c>
      <c r="H88" s="31">
        <v>28</v>
      </c>
    </row>
    <row r="89" spans="1:8" ht="15" customHeight="1">
      <c r="A89" s="57"/>
      <c r="B89" s="25"/>
      <c r="C89" s="60"/>
      <c r="D89" s="32">
        <v>1</v>
      </c>
      <c r="E89" s="27">
        <v>0.15765765765765766</v>
      </c>
      <c r="F89" s="28">
        <v>4.8648648648648651E-2</v>
      </c>
      <c r="G89" s="28">
        <v>0.7810810810810811</v>
      </c>
      <c r="H89" s="28">
        <v>1.2612612612612612E-2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552</v>
      </c>
      <c r="F90" s="31">
        <v>159</v>
      </c>
      <c r="G90" s="31">
        <v>2397</v>
      </c>
      <c r="H90" s="31">
        <v>58</v>
      </c>
    </row>
    <row r="91" spans="1:8" ht="15" customHeight="1">
      <c r="A91" s="57"/>
      <c r="B91" s="25"/>
      <c r="C91" s="60"/>
      <c r="D91" s="32">
        <v>1</v>
      </c>
      <c r="E91" s="27">
        <v>0.17435249526216046</v>
      </c>
      <c r="F91" s="28">
        <v>5.022109917877448E-2</v>
      </c>
      <c r="G91" s="28">
        <v>0.75710675931775107</v>
      </c>
      <c r="H91" s="28">
        <v>1.831964624131396E-2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221</v>
      </c>
      <c r="F92" s="31">
        <v>57</v>
      </c>
      <c r="G92" s="31">
        <v>1329</v>
      </c>
      <c r="H92" s="31">
        <v>32</v>
      </c>
    </row>
    <row r="93" spans="1:8" ht="15" customHeight="1">
      <c r="A93" s="57"/>
      <c r="B93" s="25"/>
      <c r="C93" s="60"/>
      <c r="D93" s="32">
        <v>1</v>
      </c>
      <c r="E93" s="27">
        <v>0.13483831604636973</v>
      </c>
      <c r="F93" s="28">
        <v>3.4777303233679072E-2</v>
      </c>
      <c r="G93" s="28">
        <v>0.81086028065893834</v>
      </c>
      <c r="H93" s="28">
        <v>1.9524100061012812E-2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50</v>
      </c>
      <c r="F94" s="31">
        <v>18</v>
      </c>
      <c r="G94" s="31">
        <v>328</v>
      </c>
      <c r="H94" s="31">
        <v>7</v>
      </c>
    </row>
    <row r="95" spans="1:8" ht="15" customHeight="1">
      <c r="A95" s="57"/>
      <c r="B95" s="25"/>
      <c r="C95" s="60"/>
      <c r="D95" s="32">
        <v>1</v>
      </c>
      <c r="E95" s="27">
        <v>0.12406947890818859</v>
      </c>
      <c r="F95" s="28">
        <v>4.4665012406947889E-2</v>
      </c>
      <c r="G95" s="28">
        <v>0.81389578163771714</v>
      </c>
      <c r="H95" s="28">
        <v>1.7369727047146403E-2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18</v>
      </c>
      <c r="F96" s="31">
        <v>7</v>
      </c>
      <c r="G96" s="31">
        <v>344</v>
      </c>
      <c r="H96" s="31">
        <v>4</v>
      </c>
    </row>
    <row r="97" spans="1:8" ht="15" customHeight="1">
      <c r="A97" s="57"/>
      <c r="B97" s="25"/>
      <c r="C97" s="60"/>
      <c r="D97" s="32">
        <v>1</v>
      </c>
      <c r="E97" s="27">
        <v>4.8257372654155493E-2</v>
      </c>
      <c r="F97" s="28">
        <v>1.876675603217158E-2</v>
      </c>
      <c r="G97" s="28">
        <v>0.92225201072386054</v>
      </c>
      <c r="H97" s="28">
        <v>1.0723860589812333E-2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6</v>
      </c>
      <c r="F98" s="31">
        <v>0</v>
      </c>
      <c r="G98" s="31">
        <v>21</v>
      </c>
      <c r="H98" s="31">
        <v>1</v>
      </c>
    </row>
    <row r="99" spans="1:8" ht="15" customHeight="1">
      <c r="A99" s="57"/>
      <c r="B99" s="25"/>
      <c r="C99" s="60"/>
      <c r="D99" s="32">
        <v>1</v>
      </c>
      <c r="E99" s="27">
        <v>0.21428571428571427</v>
      </c>
      <c r="F99" s="28">
        <v>0</v>
      </c>
      <c r="G99" s="28">
        <v>0.75</v>
      </c>
      <c r="H99" s="28">
        <v>3.5714285714285712E-2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2273" priority="56" rank="1"/>
  </conditionalFormatting>
  <conditionalFormatting sqref="E67:H67">
    <cfRule type="top10" dxfId="2272" priority="49" rank="1"/>
  </conditionalFormatting>
  <conditionalFormatting sqref="E65:H65">
    <cfRule type="top10" dxfId="2271" priority="48" rank="1"/>
  </conditionalFormatting>
  <conditionalFormatting sqref="E63:H63">
    <cfRule type="top10" dxfId="2270" priority="47" rank="1"/>
  </conditionalFormatting>
  <conditionalFormatting sqref="E61:H61">
    <cfRule type="top10" dxfId="2269" priority="46" rank="1"/>
  </conditionalFormatting>
  <conditionalFormatting sqref="E59:H59">
    <cfRule type="top10" dxfId="2268" priority="45" rank="1"/>
  </conditionalFormatting>
  <conditionalFormatting sqref="E57:H57">
    <cfRule type="top10" dxfId="2267" priority="44" rank="1"/>
  </conditionalFormatting>
  <conditionalFormatting sqref="E55:H55">
    <cfRule type="top10" dxfId="2266" priority="43" rank="1"/>
  </conditionalFormatting>
  <conditionalFormatting sqref="E53:H53">
    <cfRule type="top10" dxfId="2265" priority="42" rank="1"/>
  </conditionalFormatting>
  <conditionalFormatting sqref="E51:H51">
    <cfRule type="top10" dxfId="2264" priority="41" rank="1"/>
  </conditionalFormatting>
  <conditionalFormatting sqref="E49:H49">
    <cfRule type="top10" dxfId="2263" priority="40" rank="1"/>
  </conditionalFormatting>
  <conditionalFormatting sqref="E47:H47">
    <cfRule type="top10" dxfId="2262" priority="39" rank="1"/>
  </conditionalFormatting>
  <conditionalFormatting sqref="E45:H45">
    <cfRule type="top10" dxfId="2261" priority="38" rank="1"/>
  </conditionalFormatting>
  <conditionalFormatting sqref="E43:H43">
    <cfRule type="top10" dxfId="2260" priority="37" rank="1"/>
  </conditionalFormatting>
  <conditionalFormatting sqref="E41:H41">
    <cfRule type="top10" dxfId="2259" priority="36" rank="1"/>
  </conditionalFormatting>
  <conditionalFormatting sqref="E39:H39">
    <cfRule type="top10" dxfId="2258" priority="35" rank="1"/>
  </conditionalFormatting>
  <conditionalFormatting sqref="E37:H37">
    <cfRule type="top10" dxfId="2257" priority="34" rank="1"/>
  </conditionalFormatting>
  <conditionalFormatting sqref="E35:H35">
    <cfRule type="top10" dxfId="2256" priority="32" rank="1"/>
  </conditionalFormatting>
  <conditionalFormatting sqref="E33:H33">
    <cfRule type="top10" dxfId="2255" priority="31" rank="1"/>
  </conditionalFormatting>
  <conditionalFormatting sqref="E31:H31">
    <cfRule type="top10" dxfId="2254" priority="30" rank="1"/>
  </conditionalFormatting>
  <conditionalFormatting sqref="E29:H29">
    <cfRule type="top10" dxfId="2253" priority="29" rank="1"/>
  </conditionalFormatting>
  <conditionalFormatting sqref="E27:H27">
    <cfRule type="top10" dxfId="2252" priority="28" rank="1"/>
  </conditionalFormatting>
  <conditionalFormatting sqref="E21:H21">
    <cfRule type="top10" dxfId="2251" priority="27" rank="1"/>
  </conditionalFormatting>
  <conditionalFormatting sqref="E19:H19">
    <cfRule type="top10" dxfId="2250" priority="26" rank="1"/>
  </conditionalFormatting>
  <conditionalFormatting sqref="E17:H17">
    <cfRule type="top10" dxfId="2249" priority="25" rank="1"/>
  </conditionalFormatting>
  <conditionalFormatting sqref="E15:H15">
    <cfRule type="top10" dxfId="2248" priority="24" rank="1"/>
  </conditionalFormatting>
  <conditionalFormatting sqref="E13:H13">
    <cfRule type="top10" dxfId="2247" priority="23" rank="1"/>
  </conditionalFormatting>
  <conditionalFormatting sqref="E11:H11">
    <cfRule type="top10" dxfId="2246" priority="22" rank="1"/>
  </conditionalFormatting>
  <conditionalFormatting sqref="E23:H23">
    <cfRule type="top10" dxfId="2245" priority="21" rank="1"/>
  </conditionalFormatting>
  <conditionalFormatting sqref="E25:H25">
    <cfRule type="top10" dxfId="2244" priority="20" rank="1"/>
  </conditionalFormatting>
  <conditionalFormatting sqref="E81:H81">
    <cfRule type="top10" dxfId="2243" priority="17" rank="1"/>
  </conditionalFormatting>
  <conditionalFormatting sqref="E79:H79">
    <cfRule type="top10" dxfId="2242" priority="16" rank="1"/>
  </conditionalFormatting>
  <conditionalFormatting sqref="E77:H77">
    <cfRule type="top10" dxfId="2241" priority="15" rank="1"/>
  </conditionalFormatting>
  <conditionalFormatting sqref="E75:H75">
    <cfRule type="top10" dxfId="2240" priority="14" rank="1"/>
  </conditionalFormatting>
  <conditionalFormatting sqref="E73:H73">
    <cfRule type="top10" dxfId="2239" priority="13" rank="1"/>
  </conditionalFormatting>
  <conditionalFormatting sqref="E71:H71">
    <cfRule type="top10" dxfId="2238" priority="12" rank="1"/>
  </conditionalFormatting>
  <conditionalFormatting sqref="E69:H69">
    <cfRule type="top10" dxfId="2237" priority="11" rank="1"/>
  </conditionalFormatting>
  <conditionalFormatting sqref="E101:H101">
    <cfRule type="top10" dxfId="2236" priority="9" rank="1"/>
  </conditionalFormatting>
  <conditionalFormatting sqref="E99:H99">
    <cfRule type="top10" dxfId="2235" priority="8" rank="1"/>
  </conditionalFormatting>
  <conditionalFormatting sqref="E97:H97">
    <cfRule type="top10" dxfId="2234" priority="7" rank="1"/>
  </conditionalFormatting>
  <conditionalFormatting sqref="E95:H95">
    <cfRule type="top10" dxfId="2233" priority="6" rank="1"/>
  </conditionalFormatting>
  <conditionalFormatting sqref="E93:H93">
    <cfRule type="top10" dxfId="2232" priority="5" rank="1"/>
  </conditionalFormatting>
  <conditionalFormatting sqref="E91:H91">
    <cfRule type="top10" dxfId="2231" priority="4" rank="1"/>
  </conditionalFormatting>
  <conditionalFormatting sqref="E89:H89">
    <cfRule type="top10" dxfId="2230" priority="3" rank="1"/>
  </conditionalFormatting>
  <conditionalFormatting sqref="E87:H87">
    <cfRule type="top10" dxfId="2229" priority="2" rank="1"/>
  </conditionalFormatting>
  <conditionalFormatting sqref="E85:H85">
    <cfRule type="top10" dxfId="222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264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3208</v>
      </c>
      <c r="F8" s="17">
        <v>1506</v>
      </c>
      <c r="G8" s="17">
        <v>11139</v>
      </c>
      <c r="H8" s="17">
        <v>305</v>
      </c>
    </row>
    <row r="9" spans="1:16384" ht="15" customHeight="1">
      <c r="A9" s="57"/>
      <c r="B9" s="64"/>
      <c r="C9" s="65"/>
      <c r="D9" s="18">
        <v>1</v>
      </c>
      <c r="E9" s="19">
        <v>0.19853942319594009</v>
      </c>
      <c r="F9" s="20">
        <v>9.3204604530263649E-2</v>
      </c>
      <c r="G9" s="20">
        <v>0.6893798737467508</v>
      </c>
      <c r="H9" s="20">
        <v>1.8876098527045426E-2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1015</v>
      </c>
      <c r="F10" s="24">
        <v>536</v>
      </c>
      <c r="G10" s="24">
        <v>3343</v>
      </c>
      <c r="H10" s="24">
        <v>98</v>
      </c>
    </row>
    <row r="11" spans="1:16384" ht="15" customHeight="1">
      <c r="A11" s="57"/>
      <c r="B11" s="25"/>
      <c r="C11" s="60"/>
      <c r="D11" s="26">
        <v>1</v>
      </c>
      <c r="E11" s="27">
        <v>0.20332532051282051</v>
      </c>
      <c r="F11" s="28">
        <v>0.10737179487179487</v>
      </c>
      <c r="G11" s="28">
        <v>0.66967147435897434</v>
      </c>
      <c r="H11" s="28">
        <v>1.9631410256410256E-2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2150</v>
      </c>
      <c r="F12" s="31">
        <v>954</v>
      </c>
      <c r="G12" s="31">
        <v>7601</v>
      </c>
      <c r="H12" s="31">
        <v>204</v>
      </c>
    </row>
    <row r="13" spans="1:16384" ht="15" customHeight="1">
      <c r="A13" s="57"/>
      <c r="B13" s="43"/>
      <c r="C13" s="61"/>
      <c r="D13" s="44">
        <v>1</v>
      </c>
      <c r="E13" s="45">
        <v>0.19708497570813091</v>
      </c>
      <c r="F13" s="46">
        <v>8.7450728756072973E-2</v>
      </c>
      <c r="G13" s="46">
        <v>0.69676413970116413</v>
      </c>
      <c r="H13" s="46">
        <v>1.8700155834631957E-2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87</v>
      </c>
      <c r="F14" s="24">
        <v>30</v>
      </c>
      <c r="G14" s="24">
        <v>237</v>
      </c>
      <c r="H14" s="24">
        <v>7</v>
      </c>
    </row>
    <row r="15" spans="1:16384" ht="15" customHeight="1">
      <c r="A15" s="57"/>
      <c r="B15" s="25"/>
      <c r="C15" s="60"/>
      <c r="D15" s="32">
        <v>1</v>
      </c>
      <c r="E15" s="27">
        <v>0.24099722991689751</v>
      </c>
      <c r="F15" s="28">
        <v>8.3102493074792241E-2</v>
      </c>
      <c r="G15" s="28">
        <v>0.65650969529085867</v>
      </c>
      <c r="H15" s="28">
        <v>1.9390581717451522E-2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160</v>
      </c>
      <c r="F16" s="31">
        <v>60</v>
      </c>
      <c r="G16" s="31">
        <v>463</v>
      </c>
      <c r="H16" s="31">
        <v>12</v>
      </c>
    </row>
    <row r="17" spans="1:8" ht="15" customHeight="1">
      <c r="A17" s="57"/>
      <c r="B17" s="25"/>
      <c r="C17" s="60"/>
      <c r="D17" s="32">
        <v>1</v>
      </c>
      <c r="E17" s="27">
        <v>0.23021582733812951</v>
      </c>
      <c r="F17" s="28">
        <v>8.6330935251798566E-2</v>
      </c>
      <c r="G17" s="28">
        <v>0.66618705035971226</v>
      </c>
      <c r="H17" s="28">
        <v>1.7266187050359712E-2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198</v>
      </c>
      <c r="F18" s="31">
        <v>81</v>
      </c>
      <c r="G18" s="31">
        <v>572</v>
      </c>
      <c r="H18" s="31">
        <v>16</v>
      </c>
    </row>
    <row r="19" spans="1:8" ht="15" customHeight="1">
      <c r="A19" s="57"/>
      <c r="B19" s="25"/>
      <c r="C19" s="60"/>
      <c r="D19" s="32">
        <v>1</v>
      </c>
      <c r="E19" s="27">
        <v>0.22837370242214533</v>
      </c>
      <c r="F19" s="28">
        <v>9.3425605536332182E-2</v>
      </c>
      <c r="G19" s="28">
        <v>0.65974625144175314</v>
      </c>
      <c r="H19" s="28">
        <v>1.845444059976932E-2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433</v>
      </c>
      <c r="F20" s="31">
        <v>186</v>
      </c>
      <c r="G20" s="31">
        <v>1079</v>
      </c>
      <c r="H20" s="31">
        <v>51</v>
      </c>
    </row>
    <row r="21" spans="1:8" ht="15" customHeight="1">
      <c r="A21" s="57"/>
      <c r="B21" s="25"/>
      <c r="C21" s="60"/>
      <c r="D21" s="32">
        <v>1</v>
      </c>
      <c r="E21" s="27">
        <v>0.24757004002287022</v>
      </c>
      <c r="F21" s="28">
        <v>0.10634648370497427</v>
      </c>
      <c r="G21" s="28">
        <v>0.61692395654659804</v>
      </c>
      <c r="H21" s="28">
        <v>2.9159519725557463E-2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786</v>
      </c>
      <c r="F22" s="31">
        <v>381</v>
      </c>
      <c r="G22" s="31">
        <v>2326</v>
      </c>
      <c r="H22" s="31">
        <v>71</v>
      </c>
    </row>
    <row r="23" spans="1:8" ht="15" customHeight="1">
      <c r="A23" s="57"/>
      <c r="B23" s="25"/>
      <c r="C23" s="60"/>
      <c r="D23" s="26">
        <v>1</v>
      </c>
      <c r="E23" s="27">
        <v>0.22053872053872053</v>
      </c>
      <c r="F23" s="28">
        <v>0.1069023569023569</v>
      </c>
      <c r="G23" s="28">
        <v>0.65263748597081928</v>
      </c>
      <c r="H23" s="28">
        <v>1.9921436588103254E-2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947</v>
      </c>
      <c r="F24" s="31">
        <v>452</v>
      </c>
      <c r="G24" s="31">
        <v>3246</v>
      </c>
      <c r="H24" s="31">
        <v>71</v>
      </c>
    </row>
    <row r="25" spans="1:8" ht="15" customHeight="1">
      <c r="A25" s="57"/>
      <c r="B25" s="25"/>
      <c r="C25" s="60"/>
      <c r="D25" s="26">
        <v>1</v>
      </c>
      <c r="E25" s="27">
        <v>0.20080576759966073</v>
      </c>
      <c r="F25" s="28">
        <v>9.5843935538592023E-2</v>
      </c>
      <c r="G25" s="28">
        <v>0.68829516539440205</v>
      </c>
      <c r="H25" s="28">
        <v>1.5055131467345207E-2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546</v>
      </c>
      <c r="F26" s="31">
        <v>294</v>
      </c>
      <c r="G26" s="31">
        <v>2972</v>
      </c>
      <c r="H26" s="31">
        <v>70</v>
      </c>
    </row>
    <row r="27" spans="1:8" ht="15" customHeight="1">
      <c r="A27" s="57"/>
      <c r="B27" s="43"/>
      <c r="C27" s="61"/>
      <c r="D27" s="44">
        <v>1</v>
      </c>
      <c r="E27" s="45">
        <v>0.14064914992272023</v>
      </c>
      <c r="F27" s="46">
        <v>7.5734157650695522E-2</v>
      </c>
      <c r="G27" s="46">
        <v>0.76558475012879956</v>
      </c>
      <c r="H27" s="46">
        <v>1.8031942297784646E-2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1433</v>
      </c>
      <c r="F28" s="24">
        <v>530</v>
      </c>
      <c r="G28" s="24">
        <v>3495</v>
      </c>
      <c r="H28" s="24">
        <v>96</v>
      </c>
    </row>
    <row r="29" spans="1:8" ht="15" customHeight="1">
      <c r="A29" s="57"/>
      <c r="B29" s="25"/>
      <c r="C29" s="60"/>
      <c r="D29" s="32">
        <v>1</v>
      </c>
      <c r="E29" s="27">
        <v>0.25801224342815987</v>
      </c>
      <c r="F29" s="28">
        <v>9.5426719481454814E-2</v>
      </c>
      <c r="G29" s="28">
        <v>0.62927619733525386</v>
      </c>
      <c r="H29" s="28">
        <v>1.7284839755131436E-2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801</v>
      </c>
      <c r="F30" s="31">
        <v>411</v>
      </c>
      <c r="G30" s="31">
        <v>2756</v>
      </c>
      <c r="H30" s="31">
        <v>80</v>
      </c>
    </row>
    <row r="31" spans="1:8" ht="15" customHeight="1">
      <c r="A31" s="57"/>
      <c r="B31" s="25"/>
      <c r="C31" s="60"/>
      <c r="D31" s="32">
        <v>1</v>
      </c>
      <c r="E31" s="27">
        <v>0.19787549407114624</v>
      </c>
      <c r="F31" s="28">
        <v>0.10153162055335968</v>
      </c>
      <c r="G31" s="28">
        <v>0.68083003952569165</v>
      </c>
      <c r="H31" s="28">
        <v>1.9762845849802372E-2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85</v>
      </c>
      <c r="F32" s="31">
        <v>37</v>
      </c>
      <c r="G32" s="31">
        <v>246</v>
      </c>
      <c r="H32" s="31">
        <v>10</v>
      </c>
    </row>
    <row r="33" spans="1:8" ht="15" customHeight="1">
      <c r="A33" s="57"/>
      <c r="B33" s="25"/>
      <c r="C33" s="60"/>
      <c r="D33" s="32">
        <v>1</v>
      </c>
      <c r="E33" s="27">
        <v>0.22486772486772486</v>
      </c>
      <c r="F33" s="28">
        <v>9.7883597883597878E-2</v>
      </c>
      <c r="G33" s="28">
        <v>0.65079365079365081</v>
      </c>
      <c r="H33" s="28">
        <v>2.6455026455026454E-2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470</v>
      </c>
      <c r="F34" s="31">
        <v>257</v>
      </c>
      <c r="G34" s="31">
        <v>2361</v>
      </c>
      <c r="H34" s="31">
        <v>31</v>
      </c>
    </row>
    <row r="35" spans="1:8" ht="15" customHeight="1">
      <c r="A35" s="57"/>
      <c r="B35" s="43"/>
      <c r="C35" s="61"/>
      <c r="D35" s="44">
        <v>1</v>
      </c>
      <c r="E35" s="45">
        <v>0.15068932350112216</v>
      </c>
      <c r="F35" s="46">
        <v>8.2398204552741258E-2</v>
      </c>
      <c r="G35" s="46">
        <v>0.75697338890670085</v>
      </c>
      <c r="H35" s="46">
        <v>9.9390830394357164E-3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560</v>
      </c>
      <c r="F36" s="24">
        <v>171</v>
      </c>
      <c r="G36" s="24">
        <v>455</v>
      </c>
      <c r="H36" s="24">
        <v>19</v>
      </c>
    </row>
    <row r="37" spans="1:8" ht="15" customHeight="1">
      <c r="A37" s="57"/>
      <c r="B37" s="25"/>
      <c r="C37" s="60"/>
      <c r="D37" s="32">
        <v>1</v>
      </c>
      <c r="E37" s="27">
        <v>0.46473029045643155</v>
      </c>
      <c r="F37" s="28">
        <v>0.14190871369294605</v>
      </c>
      <c r="G37" s="28">
        <v>0.37759336099585061</v>
      </c>
      <c r="H37" s="28">
        <v>1.5767634854771784E-2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446</v>
      </c>
      <c r="F38" s="31">
        <v>201</v>
      </c>
      <c r="G38" s="31">
        <v>861</v>
      </c>
      <c r="H38" s="31">
        <v>38</v>
      </c>
    </row>
    <row r="39" spans="1:8" ht="15" customHeight="1">
      <c r="A39" s="57"/>
      <c r="B39" s="25"/>
      <c r="C39" s="60"/>
      <c r="D39" s="32">
        <v>1</v>
      </c>
      <c r="E39" s="27">
        <v>0.28848641655886159</v>
      </c>
      <c r="F39" s="28">
        <v>0.13001293661060803</v>
      </c>
      <c r="G39" s="28">
        <v>0.55692108667529105</v>
      </c>
      <c r="H39" s="28">
        <v>2.4579560155239329E-2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2065</v>
      </c>
      <c r="F40" s="31">
        <v>1073</v>
      </c>
      <c r="G40" s="31">
        <v>9463</v>
      </c>
      <c r="H40" s="31">
        <v>178</v>
      </c>
    </row>
    <row r="41" spans="1:8" ht="15" customHeight="1">
      <c r="A41" s="57"/>
      <c r="B41" s="43"/>
      <c r="C41" s="61"/>
      <c r="D41" s="44">
        <v>1</v>
      </c>
      <c r="E41" s="45">
        <v>0.16159323890758276</v>
      </c>
      <c r="F41" s="46">
        <v>8.3965881524375924E-2</v>
      </c>
      <c r="G41" s="46">
        <v>0.74051177713436112</v>
      </c>
      <c r="H41" s="46">
        <v>1.3929102433680257E-2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235</v>
      </c>
      <c r="F42" s="38">
        <v>53</v>
      </c>
      <c r="G42" s="38">
        <v>202</v>
      </c>
      <c r="H42" s="38">
        <v>7</v>
      </c>
    </row>
    <row r="43" spans="1:8" ht="15" customHeight="1">
      <c r="A43" s="57"/>
      <c r="B43" s="25"/>
      <c r="C43" s="60"/>
      <c r="D43" s="32">
        <v>1</v>
      </c>
      <c r="E43" s="27">
        <v>0.47283702213279677</v>
      </c>
      <c r="F43" s="28">
        <v>0.10663983903420524</v>
      </c>
      <c r="G43" s="28">
        <v>0.40643863179074446</v>
      </c>
      <c r="H43" s="28">
        <v>1.4084507042253521E-2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2017</v>
      </c>
      <c r="F44" s="40">
        <v>904</v>
      </c>
      <c r="G44" s="40">
        <v>5109</v>
      </c>
      <c r="H44" s="40">
        <v>117</v>
      </c>
    </row>
    <row r="45" spans="1:8" ht="15" customHeight="1">
      <c r="A45" s="57"/>
      <c r="B45" s="25"/>
      <c r="C45" s="60"/>
      <c r="D45" s="32">
        <v>1</v>
      </c>
      <c r="E45" s="27">
        <v>0.24757579477108138</v>
      </c>
      <c r="F45" s="28">
        <v>0.11096108997176875</v>
      </c>
      <c r="G45" s="28">
        <v>0.62710200073646738</v>
      </c>
      <c r="H45" s="28">
        <v>1.436111452068246E-2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774</v>
      </c>
      <c r="F46" s="40">
        <v>419</v>
      </c>
      <c r="G46" s="40">
        <v>3918</v>
      </c>
      <c r="H46" s="40">
        <v>86</v>
      </c>
    </row>
    <row r="47" spans="1:8" ht="15" customHeight="1">
      <c r="A47" s="57"/>
      <c r="B47" s="25"/>
      <c r="C47" s="60"/>
      <c r="D47" s="32">
        <v>1</v>
      </c>
      <c r="E47" s="27">
        <v>0.14893207619780643</v>
      </c>
      <c r="F47" s="28">
        <v>8.0623436598037335E-2</v>
      </c>
      <c r="G47" s="28">
        <v>0.75389647873773336</v>
      </c>
      <c r="H47" s="28">
        <v>1.6548008466422938E-2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117</v>
      </c>
      <c r="F48" s="40">
        <v>91</v>
      </c>
      <c r="G48" s="40">
        <v>1621</v>
      </c>
      <c r="H48" s="40">
        <v>29</v>
      </c>
    </row>
    <row r="49" spans="1:8" ht="15" customHeight="1">
      <c r="A49" s="57"/>
      <c r="B49" s="43"/>
      <c r="C49" s="61"/>
      <c r="D49" s="44">
        <v>1</v>
      </c>
      <c r="E49" s="45">
        <v>6.2970936490850379E-2</v>
      </c>
      <c r="F49" s="46">
        <v>4.8977395048439183E-2</v>
      </c>
      <c r="G49" s="46">
        <v>0.87244348762109791</v>
      </c>
      <c r="H49" s="46">
        <v>1.5608180839612486E-2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658</v>
      </c>
      <c r="F50" s="24">
        <v>332</v>
      </c>
      <c r="G50" s="24">
        <v>1766</v>
      </c>
      <c r="H50" s="24">
        <v>95</v>
      </c>
    </row>
    <row r="51" spans="1:8" ht="15" customHeight="1">
      <c r="A51" s="57"/>
      <c r="B51" s="25"/>
      <c r="C51" s="60"/>
      <c r="D51" s="32">
        <v>1</v>
      </c>
      <c r="E51" s="27">
        <v>0.23079621185548929</v>
      </c>
      <c r="F51" s="28">
        <v>0.11645036829182744</v>
      </c>
      <c r="G51" s="28">
        <v>0.61943177832339535</v>
      </c>
      <c r="H51" s="28">
        <v>3.3321641529287967E-2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476</v>
      </c>
      <c r="F52" s="31">
        <v>186</v>
      </c>
      <c r="G52" s="31">
        <v>1288</v>
      </c>
      <c r="H52" s="31">
        <v>25</v>
      </c>
    </row>
    <row r="53" spans="1:8" ht="15" customHeight="1">
      <c r="A53" s="57"/>
      <c r="B53" s="25"/>
      <c r="C53" s="60"/>
      <c r="D53" s="32">
        <v>1</v>
      </c>
      <c r="E53" s="27">
        <v>0.24101265822784809</v>
      </c>
      <c r="F53" s="28">
        <v>9.4177215189873417E-2</v>
      </c>
      <c r="G53" s="28">
        <v>0.65215189873417723</v>
      </c>
      <c r="H53" s="28">
        <v>1.2658227848101266E-2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149</v>
      </c>
      <c r="F54" s="31">
        <v>84</v>
      </c>
      <c r="G54" s="31">
        <v>673</v>
      </c>
      <c r="H54" s="31">
        <v>17</v>
      </c>
    </row>
    <row r="55" spans="1:8" ht="15" customHeight="1">
      <c r="A55" s="57"/>
      <c r="B55" s="25"/>
      <c r="C55" s="60"/>
      <c r="D55" s="32">
        <v>1</v>
      </c>
      <c r="E55" s="27">
        <v>0.16143011917659805</v>
      </c>
      <c r="F55" s="28">
        <v>9.1007583965330444E-2</v>
      </c>
      <c r="G55" s="28">
        <v>0.72914409534127844</v>
      </c>
      <c r="H55" s="28">
        <v>1.8418201516793065E-2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235</v>
      </c>
      <c r="F56" s="31">
        <v>117</v>
      </c>
      <c r="G56" s="31">
        <v>840</v>
      </c>
      <c r="H56" s="31">
        <v>23</v>
      </c>
    </row>
    <row r="57" spans="1:8" ht="15" customHeight="1">
      <c r="A57" s="57"/>
      <c r="B57" s="25"/>
      <c r="C57" s="60"/>
      <c r="D57" s="32">
        <v>1</v>
      </c>
      <c r="E57" s="27">
        <v>0.19341563786008231</v>
      </c>
      <c r="F57" s="28">
        <v>9.6296296296296297E-2</v>
      </c>
      <c r="G57" s="28">
        <v>0.69135802469135799</v>
      </c>
      <c r="H57" s="28">
        <v>1.8930041152263374E-2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370</v>
      </c>
      <c r="F58" s="31">
        <v>203</v>
      </c>
      <c r="G58" s="31">
        <v>1431</v>
      </c>
      <c r="H58" s="31">
        <v>58</v>
      </c>
    </row>
    <row r="59" spans="1:8" ht="15" customHeight="1">
      <c r="A59" s="57"/>
      <c r="B59" s="25"/>
      <c r="C59" s="60"/>
      <c r="D59" s="32">
        <v>1</v>
      </c>
      <c r="E59" s="27">
        <v>0.17943743937924345</v>
      </c>
      <c r="F59" s="28">
        <v>9.8448108632395726E-2</v>
      </c>
      <c r="G59" s="28">
        <v>0.69398642095053342</v>
      </c>
      <c r="H59" s="28">
        <v>2.8128031037827354E-2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239</v>
      </c>
      <c r="F60" s="31">
        <v>88</v>
      </c>
      <c r="G60" s="31">
        <v>806</v>
      </c>
      <c r="H60" s="31">
        <v>8</v>
      </c>
    </row>
    <row r="61" spans="1:8" ht="15" customHeight="1">
      <c r="A61" s="57"/>
      <c r="B61" s="25"/>
      <c r="C61" s="60"/>
      <c r="D61" s="32">
        <v>1</v>
      </c>
      <c r="E61" s="27">
        <v>0.20946538124452235</v>
      </c>
      <c r="F61" s="28">
        <v>7.7125328659070985E-2</v>
      </c>
      <c r="G61" s="28">
        <v>0.70639789658194563</v>
      </c>
      <c r="H61" s="28">
        <v>7.0113935144609993E-3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427</v>
      </c>
      <c r="F62" s="31">
        <v>213</v>
      </c>
      <c r="G62" s="31">
        <v>1587</v>
      </c>
      <c r="H62" s="31">
        <v>38</v>
      </c>
    </row>
    <row r="63" spans="1:8" ht="15" customHeight="1">
      <c r="A63" s="57"/>
      <c r="B63" s="25"/>
      <c r="C63" s="60"/>
      <c r="D63" s="32">
        <v>1</v>
      </c>
      <c r="E63" s="27">
        <v>0.18852097130242826</v>
      </c>
      <c r="F63" s="28">
        <v>9.4039735099337746E-2</v>
      </c>
      <c r="G63" s="28">
        <v>0.70066225165562912</v>
      </c>
      <c r="H63" s="28">
        <v>1.6777041942604858E-2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218</v>
      </c>
      <c r="F64" s="31">
        <v>87</v>
      </c>
      <c r="G64" s="31">
        <v>869</v>
      </c>
      <c r="H64" s="31">
        <v>13</v>
      </c>
    </row>
    <row r="65" spans="1:8" ht="15" customHeight="1">
      <c r="A65" s="57"/>
      <c r="B65" s="25"/>
      <c r="C65" s="60"/>
      <c r="D65" s="32">
        <v>1</v>
      </c>
      <c r="E65" s="27">
        <v>0.18365627632687448</v>
      </c>
      <c r="F65" s="28">
        <v>7.3294018534119626E-2</v>
      </c>
      <c r="G65" s="28">
        <v>0.73209772535804551</v>
      </c>
      <c r="H65" s="28">
        <v>1.0951979780960405E-2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436</v>
      </c>
      <c r="F66" s="31">
        <v>196</v>
      </c>
      <c r="G66" s="31">
        <v>1879</v>
      </c>
      <c r="H66" s="31">
        <v>28</v>
      </c>
    </row>
    <row r="67" spans="1:8" ht="15" customHeight="1">
      <c r="A67" s="57"/>
      <c r="B67" s="43"/>
      <c r="C67" s="61"/>
      <c r="D67" s="44">
        <v>1</v>
      </c>
      <c r="E67" s="45">
        <v>0.17172115005907837</v>
      </c>
      <c r="F67" s="46">
        <v>7.7195746356833406E-2</v>
      </c>
      <c r="G67" s="46">
        <v>0.74005513981882631</v>
      </c>
      <c r="H67" s="46">
        <v>1.1027963765261915E-2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1047</v>
      </c>
      <c r="F68" s="24">
        <v>346</v>
      </c>
      <c r="G68" s="24">
        <v>1491</v>
      </c>
      <c r="H68" s="24">
        <v>68</v>
      </c>
    </row>
    <row r="69" spans="1:8" ht="15" customHeight="1">
      <c r="A69" s="57"/>
      <c r="B69" s="25"/>
      <c r="C69" s="60"/>
      <c r="D69" s="32">
        <v>1</v>
      </c>
      <c r="E69" s="27">
        <v>0.35467479674796748</v>
      </c>
      <c r="F69" s="28">
        <v>0.11720867208672087</v>
      </c>
      <c r="G69" s="28">
        <v>0.50508130081300817</v>
      </c>
      <c r="H69" s="28">
        <v>2.3035230352303523E-2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624</v>
      </c>
      <c r="F70" s="31">
        <v>273</v>
      </c>
      <c r="G70" s="31">
        <v>1948</v>
      </c>
      <c r="H70" s="31">
        <v>67</v>
      </c>
    </row>
    <row r="71" spans="1:8" ht="15" customHeight="1">
      <c r="A71" s="57"/>
      <c r="B71" s="25"/>
      <c r="C71" s="60"/>
      <c r="D71" s="32">
        <v>1</v>
      </c>
      <c r="E71" s="27">
        <v>0.21428571428571427</v>
      </c>
      <c r="F71" s="28">
        <v>9.375E-2</v>
      </c>
      <c r="G71" s="28">
        <v>0.66895604395604391</v>
      </c>
      <c r="H71" s="28">
        <v>2.300824175824176E-2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955</v>
      </c>
      <c r="F72" s="31">
        <v>486</v>
      </c>
      <c r="G72" s="31">
        <v>2308</v>
      </c>
      <c r="H72" s="31">
        <v>63</v>
      </c>
    </row>
    <row r="73" spans="1:8" ht="15" customHeight="1">
      <c r="A73" s="57"/>
      <c r="B73" s="25"/>
      <c r="C73" s="60"/>
      <c r="D73" s="32">
        <v>1</v>
      </c>
      <c r="E73" s="27">
        <v>0.25052465897166842</v>
      </c>
      <c r="F73" s="28">
        <v>0.12749213011542498</v>
      </c>
      <c r="G73" s="28">
        <v>0.60545645330535147</v>
      </c>
      <c r="H73" s="28">
        <v>1.6526757607555089E-2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330</v>
      </c>
      <c r="F74" s="31">
        <v>248</v>
      </c>
      <c r="G74" s="31">
        <v>2127</v>
      </c>
      <c r="H74" s="31">
        <v>45</v>
      </c>
    </row>
    <row r="75" spans="1:8" ht="15" customHeight="1">
      <c r="A75" s="57"/>
      <c r="B75" s="25"/>
      <c r="C75" s="60"/>
      <c r="D75" s="32">
        <v>1</v>
      </c>
      <c r="E75" s="27">
        <v>0.12</v>
      </c>
      <c r="F75" s="28">
        <v>9.0181818181818182E-2</v>
      </c>
      <c r="G75" s="28">
        <v>0.77345454545454551</v>
      </c>
      <c r="H75" s="28">
        <v>1.6363636363636365E-2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124</v>
      </c>
      <c r="F76" s="31">
        <v>81</v>
      </c>
      <c r="G76" s="31">
        <v>1352</v>
      </c>
      <c r="H76" s="31">
        <v>28</v>
      </c>
    </row>
    <row r="77" spans="1:8" ht="15" customHeight="1">
      <c r="A77" s="57"/>
      <c r="B77" s="25"/>
      <c r="C77" s="60"/>
      <c r="D77" s="32">
        <v>1</v>
      </c>
      <c r="E77" s="27">
        <v>7.8233438485804413E-2</v>
      </c>
      <c r="F77" s="28">
        <v>5.1104100946372237E-2</v>
      </c>
      <c r="G77" s="28">
        <v>0.85299684542586751</v>
      </c>
      <c r="H77" s="28">
        <v>1.7665615141955835E-2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89</v>
      </c>
      <c r="F78" s="31">
        <v>54</v>
      </c>
      <c r="G78" s="31">
        <v>1168</v>
      </c>
      <c r="H78" s="31">
        <v>18</v>
      </c>
    </row>
    <row r="79" spans="1:8" ht="15" customHeight="1">
      <c r="A79" s="57"/>
      <c r="B79" s="25"/>
      <c r="C79" s="60"/>
      <c r="D79" s="32">
        <v>1</v>
      </c>
      <c r="E79" s="27">
        <v>6.6967644845748686E-2</v>
      </c>
      <c r="F79" s="28">
        <v>4.0632054176072234E-2</v>
      </c>
      <c r="G79" s="28">
        <v>0.87885628291948836</v>
      </c>
      <c r="H79" s="28">
        <v>1.3544018058690745E-2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16</v>
      </c>
      <c r="F80" s="31">
        <v>6</v>
      </c>
      <c r="G80" s="31">
        <v>652</v>
      </c>
      <c r="H80" s="31">
        <v>12</v>
      </c>
    </row>
    <row r="81" spans="1:8" ht="15" customHeight="1">
      <c r="A81" s="57"/>
      <c r="B81" s="25"/>
      <c r="C81" s="60"/>
      <c r="D81" s="32">
        <v>1</v>
      </c>
      <c r="E81" s="27">
        <v>2.3323615160349854E-2</v>
      </c>
      <c r="F81" s="28">
        <v>8.7463556851311956E-3</v>
      </c>
      <c r="G81" s="28">
        <v>0.95043731778425655</v>
      </c>
      <c r="H81" s="28">
        <v>1.7492711370262391E-2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975</v>
      </c>
      <c r="F84" s="24">
        <v>317</v>
      </c>
      <c r="G84" s="24">
        <v>2798</v>
      </c>
      <c r="H84" s="24">
        <v>97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0.23286362550752329</v>
      </c>
      <c r="F85" s="28">
        <v>7.5710532600907571E-2</v>
      </c>
      <c r="G85" s="28">
        <v>0.66825889658466686</v>
      </c>
      <c r="H85" s="28">
        <v>2.3166945306902317E-2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775</v>
      </c>
      <c r="F86" s="31">
        <v>347</v>
      </c>
      <c r="G86" s="31">
        <v>2542</v>
      </c>
      <c r="H86" s="31">
        <v>73</v>
      </c>
    </row>
    <row r="87" spans="1:8" ht="15" customHeight="1">
      <c r="A87" s="57"/>
      <c r="B87" s="25"/>
      <c r="C87" s="60"/>
      <c r="D87" s="32">
        <v>1</v>
      </c>
      <c r="E87" s="27">
        <v>0.2073856034252074</v>
      </c>
      <c r="F87" s="28">
        <v>9.2855231469092858E-2</v>
      </c>
      <c r="G87" s="28">
        <v>0.68022477923468028</v>
      </c>
      <c r="H87" s="28">
        <v>1.9534385871019536E-2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476</v>
      </c>
      <c r="F88" s="31">
        <v>252</v>
      </c>
      <c r="G88" s="31">
        <v>1459</v>
      </c>
      <c r="H88" s="31">
        <v>33</v>
      </c>
    </row>
    <row r="89" spans="1:8" ht="15" customHeight="1">
      <c r="A89" s="57"/>
      <c r="B89" s="25"/>
      <c r="C89" s="60"/>
      <c r="D89" s="32">
        <v>1</v>
      </c>
      <c r="E89" s="27">
        <v>0.21441441441441442</v>
      </c>
      <c r="F89" s="28">
        <v>0.11351351351351352</v>
      </c>
      <c r="G89" s="28">
        <v>0.65720720720720716</v>
      </c>
      <c r="H89" s="28">
        <v>1.4864864864864866E-2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624</v>
      </c>
      <c r="F90" s="31">
        <v>355</v>
      </c>
      <c r="G90" s="31">
        <v>2133</v>
      </c>
      <c r="H90" s="31">
        <v>54</v>
      </c>
    </row>
    <row r="91" spans="1:8" ht="15" customHeight="1">
      <c r="A91" s="57"/>
      <c r="B91" s="25"/>
      <c r="C91" s="60"/>
      <c r="D91" s="32">
        <v>1</v>
      </c>
      <c r="E91" s="27">
        <v>0.19709412507896398</v>
      </c>
      <c r="F91" s="28">
        <v>0.11212886923562855</v>
      </c>
      <c r="G91" s="28">
        <v>0.67372078332280483</v>
      </c>
      <c r="H91" s="28">
        <v>1.7056222362602652E-2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213</v>
      </c>
      <c r="F92" s="31">
        <v>147</v>
      </c>
      <c r="G92" s="31">
        <v>1256</v>
      </c>
      <c r="H92" s="31">
        <v>23</v>
      </c>
    </row>
    <row r="93" spans="1:8" ht="15" customHeight="1">
      <c r="A93" s="57"/>
      <c r="B93" s="25"/>
      <c r="C93" s="60"/>
      <c r="D93" s="32">
        <v>1</v>
      </c>
      <c r="E93" s="27">
        <v>0.12995729103111653</v>
      </c>
      <c r="F93" s="28">
        <v>8.9688834655277605E-2</v>
      </c>
      <c r="G93" s="28">
        <v>0.76632092739475288</v>
      </c>
      <c r="H93" s="28">
        <v>1.4032946918852958E-2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43</v>
      </c>
      <c r="F94" s="31">
        <v>32</v>
      </c>
      <c r="G94" s="31">
        <v>321</v>
      </c>
      <c r="H94" s="31">
        <v>7</v>
      </c>
    </row>
    <row r="95" spans="1:8" ht="15" customHeight="1">
      <c r="A95" s="57"/>
      <c r="B95" s="25"/>
      <c r="C95" s="60"/>
      <c r="D95" s="32">
        <v>1</v>
      </c>
      <c r="E95" s="27">
        <v>0.10669975186104218</v>
      </c>
      <c r="F95" s="28">
        <v>7.9404466501240695E-2</v>
      </c>
      <c r="G95" s="28">
        <v>0.79652605459057069</v>
      </c>
      <c r="H95" s="28">
        <v>1.7369727047146403E-2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25</v>
      </c>
      <c r="F96" s="31">
        <v>13</v>
      </c>
      <c r="G96" s="31">
        <v>328</v>
      </c>
      <c r="H96" s="31">
        <v>7</v>
      </c>
    </row>
    <row r="97" spans="1:8" ht="15" customHeight="1">
      <c r="A97" s="57"/>
      <c r="B97" s="25"/>
      <c r="C97" s="60"/>
      <c r="D97" s="32">
        <v>1</v>
      </c>
      <c r="E97" s="27">
        <v>6.7024128686327081E-2</v>
      </c>
      <c r="F97" s="28">
        <v>3.4852546916890083E-2</v>
      </c>
      <c r="G97" s="28">
        <v>0.87935656836461129</v>
      </c>
      <c r="H97" s="28">
        <v>1.876675603217158E-2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4</v>
      </c>
      <c r="F98" s="31">
        <v>3</v>
      </c>
      <c r="G98" s="31">
        <v>20</v>
      </c>
      <c r="H98" s="31">
        <v>1</v>
      </c>
    </row>
    <row r="99" spans="1:8" ht="15" customHeight="1">
      <c r="A99" s="57"/>
      <c r="B99" s="25"/>
      <c r="C99" s="60"/>
      <c r="D99" s="32">
        <v>1</v>
      </c>
      <c r="E99" s="27">
        <v>0.14285714285714285</v>
      </c>
      <c r="F99" s="28">
        <v>0.10714285714285714</v>
      </c>
      <c r="G99" s="28">
        <v>0.7142857142857143</v>
      </c>
      <c r="H99" s="28">
        <v>3.5714285714285712E-2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2227" priority="56" rank="1"/>
  </conditionalFormatting>
  <conditionalFormatting sqref="E67:H67">
    <cfRule type="top10" dxfId="2226" priority="49" rank="1"/>
  </conditionalFormatting>
  <conditionalFormatting sqref="E65:H65">
    <cfRule type="top10" dxfId="2225" priority="48" rank="1"/>
  </conditionalFormatting>
  <conditionalFormatting sqref="E63:H63">
    <cfRule type="top10" dxfId="2224" priority="47" rank="1"/>
  </conditionalFormatting>
  <conditionalFormatting sqref="E61:H61">
    <cfRule type="top10" dxfId="2223" priority="46" rank="1"/>
  </conditionalFormatting>
  <conditionalFormatting sqref="E59:H59">
    <cfRule type="top10" dxfId="2222" priority="45" rank="1"/>
  </conditionalFormatting>
  <conditionalFormatting sqref="E57:H57">
    <cfRule type="top10" dxfId="2221" priority="44" rank="1"/>
  </conditionalFormatting>
  <conditionalFormatting sqref="E55:H55">
    <cfRule type="top10" dxfId="2220" priority="43" rank="1"/>
  </conditionalFormatting>
  <conditionalFormatting sqref="E53:H53">
    <cfRule type="top10" dxfId="2219" priority="42" rank="1"/>
  </conditionalFormatting>
  <conditionalFormatting sqref="E51:H51">
    <cfRule type="top10" dxfId="2218" priority="41" rank="1"/>
  </conditionalFormatting>
  <conditionalFormatting sqref="E49:H49">
    <cfRule type="top10" dxfId="2217" priority="40" rank="1"/>
  </conditionalFormatting>
  <conditionalFormatting sqref="E47:H47">
    <cfRule type="top10" dxfId="2216" priority="39" rank="1"/>
  </conditionalFormatting>
  <conditionalFormatting sqref="E45:H45">
    <cfRule type="top10" dxfId="2215" priority="38" rank="1"/>
  </conditionalFormatting>
  <conditionalFormatting sqref="E43:H43">
    <cfRule type="top10" dxfId="2214" priority="37" rank="1"/>
  </conditionalFormatting>
  <conditionalFormatting sqref="E41:H41">
    <cfRule type="top10" dxfId="2213" priority="36" rank="1"/>
  </conditionalFormatting>
  <conditionalFormatting sqref="E39:H39">
    <cfRule type="top10" dxfId="2212" priority="35" rank="1"/>
  </conditionalFormatting>
  <conditionalFormatting sqref="E37:H37">
    <cfRule type="top10" dxfId="2211" priority="34" rank="1"/>
  </conditionalFormatting>
  <conditionalFormatting sqref="E35:H35">
    <cfRule type="top10" dxfId="2210" priority="32" rank="1"/>
  </conditionalFormatting>
  <conditionalFormatting sqref="E33:H33">
    <cfRule type="top10" dxfId="2209" priority="31" rank="1"/>
  </conditionalFormatting>
  <conditionalFormatting sqref="E31:H31">
    <cfRule type="top10" dxfId="2208" priority="30" rank="1"/>
  </conditionalFormatting>
  <conditionalFormatting sqref="E29:H29">
    <cfRule type="top10" dxfId="2207" priority="29" rank="1"/>
  </conditionalFormatting>
  <conditionalFormatting sqref="E27:H27">
    <cfRule type="top10" dxfId="2206" priority="28" rank="1"/>
  </conditionalFormatting>
  <conditionalFormatting sqref="E21:H21">
    <cfRule type="top10" dxfId="2205" priority="27" rank="1"/>
  </conditionalFormatting>
  <conditionalFormatting sqref="E19:H19">
    <cfRule type="top10" dxfId="2204" priority="26" rank="1"/>
  </conditionalFormatting>
  <conditionalFormatting sqref="E17:H17">
    <cfRule type="top10" dxfId="2203" priority="25" rank="1"/>
  </conditionalFormatting>
  <conditionalFormatting sqref="E15:H15">
    <cfRule type="top10" dxfId="2202" priority="24" rank="1"/>
  </conditionalFormatting>
  <conditionalFormatting sqref="E13:H13">
    <cfRule type="top10" dxfId="2201" priority="23" rank="1"/>
  </conditionalFormatting>
  <conditionalFormatting sqref="E11:H11">
    <cfRule type="top10" dxfId="2200" priority="22" rank="1"/>
  </conditionalFormatting>
  <conditionalFormatting sqref="E23:H23">
    <cfRule type="top10" dxfId="2199" priority="21" rank="1"/>
  </conditionalFormatting>
  <conditionalFormatting sqref="E25:H25">
    <cfRule type="top10" dxfId="2198" priority="20" rank="1"/>
  </conditionalFormatting>
  <conditionalFormatting sqref="E81:H81">
    <cfRule type="top10" dxfId="2197" priority="17" rank="1"/>
  </conditionalFormatting>
  <conditionalFormatting sqref="E79:H79">
    <cfRule type="top10" dxfId="2196" priority="16" rank="1"/>
  </conditionalFormatting>
  <conditionalFormatting sqref="E77:H77">
    <cfRule type="top10" dxfId="2195" priority="15" rank="1"/>
  </conditionalFormatting>
  <conditionalFormatting sqref="E75:H75">
    <cfRule type="top10" dxfId="2194" priority="14" rank="1"/>
  </conditionalFormatting>
  <conditionalFormatting sqref="E73:H73">
    <cfRule type="top10" dxfId="2193" priority="13" rank="1"/>
  </conditionalFormatting>
  <conditionalFormatting sqref="E71:H71">
    <cfRule type="top10" dxfId="2192" priority="12" rank="1"/>
  </conditionalFormatting>
  <conditionalFormatting sqref="E69:H69">
    <cfRule type="top10" dxfId="2191" priority="11" rank="1"/>
  </conditionalFormatting>
  <conditionalFormatting sqref="E101:H101">
    <cfRule type="top10" dxfId="2190" priority="9" rank="1"/>
  </conditionalFormatting>
  <conditionalFormatting sqref="E99:H99">
    <cfRule type="top10" dxfId="2189" priority="8" rank="1"/>
  </conditionalFormatting>
  <conditionalFormatting sqref="E97:H97">
    <cfRule type="top10" dxfId="2188" priority="7" rank="1"/>
  </conditionalFormatting>
  <conditionalFormatting sqref="E95:H95">
    <cfRule type="top10" dxfId="2187" priority="6" rank="1"/>
  </conditionalFormatting>
  <conditionalFormatting sqref="E93:H93">
    <cfRule type="top10" dxfId="2186" priority="5" rank="1"/>
  </conditionalFormatting>
  <conditionalFormatting sqref="E91:H91">
    <cfRule type="top10" dxfId="2185" priority="4" rank="1"/>
  </conditionalFormatting>
  <conditionalFormatting sqref="E89:H89">
    <cfRule type="top10" dxfId="2184" priority="3" rank="1"/>
  </conditionalFormatting>
  <conditionalFormatting sqref="E87:H87">
    <cfRule type="top10" dxfId="2183" priority="2" rank="1"/>
  </conditionalFormatting>
  <conditionalFormatting sqref="E85:H85">
    <cfRule type="top10" dxfId="218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265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71</v>
      </c>
      <c r="F7" s="13" t="s">
        <v>72</v>
      </c>
      <c r="G7" s="13" t="s">
        <v>4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6107</v>
      </c>
      <c r="F8" s="17">
        <v>3474</v>
      </c>
      <c r="G8" s="17">
        <v>6192</v>
      </c>
      <c r="H8" s="17">
        <v>385</v>
      </c>
    </row>
    <row r="9" spans="1:16384" ht="15" customHeight="1">
      <c r="A9" s="57"/>
      <c r="B9" s="64"/>
      <c r="C9" s="65"/>
      <c r="D9" s="18">
        <v>1</v>
      </c>
      <c r="E9" s="19">
        <v>0.37795519247431614</v>
      </c>
      <c r="F9" s="20">
        <v>0.2150018566654289</v>
      </c>
      <c r="G9" s="20">
        <v>0.38321574452283697</v>
      </c>
      <c r="H9" s="20">
        <v>2.3827206337417996E-2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2126</v>
      </c>
      <c r="F10" s="24">
        <v>942</v>
      </c>
      <c r="G10" s="24">
        <v>1787</v>
      </c>
      <c r="H10" s="24">
        <v>137</v>
      </c>
    </row>
    <row r="11" spans="1:16384" ht="15" customHeight="1">
      <c r="A11" s="57"/>
      <c r="B11" s="25"/>
      <c r="C11" s="60"/>
      <c r="D11" s="26">
        <v>1</v>
      </c>
      <c r="E11" s="27">
        <v>0.42588141025641024</v>
      </c>
      <c r="F11" s="28">
        <v>0.18870192307692307</v>
      </c>
      <c r="G11" s="28">
        <v>0.35797275641025639</v>
      </c>
      <c r="H11" s="28">
        <v>2.7443910256410256E-2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3912</v>
      </c>
      <c r="F12" s="31">
        <v>2486</v>
      </c>
      <c r="G12" s="31">
        <v>4269</v>
      </c>
      <c r="H12" s="31">
        <v>242</v>
      </c>
    </row>
    <row r="13" spans="1:16384" ht="15" customHeight="1">
      <c r="A13" s="57"/>
      <c r="B13" s="43"/>
      <c r="C13" s="61"/>
      <c r="D13" s="44">
        <v>1</v>
      </c>
      <c r="E13" s="45">
        <v>0.35860298835823634</v>
      </c>
      <c r="F13" s="46">
        <v>0.22788523237693648</v>
      </c>
      <c r="G13" s="46">
        <v>0.39132826106884222</v>
      </c>
      <c r="H13" s="46">
        <v>2.2183518195984967E-2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131</v>
      </c>
      <c r="F14" s="24">
        <v>82</v>
      </c>
      <c r="G14" s="24">
        <v>141</v>
      </c>
      <c r="H14" s="24">
        <v>7</v>
      </c>
    </row>
    <row r="15" spans="1:16384" ht="15" customHeight="1">
      <c r="A15" s="57"/>
      <c r="B15" s="25"/>
      <c r="C15" s="60"/>
      <c r="D15" s="32">
        <v>1</v>
      </c>
      <c r="E15" s="27">
        <v>0.36288088642659277</v>
      </c>
      <c r="F15" s="28">
        <v>0.22714681440443213</v>
      </c>
      <c r="G15" s="28">
        <v>0.39058171745152354</v>
      </c>
      <c r="H15" s="28">
        <v>1.9390581717451522E-2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289</v>
      </c>
      <c r="F16" s="31">
        <v>126</v>
      </c>
      <c r="G16" s="31">
        <v>266</v>
      </c>
      <c r="H16" s="31">
        <v>14</v>
      </c>
    </row>
    <row r="17" spans="1:8" ht="15" customHeight="1">
      <c r="A17" s="57"/>
      <c r="B17" s="25"/>
      <c r="C17" s="60"/>
      <c r="D17" s="32">
        <v>1</v>
      </c>
      <c r="E17" s="27">
        <v>0.4158273381294964</v>
      </c>
      <c r="F17" s="28">
        <v>0.18129496402877698</v>
      </c>
      <c r="G17" s="28">
        <v>0.38273381294964026</v>
      </c>
      <c r="H17" s="28">
        <v>2.0143884892086329E-2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297</v>
      </c>
      <c r="F18" s="31">
        <v>172</v>
      </c>
      <c r="G18" s="31">
        <v>377</v>
      </c>
      <c r="H18" s="31">
        <v>21</v>
      </c>
    </row>
    <row r="19" spans="1:8" ht="15" customHeight="1">
      <c r="A19" s="57"/>
      <c r="B19" s="25"/>
      <c r="C19" s="60"/>
      <c r="D19" s="32">
        <v>1</v>
      </c>
      <c r="E19" s="27">
        <v>0.34256055363321797</v>
      </c>
      <c r="F19" s="28">
        <v>0.19838523644752018</v>
      </c>
      <c r="G19" s="28">
        <v>0.43483275663206461</v>
      </c>
      <c r="H19" s="28">
        <v>2.4221453287197232E-2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669</v>
      </c>
      <c r="F20" s="31">
        <v>379</v>
      </c>
      <c r="G20" s="31">
        <v>646</v>
      </c>
      <c r="H20" s="31">
        <v>55</v>
      </c>
    </row>
    <row r="21" spans="1:8" ht="15" customHeight="1">
      <c r="A21" s="57"/>
      <c r="B21" s="25"/>
      <c r="C21" s="60"/>
      <c r="D21" s="32">
        <v>1</v>
      </c>
      <c r="E21" s="27">
        <v>0.38250428816466553</v>
      </c>
      <c r="F21" s="28">
        <v>0.21669525443110349</v>
      </c>
      <c r="G21" s="28">
        <v>0.36935391652372784</v>
      </c>
      <c r="H21" s="28">
        <v>3.1446540880503145E-2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1359</v>
      </c>
      <c r="F22" s="31">
        <v>761</v>
      </c>
      <c r="G22" s="31">
        <v>1360</v>
      </c>
      <c r="H22" s="31">
        <v>84</v>
      </c>
    </row>
    <row r="23" spans="1:8" ht="15" customHeight="1">
      <c r="A23" s="57"/>
      <c r="B23" s="25"/>
      <c r="C23" s="60"/>
      <c r="D23" s="26">
        <v>1</v>
      </c>
      <c r="E23" s="27">
        <v>0.38131313131313133</v>
      </c>
      <c r="F23" s="28">
        <v>0.21352413019079686</v>
      </c>
      <c r="G23" s="28">
        <v>0.38159371492704824</v>
      </c>
      <c r="H23" s="28">
        <v>2.3569023569023569E-2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1783</v>
      </c>
      <c r="F24" s="31">
        <v>1050</v>
      </c>
      <c r="G24" s="31">
        <v>1789</v>
      </c>
      <c r="H24" s="31">
        <v>94</v>
      </c>
    </row>
    <row r="25" spans="1:8" ht="15" customHeight="1">
      <c r="A25" s="57"/>
      <c r="B25" s="25"/>
      <c r="C25" s="60"/>
      <c r="D25" s="26">
        <v>1</v>
      </c>
      <c r="E25" s="27">
        <v>0.37807463952502118</v>
      </c>
      <c r="F25" s="28">
        <v>0.22264631043256997</v>
      </c>
      <c r="G25" s="28">
        <v>0.37934690415606448</v>
      </c>
      <c r="H25" s="28">
        <v>1.9932145886344361E-2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1487</v>
      </c>
      <c r="F26" s="31">
        <v>843</v>
      </c>
      <c r="G26" s="31">
        <v>1453</v>
      </c>
      <c r="H26" s="31">
        <v>99</v>
      </c>
    </row>
    <row r="27" spans="1:8" ht="15" customHeight="1">
      <c r="A27" s="57"/>
      <c r="B27" s="43"/>
      <c r="C27" s="61"/>
      <c r="D27" s="44">
        <v>1</v>
      </c>
      <c r="E27" s="45">
        <v>0.38304997424008241</v>
      </c>
      <c r="F27" s="46">
        <v>0.21715610510046368</v>
      </c>
      <c r="G27" s="46">
        <v>0.37429160226687275</v>
      </c>
      <c r="H27" s="46">
        <v>2.5502318392581144E-2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2064</v>
      </c>
      <c r="F28" s="24">
        <v>1213</v>
      </c>
      <c r="G28" s="24">
        <v>2146</v>
      </c>
      <c r="H28" s="24">
        <v>131</v>
      </c>
    </row>
    <row r="29" spans="1:8" ht="15" customHeight="1">
      <c r="A29" s="57"/>
      <c r="B29" s="25"/>
      <c r="C29" s="60"/>
      <c r="D29" s="32">
        <v>1</v>
      </c>
      <c r="E29" s="27">
        <v>0.37162405473532589</v>
      </c>
      <c r="F29" s="28">
        <v>0.21840115232265034</v>
      </c>
      <c r="G29" s="28">
        <v>0.38638818869283398</v>
      </c>
      <c r="H29" s="28">
        <v>2.3586604249189774E-2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1579</v>
      </c>
      <c r="F30" s="31">
        <v>859</v>
      </c>
      <c r="G30" s="31">
        <v>1518</v>
      </c>
      <c r="H30" s="31">
        <v>92</v>
      </c>
    </row>
    <row r="31" spans="1:8" ht="15" customHeight="1">
      <c r="A31" s="57"/>
      <c r="B31" s="25"/>
      <c r="C31" s="60"/>
      <c r="D31" s="32">
        <v>1</v>
      </c>
      <c r="E31" s="27">
        <v>0.3900691699604743</v>
      </c>
      <c r="F31" s="28">
        <v>0.21220355731225296</v>
      </c>
      <c r="G31" s="28">
        <v>0.375</v>
      </c>
      <c r="H31" s="28">
        <v>2.2727272727272728E-2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136</v>
      </c>
      <c r="F32" s="31">
        <v>74</v>
      </c>
      <c r="G32" s="31">
        <v>161</v>
      </c>
      <c r="H32" s="31">
        <v>7</v>
      </c>
    </row>
    <row r="33" spans="1:8" ht="15" customHeight="1">
      <c r="A33" s="57"/>
      <c r="B33" s="25"/>
      <c r="C33" s="60"/>
      <c r="D33" s="32">
        <v>1</v>
      </c>
      <c r="E33" s="27">
        <v>0.35978835978835977</v>
      </c>
      <c r="F33" s="28">
        <v>0.19576719576719576</v>
      </c>
      <c r="G33" s="28">
        <v>0.42592592592592593</v>
      </c>
      <c r="H33" s="28">
        <v>1.8518518518518517E-2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1197</v>
      </c>
      <c r="F34" s="31">
        <v>684</v>
      </c>
      <c r="G34" s="31">
        <v>1191</v>
      </c>
      <c r="H34" s="31">
        <v>47</v>
      </c>
    </row>
    <row r="35" spans="1:8" ht="15" customHeight="1">
      <c r="A35" s="57"/>
      <c r="B35" s="43"/>
      <c r="C35" s="61"/>
      <c r="D35" s="44">
        <v>1</v>
      </c>
      <c r="E35" s="45">
        <v>0.38377685155498559</v>
      </c>
      <c r="F35" s="46">
        <v>0.21930105803142033</v>
      </c>
      <c r="G35" s="46">
        <v>0.38185315806348191</v>
      </c>
      <c r="H35" s="46">
        <v>1.5068932350112215E-2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286</v>
      </c>
      <c r="F36" s="24">
        <v>267</v>
      </c>
      <c r="G36" s="24">
        <v>627</v>
      </c>
      <c r="H36" s="24">
        <v>25</v>
      </c>
    </row>
    <row r="37" spans="1:8" ht="15" customHeight="1">
      <c r="A37" s="57"/>
      <c r="B37" s="25"/>
      <c r="C37" s="60"/>
      <c r="D37" s="32">
        <v>1</v>
      </c>
      <c r="E37" s="27">
        <v>0.23734439834024895</v>
      </c>
      <c r="F37" s="28">
        <v>0.22157676348547717</v>
      </c>
      <c r="G37" s="28">
        <v>0.52033195020746892</v>
      </c>
      <c r="H37" s="28">
        <v>2.0746887966804978E-2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541</v>
      </c>
      <c r="F38" s="31">
        <v>399</v>
      </c>
      <c r="G38" s="31">
        <v>566</v>
      </c>
      <c r="H38" s="31">
        <v>40</v>
      </c>
    </row>
    <row r="39" spans="1:8" ht="15" customHeight="1">
      <c r="A39" s="57"/>
      <c r="B39" s="25"/>
      <c r="C39" s="60"/>
      <c r="D39" s="32">
        <v>1</v>
      </c>
      <c r="E39" s="27">
        <v>0.3499353169469599</v>
      </c>
      <c r="F39" s="28">
        <v>0.25808538163001293</v>
      </c>
      <c r="G39" s="28">
        <v>0.36610608020698576</v>
      </c>
      <c r="H39" s="28">
        <v>2.5873221216041398E-2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5073</v>
      </c>
      <c r="F40" s="31">
        <v>2658</v>
      </c>
      <c r="G40" s="31">
        <v>4805</v>
      </c>
      <c r="H40" s="31">
        <v>243</v>
      </c>
    </row>
    <row r="41" spans="1:8" ht="15" customHeight="1">
      <c r="A41" s="57"/>
      <c r="B41" s="43"/>
      <c r="C41" s="61"/>
      <c r="D41" s="44">
        <v>1</v>
      </c>
      <c r="E41" s="45">
        <v>0.39697941935988734</v>
      </c>
      <c r="F41" s="46">
        <v>0.2079974958916973</v>
      </c>
      <c r="G41" s="46">
        <v>0.37600751232490803</v>
      </c>
      <c r="H41" s="46">
        <v>1.9015572423507317E-2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113</v>
      </c>
      <c r="F42" s="38">
        <v>99</v>
      </c>
      <c r="G42" s="38">
        <v>279</v>
      </c>
      <c r="H42" s="38">
        <v>6</v>
      </c>
    </row>
    <row r="43" spans="1:8" ht="15" customHeight="1">
      <c r="A43" s="57"/>
      <c r="B43" s="25"/>
      <c r="C43" s="60"/>
      <c r="D43" s="32">
        <v>1</v>
      </c>
      <c r="E43" s="27">
        <v>0.22736418511066397</v>
      </c>
      <c r="F43" s="28">
        <v>0.19919517102615694</v>
      </c>
      <c r="G43" s="28">
        <v>0.56136820925553321</v>
      </c>
      <c r="H43" s="28">
        <v>1.2072434607645875E-2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2592</v>
      </c>
      <c r="F44" s="40">
        <v>1859</v>
      </c>
      <c r="G44" s="40">
        <v>3561</v>
      </c>
      <c r="H44" s="40">
        <v>135</v>
      </c>
    </row>
    <row r="45" spans="1:8" ht="15" customHeight="1">
      <c r="A45" s="57"/>
      <c r="B45" s="25"/>
      <c r="C45" s="60"/>
      <c r="D45" s="32">
        <v>1</v>
      </c>
      <c r="E45" s="27">
        <v>0.31815392168896528</v>
      </c>
      <c r="F45" s="28">
        <v>0.22818215293973243</v>
      </c>
      <c r="G45" s="28">
        <v>0.43709340861666873</v>
      </c>
      <c r="H45" s="28">
        <v>1.6570516754633606E-2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2312</v>
      </c>
      <c r="F46" s="40">
        <v>1146</v>
      </c>
      <c r="G46" s="40">
        <v>1644</v>
      </c>
      <c r="H46" s="40">
        <v>95</v>
      </c>
    </row>
    <row r="47" spans="1:8" ht="15" customHeight="1">
      <c r="A47" s="57"/>
      <c r="B47" s="25"/>
      <c r="C47" s="60"/>
      <c r="D47" s="32">
        <v>1</v>
      </c>
      <c r="E47" s="27">
        <v>0.44487204156243987</v>
      </c>
      <c r="F47" s="28">
        <v>0.22051183375024053</v>
      </c>
      <c r="G47" s="28">
        <v>0.31633634789301518</v>
      </c>
      <c r="H47" s="28">
        <v>1.8279776794304408E-2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936</v>
      </c>
      <c r="F48" s="40">
        <v>292</v>
      </c>
      <c r="G48" s="40">
        <v>567</v>
      </c>
      <c r="H48" s="40">
        <v>63</v>
      </c>
    </row>
    <row r="49" spans="1:8" ht="15" customHeight="1">
      <c r="A49" s="57"/>
      <c r="B49" s="43"/>
      <c r="C49" s="61"/>
      <c r="D49" s="44">
        <v>1</v>
      </c>
      <c r="E49" s="45">
        <v>0.50376749192680303</v>
      </c>
      <c r="F49" s="46">
        <v>0.15715823466092574</v>
      </c>
      <c r="G49" s="46">
        <v>0.30516684607104411</v>
      </c>
      <c r="H49" s="46">
        <v>3.3907427341227127E-2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1005</v>
      </c>
      <c r="F50" s="24">
        <v>669</v>
      </c>
      <c r="G50" s="24">
        <v>1069</v>
      </c>
      <c r="H50" s="24">
        <v>108</v>
      </c>
    </row>
    <row r="51" spans="1:8" ht="15" customHeight="1">
      <c r="A51" s="57"/>
      <c r="B51" s="25"/>
      <c r="C51" s="60"/>
      <c r="D51" s="32">
        <v>1</v>
      </c>
      <c r="E51" s="27">
        <v>0.35250789196773064</v>
      </c>
      <c r="F51" s="28">
        <v>0.23465450719045949</v>
      </c>
      <c r="G51" s="28">
        <v>0.37495615573482988</v>
      </c>
      <c r="H51" s="28">
        <v>3.7881445106980008E-2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762</v>
      </c>
      <c r="F52" s="31">
        <v>414</v>
      </c>
      <c r="G52" s="31">
        <v>773</v>
      </c>
      <c r="H52" s="31">
        <v>26</v>
      </c>
    </row>
    <row r="53" spans="1:8" ht="15" customHeight="1">
      <c r="A53" s="57"/>
      <c r="B53" s="25"/>
      <c r="C53" s="60"/>
      <c r="D53" s="32">
        <v>1</v>
      </c>
      <c r="E53" s="27">
        <v>0.38582278481012661</v>
      </c>
      <c r="F53" s="28">
        <v>0.20962025316455696</v>
      </c>
      <c r="G53" s="28">
        <v>0.39139240506329115</v>
      </c>
      <c r="H53" s="28">
        <v>1.3164556962025316E-2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399</v>
      </c>
      <c r="F54" s="31">
        <v>181</v>
      </c>
      <c r="G54" s="31">
        <v>321</v>
      </c>
      <c r="H54" s="31">
        <v>22</v>
      </c>
    </row>
    <row r="55" spans="1:8" ht="15" customHeight="1">
      <c r="A55" s="57"/>
      <c r="B55" s="25"/>
      <c r="C55" s="60"/>
      <c r="D55" s="32">
        <v>1</v>
      </c>
      <c r="E55" s="27">
        <v>0.43228602383531961</v>
      </c>
      <c r="F55" s="28">
        <v>0.19609967497291442</v>
      </c>
      <c r="G55" s="28">
        <v>0.34777898158179849</v>
      </c>
      <c r="H55" s="28">
        <v>2.3835319609967497E-2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479</v>
      </c>
      <c r="F56" s="31">
        <v>272</v>
      </c>
      <c r="G56" s="31">
        <v>436</v>
      </c>
      <c r="H56" s="31">
        <v>28</v>
      </c>
    </row>
    <row r="57" spans="1:8" ht="15" customHeight="1">
      <c r="A57" s="57"/>
      <c r="B57" s="25"/>
      <c r="C57" s="60"/>
      <c r="D57" s="32">
        <v>1</v>
      </c>
      <c r="E57" s="27">
        <v>0.39423868312757204</v>
      </c>
      <c r="F57" s="28">
        <v>0.22386831275720165</v>
      </c>
      <c r="G57" s="28">
        <v>0.35884773662551439</v>
      </c>
      <c r="H57" s="28">
        <v>2.3045267489711935E-2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852</v>
      </c>
      <c r="F58" s="31">
        <v>456</v>
      </c>
      <c r="G58" s="31">
        <v>680</v>
      </c>
      <c r="H58" s="31">
        <v>74</v>
      </c>
    </row>
    <row r="59" spans="1:8" ht="15" customHeight="1">
      <c r="A59" s="57"/>
      <c r="B59" s="25"/>
      <c r="C59" s="60"/>
      <c r="D59" s="32">
        <v>1</v>
      </c>
      <c r="E59" s="27">
        <v>0.41319107662463628</v>
      </c>
      <c r="F59" s="28">
        <v>0.22114451988360814</v>
      </c>
      <c r="G59" s="28">
        <v>0.32977691561590688</v>
      </c>
      <c r="H59" s="28">
        <v>3.5887487875848688E-2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434</v>
      </c>
      <c r="F60" s="31">
        <v>212</v>
      </c>
      <c r="G60" s="31">
        <v>479</v>
      </c>
      <c r="H60" s="31">
        <v>16</v>
      </c>
    </row>
    <row r="61" spans="1:8" ht="15" customHeight="1">
      <c r="A61" s="57"/>
      <c r="B61" s="25"/>
      <c r="C61" s="60"/>
      <c r="D61" s="32">
        <v>1</v>
      </c>
      <c r="E61" s="27">
        <v>0.38036809815950923</v>
      </c>
      <c r="F61" s="28">
        <v>0.18580192813321647</v>
      </c>
      <c r="G61" s="28">
        <v>0.41980718667835232</v>
      </c>
      <c r="H61" s="28">
        <v>1.4022787028921999E-2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843</v>
      </c>
      <c r="F62" s="31">
        <v>511</v>
      </c>
      <c r="G62" s="31">
        <v>867</v>
      </c>
      <c r="H62" s="31">
        <v>44</v>
      </c>
    </row>
    <row r="63" spans="1:8" ht="15" customHeight="1">
      <c r="A63" s="57"/>
      <c r="B63" s="25"/>
      <c r="C63" s="60"/>
      <c r="D63" s="32">
        <v>1</v>
      </c>
      <c r="E63" s="27">
        <v>0.37218543046357616</v>
      </c>
      <c r="F63" s="28">
        <v>0.22560706401766004</v>
      </c>
      <c r="G63" s="28">
        <v>0.38278145695364241</v>
      </c>
      <c r="H63" s="28">
        <v>1.9426048565121413E-2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465</v>
      </c>
      <c r="F64" s="31">
        <v>220</v>
      </c>
      <c r="G64" s="31">
        <v>482</v>
      </c>
      <c r="H64" s="31">
        <v>20</v>
      </c>
    </row>
    <row r="65" spans="1:8" ht="15" customHeight="1">
      <c r="A65" s="57"/>
      <c r="B65" s="25"/>
      <c r="C65" s="60"/>
      <c r="D65" s="32">
        <v>1</v>
      </c>
      <c r="E65" s="27">
        <v>0.39174389216512218</v>
      </c>
      <c r="F65" s="28">
        <v>0.18534119629317608</v>
      </c>
      <c r="G65" s="28">
        <v>0.40606571187868579</v>
      </c>
      <c r="H65" s="28">
        <v>1.6849199663016005E-2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868</v>
      </c>
      <c r="F66" s="31">
        <v>539</v>
      </c>
      <c r="G66" s="31">
        <v>1085</v>
      </c>
      <c r="H66" s="31">
        <v>47</v>
      </c>
    </row>
    <row r="67" spans="1:8" ht="15" customHeight="1">
      <c r="A67" s="57"/>
      <c r="B67" s="43"/>
      <c r="C67" s="61"/>
      <c r="D67" s="44">
        <v>1</v>
      </c>
      <c r="E67" s="45">
        <v>0.34186687672311933</v>
      </c>
      <c r="F67" s="46">
        <v>0.21228830248129185</v>
      </c>
      <c r="G67" s="46">
        <v>0.42733359590389919</v>
      </c>
      <c r="H67" s="46">
        <v>1.8511224891689642E-2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881</v>
      </c>
      <c r="F68" s="24">
        <v>735</v>
      </c>
      <c r="G68" s="24">
        <v>1269</v>
      </c>
      <c r="H68" s="24">
        <v>67</v>
      </c>
    </row>
    <row r="69" spans="1:8" ht="15" customHeight="1">
      <c r="A69" s="57"/>
      <c r="B69" s="25"/>
      <c r="C69" s="60"/>
      <c r="D69" s="32">
        <v>1</v>
      </c>
      <c r="E69" s="27">
        <v>0.29844173441734417</v>
      </c>
      <c r="F69" s="28">
        <v>0.24898373983739838</v>
      </c>
      <c r="G69" s="28">
        <v>0.4298780487804878</v>
      </c>
      <c r="H69" s="28">
        <v>2.2696476964769646E-2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1122</v>
      </c>
      <c r="F70" s="31">
        <v>681</v>
      </c>
      <c r="G70" s="31">
        <v>1054</v>
      </c>
      <c r="H70" s="31">
        <v>55</v>
      </c>
    </row>
    <row r="71" spans="1:8" ht="15" customHeight="1">
      <c r="A71" s="57"/>
      <c r="B71" s="25"/>
      <c r="C71" s="60"/>
      <c r="D71" s="32">
        <v>1</v>
      </c>
      <c r="E71" s="27">
        <v>0.38530219780219782</v>
      </c>
      <c r="F71" s="28">
        <v>0.23385989010989011</v>
      </c>
      <c r="G71" s="28">
        <v>0.36195054945054944</v>
      </c>
      <c r="H71" s="28">
        <v>1.8887362637362636E-2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1397</v>
      </c>
      <c r="F72" s="31">
        <v>874</v>
      </c>
      <c r="G72" s="31">
        <v>1473</v>
      </c>
      <c r="H72" s="31">
        <v>68</v>
      </c>
    </row>
    <row r="73" spans="1:8" ht="15" customHeight="1">
      <c r="A73" s="57"/>
      <c r="B73" s="25"/>
      <c r="C73" s="60"/>
      <c r="D73" s="32">
        <v>1</v>
      </c>
      <c r="E73" s="27">
        <v>0.36647429171038826</v>
      </c>
      <c r="F73" s="28">
        <v>0.22927597061909757</v>
      </c>
      <c r="G73" s="28">
        <v>0.38641133263378802</v>
      </c>
      <c r="H73" s="28">
        <v>1.7838405036726127E-2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1236</v>
      </c>
      <c r="F74" s="31">
        <v>581</v>
      </c>
      <c r="G74" s="31">
        <v>880</v>
      </c>
      <c r="H74" s="31">
        <v>53</v>
      </c>
    </row>
    <row r="75" spans="1:8" ht="15" customHeight="1">
      <c r="A75" s="57"/>
      <c r="B75" s="25"/>
      <c r="C75" s="60"/>
      <c r="D75" s="32">
        <v>1</v>
      </c>
      <c r="E75" s="27">
        <v>0.44945454545454544</v>
      </c>
      <c r="F75" s="28">
        <v>0.21127272727272728</v>
      </c>
      <c r="G75" s="28">
        <v>0.32</v>
      </c>
      <c r="H75" s="28">
        <v>1.9272727272727271E-2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752</v>
      </c>
      <c r="F76" s="31">
        <v>323</v>
      </c>
      <c r="G76" s="31">
        <v>461</v>
      </c>
      <c r="H76" s="31">
        <v>49</v>
      </c>
    </row>
    <row r="77" spans="1:8" ht="15" customHeight="1">
      <c r="A77" s="57"/>
      <c r="B77" s="25"/>
      <c r="C77" s="60"/>
      <c r="D77" s="32">
        <v>1</v>
      </c>
      <c r="E77" s="27">
        <v>0.47444794952681391</v>
      </c>
      <c r="F77" s="28">
        <v>0.20378548895899054</v>
      </c>
      <c r="G77" s="28">
        <v>0.29085173501577288</v>
      </c>
      <c r="H77" s="28">
        <v>3.0914826498422712E-2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489</v>
      </c>
      <c r="F78" s="31">
        <v>199</v>
      </c>
      <c r="G78" s="31">
        <v>595</v>
      </c>
      <c r="H78" s="31">
        <v>46</v>
      </c>
    </row>
    <row r="79" spans="1:8" ht="15" customHeight="1">
      <c r="A79" s="57"/>
      <c r="B79" s="25"/>
      <c r="C79" s="60"/>
      <c r="D79" s="32">
        <v>1</v>
      </c>
      <c r="E79" s="27">
        <v>0.36794582392776526</v>
      </c>
      <c r="F79" s="28">
        <v>0.14973664409330323</v>
      </c>
      <c r="G79" s="28">
        <v>0.44770504138449962</v>
      </c>
      <c r="H79" s="28">
        <v>3.4612490594431902E-2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182</v>
      </c>
      <c r="F80" s="31">
        <v>53</v>
      </c>
      <c r="G80" s="31">
        <v>408</v>
      </c>
      <c r="H80" s="31">
        <v>43</v>
      </c>
    </row>
    <row r="81" spans="1:8" ht="15" customHeight="1">
      <c r="A81" s="57"/>
      <c r="B81" s="25"/>
      <c r="C81" s="60"/>
      <c r="D81" s="32">
        <v>1</v>
      </c>
      <c r="E81" s="27">
        <v>0.26530612244897961</v>
      </c>
      <c r="F81" s="28">
        <v>7.7259475218658891E-2</v>
      </c>
      <c r="G81" s="28">
        <v>0.59475218658892126</v>
      </c>
      <c r="H81" s="28">
        <v>6.2682215743440239E-2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1439</v>
      </c>
      <c r="F84" s="24">
        <v>964</v>
      </c>
      <c r="G84" s="24">
        <v>1699</v>
      </c>
      <c r="H84" s="24">
        <v>85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0.34368282780033438</v>
      </c>
      <c r="F85" s="28">
        <v>0.23023644614282301</v>
      </c>
      <c r="G85" s="28">
        <v>0.40577979460234059</v>
      </c>
      <c r="H85" s="28">
        <v>2.0300931454502031E-2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1458</v>
      </c>
      <c r="F86" s="31">
        <v>841</v>
      </c>
      <c r="G86" s="31">
        <v>1362</v>
      </c>
      <c r="H86" s="31">
        <v>76</v>
      </c>
    </row>
    <row r="87" spans="1:8" ht="15" customHeight="1">
      <c r="A87" s="57"/>
      <c r="B87" s="25"/>
      <c r="C87" s="60"/>
      <c r="D87" s="32">
        <v>1</v>
      </c>
      <c r="E87" s="27">
        <v>0.39015252876639017</v>
      </c>
      <c r="F87" s="28">
        <v>0.22504682900722506</v>
      </c>
      <c r="G87" s="28">
        <v>0.36446347337436447</v>
      </c>
      <c r="H87" s="28">
        <v>2.0337168852020335E-2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907</v>
      </c>
      <c r="F88" s="31">
        <v>498</v>
      </c>
      <c r="G88" s="31">
        <v>774</v>
      </c>
      <c r="H88" s="31">
        <v>41</v>
      </c>
    </row>
    <row r="89" spans="1:8" ht="15" customHeight="1">
      <c r="A89" s="57"/>
      <c r="B89" s="25"/>
      <c r="C89" s="60"/>
      <c r="D89" s="32">
        <v>1</v>
      </c>
      <c r="E89" s="27">
        <v>0.40855855855855855</v>
      </c>
      <c r="F89" s="28">
        <v>0.22432432432432434</v>
      </c>
      <c r="G89" s="28">
        <v>0.34864864864864864</v>
      </c>
      <c r="H89" s="28">
        <v>1.8468468468468467E-2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1231</v>
      </c>
      <c r="F90" s="31">
        <v>672</v>
      </c>
      <c r="G90" s="31">
        <v>1179</v>
      </c>
      <c r="H90" s="31">
        <v>84</v>
      </c>
    </row>
    <row r="91" spans="1:8" ht="15" customHeight="1">
      <c r="A91" s="57"/>
      <c r="B91" s="25"/>
      <c r="C91" s="60"/>
      <c r="D91" s="32">
        <v>1</v>
      </c>
      <c r="E91" s="27">
        <v>0.38881869867340491</v>
      </c>
      <c r="F91" s="28">
        <v>0.2122552116234997</v>
      </c>
      <c r="G91" s="28">
        <v>0.37239418825015791</v>
      </c>
      <c r="H91" s="28">
        <v>2.6531901452937462E-2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627</v>
      </c>
      <c r="F92" s="31">
        <v>288</v>
      </c>
      <c r="G92" s="31">
        <v>675</v>
      </c>
      <c r="H92" s="31">
        <v>49</v>
      </c>
    </row>
    <row r="93" spans="1:8" ht="15" customHeight="1">
      <c r="A93" s="57"/>
      <c r="B93" s="25"/>
      <c r="C93" s="60"/>
      <c r="D93" s="32">
        <v>1</v>
      </c>
      <c r="E93" s="27">
        <v>0.3825503355704698</v>
      </c>
      <c r="F93" s="28">
        <v>0.17571690054911532</v>
      </c>
      <c r="G93" s="28">
        <v>0.41183648566198899</v>
      </c>
      <c r="H93" s="28">
        <v>2.9896278218425869E-2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173</v>
      </c>
      <c r="F94" s="31">
        <v>68</v>
      </c>
      <c r="G94" s="31">
        <v>147</v>
      </c>
      <c r="H94" s="31">
        <v>15</v>
      </c>
    </row>
    <row r="95" spans="1:8" ht="15" customHeight="1">
      <c r="A95" s="57"/>
      <c r="B95" s="25"/>
      <c r="C95" s="60"/>
      <c r="D95" s="32">
        <v>1</v>
      </c>
      <c r="E95" s="27">
        <v>0.4292803970223325</v>
      </c>
      <c r="F95" s="28">
        <v>0.16873449131513649</v>
      </c>
      <c r="G95" s="28">
        <v>0.36476426799007444</v>
      </c>
      <c r="H95" s="28">
        <v>3.7220843672456573E-2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118</v>
      </c>
      <c r="F96" s="31">
        <v>40</v>
      </c>
      <c r="G96" s="31">
        <v>196</v>
      </c>
      <c r="H96" s="31">
        <v>19</v>
      </c>
    </row>
    <row r="97" spans="1:8" ht="15" customHeight="1">
      <c r="A97" s="57"/>
      <c r="B97" s="25"/>
      <c r="C97" s="60"/>
      <c r="D97" s="32">
        <v>1</v>
      </c>
      <c r="E97" s="27">
        <v>0.3163538873994638</v>
      </c>
      <c r="F97" s="28">
        <v>0.10723860589812333</v>
      </c>
      <c r="G97" s="28">
        <v>0.52546916890080431</v>
      </c>
      <c r="H97" s="28">
        <v>5.0938337801608578E-2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11</v>
      </c>
      <c r="F98" s="31">
        <v>2</v>
      </c>
      <c r="G98" s="31">
        <v>12</v>
      </c>
      <c r="H98" s="31">
        <v>3</v>
      </c>
    </row>
    <row r="99" spans="1:8" ht="15" customHeight="1">
      <c r="A99" s="57"/>
      <c r="B99" s="25"/>
      <c r="C99" s="60"/>
      <c r="D99" s="32">
        <v>1</v>
      </c>
      <c r="E99" s="27">
        <v>0.39285714285714285</v>
      </c>
      <c r="F99" s="28">
        <v>7.1428571428571425E-2</v>
      </c>
      <c r="G99" s="28">
        <v>0.42857142857142855</v>
      </c>
      <c r="H99" s="28">
        <v>0.10714285714285714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1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1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2181" priority="56" rank="1"/>
  </conditionalFormatting>
  <conditionalFormatting sqref="E67:H67">
    <cfRule type="top10" dxfId="2180" priority="49" rank="1"/>
  </conditionalFormatting>
  <conditionalFormatting sqref="E65:H65">
    <cfRule type="top10" dxfId="2179" priority="48" rank="1"/>
  </conditionalFormatting>
  <conditionalFormatting sqref="E63:H63">
    <cfRule type="top10" dxfId="2178" priority="47" rank="1"/>
  </conditionalFormatting>
  <conditionalFormatting sqref="E61:H61">
    <cfRule type="top10" dxfId="2177" priority="46" rank="1"/>
  </conditionalFormatting>
  <conditionalFormatting sqref="E59:H59">
    <cfRule type="top10" dxfId="2176" priority="45" rank="1"/>
  </conditionalFormatting>
  <conditionalFormatting sqref="E57:H57">
    <cfRule type="top10" dxfId="2175" priority="44" rank="1"/>
  </conditionalFormatting>
  <conditionalFormatting sqref="E55:H55">
    <cfRule type="top10" dxfId="2174" priority="43" rank="1"/>
  </conditionalFormatting>
  <conditionalFormatting sqref="E53:H53">
    <cfRule type="top10" dxfId="2173" priority="42" rank="1"/>
  </conditionalFormatting>
  <conditionalFormatting sqref="E51:H51">
    <cfRule type="top10" dxfId="2172" priority="41" rank="1"/>
  </conditionalFormatting>
  <conditionalFormatting sqref="E49:H49">
    <cfRule type="top10" dxfId="2171" priority="40" rank="1"/>
  </conditionalFormatting>
  <conditionalFormatting sqref="E47:H47">
    <cfRule type="top10" dxfId="2170" priority="39" rank="1"/>
  </conditionalFormatting>
  <conditionalFormatting sqref="E45:H45">
    <cfRule type="top10" dxfId="2169" priority="38" rank="1"/>
  </conditionalFormatting>
  <conditionalFormatting sqref="E43:H43">
    <cfRule type="top10" dxfId="2168" priority="37" rank="1"/>
  </conditionalFormatting>
  <conditionalFormatting sqref="E41:H41">
    <cfRule type="top10" dxfId="2167" priority="36" rank="1"/>
  </conditionalFormatting>
  <conditionalFormatting sqref="E39:H39">
    <cfRule type="top10" dxfId="2166" priority="35" rank="1"/>
  </conditionalFormatting>
  <conditionalFormatting sqref="E37:H37">
    <cfRule type="top10" dxfId="2165" priority="34" rank="1"/>
  </conditionalFormatting>
  <conditionalFormatting sqref="E35:H35">
    <cfRule type="top10" dxfId="2164" priority="32" rank="1"/>
  </conditionalFormatting>
  <conditionalFormatting sqref="E33:H33">
    <cfRule type="top10" dxfId="2163" priority="31" rank="1"/>
  </conditionalFormatting>
  <conditionalFormatting sqref="E31:H31">
    <cfRule type="top10" dxfId="2162" priority="30" rank="1"/>
  </conditionalFormatting>
  <conditionalFormatting sqref="E29:H29">
    <cfRule type="top10" dxfId="2161" priority="29" rank="1"/>
  </conditionalFormatting>
  <conditionalFormatting sqref="E27:H27">
    <cfRule type="top10" dxfId="2160" priority="28" rank="1"/>
  </conditionalFormatting>
  <conditionalFormatting sqref="E21:H21">
    <cfRule type="top10" dxfId="2159" priority="27" rank="1"/>
  </conditionalFormatting>
  <conditionalFormatting sqref="E19:H19">
    <cfRule type="top10" dxfId="2158" priority="26" rank="1"/>
  </conditionalFormatting>
  <conditionalFormatting sqref="E17:H17">
    <cfRule type="top10" dxfId="2157" priority="25" rank="1"/>
  </conditionalFormatting>
  <conditionalFormatting sqref="E15:H15">
    <cfRule type="top10" dxfId="2156" priority="24" rank="1"/>
  </conditionalFormatting>
  <conditionalFormatting sqref="E13:H13">
    <cfRule type="top10" dxfId="2155" priority="23" rank="1"/>
  </conditionalFormatting>
  <conditionalFormatting sqref="E11:H11">
    <cfRule type="top10" dxfId="2154" priority="22" rank="1"/>
  </conditionalFormatting>
  <conditionalFormatting sqref="E23:H23">
    <cfRule type="top10" dxfId="2153" priority="21" rank="1"/>
  </conditionalFormatting>
  <conditionalFormatting sqref="E25:H25">
    <cfRule type="top10" dxfId="2152" priority="20" rank="1"/>
  </conditionalFormatting>
  <conditionalFormatting sqref="E81:H81">
    <cfRule type="top10" dxfId="2151" priority="17" rank="1"/>
  </conditionalFormatting>
  <conditionalFormatting sqref="E79:H79">
    <cfRule type="top10" dxfId="2150" priority="16" rank="1"/>
  </conditionalFormatting>
  <conditionalFormatting sqref="E77:H77">
    <cfRule type="top10" dxfId="2149" priority="15" rank="1"/>
  </conditionalFormatting>
  <conditionalFormatting sqref="E75:H75">
    <cfRule type="top10" dxfId="2148" priority="14" rank="1"/>
  </conditionalFormatting>
  <conditionalFormatting sqref="E73:H73">
    <cfRule type="top10" dxfId="2147" priority="13" rank="1"/>
  </conditionalFormatting>
  <conditionalFormatting sqref="E71:H71">
    <cfRule type="top10" dxfId="2146" priority="12" rank="1"/>
  </conditionalFormatting>
  <conditionalFormatting sqref="E69:H69">
    <cfRule type="top10" dxfId="2145" priority="11" rank="1"/>
  </conditionalFormatting>
  <conditionalFormatting sqref="E101:H101">
    <cfRule type="top10" dxfId="2144" priority="9" rank="1"/>
  </conditionalFormatting>
  <conditionalFormatting sqref="E99:H99">
    <cfRule type="top10" dxfId="2143" priority="8" rank="1"/>
  </conditionalFormatting>
  <conditionalFormatting sqref="E97:H97">
    <cfRule type="top10" dxfId="2142" priority="7" rank="1"/>
  </conditionalFormatting>
  <conditionalFormatting sqref="E95:H95">
    <cfRule type="top10" dxfId="2141" priority="6" rank="1"/>
  </conditionalFormatting>
  <conditionalFormatting sqref="E93:H93">
    <cfRule type="top10" dxfId="2140" priority="5" rank="1"/>
  </conditionalFormatting>
  <conditionalFormatting sqref="E91:H91">
    <cfRule type="top10" dxfId="2139" priority="4" rank="1"/>
  </conditionalFormatting>
  <conditionalFormatting sqref="E89:H89">
    <cfRule type="top10" dxfId="2138" priority="3" rank="1"/>
  </conditionalFormatting>
  <conditionalFormatting sqref="E87:H87">
    <cfRule type="top10" dxfId="2137" priority="2" rank="1"/>
  </conditionalFormatting>
  <conditionalFormatting sqref="E85:H85">
    <cfRule type="top10" dxfId="213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266</v>
      </c>
    </row>
    <row r="4" spans="1:16384" ht="15" customHeight="1">
      <c r="B4" s="3" t="s">
        <v>267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73</v>
      </c>
      <c r="F7" s="13" t="s">
        <v>74</v>
      </c>
      <c r="G7" s="13" t="s">
        <v>75</v>
      </c>
      <c r="H7" s="13" t="s">
        <v>76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9851</v>
      </c>
      <c r="F8" s="17">
        <v>4555</v>
      </c>
      <c r="G8" s="17">
        <v>874</v>
      </c>
      <c r="H8" s="17">
        <v>496</v>
      </c>
      <c r="I8" s="17">
        <v>382</v>
      </c>
    </row>
    <row r="9" spans="1:16384" ht="15" customHeight="1">
      <c r="A9" s="57"/>
      <c r="B9" s="64"/>
      <c r="C9" s="65"/>
      <c r="D9" s="18">
        <v>1</v>
      </c>
      <c r="E9" s="19">
        <v>0.60966703799975241</v>
      </c>
      <c r="F9" s="20">
        <v>0.28190370095308825</v>
      </c>
      <c r="G9" s="20">
        <v>5.4090852828320338E-2</v>
      </c>
      <c r="H9" s="20">
        <v>3.069686842430994E-2</v>
      </c>
      <c r="I9" s="20">
        <v>2.3641539794529026E-2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2772</v>
      </c>
      <c r="F10" s="24">
        <v>1594</v>
      </c>
      <c r="G10" s="24">
        <v>319</v>
      </c>
      <c r="H10" s="24">
        <v>171</v>
      </c>
      <c r="I10" s="24">
        <v>136</v>
      </c>
    </row>
    <row r="11" spans="1:16384" ht="15" customHeight="1">
      <c r="A11" s="57"/>
      <c r="B11" s="25"/>
      <c r="C11" s="60"/>
      <c r="D11" s="26">
        <v>1</v>
      </c>
      <c r="E11" s="27">
        <v>0.55528846153846156</v>
      </c>
      <c r="F11" s="28">
        <v>0.31931089743589741</v>
      </c>
      <c r="G11" s="28">
        <v>6.3902243589743585E-2</v>
      </c>
      <c r="H11" s="28">
        <v>3.4254807692307696E-2</v>
      </c>
      <c r="I11" s="28">
        <v>2.7243589743589744E-2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6931</v>
      </c>
      <c r="F12" s="31">
        <v>2892</v>
      </c>
      <c r="G12" s="31">
        <v>539</v>
      </c>
      <c r="H12" s="31">
        <v>304</v>
      </c>
      <c r="I12" s="31">
        <v>243</v>
      </c>
    </row>
    <row r="13" spans="1:16384" ht="15" customHeight="1">
      <c r="A13" s="57"/>
      <c r="B13" s="43"/>
      <c r="C13" s="61"/>
      <c r="D13" s="44">
        <v>1</v>
      </c>
      <c r="E13" s="45">
        <v>0.63534696122467682</v>
      </c>
      <c r="F13" s="46">
        <v>0.26510220918507654</v>
      </c>
      <c r="G13" s="46">
        <v>4.9408745072875605E-2</v>
      </c>
      <c r="H13" s="46">
        <v>2.7866898890824089E-2</v>
      </c>
      <c r="I13" s="46">
        <v>2.2275185626546887E-2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205</v>
      </c>
      <c r="F14" s="24">
        <v>111</v>
      </c>
      <c r="G14" s="24">
        <v>16</v>
      </c>
      <c r="H14" s="24">
        <v>18</v>
      </c>
      <c r="I14" s="24">
        <v>11</v>
      </c>
    </row>
    <row r="15" spans="1:16384" ht="15" customHeight="1">
      <c r="A15" s="57"/>
      <c r="B15" s="25"/>
      <c r="C15" s="60"/>
      <c r="D15" s="32">
        <v>1</v>
      </c>
      <c r="E15" s="27">
        <v>0.56786703601108035</v>
      </c>
      <c r="F15" s="28">
        <v>0.30747922437673131</v>
      </c>
      <c r="G15" s="28">
        <v>4.4321329639889197E-2</v>
      </c>
      <c r="H15" s="28">
        <v>4.9861495844875349E-2</v>
      </c>
      <c r="I15" s="28">
        <v>3.0470914127423823E-2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420</v>
      </c>
      <c r="F16" s="31">
        <v>182</v>
      </c>
      <c r="G16" s="31">
        <v>51</v>
      </c>
      <c r="H16" s="31">
        <v>28</v>
      </c>
      <c r="I16" s="31">
        <v>14</v>
      </c>
    </row>
    <row r="17" spans="1:9" ht="15" customHeight="1">
      <c r="A17" s="57"/>
      <c r="B17" s="25"/>
      <c r="C17" s="60"/>
      <c r="D17" s="32">
        <v>1</v>
      </c>
      <c r="E17" s="27">
        <v>0.60431654676258995</v>
      </c>
      <c r="F17" s="28">
        <v>0.26187050359712233</v>
      </c>
      <c r="G17" s="28">
        <v>7.3381294964028773E-2</v>
      </c>
      <c r="H17" s="28">
        <v>4.0287769784172658E-2</v>
      </c>
      <c r="I17" s="28">
        <v>2.0143884892086329E-2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518</v>
      </c>
      <c r="F18" s="31">
        <v>238</v>
      </c>
      <c r="G18" s="31">
        <v>62</v>
      </c>
      <c r="H18" s="31">
        <v>27</v>
      </c>
      <c r="I18" s="31">
        <v>22</v>
      </c>
    </row>
    <row r="19" spans="1:9" ht="15" customHeight="1">
      <c r="A19" s="57"/>
      <c r="B19" s="25"/>
      <c r="C19" s="60"/>
      <c r="D19" s="32">
        <v>1</v>
      </c>
      <c r="E19" s="27">
        <v>0.59746251441753173</v>
      </c>
      <c r="F19" s="28">
        <v>0.27450980392156865</v>
      </c>
      <c r="G19" s="28">
        <v>7.1510957324106117E-2</v>
      </c>
      <c r="H19" s="28">
        <v>3.1141868512110725E-2</v>
      </c>
      <c r="I19" s="28">
        <v>2.5374855824682813E-2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1032</v>
      </c>
      <c r="F20" s="31">
        <v>509</v>
      </c>
      <c r="G20" s="31">
        <v>93</v>
      </c>
      <c r="H20" s="31">
        <v>60</v>
      </c>
      <c r="I20" s="31">
        <v>55</v>
      </c>
    </row>
    <row r="21" spans="1:9" ht="15" customHeight="1">
      <c r="A21" s="57"/>
      <c r="B21" s="25"/>
      <c r="C21" s="60"/>
      <c r="D21" s="32">
        <v>1</v>
      </c>
      <c r="E21" s="27">
        <v>0.59005145797598624</v>
      </c>
      <c r="F21" s="28">
        <v>0.29102344196683821</v>
      </c>
      <c r="G21" s="28">
        <v>5.3173241852487133E-2</v>
      </c>
      <c r="H21" s="28">
        <v>3.430531732418525E-2</v>
      </c>
      <c r="I21" s="28">
        <v>3.1446540880503145E-2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2119</v>
      </c>
      <c r="F22" s="31">
        <v>1080</v>
      </c>
      <c r="G22" s="31">
        <v>205</v>
      </c>
      <c r="H22" s="31">
        <v>86</v>
      </c>
      <c r="I22" s="31">
        <v>74</v>
      </c>
    </row>
    <row r="23" spans="1:9" ht="15" customHeight="1">
      <c r="A23" s="57"/>
      <c r="B23" s="25"/>
      <c r="C23" s="60"/>
      <c r="D23" s="26">
        <v>1</v>
      </c>
      <c r="E23" s="27">
        <v>0.59455667789001121</v>
      </c>
      <c r="F23" s="28">
        <v>0.30303030303030304</v>
      </c>
      <c r="G23" s="28">
        <v>5.7519640852974188E-2</v>
      </c>
      <c r="H23" s="28">
        <v>2.4130190796857465E-2</v>
      </c>
      <c r="I23" s="28">
        <v>2.0763187429854096E-2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2880</v>
      </c>
      <c r="F24" s="31">
        <v>1336</v>
      </c>
      <c r="G24" s="31">
        <v>256</v>
      </c>
      <c r="H24" s="31">
        <v>142</v>
      </c>
      <c r="I24" s="31">
        <v>102</v>
      </c>
    </row>
    <row r="25" spans="1:9" ht="15" customHeight="1">
      <c r="A25" s="57"/>
      <c r="B25" s="25"/>
      <c r="C25" s="60"/>
      <c r="D25" s="26">
        <v>1</v>
      </c>
      <c r="E25" s="27">
        <v>0.61068702290076338</v>
      </c>
      <c r="F25" s="28">
        <v>0.28329092451229854</v>
      </c>
      <c r="G25" s="28">
        <v>5.4283290924512298E-2</v>
      </c>
      <c r="H25" s="28">
        <v>3.0110262934690414E-2</v>
      </c>
      <c r="I25" s="28">
        <v>2.1628498727735368E-2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2489</v>
      </c>
      <c r="F26" s="31">
        <v>1009</v>
      </c>
      <c r="G26" s="31">
        <v>177</v>
      </c>
      <c r="H26" s="31">
        <v>110</v>
      </c>
      <c r="I26" s="31">
        <v>97</v>
      </c>
    </row>
    <row r="27" spans="1:9" ht="15" customHeight="1">
      <c r="A27" s="57"/>
      <c r="B27" s="43"/>
      <c r="C27" s="61"/>
      <c r="D27" s="44">
        <v>1</v>
      </c>
      <c r="E27" s="45">
        <v>0.64116434827408553</v>
      </c>
      <c r="F27" s="46">
        <v>0.25991756826378154</v>
      </c>
      <c r="G27" s="46">
        <v>4.5595054095826891E-2</v>
      </c>
      <c r="H27" s="46">
        <v>2.8335909325090159E-2</v>
      </c>
      <c r="I27" s="46">
        <v>2.4987120041215869E-2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3288</v>
      </c>
      <c r="F28" s="24">
        <v>1651</v>
      </c>
      <c r="G28" s="24">
        <v>344</v>
      </c>
      <c r="H28" s="24">
        <v>164</v>
      </c>
      <c r="I28" s="24">
        <v>107</v>
      </c>
    </row>
    <row r="29" spans="1:9" ht="15" customHeight="1">
      <c r="A29" s="57"/>
      <c r="B29" s="25"/>
      <c r="C29" s="60"/>
      <c r="D29" s="32">
        <v>1</v>
      </c>
      <c r="E29" s="27">
        <v>0.59200576161325169</v>
      </c>
      <c r="F29" s="28">
        <v>0.2972632337054375</v>
      </c>
      <c r="G29" s="28">
        <v>6.1937342455887646E-2</v>
      </c>
      <c r="H29" s="28">
        <v>2.9528267915016206E-2</v>
      </c>
      <c r="I29" s="28">
        <v>1.9265394310406914E-2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2435</v>
      </c>
      <c r="F30" s="31">
        <v>1193</v>
      </c>
      <c r="G30" s="31">
        <v>222</v>
      </c>
      <c r="H30" s="31">
        <v>113</v>
      </c>
      <c r="I30" s="31">
        <v>85</v>
      </c>
    </row>
    <row r="31" spans="1:9" ht="15" customHeight="1">
      <c r="A31" s="57"/>
      <c r="B31" s="25"/>
      <c r="C31" s="60"/>
      <c r="D31" s="32">
        <v>1</v>
      </c>
      <c r="E31" s="27">
        <v>0.60153162055335974</v>
      </c>
      <c r="F31" s="28">
        <v>0.29471343873517786</v>
      </c>
      <c r="G31" s="28">
        <v>5.4841897233201584E-2</v>
      </c>
      <c r="H31" s="28">
        <v>2.7915019762845848E-2</v>
      </c>
      <c r="I31" s="28">
        <v>2.099802371541502E-2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227</v>
      </c>
      <c r="F32" s="31">
        <v>102</v>
      </c>
      <c r="G32" s="31">
        <v>22</v>
      </c>
      <c r="H32" s="31">
        <v>17</v>
      </c>
      <c r="I32" s="31">
        <v>10</v>
      </c>
    </row>
    <row r="33" spans="1:9" ht="15" customHeight="1">
      <c r="A33" s="57"/>
      <c r="B33" s="25"/>
      <c r="C33" s="60"/>
      <c r="D33" s="32">
        <v>1</v>
      </c>
      <c r="E33" s="27">
        <v>0.60052910052910058</v>
      </c>
      <c r="F33" s="28">
        <v>0.26984126984126983</v>
      </c>
      <c r="G33" s="28">
        <v>5.8201058201058198E-2</v>
      </c>
      <c r="H33" s="28">
        <v>4.4973544973544971E-2</v>
      </c>
      <c r="I33" s="28">
        <v>2.6455026455026454E-2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2018</v>
      </c>
      <c r="F34" s="31">
        <v>814</v>
      </c>
      <c r="G34" s="31">
        <v>144</v>
      </c>
      <c r="H34" s="31">
        <v>87</v>
      </c>
      <c r="I34" s="31">
        <v>56</v>
      </c>
    </row>
    <row r="35" spans="1:9" ht="15" customHeight="1">
      <c r="A35" s="57"/>
      <c r="B35" s="43"/>
      <c r="C35" s="61"/>
      <c r="D35" s="44">
        <v>1</v>
      </c>
      <c r="E35" s="45">
        <v>0.64700224430907338</v>
      </c>
      <c r="F35" s="46">
        <v>0.26098108368066686</v>
      </c>
      <c r="G35" s="46">
        <v>4.6168643796088489E-2</v>
      </c>
      <c r="H35" s="46">
        <v>2.7893555626803464E-2</v>
      </c>
      <c r="I35" s="46">
        <v>1.7954472587367747E-2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476</v>
      </c>
      <c r="F36" s="24">
        <v>479</v>
      </c>
      <c r="G36" s="24">
        <v>149</v>
      </c>
      <c r="H36" s="24">
        <v>77</v>
      </c>
      <c r="I36" s="24">
        <v>24</v>
      </c>
    </row>
    <row r="37" spans="1:9" ht="15" customHeight="1">
      <c r="A37" s="57"/>
      <c r="B37" s="25"/>
      <c r="C37" s="60"/>
      <c r="D37" s="32">
        <v>1</v>
      </c>
      <c r="E37" s="27">
        <v>0.39502074688796679</v>
      </c>
      <c r="F37" s="28">
        <v>0.39751037344398338</v>
      </c>
      <c r="G37" s="28">
        <v>0.12365145228215768</v>
      </c>
      <c r="H37" s="28">
        <v>6.3900414937759331E-2</v>
      </c>
      <c r="I37" s="28">
        <v>1.9917012448132779E-2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872</v>
      </c>
      <c r="F38" s="31">
        <v>561</v>
      </c>
      <c r="G38" s="31">
        <v>60</v>
      </c>
      <c r="H38" s="31">
        <v>21</v>
      </c>
      <c r="I38" s="31">
        <v>32</v>
      </c>
    </row>
    <row r="39" spans="1:9" ht="15" customHeight="1">
      <c r="A39" s="57"/>
      <c r="B39" s="25"/>
      <c r="C39" s="60"/>
      <c r="D39" s="32">
        <v>1</v>
      </c>
      <c r="E39" s="27">
        <v>0.56403622250970242</v>
      </c>
      <c r="F39" s="28">
        <v>0.3628719275549806</v>
      </c>
      <c r="G39" s="28">
        <v>3.8809831824062092E-2</v>
      </c>
      <c r="H39" s="28">
        <v>1.3583441138421734E-2</v>
      </c>
      <c r="I39" s="28">
        <v>2.0698576972833119E-2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8177</v>
      </c>
      <c r="F40" s="31">
        <v>3339</v>
      </c>
      <c r="G40" s="31">
        <v>636</v>
      </c>
      <c r="H40" s="31">
        <v>382</v>
      </c>
      <c r="I40" s="31">
        <v>245</v>
      </c>
    </row>
    <row r="41" spans="1:9" ht="15" customHeight="1">
      <c r="A41" s="57"/>
      <c r="B41" s="43"/>
      <c r="C41" s="61"/>
      <c r="D41" s="44">
        <v>1</v>
      </c>
      <c r="E41" s="45">
        <v>0.63987792472024418</v>
      </c>
      <c r="F41" s="46">
        <v>0.26128805070819311</v>
      </c>
      <c r="G41" s="46">
        <v>4.9769152515846307E-2</v>
      </c>
      <c r="H41" s="46">
        <v>2.9892792863291339E-2</v>
      </c>
      <c r="I41" s="46">
        <v>1.9172079192425074E-2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210</v>
      </c>
      <c r="F42" s="38">
        <v>147</v>
      </c>
      <c r="G42" s="38">
        <v>69</v>
      </c>
      <c r="H42" s="38">
        <v>68</v>
      </c>
      <c r="I42" s="38">
        <v>3</v>
      </c>
    </row>
    <row r="43" spans="1:9" ht="15" customHeight="1">
      <c r="A43" s="57"/>
      <c r="B43" s="25"/>
      <c r="C43" s="60"/>
      <c r="D43" s="32">
        <v>1</v>
      </c>
      <c r="E43" s="27">
        <v>0.42253521126760563</v>
      </c>
      <c r="F43" s="28">
        <v>0.29577464788732394</v>
      </c>
      <c r="G43" s="28">
        <v>0.13883299798792756</v>
      </c>
      <c r="H43" s="28">
        <v>0.13682092555331993</v>
      </c>
      <c r="I43" s="28">
        <v>6.0362173038229373E-3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4387</v>
      </c>
      <c r="F44" s="40">
        <v>2757</v>
      </c>
      <c r="G44" s="40">
        <v>609</v>
      </c>
      <c r="H44" s="40">
        <v>272</v>
      </c>
      <c r="I44" s="40">
        <v>122</v>
      </c>
    </row>
    <row r="45" spans="1:9" ht="15" customHeight="1">
      <c r="A45" s="57"/>
      <c r="B45" s="25"/>
      <c r="C45" s="60"/>
      <c r="D45" s="32">
        <v>1</v>
      </c>
      <c r="E45" s="27">
        <v>0.53848042224131587</v>
      </c>
      <c r="F45" s="28">
        <v>0.33840677550018411</v>
      </c>
      <c r="G45" s="28">
        <v>7.4751442248680494E-2</v>
      </c>
      <c r="H45" s="28">
        <v>3.3386522646372901E-2</v>
      </c>
      <c r="I45" s="28">
        <v>1.4974837363446668E-2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3554</v>
      </c>
      <c r="F46" s="40">
        <v>1333</v>
      </c>
      <c r="G46" s="40">
        <v>143</v>
      </c>
      <c r="H46" s="40">
        <v>87</v>
      </c>
      <c r="I46" s="40">
        <v>80</v>
      </c>
    </row>
    <row r="47" spans="1:9" ht="15" customHeight="1">
      <c r="A47" s="57"/>
      <c r="B47" s="25"/>
      <c r="C47" s="60"/>
      <c r="D47" s="32">
        <v>1</v>
      </c>
      <c r="E47" s="27">
        <v>0.68385607081008271</v>
      </c>
      <c r="F47" s="28">
        <v>0.2564941312295555</v>
      </c>
      <c r="G47" s="28">
        <v>2.7515874543005581E-2</v>
      </c>
      <c r="H47" s="28">
        <v>1.6740427169520879E-2</v>
      </c>
      <c r="I47" s="28">
        <v>1.539349624783529E-2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1470</v>
      </c>
      <c r="F48" s="40">
        <v>225</v>
      </c>
      <c r="G48" s="40">
        <v>35</v>
      </c>
      <c r="H48" s="40">
        <v>55</v>
      </c>
      <c r="I48" s="40">
        <v>73</v>
      </c>
    </row>
    <row r="49" spans="1:9" ht="15" customHeight="1">
      <c r="A49" s="57"/>
      <c r="B49" s="43"/>
      <c r="C49" s="61"/>
      <c r="D49" s="44">
        <v>1</v>
      </c>
      <c r="E49" s="45">
        <v>0.79117330462863289</v>
      </c>
      <c r="F49" s="46">
        <v>0.12109795479009688</v>
      </c>
      <c r="G49" s="46">
        <v>1.883745963401507E-2</v>
      </c>
      <c r="H49" s="46">
        <v>2.9601722282023683E-2</v>
      </c>
      <c r="I49" s="46">
        <v>3.9289558665231435E-2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1644</v>
      </c>
      <c r="F50" s="24">
        <v>867</v>
      </c>
      <c r="G50" s="24">
        <v>155</v>
      </c>
      <c r="H50" s="24">
        <v>78</v>
      </c>
      <c r="I50" s="24">
        <v>107</v>
      </c>
    </row>
    <row r="51" spans="1:9" ht="15" customHeight="1">
      <c r="A51" s="57"/>
      <c r="B51" s="25"/>
      <c r="C51" s="60"/>
      <c r="D51" s="32">
        <v>1</v>
      </c>
      <c r="E51" s="27">
        <v>0.57663977551736234</v>
      </c>
      <c r="F51" s="28">
        <v>0.30410382321992285</v>
      </c>
      <c r="G51" s="28">
        <v>5.436688881094353E-2</v>
      </c>
      <c r="H51" s="28">
        <v>2.7358821466152226E-2</v>
      </c>
      <c r="I51" s="28">
        <v>3.7530690985619078E-2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1175</v>
      </c>
      <c r="F52" s="31">
        <v>609</v>
      </c>
      <c r="G52" s="31">
        <v>114</v>
      </c>
      <c r="H52" s="31">
        <v>56</v>
      </c>
      <c r="I52" s="31">
        <v>21</v>
      </c>
    </row>
    <row r="53" spans="1:9" ht="15" customHeight="1">
      <c r="A53" s="57"/>
      <c r="B53" s="25"/>
      <c r="C53" s="60"/>
      <c r="D53" s="32">
        <v>1</v>
      </c>
      <c r="E53" s="27">
        <v>0.59493670886075944</v>
      </c>
      <c r="F53" s="28">
        <v>0.30835443037974686</v>
      </c>
      <c r="G53" s="28">
        <v>5.772151898734177E-2</v>
      </c>
      <c r="H53" s="28">
        <v>2.8354430379746835E-2</v>
      </c>
      <c r="I53" s="28">
        <v>1.0632911392405063E-2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596</v>
      </c>
      <c r="F54" s="31">
        <v>246</v>
      </c>
      <c r="G54" s="31">
        <v>41</v>
      </c>
      <c r="H54" s="31">
        <v>19</v>
      </c>
      <c r="I54" s="31">
        <v>21</v>
      </c>
    </row>
    <row r="55" spans="1:9" ht="15" customHeight="1">
      <c r="A55" s="57"/>
      <c r="B55" s="25"/>
      <c r="C55" s="60"/>
      <c r="D55" s="32">
        <v>1</v>
      </c>
      <c r="E55" s="27">
        <v>0.64572047670639221</v>
      </c>
      <c r="F55" s="28">
        <v>0.26652221018418204</v>
      </c>
      <c r="G55" s="28">
        <v>4.4420368364030335E-2</v>
      </c>
      <c r="H55" s="28">
        <v>2.0585048754062838E-2</v>
      </c>
      <c r="I55" s="28">
        <v>2.2751895991332611E-2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753</v>
      </c>
      <c r="F56" s="31">
        <v>351</v>
      </c>
      <c r="G56" s="31">
        <v>63</v>
      </c>
      <c r="H56" s="31">
        <v>24</v>
      </c>
      <c r="I56" s="31">
        <v>24</v>
      </c>
    </row>
    <row r="57" spans="1:9" ht="15" customHeight="1">
      <c r="A57" s="57"/>
      <c r="B57" s="25"/>
      <c r="C57" s="60"/>
      <c r="D57" s="32">
        <v>1</v>
      </c>
      <c r="E57" s="27">
        <v>0.61975308641975313</v>
      </c>
      <c r="F57" s="28">
        <v>0.28888888888888886</v>
      </c>
      <c r="G57" s="28">
        <v>5.185185185185185E-2</v>
      </c>
      <c r="H57" s="28">
        <v>1.9753086419753086E-2</v>
      </c>
      <c r="I57" s="28">
        <v>1.9753086419753086E-2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1281</v>
      </c>
      <c r="F58" s="31">
        <v>582</v>
      </c>
      <c r="G58" s="31">
        <v>88</v>
      </c>
      <c r="H58" s="31">
        <v>41</v>
      </c>
      <c r="I58" s="31">
        <v>70</v>
      </c>
    </row>
    <row r="59" spans="1:9" ht="15" customHeight="1">
      <c r="A59" s="57"/>
      <c r="B59" s="25"/>
      <c r="C59" s="60"/>
      <c r="D59" s="32">
        <v>1</v>
      </c>
      <c r="E59" s="27">
        <v>0.62124151309408338</v>
      </c>
      <c r="F59" s="28">
        <v>0.28225024248302621</v>
      </c>
      <c r="G59" s="28">
        <v>4.2677012609117361E-2</v>
      </c>
      <c r="H59" s="28">
        <v>1.988360814742968E-2</v>
      </c>
      <c r="I59" s="28">
        <v>3.3947623666343359E-2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658</v>
      </c>
      <c r="F60" s="31">
        <v>339</v>
      </c>
      <c r="G60" s="31">
        <v>77</v>
      </c>
      <c r="H60" s="31">
        <v>46</v>
      </c>
      <c r="I60" s="31">
        <v>21</v>
      </c>
    </row>
    <row r="61" spans="1:9" ht="15" customHeight="1">
      <c r="A61" s="57"/>
      <c r="B61" s="25"/>
      <c r="C61" s="60"/>
      <c r="D61" s="32">
        <v>1</v>
      </c>
      <c r="E61" s="27">
        <v>0.57668711656441718</v>
      </c>
      <c r="F61" s="28">
        <v>0.29710780017528482</v>
      </c>
      <c r="G61" s="28">
        <v>6.7484662576687116E-2</v>
      </c>
      <c r="H61" s="28">
        <v>4.0315512708150744E-2</v>
      </c>
      <c r="I61" s="28">
        <v>1.8404907975460124E-2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1295</v>
      </c>
      <c r="F62" s="31">
        <v>709</v>
      </c>
      <c r="G62" s="31">
        <v>156</v>
      </c>
      <c r="H62" s="31">
        <v>62</v>
      </c>
      <c r="I62" s="31">
        <v>43</v>
      </c>
    </row>
    <row r="63" spans="1:9" ht="15" customHeight="1">
      <c r="A63" s="57"/>
      <c r="B63" s="25"/>
      <c r="C63" s="60"/>
      <c r="D63" s="32">
        <v>1</v>
      </c>
      <c r="E63" s="27">
        <v>0.57174392935982343</v>
      </c>
      <c r="F63" s="28">
        <v>0.31302428256070641</v>
      </c>
      <c r="G63" s="28">
        <v>6.887417218543046E-2</v>
      </c>
      <c r="H63" s="28">
        <v>2.7373068432671083E-2</v>
      </c>
      <c r="I63" s="28">
        <v>1.8984547461368653E-2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756</v>
      </c>
      <c r="F64" s="31">
        <v>277</v>
      </c>
      <c r="G64" s="31">
        <v>64</v>
      </c>
      <c r="H64" s="31">
        <v>72</v>
      </c>
      <c r="I64" s="31">
        <v>18</v>
      </c>
    </row>
    <row r="65" spans="1:9" ht="15" customHeight="1">
      <c r="A65" s="57"/>
      <c r="B65" s="25"/>
      <c r="C65" s="60"/>
      <c r="D65" s="32">
        <v>1</v>
      </c>
      <c r="E65" s="27">
        <v>0.63689974726200504</v>
      </c>
      <c r="F65" s="28">
        <v>0.23336141533277169</v>
      </c>
      <c r="G65" s="28">
        <v>5.3917438921651219E-2</v>
      </c>
      <c r="H65" s="28">
        <v>6.0657118786857624E-2</v>
      </c>
      <c r="I65" s="28">
        <v>1.5164279696714406E-2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1693</v>
      </c>
      <c r="F66" s="31">
        <v>575</v>
      </c>
      <c r="G66" s="31">
        <v>116</v>
      </c>
      <c r="H66" s="31">
        <v>98</v>
      </c>
      <c r="I66" s="31">
        <v>57</v>
      </c>
    </row>
    <row r="67" spans="1:9" ht="15" customHeight="1">
      <c r="A67" s="57"/>
      <c r="B67" s="43"/>
      <c r="C67" s="61"/>
      <c r="D67" s="44">
        <v>1</v>
      </c>
      <c r="E67" s="45">
        <v>0.66679795194958646</v>
      </c>
      <c r="F67" s="46">
        <v>0.22646711303662859</v>
      </c>
      <c r="G67" s="46">
        <v>4.568727845608507E-2</v>
      </c>
      <c r="H67" s="46">
        <v>3.8597873178416703E-2</v>
      </c>
      <c r="I67" s="46">
        <v>2.2449783379283182E-2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1550</v>
      </c>
      <c r="F68" s="24">
        <v>1098</v>
      </c>
      <c r="G68" s="24">
        <v>186</v>
      </c>
      <c r="H68" s="24">
        <v>61</v>
      </c>
      <c r="I68" s="24">
        <v>57</v>
      </c>
    </row>
    <row r="69" spans="1:9" ht="15" customHeight="1">
      <c r="A69" s="57"/>
      <c r="B69" s="25"/>
      <c r="C69" s="60"/>
      <c r="D69" s="32">
        <v>1</v>
      </c>
      <c r="E69" s="27">
        <v>0.52506775067750677</v>
      </c>
      <c r="F69" s="28">
        <v>0.37195121951219512</v>
      </c>
      <c r="G69" s="28">
        <v>6.3008130081300809E-2</v>
      </c>
      <c r="H69" s="28">
        <v>2.0663956639566397E-2</v>
      </c>
      <c r="I69" s="28">
        <v>1.9308943089430895E-2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1889</v>
      </c>
      <c r="F70" s="31">
        <v>819</v>
      </c>
      <c r="G70" s="31">
        <v>107</v>
      </c>
      <c r="H70" s="31">
        <v>40</v>
      </c>
      <c r="I70" s="31">
        <v>57</v>
      </c>
    </row>
    <row r="71" spans="1:9" ht="15" customHeight="1">
      <c r="A71" s="57"/>
      <c r="B71" s="25"/>
      <c r="C71" s="60"/>
      <c r="D71" s="32">
        <v>1</v>
      </c>
      <c r="E71" s="27">
        <v>0.64869505494505497</v>
      </c>
      <c r="F71" s="28">
        <v>0.28125</v>
      </c>
      <c r="G71" s="28">
        <v>3.6744505494505496E-2</v>
      </c>
      <c r="H71" s="28">
        <v>1.3736263736263736E-2</v>
      </c>
      <c r="I71" s="28">
        <v>1.9574175824175824E-2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2094</v>
      </c>
      <c r="F72" s="31">
        <v>1243</v>
      </c>
      <c r="G72" s="31">
        <v>313</v>
      </c>
      <c r="H72" s="31">
        <v>116</v>
      </c>
      <c r="I72" s="31">
        <v>46</v>
      </c>
    </row>
    <row r="73" spans="1:9" ht="15" customHeight="1">
      <c r="A73" s="57"/>
      <c r="B73" s="25"/>
      <c r="C73" s="60"/>
      <c r="D73" s="32">
        <v>1</v>
      </c>
      <c r="E73" s="27">
        <v>0.54931794333683104</v>
      </c>
      <c r="F73" s="28">
        <v>0.32607555089192025</v>
      </c>
      <c r="G73" s="28">
        <v>8.2109129066107026E-2</v>
      </c>
      <c r="H73" s="28">
        <v>3.0430220356768102E-2</v>
      </c>
      <c r="I73" s="28">
        <v>1.2067156348373556E-2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1852</v>
      </c>
      <c r="F74" s="31">
        <v>703</v>
      </c>
      <c r="G74" s="31">
        <v>104</v>
      </c>
      <c r="H74" s="31">
        <v>49</v>
      </c>
      <c r="I74" s="31">
        <v>42</v>
      </c>
    </row>
    <row r="75" spans="1:9" ht="15" customHeight="1">
      <c r="A75" s="57"/>
      <c r="B75" s="25"/>
      <c r="C75" s="60"/>
      <c r="D75" s="32">
        <v>1</v>
      </c>
      <c r="E75" s="27">
        <v>0.67345454545454542</v>
      </c>
      <c r="F75" s="28">
        <v>0.25563636363636366</v>
      </c>
      <c r="G75" s="28">
        <v>3.781818181818182E-2</v>
      </c>
      <c r="H75" s="28">
        <v>1.781818181818182E-2</v>
      </c>
      <c r="I75" s="28">
        <v>1.5272727272727273E-2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1123</v>
      </c>
      <c r="F76" s="31">
        <v>325</v>
      </c>
      <c r="G76" s="31">
        <v>59</v>
      </c>
      <c r="H76" s="31">
        <v>38</v>
      </c>
      <c r="I76" s="31">
        <v>40</v>
      </c>
    </row>
    <row r="77" spans="1:9" ht="15" customHeight="1">
      <c r="A77" s="57"/>
      <c r="B77" s="25"/>
      <c r="C77" s="60"/>
      <c r="D77" s="32">
        <v>1</v>
      </c>
      <c r="E77" s="27">
        <v>0.70851735015772865</v>
      </c>
      <c r="F77" s="28">
        <v>0.20504731861198738</v>
      </c>
      <c r="G77" s="28">
        <v>3.7223974763406942E-2</v>
      </c>
      <c r="H77" s="28">
        <v>2.3974763406940065E-2</v>
      </c>
      <c r="I77" s="28">
        <v>2.5236593059936908E-2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887</v>
      </c>
      <c r="F78" s="31">
        <v>256</v>
      </c>
      <c r="G78" s="31">
        <v>66</v>
      </c>
      <c r="H78" s="31">
        <v>65</v>
      </c>
      <c r="I78" s="31">
        <v>55</v>
      </c>
    </row>
    <row r="79" spans="1:9" ht="15" customHeight="1">
      <c r="A79" s="57"/>
      <c r="B79" s="25"/>
      <c r="C79" s="60"/>
      <c r="D79" s="32">
        <v>1</v>
      </c>
      <c r="E79" s="27">
        <v>0.66741911211437166</v>
      </c>
      <c r="F79" s="28">
        <v>0.19262603461249059</v>
      </c>
      <c r="G79" s="28">
        <v>4.9661399548532728E-2</v>
      </c>
      <c r="H79" s="28">
        <v>4.8908954100827691E-2</v>
      </c>
      <c r="I79" s="28">
        <v>4.1384499623777278E-2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379</v>
      </c>
      <c r="F80" s="31">
        <v>74</v>
      </c>
      <c r="G80" s="31">
        <v>30</v>
      </c>
      <c r="H80" s="31">
        <v>122</v>
      </c>
      <c r="I80" s="31">
        <v>81</v>
      </c>
    </row>
    <row r="81" spans="1:9" ht="15" customHeight="1">
      <c r="A81" s="57"/>
      <c r="B81" s="25"/>
      <c r="C81" s="60"/>
      <c r="D81" s="32">
        <v>1</v>
      </c>
      <c r="E81" s="27">
        <v>0.55247813411078717</v>
      </c>
      <c r="F81" s="28">
        <v>0.10787172011661808</v>
      </c>
      <c r="G81" s="28">
        <v>4.3731778425655975E-2</v>
      </c>
      <c r="H81" s="28">
        <v>0.17784256559766765</v>
      </c>
      <c r="I81" s="28">
        <v>0.11807580174927114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2592</v>
      </c>
      <c r="F84" s="24">
        <v>1250</v>
      </c>
      <c r="G84" s="24">
        <v>174</v>
      </c>
      <c r="H84" s="24">
        <v>79</v>
      </c>
      <c r="I84" s="24">
        <v>92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0.61905899211846194</v>
      </c>
      <c r="F85" s="28">
        <v>0.29854310962502983</v>
      </c>
      <c r="G85" s="28">
        <v>4.1557200859804154E-2</v>
      </c>
      <c r="H85" s="28">
        <v>1.8867924528301886E-2</v>
      </c>
      <c r="I85" s="28">
        <v>2.1972772868402199E-2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2413</v>
      </c>
      <c r="F86" s="31">
        <v>1023</v>
      </c>
      <c r="G86" s="31">
        <v>167</v>
      </c>
      <c r="H86" s="31">
        <v>71</v>
      </c>
      <c r="I86" s="31">
        <v>63</v>
      </c>
    </row>
    <row r="87" spans="1:9" ht="15" customHeight="1">
      <c r="A87" s="57"/>
      <c r="B87" s="25"/>
      <c r="C87" s="60"/>
      <c r="D87" s="32">
        <v>1</v>
      </c>
      <c r="E87" s="27">
        <v>0.64570511105164574</v>
      </c>
      <c r="F87" s="28">
        <v>0.27374899652127377</v>
      </c>
      <c r="G87" s="28">
        <v>4.4688252609044687E-2</v>
      </c>
      <c r="H87" s="28">
        <v>1.8999197217018999E-2</v>
      </c>
      <c r="I87" s="28">
        <v>1.6858442601016859E-2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1309</v>
      </c>
      <c r="F88" s="31">
        <v>681</v>
      </c>
      <c r="G88" s="31">
        <v>143</v>
      </c>
      <c r="H88" s="31">
        <v>52</v>
      </c>
      <c r="I88" s="31">
        <v>35</v>
      </c>
    </row>
    <row r="89" spans="1:9" ht="15" customHeight="1">
      <c r="A89" s="57"/>
      <c r="B89" s="25"/>
      <c r="C89" s="60"/>
      <c r="D89" s="32">
        <v>1</v>
      </c>
      <c r="E89" s="27">
        <v>0.58963963963963961</v>
      </c>
      <c r="F89" s="28">
        <v>0.30675675675675673</v>
      </c>
      <c r="G89" s="28">
        <v>6.4414414414414409E-2</v>
      </c>
      <c r="H89" s="28">
        <v>2.3423423423423424E-2</v>
      </c>
      <c r="I89" s="28">
        <v>1.5765765765765764E-2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1853</v>
      </c>
      <c r="F90" s="31">
        <v>943</v>
      </c>
      <c r="G90" s="31">
        <v>204</v>
      </c>
      <c r="H90" s="31">
        <v>109</v>
      </c>
      <c r="I90" s="31">
        <v>57</v>
      </c>
    </row>
    <row r="91" spans="1:9" ht="15" customHeight="1">
      <c r="A91" s="57"/>
      <c r="B91" s="25"/>
      <c r="C91" s="60"/>
      <c r="D91" s="32">
        <v>1</v>
      </c>
      <c r="E91" s="27">
        <v>0.58528111181301323</v>
      </c>
      <c r="F91" s="28">
        <v>0.2978521794061908</v>
      </c>
      <c r="G91" s="28">
        <v>6.4434617814276687E-2</v>
      </c>
      <c r="H91" s="28">
        <v>3.4428300694883132E-2</v>
      </c>
      <c r="I91" s="28">
        <v>1.8003790271636132E-2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971</v>
      </c>
      <c r="F92" s="31">
        <v>386</v>
      </c>
      <c r="G92" s="31">
        <v>119</v>
      </c>
      <c r="H92" s="31">
        <v>92</v>
      </c>
      <c r="I92" s="31">
        <v>71</v>
      </c>
    </row>
    <row r="93" spans="1:9" ht="15" customHeight="1">
      <c r="A93" s="57"/>
      <c r="B93" s="25"/>
      <c r="C93" s="60"/>
      <c r="D93" s="32">
        <v>1</v>
      </c>
      <c r="E93" s="27">
        <v>0.59243441122635754</v>
      </c>
      <c r="F93" s="28">
        <v>0.23550945698596706</v>
      </c>
      <c r="G93" s="28">
        <v>7.2605247101891396E-2</v>
      </c>
      <c r="H93" s="28">
        <v>5.6131787675411833E-2</v>
      </c>
      <c r="I93" s="28">
        <v>4.3319097010372176E-2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238</v>
      </c>
      <c r="F94" s="31">
        <v>108</v>
      </c>
      <c r="G94" s="31">
        <v>27</v>
      </c>
      <c r="H94" s="31">
        <v>19</v>
      </c>
      <c r="I94" s="31">
        <v>11</v>
      </c>
    </row>
    <row r="95" spans="1:9" ht="15" customHeight="1">
      <c r="A95" s="57"/>
      <c r="B95" s="25"/>
      <c r="C95" s="60"/>
      <c r="D95" s="32">
        <v>1</v>
      </c>
      <c r="E95" s="27">
        <v>0.59057071960297769</v>
      </c>
      <c r="F95" s="28">
        <v>0.26799007444168732</v>
      </c>
      <c r="G95" s="28">
        <v>6.699751861042183E-2</v>
      </c>
      <c r="H95" s="28">
        <v>4.7146401985111663E-2</v>
      </c>
      <c r="I95" s="28">
        <v>2.729528535980149E-2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211</v>
      </c>
      <c r="F96" s="31">
        <v>61</v>
      </c>
      <c r="G96" s="31">
        <v>12</v>
      </c>
      <c r="H96" s="31">
        <v>54</v>
      </c>
      <c r="I96" s="31">
        <v>35</v>
      </c>
    </row>
    <row r="97" spans="1:9" ht="15" customHeight="1">
      <c r="A97" s="57"/>
      <c r="B97" s="25"/>
      <c r="C97" s="60"/>
      <c r="D97" s="32">
        <v>1</v>
      </c>
      <c r="E97" s="27">
        <v>0.56568364611260058</v>
      </c>
      <c r="F97" s="28">
        <v>0.16353887399463807</v>
      </c>
      <c r="G97" s="28">
        <v>3.2171581769436998E-2</v>
      </c>
      <c r="H97" s="28">
        <v>0.1447721179624665</v>
      </c>
      <c r="I97" s="28">
        <v>9.3833780160857902E-2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13</v>
      </c>
      <c r="F98" s="31">
        <v>4</v>
      </c>
      <c r="G98" s="31">
        <v>5</v>
      </c>
      <c r="H98" s="31">
        <v>4</v>
      </c>
      <c r="I98" s="31">
        <v>2</v>
      </c>
    </row>
    <row r="99" spans="1:9" ht="15" customHeight="1">
      <c r="A99" s="57"/>
      <c r="B99" s="25"/>
      <c r="C99" s="60"/>
      <c r="D99" s="32">
        <v>1</v>
      </c>
      <c r="E99" s="27">
        <v>0.4642857142857143</v>
      </c>
      <c r="F99" s="28">
        <v>0.14285714285714285</v>
      </c>
      <c r="G99" s="28">
        <v>0.17857142857142858</v>
      </c>
      <c r="H99" s="28">
        <v>0.14285714285714285</v>
      </c>
      <c r="I99" s="28">
        <v>7.1428571428571425E-2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</row>
    <row r="101" spans="1:9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I9">
    <cfRule type="top10" dxfId="2135" priority="56" rank="1"/>
  </conditionalFormatting>
  <conditionalFormatting sqref="E67:I67">
    <cfRule type="top10" dxfId="2134" priority="49" rank="1"/>
  </conditionalFormatting>
  <conditionalFormatting sqref="E65:I65">
    <cfRule type="top10" dxfId="2133" priority="48" rank="1"/>
  </conditionalFormatting>
  <conditionalFormatting sqref="E63:I63">
    <cfRule type="top10" dxfId="2132" priority="47" rank="1"/>
  </conditionalFormatting>
  <conditionalFormatting sqref="E61:I61">
    <cfRule type="top10" dxfId="2131" priority="46" rank="1"/>
  </conditionalFormatting>
  <conditionalFormatting sqref="E59:I59">
    <cfRule type="top10" dxfId="2130" priority="45" rank="1"/>
  </conditionalFormatting>
  <conditionalFormatting sqref="E57:I57">
    <cfRule type="top10" dxfId="2129" priority="44" rank="1"/>
  </conditionalFormatting>
  <conditionalFormatting sqref="E55:I55">
    <cfRule type="top10" dxfId="2128" priority="43" rank="1"/>
  </conditionalFormatting>
  <conditionalFormatting sqref="E53:I53">
    <cfRule type="top10" dxfId="2127" priority="42" rank="1"/>
  </conditionalFormatting>
  <conditionalFormatting sqref="E51:I51">
    <cfRule type="top10" dxfId="2126" priority="41" rank="1"/>
  </conditionalFormatting>
  <conditionalFormatting sqref="E49:I49">
    <cfRule type="top10" dxfId="2125" priority="40" rank="1"/>
  </conditionalFormatting>
  <conditionalFormatting sqref="E47:I47">
    <cfRule type="top10" dxfId="2124" priority="39" rank="1"/>
  </conditionalFormatting>
  <conditionalFormatting sqref="E45:I45">
    <cfRule type="top10" dxfId="2123" priority="38" rank="1"/>
  </conditionalFormatting>
  <conditionalFormatting sqref="E43:I43">
    <cfRule type="top10" dxfId="2122" priority="37" rank="1"/>
  </conditionalFormatting>
  <conditionalFormatting sqref="E41:I41">
    <cfRule type="top10" dxfId="2121" priority="36" rank="1"/>
  </conditionalFormatting>
  <conditionalFormatting sqref="E39:I39">
    <cfRule type="top10" dxfId="2120" priority="35" rank="1"/>
  </conditionalFormatting>
  <conditionalFormatting sqref="E37:I37">
    <cfRule type="top10" dxfId="2119" priority="34" rank="1"/>
  </conditionalFormatting>
  <conditionalFormatting sqref="E35:I35">
    <cfRule type="top10" dxfId="2118" priority="32" rank="1"/>
  </conditionalFormatting>
  <conditionalFormatting sqref="E33:I33">
    <cfRule type="top10" dxfId="2117" priority="31" rank="1"/>
  </conditionalFormatting>
  <conditionalFormatting sqref="E31:I31">
    <cfRule type="top10" dxfId="2116" priority="30" rank="1"/>
  </conditionalFormatting>
  <conditionalFormatting sqref="E29:I29">
    <cfRule type="top10" dxfId="2115" priority="29" rank="1"/>
  </conditionalFormatting>
  <conditionalFormatting sqref="E27:I27">
    <cfRule type="top10" dxfId="2114" priority="28" rank="1"/>
  </conditionalFormatting>
  <conditionalFormatting sqref="E21:I21">
    <cfRule type="top10" dxfId="2113" priority="27" rank="1"/>
  </conditionalFormatting>
  <conditionalFormatting sqref="E19:I19">
    <cfRule type="top10" dxfId="2112" priority="26" rank="1"/>
  </conditionalFormatting>
  <conditionalFormatting sqref="E17:I17">
    <cfRule type="top10" dxfId="2111" priority="25" rank="1"/>
  </conditionalFormatting>
  <conditionalFormatting sqref="E15:I15">
    <cfRule type="top10" dxfId="2110" priority="24" rank="1"/>
  </conditionalFormatting>
  <conditionalFormatting sqref="E13:I13">
    <cfRule type="top10" dxfId="2109" priority="23" rank="1"/>
  </conditionalFormatting>
  <conditionalFormatting sqref="E11:I11">
    <cfRule type="top10" dxfId="2108" priority="22" rank="1"/>
  </conditionalFormatting>
  <conditionalFormatting sqref="E23:I23">
    <cfRule type="top10" dxfId="2107" priority="21" rank="1"/>
  </conditionalFormatting>
  <conditionalFormatting sqref="E25:I25">
    <cfRule type="top10" dxfId="2106" priority="20" rank="1"/>
  </conditionalFormatting>
  <conditionalFormatting sqref="E81:I81">
    <cfRule type="top10" dxfId="2105" priority="17" rank="1"/>
  </conditionalFormatting>
  <conditionalFormatting sqref="E79:I79">
    <cfRule type="top10" dxfId="2104" priority="16" rank="1"/>
  </conditionalFormatting>
  <conditionalFormatting sqref="E77:I77">
    <cfRule type="top10" dxfId="2103" priority="15" rank="1"/>
  </conditionalFormatting>
  <conditionalFormatting sqref="E75:I75">
    <cfRule type="top10" dxfId="2102" priority="14" rank="1"/>
  </conditionalFormatting>
  <conditionalFormatting sqref="E73:I73">
    <cfRule type="top10" dxfId="2101" priority="13" rank="1"/>
  </conditionalFormatting>
  <conditionalFormatting sqref="E71:I71">
    <cfRule type="top10" dxfId="2100" priority="12" rank="1"/>
  </conditionalFormatting>
  <conditionalFormatting sqref="E69:I69">
    <cfRule type="top10" dxfId="2099" priority="11" rank="1"/>
  </conditionalFormatting>
  <conditionalFormatting sqref="E101:I101">
    <cfRule type="top10" dxfId="2098" priority="9" rank="1"/>
  </conditionalFormatting>
  <conditionalFormatting sqref="E99:I99">
    <cfRule type="top10" dxfId="2097" priority="8" rank="1"/>
  </conditionalFormatting>
  <conditionalFormatting sqref="E97:I97">
    <cfRule type="top10" dxfId="2096" priority="7" rank="1"/>
  </conditionalFormatting>
  <conditionalFormatting sqref="E95:I95">
    <cfRule type="top10" dxfId="2095" priority="6" rank="1"/>
  </conditionalFormatting>
  <conditionalFormatting sqref="E93:I93">
    <cfRule type="top10" dxfId="2094" priority="5" rank="1"/>
  </conditionalFormatting>
  <conditionalFormatting sqref="E91:I91">
    <cfRule type="top10" dxfId="2093" priority="4" rank="1"/>
  </conditionalFormatting>
  <conditionalFormatting sqref="E89:I89">
    <cfRule type="top10" dxfId="2092" priority="3" rank="1"/>
  </conditionalFormatting>
  <conditionalFormatting sqref="E87:I87">
    <cfRule type="top10" dxfId="2091" priority="2" rank="1"/>
  </conditionalFormatting>
  <conditionalFormatting sqref="E85:I85">
    <cfRule type="top10" dxfId="209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268</v>
      </c>
    </row>
    <row r="4" spans="1:16384" ht="15" customHeight="1">
      <c r="B4" s="3" t="s">
        <v>269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77</v>
      </c>
      <c r="F7" s="13" t="s">
        <v>78</v>
      </c>
      <c r="G7" s="13" t="s">
        <v>79</v>
      </c>
      <c r="H7" s="13" t="s">
        <v>80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3930</v>
      </c>
      <c r="F8" s="17">
        <v>2527</v>
      </c>
      <c r="G8" s="17">
        <v>7784</v>
      </c>
      <c r="H8" s="17">
        <v>1566</v>
      </c>
      <c r="I8" s="17">
        <v>351</v>
      </c>
    </row>
    <row r="9" spans="1:16384" ht="15" customHeight="1">
      <c r="A9" s="57"/>
      <c r="B9" s="64"/>
      <c r="C9" s="65"/>
      <c r="D9" s="18">
        <v>1</v>
      </c>
      <c r="E9" s="19">
        <v>0.24322317118455256</v>
      </c>
      <c r="F9" s="20">
        <v>0.15639311796014357</v>
      </c>
      <c r="G9" s="20">
        <v>0.48174278994925113</v>
      </c>
      <c r="H9" s="20">
        <v>9.6917935388043081E-2</v>
      </c>
      <c r="I9" s="20">
        <v>2.1722985518009656E-2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1341</v>
      </c>
      <c r="F10" s="24">
        <v>709</v>
      </c>
      <c r="G10" s="24">
        <v>2259</v>
      </c>
      <c r="H10" s="24">
        <v>562</v>
      </c>
      <c r="I10" s="24">
        <v>121</v>
      </c>
    </row>
    <row r="11" spans="1:16384" ht="15" customHeight="1">
      <c r="A11" s="57"/>
      <c r="B11" s="25"/>
      <c r="C11" s="60"/>
      <c r="D11" s="26">
        <v>1</v>
      </c>
      <c r="E11" s="27">
        <v>0.26862980769230771</v>
      </c>
      <c r="F11" s="28">
        <v>0.14202724358974358</v>
      </c>
      <c r="G11" s="28">
        <v>0.45252403846153844</v>
      </c>
      <c r="H11" s="28">
        <v>0.11258012820512821</v>
      </c>
      <c r="I11" s="28">
        <v>2.4238782051282052E-2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2535</v>
      </c>
      <c r="F12" s="31">
        <v>1781</v>
      </c>
      <c r="G12" s="31">
        <v>5387</v>
      </c>
      <c r="H12" s="31">
        <v>982</v>
      </c>
      <c r="I12" s="31">
        <v>224</v>
      </c>
    </row>
    <row r="13" spans="1:16384" ht="15" customHeight="1">
      <c r="A13" s="57"/>
      <c r="B13" s="43"/>
      <c r="C13" s="61"/>
      <c r="D13" s="44">
        <v>1</v>
      </c>
      <c r="E13" s="45">
        <v>0.23237693647447061</v>
      </c>
      <c r="F13" s="46">
        <v>0.16325969383078193</v>
      </c>
      <c r="G13" s="46">
        <v>0.49381244843707028</v>
      </c>
      <c r="H13" s="46">
        <v>9.0017416811806764E-2</v>
      </c>
      <c r="I13" s="46">
        <v>2.0533504445870383E-2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79</v>
      </c>
      <c r="F14" s="24">
        <v>49</v>
      </c>
      <c r="G14" s="24">
        <v>160</v>
      </c>
      <c r="H14" s="24">
        <v>66</v>
      </c>
      <c r="I14" s="24">
        <v>7</v>
      </c>
    </row>
    <row r="15" spans="1:16384" ht="15" customHeight="1">
      <c r="A15" s="57"/>
      <c r="B15" s="25"/>
      <c r="C15" s="60"/>
      <c r="D15" s="32">
        <v>1</v>
      </c>
      <c r="E15" s="27">
        <v>0.2188365650969529</v>
      </c>
      <c r="F15" s="28">
        <v>0.13573407202216067</v>
      </c>
      <c r="G15" s="28">
        <v>0.44321329639889195</v>
      </c>
      <c r="H15" s="28">
        <v>0.18282548476454294</v>
      </c>
      <c r="I15" s="28">
        <v>1.9390581717451522E-2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162</v>
      </c>
      <c r="F16" s="31">
        <v>107</v>
      </c>
      <c r="G16" s="31">
        <v>318</v>
      </c>
      <c r="H16" s="31">
        <v>95</v>
      </c>
      <c r="I16" s="31">
        <v>13</v>
      </c>
    </row>
    <row r="17" spans="1:9" ht="15" customHeight="1">
      <c r="A17" s="57"/>
      <c r="B17" s="25"/>
      <c r="C17" s="60"/>
      <c r="D17" s="32">
        <v>1</v>
      </c>
      <c r="E17" s="27">
        <v>0.23309352517985613</v>
      </c>
      <c r="F17" s="28">
        <v>0.1539568345323741</v>
      </c>
      <c r="G17" s="28">
        <v>0.45755395683453237</v>
      </c>
      <c r="H17" s="28">
        <v>0.1366906474820144</v>
      </c>
      <c r="I17" s="28">
        <v>1.870503597122302E-2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202</v>
      </c>
      <c r="F18" s="31">
        <v>118</v>
      </c>
      <c r="G18" s="31">
        <v>423</v>
      </c>
      <c r="H18" s="31">
        <v>108</v>
      </c>
      <c r="I18" s="31">
        <v>16</v>
      </c>
    </row>
    <row r="19" spans="1:9" ht="15" customHeight="1">
      <c r="A19" s="57"/>
      <c r="B19" s="25"/>
      <c r="C19" s="60"/>
      <c r="D19" s="32">
        <v>1</v>
      </c>
      <c r="E19" s="27">
        <v>0.23298731257208766</v>
      </c>
      <c r="F19" s="28">
        <v>0.13610149942329874</v>
      </c>
      <c r="G19" s="28">
        <v>0.48788927335640137</v>
      </c>
      <c r="H19" s="28">
        <v>0.1245674740484429</v>
      </c>
      <c r="I19" s="28">
        <v>1.845444059976932E-2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389</v>
      </c>
      <c r="F20" s="31">
        <v>301</v>
      </c>
      <c r="G20" s="31">
        <v>819</v>
      </c>
      <c r="H20" s="31">
        <v>196</v>
      </c>
      <c r="I20" s="31">
        <v>44</v>
      </c>
    </row>
    <row r="21" spans="1:9" ht="15" customHeight="1">
      <c r="A21" s="57"/>
      <c r="B21" s="25"/>
      <c r="C21" s="60"/>
      <c r="D21" s="32">
        <v>1</v>
      </c>
      <c r="E21" s="27">
        <v>0.22241280731846769</v>
      </c>
      <c r="F21" s="28">
        <v>0.17209834190966267</v>
      </c>
      <c r="G21" s="28">
        <v>0.46826758147512865</v>
      </c>
      <c r="H21" s="28">
        <v>0.11206403659233848</v>
      </c>
      <c r="I21" s="28">
        <v>2.5157232704402517E-2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746</v>
      </c>
      <c r="F22" s="31">
        <v>590</v>
      </c>
      <c r="G22" s="31">
        <v>1819</v>
      </c>
      <c r="H22" s="31">
        <v>343</v>
      </c>
      <c r="I22" s="31">
        <v>66</v>
      </c>
    </row>
    <row r="23" spans="1:9" ht="15" customHeight="1">
      <c r="A23" s="57"/>
      <c r="B23" s="25"/>
      <c r="C23" s="60"/>
      <c r="D23" s="26">
        <v>1</v>
      </c>
      <c r="E23" s="27">
        <v>0.20931537598204264</v>
      </c>
      <c r="F23" s="28">
        <v>0.16554433221099887</v>
      </c>
      <c r="G23" s="28">
        <v>0.51038159371492708</v>
      </c>
      <c r="H23" s="28">
        <v>9.6240179573512913E-2</v>
      </c>
      <c r="I23" s="28">
        <v>1.8518518518518517E-2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1112</v>
      </c>
      <c r="F24" s="31">
        <v>762</v>
      </c>
      <c r="G24" s="31">
        <v>2309</v>
      </c>
      <c r="H24" s="31">
        <v>443</v>
      </c>
      <c r="I24" s="31">
        <v>90</v>
      </c>
    </row>
    <row r="25" spans="1:9" ht="15" customHeight="1">
      <c r="A25" s="57"/>
      <c r="B25" s="25"/>
      <c r="C25" s="60"/>
      <c r="D25" s="26">
        <v>1</v>
      </c>
      <c r="E25" s="27">
        <v>0.23579304495335029</v>
      </c>
      <c r="F25" s="28">
        <v>0.16157760814249364</v>
      </c>
      <c r="G25" s="28">
        <v>0.48960983884648007</v>
      </c>
      <c r="H25" s="28">
        <v>9.3935538592027149E-2</v>
      </c>
      <c r="I25" s="28">
        <v>1.9083969465648856E-2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1158</v>
      </c>
      <c r="F26" s="31">
        <v>554</v>
      </c>
      <c r="G26" s="31">
        <v>1775</v>
      </c>
      <c r="H26" s="31">
        <v>290</v>
      </c>
      <c r="I26" s="31">
        <v>105</v>
      </c>
    </row>
    <row r="27" spans="1:9" ht="15" customHeight="1">
      <c r="A27" s="57"/>
      <c r="B27" s="43"/>
      <c r="C27" s="61"/>
      <c r="D27" s="44">
        <v>1</v>
      </c>
      <c r="E27" s="45">
        <v>0.29829984544049459</v>
      </c>
      <c r="F27" s="46">
        <v>0.14270994332818135</v>
      </c>
      <c r="G27" s="46">
        <v>0.45723853683668214</v>
      </c>
      <c r="H27" s="46">
        <v>7.4703760947964964E-2</v>
      </c>
      <c r="I27" s="46">
        <v>2.704791344667697E-2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1097</v>
      </c>
      <c r="F28" s="24">
        <v>1025</v>
      </c>
      <c r="G28" s="24">
        <v>2781</v>
      </c>
      <c r="H28" s="24">
        <v>547</v>
      </c>
      <c r="I28" s="24">
        <v>104</v>
      </c>
    </row>
    <row r="29" spans="1:9" ht="15" customHeight="1">
      <c r="A29" s="57"/>
      <c r="B29" s="25"/>
      <c r="C29" s="60"/>
      <c r="D29" s="32">
        <v>1</v>
      </c>
      <c r="E29" s="27">
        <v>0.19751530428519987</v>
      </c>
      <c r="F29" s="28">
        <v>0.18455167446885129</v>
      </c>
      <c r="G29" s="28">
        <v>0.5007202016564638</v>
      </c>
      <c r="H29" s="28">
        <v>9.8487576521425993E-2</v>
      </c>
      <c r="I29" s="28">
        <v>1.8725243068059057E-2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1031</v>
      </c>
      <c r="F30" s="31">
        <v>669</v>
      </c>
      <c r="G30" s="31">
        <v>1884</v>
      </c>
      <c r="H30" s="31">
        <v>379</v>
      </c>
      <c r="I30" s="31">
        <v>85</v>
      </c>
    </row>
    <row r="31" spans="1:9" ht="15" customHeight="1">
      <c r="A31" s="57"/>
      <c r="B31" s="25"/>
      <c r="C31" s="60"/>
      <c r="D31" s="32">
        <v>1</v>
      </c>
      <c r="E31" s="27">
        <v>0.25469367588932806</v>
      </c>
      <c r="F31" s="28">
        <v>0.16526679841897232</v>
      </c>
      <c r="G31" s="28">
        <v>0.46541501976284583</v>
      </c>
      <c r="H31" s="28">
        <v>9.3626482213438736E-2</v>
      </c>
      <c r="I31" s="28">
        <v>2.099802371541502E-2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90</v>
      </c>
      <c r="F32" s="31">
        <v>69</v>
      </c>
      <c r="G32" s="31">
        <v>154</v>
      </c>
      <c r="H32" s="31">
        <v>57</v>
      </c>
      <c r="I32" s="31">
        <v>8</v>
      </c>
    </row>
    <row r="33" spans="1:9" ht="15" customHeight="1">
      <c r="A33" s="57"/>
      <c r="B33" s="25"/>
      <c r="C33" s="60"/>
      <c r="D33" s="32">
        <v>1</v>
      </c>
      <c r="E33" s="27">
        <v>0.23809523809523808</v>
      </c>
      <c r="F33" s="28">
        <v>0.18253968253968253</v>
      </c>
      <c r="G33" s="28">
        <v>0.40740740740740738</v>
      </c>
      <c r="H33" s="28">
        <v>0.15079365079365079</v>
      </c>
      <c r="I33" s="28">
        <v>2.1164021164021163E-2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748</v>
      </c>
      <c r="F34" s="31">
        <v>395</v>
      </c>
      <c r="G34" s="31">
        <v>1623</v>
      </c>
      <c r="H34" s="31">
        <v>311</v>
      </c>
      <c r="I34" s="31">
        <v>42</v>
      </c>
    </row>
    <row r="35" spans="1:9" ht="15" customHeight="1">
      <c r="A35" s="57"/>
      <c r="B35" s="43"/>
      <c r="C35" s="61"/>
      <c r="D35" s="44">
        <v>1</v>
      </c>
      <c r="E35" s="45">
        <v>0.23982045527412632</v>
      </c>
      <c r="F35" s="46">
        <v>0.12664315485732608</v>
      </c>
      <c r="G35" s="46">
        <v>0.52035908945174736</v>
      </c>
      <c r="H35" s="46">
        <v>9.9711445976274446E-2</v>
      </c>
      <c r="I35" s="46">
        <v>1.346585444052581E-2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126</v>
      </c>
      <c r="F36" s="24">
        <v>259</v>
      </c>
      <c r="G36" s="24">
        <v>562</v>
      </c>
      <c r="H36" s="24">
        <v>234</v>
      </c>
      <c r="I36" s="24">
        <v>24</v>
      </c>
    </row>
    <row r="37" spans="1:9" ht="15" customHeight="1">
      <c r="A37" s="57"/>
      <c r="B37" s="25"/>
      <c r="C37" s="60"/>
      <c r="D37" s="32">
        <v>1</v>
      </c>
      <c r="E37" s="27">
        <v>0.1045643153526971</v>
      </c>
      <c r="F37" s="28">
        <v>0.2149377593360996</v>
      </c>
      <c r="G37" s="28">
        <v>0.46639004149377594</v>
      </c>
      <c r="H37" s="28">
        <v>0.19419087136929461</v>
      </c>
      <c r="I37" s="28">
        <v>1.9917012448132779E-2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379</v>
      </c>
      <c r="F38" s="31">
        <v>327</v>
      </c>
      <c r="G38" s="31">
        <v>655</v>
      </c>
      <c r="H38" s="31">
        <v>145</v>
      </c>
      <c r="I38" s="31">
        <v>40</v>
      </c>
    </row>
    <row r="39" spans="1:9" ht="15" customHeight="1">
      <c r="A39" s="57"/>
      <c r="B39" s="25"/>
      <c r="C39" s="60"/>
      <c r="D39" s="32">
        <v>1</v>
      </c>
      <c r="E39" s="27">
        <v>0.24514877102199223</v>
      </c>
      <c r="F39" s="28">
        <v>0.21151358344113841</v>
      </c>
      <c r="G39" s="28">
        <v>0.42367399741267786</v>
      </c>
      <c r="H39" s="28">
        <v>9.3790426908150065E-2</v>
      </c>
      <c r="I39" s="28">
        <v>2.5873221216041398E-2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3285</v>
      </c>
      <c r="F40" s="31">
        <v>1832</v>
      </c>
      <c r="G40" s="31">
        <v>6323</v>
      </c>
      <c r="H40" s="31">
        <v>1131</v>
      </c>
      <c r="I40" s="31">
        <v>208</v>
      </c>
    </row>
    <row r="41" spans="1:9" ht="15" customHeight="1">
      <c r="A41" s="57"/>
      <c r="B41" s="43"/>
      <c r="C41" s="61"/>
      <c r="D41" s="44">
        <v>1</v>
      </c>
      <c r="E41" s="45">
        <v>0.25706236794741372</v>
      </c>
      <c r="F41" s="46">
        <v>0.14336020032866423</v>
      </c>
      <c r="G41" s="46">
        <v>0.49479614993348464</v>
      </c>
      <c r="H41" s="46">
        <v>8.8504577822990843E-2</v>
      </c>
      <c r="I41" s="46">
        <v>1.6276703967446592E-2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74</v>
      </c>
      <c r="F42" s="38">
        <v>67</v>
      </c>
      <c r="G42" s="38">
        <v>213</v>
      </c>
      <c r="H42" s="38">
        <v>138</v>
      </c>
      <c r="I42" s="38">
        <v>5</v>
      </c>
    </row>
    <row r="43" spans="1:9" ht="15" customHeight="1">
      <c r="A43" s="57"/>
      <c r="B43" s="25"/>
      <c r="C43" s="60"/>
      <c r="D43" s="32">
        <v>1</v>
      </c>
      <c r="E43" s="27">
        <v>0.1488933601609658</v>
      </c>
      <c r="F43" s="28">
        <v>0.13480885311871227</v>
      </c>
      <c r="G43" s="28">
        <v>0.42857142857142855</v>
      </c>
      <c r="H43" s="28">
        <v>0.27766599597585512</v>
      </c>
      <c r="I43" s="28">
        <v>1.0060362173038229E-2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1553</v>
      </c>
      <c r="F44" s="40">
        <v>1196</v>
      </c>
      <c r="G44" s="40">
        <v>4352</v>
      </c>
      <c r="H44" s="40">
        <v>925</v>
      </c>
      <c r="I44" s="40">
        <v>121</v>
      </c>
    </row>
    <row r="45" spans="1:9" ht="15" customHeight="1">
      <c r="A45" s="57"/>
      <c r="B45" s="25"/>
      <c r="C45" s="60"/>
      <c r="D45" s="32">
        <v>1</v>
      </c>
      <c r="E45" s="27">
        <v>0.19062231496256291</v>
      </c>
      <c r="F45" s="28">
        <v>0.14680250398919847</v>
      </c>
      <c r="G45" s="28">
        <v>0.53418436234196642</v>
      </c>
      <c r="H45" s="28">
        <v>0.11353872591137842</v>
      </c>
      <c r="I45" s="28">
        <v>1.4852092794893825E-2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1308</v>
      </c>
      <c r="F46" s="40">
        <v>968</v>
      </c>
      <c r="G46" s="40">
        <v>2443</v>
      </c>
      <c r="H46" s="40">
        <v>391</v>
      </c>
      <c r="I46" s="40">
        <v>87</v>
      </c>
    </row>
    <row r="47" spans="1:9" ht="15" customHeight="1">
      <c r="A47" s="57"/>
      <c r="B47" s="25"/>
      <c r="C47" s="60"/>
      <c r="D47" s="32">
        <v>1</v>
      </c>
      <c r="E47" s="27">
        <v>0.25168366365210698</v>
      </c>
      <c r="F47" s="28">
        <v>0.18626130459880699</v>
      </c>
      <c r="G47" s="28">
        <v>0.47007889166827016</v>
      </c>
      <c r="H47" s="28">
        <v>7.523571291129498E-2</v>
      </c>
      <c r="I47" s="28">
        <v>1.6740427169520879E-2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849</v>
      </c>
      <c r="F48" s="40">
        <v>238</v>
      </c>
      <c r="G48" s="40">
        <v>633</v>
      </c>
      <c r="H48" s="40">
        <v>91</v>
      </c>
      <c r="I48" s="40">
        <v>47</v>
      </c>
    </row>
    <row r="49" spans="1:9" ht="15" customHeight="1">
      <c r="A49" s="57"/>
      <c r="B49" s="43"/>
      <c r="C49" s="61"/>
      <c r="D49" s="44">
        <v>1</v>
      </c>
      <c r="E49" s="45">
        <v>0.45694294940796554</v>
      </c>
      <c r="F49" s="46">
        <v>0.12809472551130247</v>
      </c>
      <c r="G49" s="46">
        <v>0.34068891280947255</v>
      </c>
      <c r="H49" s="46">
        <v>4.8977395048439183E-2</v>
      </c>
      <c r="I49" s="46">
        <v>2.5296017222820238E-2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720</v>
      </c>
      <c r="F50" s="24">
        <v>413</v>
      </c>
      <c r="G50" s="24">
        <v>1383</v>
      </c>
      <c r="H50" s="24">
        <v>247</v>
      </c>
      <c r="I50" s="24">
        <v>88</v>
      </c>
    </row>
    <row r="51" spans="1:9" ht="15" customHeight="1">
      <c r="A51" s="57"/>
      <c r="B51" s="25"/>
      <c r="C51" s="60"/>
      <c r="D51" s="32">
        <v>1</v>
      </c>
      <c r="E51" s="27">
        <v>0.2525429673798667</v>
      </c>
      <c r="F51" s="28">
        <v>0.14486145212206245</v>
      </c>
      <c r="G51" s="28">
        <v>0.48509294984216067</v>
      </c>
      <c r="H51" s="28">
        <v>8.663626797614872E-2</v>
      </c>
      <c r="I51" s="28">
        <v>3.0866362679761488E-2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303</v>
      </c>
      <c r="F52" s="31">
        <v>284</v>
      </c>
      <c r="G52" s="31">
        <v>1121</v>
      </c>
      <c r="H52" s="31">
        <v>236</v>
      </c>
      <c r="I52" s="31">
        <v>31</v>
      </c>
    </row>
    <row r="53" spans="1:9" ht="15" customHeight="1">
      <c r="A53" s="57"/>
      <c r="B53" s="25"/>
      <c r="C53" s="60"/>
      <c r="D53" s="32">
        <v>1</v>
      </c>
      <c r="E53" s="27">
        <v>0.15341772151898733</v>
      </c>
      <c r="F53" s="28">
        <v>0.14379746835443039</v>
      </c>
      <c r="G53" s="28">
        <v>0.56759493670886074</v>
      </c>
      <c r="H53" s="28">
        <v>0.11949367088607595</v>
      </c>
      <c r="I53" s="28">
        <v>1.5696202531645571E-2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231</v>
      </c>
      <c r="F54" s="31">
        <v>158</v>
      </c>
      <c r="G54" s="31">
        <v>446</v>
      </c>
      <c r="H54" s="31">
        <v>73</v>
      </c>
      <c r="I54" s="31">
        <v>15</v>
      </c>
    </row>
    <row r="55" spans="1:9" ht="15" customHeight="1">
      <c r="A55" s="57"/>
      <c r="B55" s="25"/>
      <c r="C55" s="60"/>
      <c r="D55" s="32">
        <v>1</v>
      </c>
      <c r="E55" s="27">
        <v>0.2502708559046587</v>
      </c>
      <c r="F55" s="28">
        <v>0.17118093174431204</v>
      </c>
      <c r="G55" s="28">
        <v>0.48320693391115926</v>
      </c>
      <c r="H55" s="28">
        <v>7.90899241603467E-2</v>
      </c>
      <c r="I55" s="28">
        <v>1.6251354279523293E-2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290</v>
      </c>
      <c r="F56" s="31">
        <v>220</v>
      </c>
      <c r="G56" s="31">
        <v>557</v>
      </c>
      <c r="H56" s="31">
        <v>119</v>
      </c>
      <c r="I56" s="31">
        <v>29</v>
      </c>
    </row>
    <row r="57" spans="1:9" ht="15" customHeight="1">
      <c r="A57" s="57"/>
      <c r="B57" s="25"/>
      <c r="C57" s="60"/>
      <c r="D57" s="32">
        <v>1</v>
      </c>
      <c r="E57" s="27">
        <v>0.23868312757201646</v>
      </c>
      <c r="F57" s="28">
        <v>0.18106995884773663</v>
      </c>
      <c r="G57" s="28">
        <v>0.45843621399176954</v>
      </c>
      <c r="H57" s="28">
        <v>9.7942386831275721E-2</v>
      </c>
      <c r="I57" s="28">
        <v>2.3868312757201648E-2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642</v>
      </c>
      <c r="F58" s="31">
        <v>389</v>
      </c>
      <c r="G58" s="31">
        <v>790</v>
      </c>
      <c r="H58" s="31">
        <v>171</v>
      </c>
      <c r="I58" s="31">
        <v>70</v>
      </c>
    </row>
    <row r="59" spans="1:9" ht="15" customHeight="1">
      <c r="A59" s="57"/>
      <c r="B59" s="25"/>
      <c r="C59" s="60"/>
      <c r="D59" s="32">
        <v>1</v>
      </c>
      <c r="E59" s="27">
        <v>0.31134820562560622</v>
      </c>
      <c r="F59" s="28">
        <v>0.18865179437439381</v>
      </c>
      <c r="G59" s="28">
        <v>0.38312318137730361</v>
      </c>
      <c r="H59" s="28">
        <v>8.292919495635305E-2</v>
      </c>
      <c r="I59" s="28">
        <v>3.3947623666343359E-2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192</v>
      </c>
      <c r="F60" s="31">
        <v>169</v>
      </c>
      <c r="G60" s="31">
        <v>647</v>
      </c>
      <c r="H60" s="31">
        <v>114</v>
      </c>
      <c r="I60" s="31">
        <v>19</v>
      </c>
    </row>
    <row r="61" spans="1:9" ht="15" customHeight="1">
      <c r="A61" s="57"/>
      <c r="B61" s="25"/>
      <c r="C61" s="60"/>
      <c r="D61" s="32">
        <v>1</v>
      </c>
      <c r="E61" s="27">
        <v>0.16827344434706398</v>
      </c>
      <c r="F61" s="28">
        <v>0.1481156879929886</v>
      </c>
      <c r="G61" s="28">
        <v>0.56704645048203328</v>
      </c>
      <c r="H61" s="28">
        <v>9.9912357581069242E-2</v>
      </c>
      <c r="I61" s="28">
        <v>1.6652059596844872E-2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535</v>
      </c>
      <c r="F62" s="31">
        <v>375</v>
      </c>
      <c r="G62" s="31">
        <v>1129</v>
      </c>
      <c r="H62" s="31">
        <v>186</v>
      </c>
      <c r="I62" s="31">
        <v>40</v>
      </c>
    </row>
    <row r="63" spans="1:9" ht="15" customHeight="1">
      <c r="A63" s="57"/>
      <c r="B63" s="25"/>
      <c r="C63" s="60"/>
      <c r="D63" s="32">
        <v>1</v>
      </c>
      <c r="E63" s="27">
        <v>0.23620309050772628</v>
      </c>
      <c r="F63" s="28">
        <v>0.16556291390728478</v>
      </c>
      <c r="G63" s="28">
        <v>0.49845474613686536</v>
      </c>
      <c r="H63" s="28">
        <v>8.211920529801324E-2</v>
      </c>
      <c r="I63" s="28">
        <v>1.7660044150110375E-2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364</v>
      </c>
      <c r="F64" s="31">
        <v>180</v>
      </c>
      <c r="G64" s="31">
        <v>500</v>
      </c>
      <c r="H64" s="31">
        <v>126</v>
      </c>
      <c r="I64" s="31">
        <v>17</v>
      </c>
    </row>
    <row r="65" spans="1:9" ht="15" customHeight="1">
      <c r="A65" s="57"/>
      <c r="B65" s="25"/>
      <c r="C65" s="60"/>
      <c r="D65" s="32">
        <v>1</v>
      </c>
      <c r="E65" s="27">
        <v>0.30665543386689131</v>
      </c>
      <c r="F65" s="28">
        <v>0.15164279696714406</v>
      </c>
      <c r="G65" s="28">
        <v>0.42122999157540014</v>
      </c>
      <c r="H65" s="28">
        <v>0.10614995787700084</v>
      </c>
      <c r="I65" s="28">
        <v>1.4321819713563605E-2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653</v>
      </c>
      <c r="F66" s="31">
        <v>339</v>
      </c>
      <c r="G66" s="31">
        <v>1211</v>
      </c>
      <c r="H66" s="31">
        <v>294</v>
      </c>
      <c r="I66" s="31">
        <v>42</v>
      </c>
    </row>
    <row r="67" spans="1:9" ht="15" customHeight="1">
      <c r="A67" s="57"/>
      <c r="B67" s="43"/>
      <c r="C67" s="61"/>
      <c r="D67" s="44">
        <v>1</v>
      </c>
      <c r="E67" s="45">
        <v>0.2571878692398582</v>
      </c>
      <c r="F67" s="46">
        <v>0.13351713272942103</v>
      </c>
      <c r="G67" s="46">
        <v>0.4769594328475778</v>
      </c>
      <c r="H67" s="46">
        <v>0.11579361953525009</v>
      </c>
      <c r="I67" s="46">
        <v>1.654194564789287E-2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436</v>
      </c>
      <c r="F68" s="24">
        <v>859</v>
      </c>
      <c r="G68" s="24">
        <v>1268</v>
      </c>
      <c r="H68" s="24">
        <v>339</v>
      </c>
      <c r="I68" s="24">
        <v>50</v>
      </c>
    </row>
    <row r="69" spans="1:9" ht="15" customHeight="1">
      <c r="A69" s="57"/>
      <c r="B69" s="25"/>
      <c r="C69" s="60"/>
      <c r="D69" s="32">
        <v>1</v>
      </c>
      <c r="E69" s="27">
        <v>0.14769647696476965</v>
      </c>
      <c r="F69" s="28">
        <v>0.2909891598915989</v>
      </c>
      <c r="G69" s="28">
        <v>0.42953929539295393</v>
      </c>
      <c r="H69" s="28">
        <v>0.11483739837398374</v>
      </c>
      <c r="I69" s="28">
        <v>1.6937669376693765E-2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514</v>
      </c>
      <c r="F70" s="31">
        <v>520</v>
      </c>
      <c r="G70" s="31">
        <v>1591</v>
      </c>
      <c r="H70" s="31">
        <v>233</v>
      </c>
      <c r="I70" s="31">
        <v>54</v>
      </c>
    </row>
    <row r="71" spans="1:9" ht="15" customHeight="1">
      <c r="A71" s="57"/>
      <c r="B71" s="25"/>
      <c r="C71" s="60"/>
      <c r="D71" s="32">
        <v>1</v>
      </c>
      <c r="E71" s="27">
        <v>0.17651098901098902</v>
      </c>
      <c r="F71" s="28">
        <v>0.17857142857142858</v>
      </c>
      <c r="G71" s="28">
        <v>0.54635989010989006</v>
      </c>
      <c r="H71" s="28">
        <v>8.0013736263736257E-2</v>
      </c>
      <c r="I71" s="28">
        <v>1.8543956043956044E-2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814</v>
      </c>
      <c r="F72" s="31">
        <v>519</v>
      </c>
      <c r="G72" s="31">
        <v>2006</v>
      </c>
      <c r="H72" s="31">
        <v>400</v>
      </c>
      <c r="I72" s="31">
        <v>73</v>
      </c>
    </row>
    <row r="73" spans="1:9" ht="15" customHeight="1">
      <c r="A73" s="57"/>
      <c r="B73" s="25"/>
      <c r="C73" s="60"/>
      <c r="D73" s="32">
        <v>1</v>
      </c>
      <c r="E73" s="27">
        <v>0.21353620146904512</v>
      </c>
      <c r="F73" s="28">
        <v>0.13614900314795383</v>
      </c>
      <c r="G73" s="28">
        <v>0.52623294858342073</v>
      </c>
      <c r="H73" s="28">
        <v>0.1049317943336831</v>
      </c>
      <c r="I73" s="28">
        <v>1.9150052465897165E-2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767</v>
      </c>
      <c r="F74" s="31">
        <v>299</v>
      </c>
      <c r="G74" s="31">
        <v>1379</v>
      </c>
      <c r="H74" s="31">
        <v>251</v>
      </c>
      <c r="I74" s="31">
        <v>54</v>
      </c>
    </row>
    <row r="75" spans="1:9" ht="15" customHeight="1">
      <c r="A75" s="57"/>
      <c r="B75" s="25"/>
      <c r="C75" s="60"/>
      <c r="D75" s="32">
        <v>1</v>
      </c>
      <c r="E75" s="27">
        <v>0.27890909090909088</v>
      </c>
      <c r="F75" s="28">
        <v>0.10872727272727273</v>
      </c>
      <c r="G75" s="28">
        <v>0.50145454545454549</v>
      </c>
      <c r="H75" s="28">
        <v>9.1272727272727269E-2</v>
      </c>
      <c r="I75" s="28">
        <v>1.9636363636363636E-2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513</v>
      </c>
      <c r="F76" s="31">
        <v>152</v>
      </c>
      <c r="G76" s="31">
        <v>725</v>
      </c>
      <c r="H76" s="31">
        <v>152</v>
      </c>
      <c r="I76" s="31">
        <v>43</v>
      </c>
    </row>
    <row r="77" spans="1:9" ht="15" customHeight="1">
      <c r="A77" s="57"/>
      <c r="B77" s="25"/>
      <c r="C77" s="60"/>
      <c r="D77" s="32">
        <v>1</v>
      </c>
      <c r="E77" s="27">
        <v>0.32365930599369086</v>
      </c>
      <c r="F77" s="28">
        <v>9.5899053627760258E-2</v>
      </c>
      <c r="G77" s="28">
        <v>0.45741324921135645</v>
      </c>
      <c r="H77" s="28">
        <v>9.5899053627760258E-2</v>
      </c>
      <c r="I77" s="28">
        <v>2.7129337539432176E-2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501</v>
      </c>
      <c r="F78" s="31">
        <v>107</v>
      </c>
      <c r="G78" s="31">
        <v>560</v>
      </c>
      <c r="H78" s="31">
        <v>129</v>
      </c>
      <c r="I78" s="31">
        <v>32</v>
      </c>
    </row>
    <row r="79" spans="1:9" ht="15" customHeight="1">
      <c r="A79" s="57"/>
      <c r="B79" s="25"/>
      <c r="C79" s="60"/>
      <c r="D79" s="32">
        <v>1</v>
      </c>
      <c r="E79" s="27">
        <v>0.37697516930022573</v>
      </c>
      <c r="F79" s="28">
        <v>8.0511662904439424E-2</v>
      </c>
      <c r="G79" s="28">
        <v>0.42136945071482318</v>
      </c>
      <c r="H79" s="28">
        <v>9.7065462753950338E-2</v>
      </c>
      <c r="I79" s="28">
        <v>2.4078254326561323E-2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342</v>
      </c>
      <c r="F80" s="31">
        <v>52</v>
      </c>
      <c r="G80" s="31">
        <v>195</v>
      </c>
      <c r="H80" s="31">
        <v>54</v>
      </c>
      <c r="I80" s="31">
        <v>43</v>
      </c>
    </row>
    <row r="81" spans="1:9" ht="15" customHeight="1">
      <c r="A81" s="57"/>
      <c r="B81" s="25"/>
      <c r="C81" s="60"/>
      <c r="D81" s="32">
        <v>1</v>
      </c>
      <c r="E81" s="27">
        <v>0.49854227405247814</v>
      </c>
      <c r="F81" s="28">
        <v>7.5801749271137031E-2</v>
      </c>
      <c r="G81" s="28">
        <v>0.28425655976676384</v>
      </c>
      <c r="H81" s="28">
        <v>7.8717201166180764E-2</v>
      </c>
      <c r="I81" s="28">
        <v>6.2682215743440239E-2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851</v>
      </c>
      <c r="F84" s="24">
        <v>931</v>
      </c>
      <c r="G84" s="24">
        <v>1957</v>
      </c>
      <c r="H84" s="24">
        <v>373</v>
      </c>
      <c r="I84" s="24">
        <v>75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0.20324814903272032</v>
      </c>
      <c r="F85" s="28">
        <v>0.22235490804872224</v>
      </c>
      <c r="G85" s="28">
        <v>0.46739909242894673</v>
      </c>
      <c r="H85" s="28">
        <v>8.9085263912108914E-2</v>
      </c>
      <c r="I85" s="28">
        <v>1.7912586577501791E-2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830</v>
      </c>
      <c r="F86" s="31">
        <v>661</v>
      </c>
      <c r="G86" s="31">
        <v>1865</v>
      </c>
      <c r="H86" s="31">
        <v>308</v>
      </c>
      <c r="I86" s="31">
        <v>73</v>
      </c>
    </row>
    <row r="87" spans="1:9" ht="15" customHeight="1">
      <c r="A87" s="57"/>
      <c r="B87" s="25"/>
      <c r="C87" s="60"/>
      <c r="D87" s="32">
        <v>1</v>
      </c>
      <c r="E87" s="27">
        <v>0.22210329141022211</v>
      </c>
      <c r="F87" s="28">
        <v>0.17687985014717689</v>
      </c>
      <c r="G87" s="28">
        <v>0.49906341985549907</v>
      </c>
      <c r="H87" s="28">
        <v>8.2419052716082422E-2</v>
      </c>
      <c r="I87" s="28">
        <v>1.9534385871019536E-2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488</v>
      </c>
      <c r="F88" s="31">
        <v>309</v>
      </c>
      <c r="G88" s="31">
        <v>1183</v>
      </c>
      <c r="H88" s="31">
        <v>197</v>
      </c>
      <c r="I88" s="31">
        <v>43</v>
      </c>
    </row>
    <row r="89" spans="1:9" ht="15" customHeight="1">
      <c r="A89" s="57"/>
      <c r="B89" s="25"/>
      <c r="C89" s="60"/>
      <c r="D89" s="32">
        <v>1</v>
      </c>
      <c r="E89" s="27">
        <v>0.21981981981981982</v>
      </c>
      <c r="F89" s="28">
        <v>0.13918918918918918</v>
      </c>
      <c r="G89" s="28">
        <v>0.53288288288288288</v>
      </c>
      <c r="H89" s="28">
        <v>8.8738738738738734E-2</v>
      </c>
      <c r="I89" s="28">
        <v>1.9369369369369369E-2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799</v>
      </c>
      <c r="F90" s="31">
        <v>364</v>
      </c>
      <c r="G90" s="31">
        <v>1596</v>
      </c>
      <c r="H90" s="31">
        <v>333</v>
      </c>
      <c r="I90" s="31">
        <v>74</v>
      </c>
    </row>
    <row r="91" spans="1:9" ht="15" customHeight="1">
      <c r="A91" s="57"/>
      <c r="B91" s="25"/>
      <c r="C91" s="60"/>
      <c r="D91" s="32">
        <v>1</v>
      </c>
      <c r="E91" s="27">
        <v>0.25236891977258369</v>
      </c>
      <c r="F91" s="28">
        <v>0.114971572962729</v>
      </c>
      <c r="G91" s="28">
        <v>0.50410612760581175</v>
      </c>
      <c r="H91" s="28">
        <v>0.10518003790271636</v>
      </c>
      <c r="I91" s="28">
        <v>2.337334175615919E-2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552</v>
      </c>
      <c r="F92" s="31">
        <v>126</v>
      </c>
      <c r="G92" s="31">
        <v>711</v>
      </c>
      <c r="H92" s="31">
        <v>202</v>
      </c>
      <c r="I92" s="31">
        <v>48</v>
      </c>
    </row>
    <row r="93" spans="1:9" ht="15" customHeight="1">
      <c r="A93" s="57"/>
      <c r="B93" s="25"/>
      <c r="C93" s="60"/>
      <c r="D93" s="32">
        <v>1</v>
      </c>
      <c r="E93" s="27">
        <v>0.33679072605247101</v>
      </c>
      <c r="F93" s="28">
        <v>7.6876143990237955E-2</v>
      </c>
      <c r="G93" s="28">
        <v>0.43380109823062846</v>
      </c>
      <c r="H93" s="28">
        <v>0.12324588163514338</v>
      </c>
      <c r="I93" s="28">
        <v>2.928615009151922E-2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120</v>
      </c>
      <c r="F94" s="31">
        <v>49</v>
      </c>
      <c r="G94" s="31">
        <v>165</v>
      </c>
      <c r="H94" s="31">
        <v>58</v>
      </c>
      <c r="I94" s="31">
        <v>11</v>
      </c>
    </row>
    <row r="95" spans="1:9" ht="15" customHeight="1">
      <c r="A95" s="57"/>
      <c r="B95" s="25"/>
      <c r="C95" s="60"/>
      <c r="D95" s="32">
        <v>1</v>
      </c>
      <c r="E95" s="27">
        <v>0.29776674937965258</v>
      </c>
      <c r="F95" s="28">
        <v>0.12158808933002481</v>
      </c>
      <c r="G95" s="28">
        <v>0.40942928039702231</v>
      </c>
      <c r="H95" s="28">
        <v>0.14392059553349876</v>
      </c>
      <c r="I95" s="28">
        <v>2.729528535980149E-2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151</v>
      </c>
      <c r="F96" s="31">
        <v>29</v>
      </c>
      <c r="G96" s="31">
        <v>123</v>
      </c>
      <c r="H96" s="31">
        <v>56</v>
      </c>
      <c r="I96" s="31">
        <v>14</v>
      </c>
    </row>
    <row r="97" spans="1:9" ht="15" customHeight="1">
      <c r="A97" s="57"/>
      <c r="B97" s="25"/>
      <c r="C97" s="60"/>
      <c r="D97" s="32">
        <v>1</v>
      </c>
      <c r="E97" s="27">
        <v>0.40482573726541554</v>
      </c>
      <c r="F97" s="28">
        <v>7.7747989276139406E-2</v>
      </c>
      <c r="G97" s="28">
        <v>0.32975871313672922</v>
      </c>
      <c r="H97" s="28">
        <v>0.15013404825737264</v>
      </c>
      <c r="I97" s="28">
        <v>3.7533512064343161E-2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11</v>
      </c>
      <c r="F98" s="31">
        <v>1</v>
      </c>
      <c r="G98" s="31">
        <v>9</v>
      </c>
      <c r="H98" s="31">
        <v>4</v>
      </c>
      <c r="I98" s="31">
        <v>3</v>
      </c>
    </row>
    <row r="99" spans="1:9" ht="15" customHeight="1">
      <c r="A99" s="57"/>
      <c r="B99" s="25"/>
      <c r="C99" s="60"/>
      <c r="D99" s="32">
        <v>1</v>
      </c>
      <c r="E99" s="27">
        <v>0.39285714285714285</v>
      </c>
      <c r="F99" s="28">
        <v>3.5714285714285712E-2</v>
      </c>
      <c r="G99" s="28">
        <v>0.32142857142857145</v>
      </c>
      <c r="H99" s="28">
        <v>0.14285714285714285</v>
      </c>
      <c r="I99" s="28">
        <v>0.10714285714285714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</row>
    <row r="101" spans="1:9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I9">
    <cfRule type="top10" dxfId="2089" priority="56" rank="1"/>
  </conditionalFormatting>
  <conditionalFormatting sqref="E67:I67">
    <cfRule type="top10" dxfId="2088" priority="49" rank="1"/>
  </conditionalFormatting>
  <conditionalFormatting sqref="E65:I65">
    <cfRule type="top10" dxfId="2087" priority="48" rank="1"/>
  </conditionalFormatting>
  <conditionalFormatting sqref="E63:I63">
    <cfRule type="top10" dxfId="2086" priority="47" rank="1"/>
  </conditionalFormatting>
  <conditionalFormatting sqref="E61:I61">
    <cfRule type="top10" dxfId="2085" priority="46" rank="1"/>
  </conditionalFormatting>
  <conditionalFormatting sqref="E59:I59">
    <cfRule type="top10" dxfId="2084" priority="45" rank="1"/>
  </conditionalFormatting>
  <conditionalFormatting sqref="E57:I57">
    <cfRule type="top10" dxfId="2083" priority="44" rank="1"/>
  </conditionalFormatting>
  <conditionalFormatting sqref="E55:I55">
    <cfRule type="top10" dxfId="2082" priority="43" rank="1"/>
  </conditionalFormatting>
  <conditionalFormatting sqref="E53:I53">
    <cfRule type="top10" dxfId="2081" priority="42" rank="1"/>
  </conditionalFormatting>
  <conditionalFormatting sqref="E51:I51">
    <cfRule type="top10" dxfId="2080" priority="41" rank="1"/>
  </conditionalFormatting>
  <conditionalFormatting sqref="E49:I49">
    <cfRule type="top10" dxfId="2079" priority="40" rank="1"/>
  </conditionalFormatting>
  <conditionalFormatting sqref="E47:I47">
    <cfRule type="top10" dxfId="2078" priority="39" rank="1"/>
  </conditionalFormatting>
  <conditionalFormatting sqref="E45:I45">
    <cfRule type="top10" dxfId="2077" priority="38" rank="1"/>
  </conditionalFormatting>
  <conditionalFormatting sqref="E43:I43">
    <cfRule type="top10" dxfId="2076" priority="37" rank="1"/>
  </conditionalFormatting>
  <conditionalFormatting sqref="E41:I41">
    <cfRule type="top10" dxfId="2075" priority="36" rank="1"/>
  </conditionalFormatting>
  <conditionalFormatting sqref="E39:I39">
    <cfRule type="top10" dxfId="2074" priority="35" rank="1"/>
  </conditionalFormatting>
  <conditionalFormatting sqref="E37:I37">
    <cfRule type="top10" dxfId="2073" priority="34" rank="1"/>
  </conditionalFormatting>
  <conditionalFormatting sqref="E35:I35">
    <cfRule type="top10" dxfId="2072" priority="32" rank="1"/>
  </conditionalFormatting>
  <conditionalFormatting sqref="E33:I33">
    <cfRule type="top10" dxfId="2071" priority="31" rank="1"/>
  </conditionalFormatting>
  <conditionalFormatting sqref="E31:I31">
    <cfRule type="top10" dxfId="2070" priority="30" rank="1"/>
  </conditionalFormatting>
  <conditionalFormatting sqref="E29:I29">
    <cfRule type="top10" dxfId="2069" priority="29" rank="1"/>
  </conditionalFormatting>
  <conditionalFormatting sqref="E27:I27">
    <cfRule type="top10" dxfId="2068" priority="28" rank="1"/>
  </conditionalFormatting>
  <conditionalFormatting sqref="E21:I21">
    <cfRule type="top10" dxfId="2067" priority="27" rank="1"/>
  </conditionalFormatting>
  <conditionalFormatting sqref="E19:I19">
    <cfRule type="top10" dxfId="2066" priority="26" rank="1"/>
  </conditionalFormatting>
  <conditionalFormatting sqref="E17:I17">
    <cfRule type="top10" dxfId="2065" priority="25" rank="1"/>
  </conditionalFormatting>
  <conditionalFormatting sqref="E15:I15">
    <cfRule type="top10" dxfId="2064" priority="24" rank="1"/>
  </conditionalFormatting>
  <conditionalFormatting sqref="E13:I13">
    <cfRule type="top10" dxfId="2063" priority="23" rank="1"/>
  </conditionalFormatting>
  <conditionalFormatting sqref="E11:I11">
    <cfRule type="top10" dxfId="2062" priority="22" rank="1"/>
  </conditionalFormatting>
  <conditionalFormatting sqref="E23:I23">
    <cfRule type="top10" dxfId="2061" priority="21" rank="1"/>
  </conditionalFormatting>
  <conditionalFormatting sqref="E25:I25">
    <cfRule type="top10" dxfId="2060" priority="20" rank="1"/>
  </conditionalFormatting>
  <conditionalFormatting sqref="E81:I81">
    <cfRule type="top10" dxfId="2059" priority="17" rank="1"/>
  </conditionalFormatting>
  <conditionalFormatting sqref="E79:I79">
    <cfRule type="top10" dxfId="2058" priority="16" rank="1"/>
  </conditionalFormatting>
  <conditionalFormatting sqref="E77:I77">
    <cfRule type="top10" dxfId="2057" priority="15" rank="1"/>
  </conditionalFormatting>
  <conditionalFormatting sqref="E75:I75">
    <cfRule type="top10" dxfId="2056" priority="14" rank="1"/>
  </conditionalFormatting>
  <conditionalFormatting sqref="E73:I73">
    <cfRule type="top10" dxfId="2055" priority="13" rank="1"/>
  </conditionalFormatting>
  <conditionalFormatting sqref="E71:I71">
    <cfRule type="top10" dxfId="2054" priority="12" rank="1"/>
  </conditionalFormatting>
  <conditionalFormatting sqref="E69:I69">
    <cfRule type="top10" dxfId="2053" priority="11" rank="1"/>
  </conditionalFormatting>
  <conditionalFormatting sqref="E101:I101">
    <cfRule type="top10" dxfId="2052" priority="9" rank="1"/>
  </conditionalFormatting>
  <conditionalFormatting sqref="E99:I99">
    <cfRule type="top10" dxfId="2051" priority="8" rank="1"/>
  </conditionalFormatting>
  <conditionalFormatting sqref="E97:I97">
    <cfRule type="top10" dxfId="2050" priority="7" rank="1"/>
  </conditionalFormatting>
  <conditionalFormatting sqref="E95:I95">
    <cfRule type="top10" dxfId="2049" priority="6" rank="1"/>
  </conditionalFormatting>
  <conditionalFormatting sqref="E93:I93">
    <cfRule type="top10" dxfId="2048" priority="5" rank="1"/>
  </conditionalFormatting>
  <conditionalFormatting sqref="E91:I91">
    <cfRule type="top10" dxfId="2047" priority="4" rank="1"/>
  </conditionalFormatting>
  <conditionalFormatting sqref="E89:I89">
    <cfRule type="top10" dxfId="2046" priority="3" rank="1"/>
  </conditionalFormatting>
  <conditionalFormatting sqref="E87:I87">
    <cfRule type="top10" dxfId="2045" priority="2" rank="1"/>
  </conditionalFormatting>
  <conditionalFormatting sqref="E85:I85">
    <cfRule type="top10" dxfId="204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270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81</v>
      </c>
      <c r="F7" s="13" t="s">
        <v>82</v>
      </c>
      <c r="G7" s="13" t="s">
        <v>83</v>
      </c>
      <c r="H7" s="13" t="s">
        <v>84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2606</v>
      </c>
      <c r="F8" s="17">
        <v>5722</v>
      </c>
      <c r="G8" s="17">
        <v>3682</v>
      </c>
      <c r="H8" s="17">
        <v>3706</v>
      </c>
      <c r="I8" s="17">
        <v>442</v>
      </c>
    </row>
    <row r="9" spans="1:16384" ht="15" customHeight="1">
      <c r="A9" s="57"/>
      <c r="B9" s="64"/>
      <c r="C9" s="65"/>
      <c r="D9" s="18">
        <v>1</v>
      </c>
      <c r="E9" s="19">
        <v>0.16128233692288649</v>
      </c>
      <c r="F9" s="20">
        <v>0.35412798613689811</v>
      </c>
      <c r="G9" s="20">
        <v>0.22787473697239757</v>
      </c>
      <c r="H9" s="20">
        <v>0.22936006931550934</v>
      </c>
      <c r="I9" s="20">
        <v>2.7354870652308454E-2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909</v>
      </c>
      <c r="F10" s="24">
        <v>1747</v>
      </c>
      <c r="G10" s="24">
        <v>1099</v>
      </c>
      <c r="H10" s="24">
        <v>1082</v>
      </c>
      <c r="I10" s="24">
        <v>155</v>
      </c>
    </row>
    <row r="11" spans="1:16384" ht="15" customHeight="1">
      <c r="A11" s="57"/>
      <c r="B11" s="25"/>
      <c r="C11" s="60"/>
      <c r="D11" s="26">
        <v>1</v>
      </c>
      <c r="E11" s="27">
        <v>0.18209134615384615</v>
      </c>
      <c r="F11" s="28">
        <v>0.3499599358974359</v>
      </c>
      <c r="G11" s="28">
        <v>0.22015224358974358</v>
      </c>
      <c r="H11" s="28">
        <v>0.21674679487179488</v>
      </c>
      <c r="I11" s="28">
        <v>3.1049679487179488E-2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1662</v>
      </c>
      <c r="F12" s="31">
        <v>3881</v>
      </c>
      <c r="G12" s="31">
        <v>2510</v>
      </c>
      <c r="H12" s="31">
        <v>2578</v>
      </c>
      <c r="I12" s="31">
        <v>278</v>
      </c>
    </row>
    <row r="13" spans="1:16384" ht="15" customHeight="1">
      <c r="A13" s="57"/>
      <c r="B13" s="43"/>
      <c r="C13" s="61"/>
      <c r="D13" s="44">
        <v>1</v>
      </c>
      <c r="E13" s="45">
        <v>0.15235126959391329</v>
      </c>
      <c r="F13" s="46">
        <v>0.35576129801081674</v>
      </c>
      <c r="G13" s="46">
        <v>0.23008525071042257</v>
      </c>
      <c r="H13" s="46">
        <v>0.23631863598863323</v>
      </c>
      <c r="I13" s="46">
        <v>2.5483545696214135E-2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53</v>
      </c>
      <c r="F14" s="24">
        <v>93</v>
      </c>
      <c r="G14" s="24">
        <v>82</v>
      </c>
      <c r="H14" s="24">
        <v>126</v>
      </c>
      <c r="I14" s="24">
        <v>7</v>
      </c>
    </row>
    <row r="15" spans="1:16384" ht="15" customHeight="1">
      <c r="A15" s="57"/>
      <c r="B15" s="25"/>
      <c r="C15" s="60"/>
      <c r="D15" s="32">
        <v>1</v>
      </c>
      <c r="E15" s="27">
        <v>0.14681440443213298</v>
      </c>
      <c r="F15" s="28">
        <v>0.25761772853185594</v>
      </c>
      <c r="G15" s="28">
        <v>0.22714681440443213</v>
      </c>
      <c r="H15" s="28">
        <v>0.34903047091412742</v>
      </c>
      <c r="I15" s="28">
        <v>1.9390581717451522E-2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120</v>
      </c>
      <c r="F16" s="31">
        <v>192</v>
      </c>
      <c r="G16" s="31">
        <v>186</v>
      </c>
      <c r="H16" s="31">
        <v>182</v>
      </c>
      <c r="I16" s="31">
        <v>15</v>
      </c>
    </row>
    <row r="17" spans="1:9" ht="15" customHeight="1">
      <c r="A17" s="57"/>
      <c r="B17" s="25"/>
      <c r="C17" s="60"/>
      <c r="D17" s="32">
        <v>1</v>
      </c>
      <c r="E17" s="27">
        <v>0.17266187050359713</v>
      </c>
      <c r="F17" s="28">
        <v>0.27625899280575539</v>
      </c>
      <c r="G17" s="28">
        <v>0.26762589928057556</v>
      </c>
      <c r="H17" s="28">
        <v>0.26187050359712233</v>
      </c>
      <c r="I17" s="28">
        <v>2.1582733812949641E-2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121</v>
      </c>
      <c r="F18" s="31">
        <v>289</v>
      </c>
      <c r="G18" s="31">
        <v>203</v>
      </c>
      <c r="H18" s="31">
        <v>229</v>
      </c>
      <c r="I18" s="31">
        <v>25</v>
      </c>
    </row>
    <row r="19" spans="1:9" ht="15" customHeight="1">
      <c r="A19" s="57"/>
      <c r="B19" s="25"/>
      <c r="C19" s="60"/>
      <c r="D19" s="32">
        <v>1</v>
      </c>
      <c r="E19" s="27">
        <v>0.13956170703575549</v>
      </c>
      <c r="F19" s="28">
        <v>0.33333333333333331</v>
      </c>
      <c r="G19" s="28">
        <v>0.23414071510957324</v>
      </c>
      <c r="H19" s="28">
        <v>0.26412918108419836</v>
      </c>
      <c r="I19" s="28">
        <v>2.8835063437139562E-2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283</v>
      </c>
      <c r="F20" s="31">
        <v>590</v>
      </c>
      <c r="G20" s="31">
        <v>392</v>
      </c>
      <c r="H20" s="31">
        <v>425</v>
      </c>
      <c r="I20" s="31">
        <v>59</v>
      </c>
    </row>
    <row r="21" spans="1:9" ht="15" customHeight="1">
      <c r="A21" s="57"/>
      <c r="B21" s="25"/>
      <c r="C21" s="60"/>
      <c r="D21" s="32">
        <v>1</v>
      </c>
      <c r="E21" s="27">
        <v>0.16180674671240708</v>
      </c>
      <c r="F21" s="28">
        <v>0.33733562035448827</v>
      </c>
      <c r="G21" s="28">
        <v>0.22412807318467695</v>
      </c>
      <c r="H21" s="28">
        <v>0.24299599771297883</v>
      </c>
      <c r="I21" s="28">
        <v>3.3733562035448826E-2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524</v>
      </c>
      <c r="F22" s="31">
        <v>1327</v>
      </c>
      <c r="G22" s="31">
        <v>818</v>
      </c>
      <c r="H22" s="31">
        <v>806</v>
      </c>
      <c r="I22" s="31">
        <v>89</v>
      </c>
    </row>
    <row r="23" spans="1:9" ht="15" customHeight="1">
      <c r="A23" s="57"/>
      <c r="B23" s="25"/>
      <c r="C23" s="60"/>
      <c r="D23" s="26">
        <v>1</v>
      </c>
      <c r="E23" s="27">
        <v>0.14702581369248036</v>
      </c>
      <c r="F23" s="28">
        <v>0.372334455667789</v>
      </c>
      <c r="G23" s="28">
        <v>0.22951739618406286</v>
      </c>
      <c r="H23" s="28">
        <v>0.22615039281705948</v>
      </c>
      <c r="I23" s="28">
        <v>2.4971941638608306E-2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757</v>
      </c>
      <c r="F24" s="31">
        <v>1715</v>
      </c>
      <c r="G24" s="31">
        <v>1061</v>
      </c>
      <c r="H24" s="31">
        <v>1077</v>
      </c>
      <c r="I24" s="31">
        <v>106</v>
      </c>
    </row>
    <row r="25" spans="1:9" ht="15" customHeight="1">
      <c r="A25" s="57"/>
      <c r="B25" s="25"/>
      <c r="C25" s="60"/>
      <c r="D25" s="26">
        <v>1</v>
      </c>
      <c r="E25" s="27">
        <v>0.16051738761662426</v>
      </c>
      <c r="F25" s="28">
        <v>0.36365564037319764</v>
      </c>
      <c r="G25" s="28">
        <v>0.22497879558948261</v>
      </c>
      <c r="H25" s="28">
        <v>0.22837150127226463</v>
      </c>
      <c r="I25" s="28">
        <v>2.2476675148430873E-2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698</v>
      </c>
      <c r="F26" s="31">
        <v>1396</v>
      </c>
      <c r="G26" s="31">
        <v>860</v>
      </c>
      <c r="H26" s="31">
        <v>802</v>
      </c>
      <c r="I26" s="31">
        <v>126</v>
      </c>
    </row>
    <row r="27" spans="1:9" ht="15" customHeight="1">
      <c r="A27" s="57"/>
      <c r="B27" s="43"/>
      <c r="C27" s="61"/>
      <c r="D27" s="44">
        <v>1</v>
      </c>
      <c r="E27" s="45">
        <v>0.17980422462648118</v>
      </c>
      <c r="F27" s="46">
        <v>0.35960844925296237</v>
      </c>
      <c r="G27" s="46">
        <v>0.22153529108706851</v>
      </c>
      <c r="H27" s="46">
        <v>0.20659453889747553</v>
      </c>
      <c r="I27" s="46">
        <v>3.2457496136012363E-2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756</v>
      </c>
      <c r="F28" s="24">
        <v>2097</v>
      </c>
      <c r="G28" s="24">
        <v>1345</v>
      </c>
      <c r="H28" s="24">
        <v>1246</v>
      </c>
      <c r="I28" s="24">
        <v>110</v>
      </c>
    </row>
    <row r="29" spans="1:9" ht="15" customHeight="1">
      <c r="A29" s="57"/>
      <c r="B29" s="25"/>
      <c r="C29" s="60"/>
      <c r="D29" s="32">
        <v>1</v>
      </c>
      <c r="E29" s="27">
        <v>0.13611811307166005</v>
      </c>
      <c r="F29" s="28">
        <v>0.37756571840115233</v>
      </c>
      <c r="G29" s="28">
        <v>0.24216780698595608</v>
      </c>
      <c r="H29" s="28">
        <v>0.22434281598847677</v>
      </c>
      <c r="I29" s="28">
        <v>1.980554555275477E-2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748</v>
      </c>
      <c r="F30" s="31">
        <v>1479</v>
      </c>
      <c r="G30" s="31">
        <v>869</v>
      </c>
      <c r="H30" s="31">
        <v>846</v>
      </c>
      <c r="I30" s="31">
        <v>106</v>
      </c>
    </row>
    <row r="31" spans="1:9" ht="15" customHeight="1">
      <c r="A31" s="57"/>
      <c r="B31" s="25"/>
      <c r="C31" s="60"/>
      <c r="D31" s="32">
        <v>1</v>
      </c>
      <c r="E31" s="27">
        <v>0.18478260869565216</v>
      </c>
      <c r="F31" s="28">
        <v>0.36536561264822132</v>
      </c>
      <c r="G31" s="28">
        <v>0.21467391304347827</v>
      </c>
      <c r="H31" s="28">
        <v>0.20899209486166007</v>
      </c>
      <c r="I31" s="28">
        <v>2.6185770750988144E-2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65</v>
      </c>
      <c r="F32" s="31">
        <v>116</v>
      </c>
      <c r="G32" s="31">
        <v>102</v>
      </c>
      <c r="H32" s="31">
        <v>89</v>
      </c>
      <c r="I32" s="31">
        <v>6</v>
      </c>
    </row>
    <row r="33" spans="1:9" ht="15" customHeight="1">
      <c r="A33" s="57"/>
      <c r="B33" s="25"/>
      <c r="C33" s="60"/>
      <c r="D33" s="32">
        <v>1</v>
      </c>
      <c r="E33" s="27">
        <v>0.17195767195767195</v>
      </c>
      <c r="F33" s="28">
        <v>0.30687830687830686</v>
      </c>
      <c r="G33" s="28">
        <v>0.26984126984126983</v>
      </c>
      <c r="H33" s="28">
        <v>0.23544973544973544</v>
      </c>
      <c r="I33" s="28">
        <v>1.5873015873015872E-2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513</v>
      </c>
      <c r="F34" s="31">
        <v>1053</v>
      </c>
      <c r="G34" s="31">
        <v>698</v>
      </c>
      <c r="H34" s="31">
        <v>784</v>
      </c>
      <c r="I34" s="31">
        <v>71</v>
      </c>
    </row>
    <row r="35" spans="1:9" ht="15" customHeight="1">
      <c r="A35" s="57"/>
      <c r="B35" s="43"/>
      <c r="C35" s="61"/>
      <c r="D35" s="44">
        <v>1</v>
      </c>
      <c r="E35" s="45">
        <v>0.16447579352356526</v>
      </c>
      <c r="F35" s="46">
        <v>0.33760820775889711</v>
      </c>
      <c r="G35" s="46">
        <v>0.22378967617826226</v>
      </c>
      <c r="H35" s="46">
        <v>0.25136261622314843</v>
      </c>
      <c r="I35" s="46">
        <v>2.2763706316126963E-2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90</v>
      </c>
      <c r="F36" s="24">
        <v>382</v>
      </c>
      <c r="G36" s="24">
        <v>351</v>
      </c>
      <c r="H36" s="24">
        <v>358</v>
      </c>
      <c r="I36" s="24">
        <v>24</v>
      </c>
    </row>
    <row r="37" spans="1:9" ht="15" customHeight="1">
      <c r="A37" s="57"/>
      <c r="B37" s="25"/>
      <c r="C37" s="60"/>
      <c r="D37" s="32">
        <v>1</v>
      </c>
      <c r="E37" s="27">
        <v>7.4688796680497924E-2</v>
      </c>
      <c r="F37" s="28">
        <v>0.31701244813278007</v>
      </c>
      <c r="G37" s="28">
        <v>0.29128630705394193</v>
      </c>
      <c r="H37" s="28">
        <v>0.2970954356846473</v>
      </c>
      <c r="I37" s="28">
        <v>1.9917012448132779E-2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292</v>
      </c>
      <c r="F38" s="31">
        <v>671</v>
      </c>
      <c r="G38" s="31">
        <v>339</v>
      </c>
      <c r="H38" s="31">
        <v>210</v>
      </c>
      <c r="I38" s="31">
        <v>34</v>
      </c>
    </row>
    <row r="39" spans="1:9" ht="15" customHeight="1">
      <c r="A39" s="57"/>
      <c r="B39" s="25"/>
      <c r="C39" s="60"/>
      <c r="D39" s="32">
        <v>1</v>
      </c>
      <c r="E39" s="27">
        <v>0.18887451487710219</v>
      </c>
      <c r="F39" s="28">
        <v>0.43402328589909445</v>
      </c>
      <c r="G39" s="28">
        <v>0.21927554980595085</v>
      </c>
      <c r="H39" s="28">
        <v>0.13583441138421734</v>
      </c>
      <c r="I39" s="28">
        <v>2.1992238033635189E-2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2117</v>
      </c>
      <c r="F40" s="31">
        <v>4440</v>
      </c>
      <c r="G40" s="31">
        <v>2878</v>
      </c>
      <c r="H40" s="31">
        <v>3045</v>
      </c>
      <c r="I40" s="31">
        <v>299</v>
      </c>
    </row>
    <row r="41" spans="1:9" ht="15" customHeight="1">
      <c r="A41" s="57"/>
      <c r="B41" s="43"/>
      <c r="C41" s="61"/>
      <c r="D41" s="44">
        <v>1</v>
      </c>
      <c r="E41" s="45">
        <v>0.16566241489944439</v>
      </c>
      <c r="F41" s="46">
        <v>0.34744502699741764</v>
      </c>
      <c r="G41" s="46">
        <v>0.22521324047265046</v>
      </c>
      <c r="H41" s="46">
        <v>0.23828155567728304</v>
      </c>
      <c r="I41" s="46">
        <v>2.3397761953204477E-2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32</v>
      </c>
      <c r="F42" s="38">
        <v>100</v>
      </c>
      <c r="G42" s="38">
        <v>127</v>
      </c>
      <c r="H42" s="38">
        <v>234</v>
      </c>
      <c r="I42" s="38">
        <v>4</v>
      </c>
    </row>
    <row r="43" spans="1:9" ht="15" customHeight="1">
      <c r="A43" s="57"/>
      <c r="B43" s="25"/>
      <c r="C43" s="60"/>
      <c r="D43" s="32">
        <v>1</v>
      </c>
      <c r="E43" s="27">
        <v>6.4386317907444673E-2</v>
      </c>
      <c r="F43" s="28">
        <v>0.2012072434607646</v>
      </c>
      <c r="G43" s="28">
        <v>0.25553319919517103</v>
      </c>
      <c r="H43" s="28">
        <v>0.47082494969818911</v>
      </c>
      <c r="I43" s="28">
        <v>8.0482897384305842E-3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809</v>
      </c>
      <c r="F44" s="40">
        <v>2717</v>
      </c>
      <c r="G44" s="40">
        <v>2203</v>
      </c>
      <c r="H44" s="40">
        <v>2272</v>
      </c>
      <c r="I44" s="40">
        <v>146</v>
      </c>
    </row>
    <row r="45" spans="1:9" ht="15" customHeight="1">
      <c r="A45" s="57"/>
      <c r="B45" s="25"/>
      <c r="C45" s="60"/>
      <c r="D45" s="32">
        <v>1</v>
      </c>
      <c r="E45" s="27">
        <v>9.9300355959248798E-2</v>
      </c>
      <c r="F45" s="28">
        <v>0.33349699275807043</v>
      </c>
      <c r="G45" s="28">
        <v>0.2704062845219099</v>
      </c>
      <c r="H45" s="28">
        <v>0.27887565975205597</v>
      </c>
      <c r="I45" s="28">
        <v>1.7920707008714863E-2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972</v>
      </c>
      <c r="F46" s="40">
        <v>2162</v>
      </c>
      <c r="G46" s="40">
        <v>1077</v>
      </c>
      <c r="H46" s="40">
        <v>884</v>
      </c>
      <c r="I46" s="40">
        <v>102</v>
      </c>
    </row>
    <row r="47" spans="1:9" ht="15" customHeight="1">
      <c r="A47" s="57"/>
      <c r="B47" s="25"/>
      <c r="C47" s="60"/>
      <c r="D47" s="32">
        <v>1</v>
      </c>
      <c r="E47" s="27">
        <v>0.18703097941119876</v>
      </c>
      <c r="F47" s="28">
        <v>0.4160092360977487</v>
      </c>
      <c r="G47" s="28">
        <v>0.20723494323648259</v>
      </c>
      <c r="H47" s="28">
        <v>0.17009813353857994</v>
      </c>
      <c r="I47" s="28">
        <v>1.9626707715989993E-2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706</v>
      </c>
      <c r="F48" s="40">
        <v>614</v>
      </c>
      <c r="G48" s="40">
        <v>212</v>
      </c>
      <c r="H48" s="40">
        <v>244</v>
      </c>
      <c r="I48" s="40">
        <v>82</v>
      </c>
    </row>
    <row r="49" spans="1:9" ht="15" customHeight="1">
      <c r="A49" s="57"/>
      <c r="B49" s="43"/>
      <c r="C49" s="61"/>
      <c r="D49" s="44">
        <v>1</v>
      </c>
      <c r="E49" s="45">
        <v>0.37997847147470398</v>
      </c>
      <c r="F49" s="46">
        <v>0.33046286329386437</v>
      </c>
      <c r="G49" s="46">
        <v>0.11410118406889128</v>
      </c>
      <c r="H49" s="46">
        <v>0.13132400430570507</v>
      </c>
      <c r="I49" s="46">
        <v>4.4133476856835309E-2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468</v>
      </c>
      <c r="F50" s="24">
        <v>1040</v>
      </c>
      <c r="G50" s="24">
        <v>663</v>
      </c>
      <c r="H50" s="24">
        <v>558</v>
      </c>
      <c r="I50" s="24">
        <v>122</v>
      </c>
    </row>
    <row r="51" spans="1:9" ht="15" customHeight="1">
      <c r="A51" s="57"/>
      <c r="B51" s="25"/>
      <c r="C51" s="60"/>
      <c r="D51" s="32">
        <v>1</v>
      </c>
      <c r="E51" s="27">
        <v>0.16415292879691337</v>
      </c>
      <c r="F51" s="28">
        <v>0.36478428621536302</v>
      </c>
      <c r="G51" s="28">
        <v>0.23254998246229394</v>
      </c>
      <c r="H51" s="28">
        <v>0.19572079971939671</v>
      </c>
      <c r="I51" s="28">
        <v>4.2792002806032972E-2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223</v>
      </c>
      <c r="F52" s="31">
        <v>699</v>
      </c>
      <c r="G52" s="31">
        <v>499</v>
      </c>
      <c r="H52" s="31">
        <v>523</v>
      </c>
      <c r="I52" s="31">
        <v>31</v>
      </c>
    </row>
    <row r="53" spans="1:9" ht="15" customHeight="1">
      <c r="A53" s="57"/>
      <c r="B53" s="25"/>
      <c r="C53" s="60"/>
      <c r="D53" s="32">
        <v>1</v>
      </c>
      <c r="E53" s="27">
        <v>0.11291139240506329</v>
      </c>
      <c r="F53" s="28">
        <v>0.35392405063291138</v>
      </c>
      <c r="G53" s="28">
        <v>0.25265822784810127</v>
      </c>
      <c r="H53" s="28">
        <v>0.26481012658227848</v>
      </c>
      <c r="I53" s="28">
        <v>1.5696202531645571E-2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181</v>
      </c>
      <c r="F54" s="31">
        <v>343</v>
      </c>
      <c r="G54" s="31">
        <v>234</v>
      </c>
      <c r="H54" s="31">
        <v>140</v>
      </c>
      <c r="I54" s="31">
        <v>25</v>
      </c>
    </row>
    <row r="55" spans="1:9" ht="15" customHeight="1">
      <c r="A55" s="57"/>
      <c r="B55" s="25"/>
      <c r="C55" s="60"/>
      <c r="D55" s="32">
        <v>1</v>
      </c>
      <c r="E55" s="27">
        <v>0.19609967497291442</v>
      </c>
      <c r="F55" s="28">
        <v>0.37161430119176597</v>
      </c>
      <c r="G55" s="28">
        <v>0.25352112676056338</v>
      </c>
      <c r="H55" s="28">
        <v>0.15167930660888407</v>
      </c>
      <c r="I55" s="28">
        <v>2.7085590465872156E-2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201</v>
      </c>
      <c r="F56" s="31">
        <v>478</v>
      </c>
      <c r="G56" s="31">
        <v>251</v>
      </c>
      <c r="H56" s="31">
        <v>260</v>
      </c>
      <c r="I56" s="31">
        <v>25</v>
      </c>
    </row>
    <row r="57" spans="1:9" ht="15" customHeight="1">
      <c r="A57" s="57"/>
      <c r="B57" s="25"/>
      <c r="C57" s="60"/>
      <c r="D57" s="32">
        <v>1</v>
      </c>
      <c r="E57" s="27">
        <v>0.16543209876543211</v>
      </c>
      <c r="F57" s="28">
        <v>0.39341563786008232</v>
      </c>
      <c r="G57" s="28">
        <v>0.20658436213991768</v>
      </c>
      <c r="H57" s="28">
        <v>0.2139917695473251</v>
      </c>
      <c r="I57" s="28">
        <v>2.0576131687242798E-2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450</v>
      </c>
      <c r="F58" s="31">
        <v>743</v>
      </c>
      <c r="G58" s="31">
        <v>457</v>
      </c>
      <c r="H58" s="31">
        <v>335</v>
      </c>
      <c r="I58" s="31">
        <v>77</v>
      </c>
    </row>
    <row r="59" spans="1:9" ht="15" customHeight="1">
      <c r="A59" s="57"/>
      <c r="B59" s="25"/>
      <c r="C59" s="60"/>
      <c r="D59" s="32">
        <v>1</v>
      </c>
      <c r="E59" s="27">
        <v>0.21823472356935014</v>
      </c>
      <c r="F59" s="28">
        <v>0.36032977691561591</v>
      </c>
      <c r="G59" s="28">
        <v>0.22162948593598447</v>
      </c>
      <c r="H59" s="28">
        <v>0.16246362754607177</v>
      </c>
      <c r="I59" s="28">
        <v>3.7342386032977688E-2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116</v>
      </c>
      <c r="F60" s="31">
        <v>344</v>
      </c>
      <c r="G60" s="31">
        <v>275</v>
      </c>
      <c r="H60" s="31">
        <v>380</v>
      </c>
      <c r="I60" s="31">
        <v>26</v>
      </c>
    </row>
    <row r="61" spans="1:9" ht="15" customHeight="1">
      <c r="A61" s="57"/>
      <c r="B61" s="25"/>
      <c r="C61" s="60"/>
      <c r="D61" s="32">
        <v>1</v>
      </c>
      <c r="E61" s="27">
        <v>0.10166520595968449</v>
      </c>
      <c r="F61" s="28">
        <v>0.30148992112182293</v>
      </c>
      <c r="G61" s="28">
        <v>0.24101665205959685</v>
      </c>
      <c r="H61" s="28">
        <v>0.33304119193689746</v>
      </c>
      <c r="I61" s="28">
        <v>2.2787028921998246E-2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297</v>
      </c>
      <c r="F62" s="31">
        <v>795</v>
      </c>
      <c r="G62" s="31">
        <v>512</v>
      </c>
      <c r="H62" s="31">
        <v>612</v>
      </c>
      <c r="I62" s="31">
        <v>49</v>
      </c>
    </row>
    <row r="63" spans="1:9" ht="15" customHeight="1">
      <c r="A63" s="57"/>
      <c r="B63" s="25"/>
      <c r="C63" s="60"/>
      <c r="D63" s="32">
        <v>1</v>
      </c>
      <c r="E63" s="27">
        <v>0.13112582781456952</v>
      </c>
      <c r="F63" s="28">
        <v>0.35099337748344372</v>
      </c>
      <c r="G63" s="28">
        <v>0.2260485651214128</v>
      </c>
      <c r="H63" s="28">
        <v>0.27019867549668874</v>
      </c>
      <c r="I63" s="28">
        <v>2.1633554083885211E-2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218</v>
      </c>
      <c r="F64" s="31">
        <v>397</v>
      </c>
      <c r="G64" s="31">
        <v>240</v>
      </c>
      <c r="H64" s="31">
        <v>308</v>
      </c>
      <c r="I64" s="31">
        <v>24</v>
      </c>
    </row>
    <row r="65" spans="1:9" ht="15" customHeight="1">
      <c r="A65" s="57"/>
      <c r="B65" s="25"/>
      <c r="C65" s="60"/>
      <c r="D65" s="32">
        <v>1</v>
      </c>
      <c r="E65" s="27">
        <v>0.18365627632687448</v>
      </c>
      <c r="F65" s="28">
        <v>0.33445661331086773</v>
      </c>
      <c r="G65" s="28">
        <v>0.20219039595619209</v>
      </c>
      <c r="H65" s="28">
        <v>0.25947767481044648</v>
      </c>
      <c r="I65" s="28">
        <v>2.0219039595619208E-2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452</v>
      </c>
      <c r="F66" s="31">
        <v>883</v>
      </c>
      <c r="G66" s="31">
        <v>551</v>
      </c>
      <c r="H66" s="31">
        <v>590</v>
      </c>
      <c r="I66" s="31">
        <v>63</v>
      </c>
    </row>
    <row r="67" spans="1:9" ht="15" customHeight="1">
      <c r="A67" s="57"/>
      <c r="B67" s="43"/>
      <c r="C67" s="61"/>
      <c r="D67" s="44">
        <v>1</v>
      </c>
      <c r="E67" s="45">
        <v>0.17802284363922805</v>
      </c>
      <c r="F67" s="46">
        <v>0.34777471445450964</v>
      </c>
      <c r="G67" s="46">
        <v>0.21701457266640409</v>
      </c>
      <c r="H67" s="46">
        <v>0.2323749507680189</v>
      </c>
      <c r="I67" s="46">
        <v>2.4812918471839307E-2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353</v>
      </c>
      <c r="F68" s="24">
        <v>1223</v>
      </c>
      <c r="G68" s="24">
        <v>721</v>
      </c>
      <c r="H68" s="24">
        <v>601</v>
      </c>
      <c r="I68" s="24">
        <v>54</v>
      </c>
    </row>
    <row r="69" spans="1:9" ht="15" customHeight="1">
      <c r="A69" s="57"/>
      <c r="B69" s="25"/>
      <c r="C69" s="60"/>
      <c r="D69" s="32">
        <v>1</v>
      </c>
      <c r="E69" s="27">
        <v>0.11957994579945799</v>
      </c>
      <c r="F69" s="28">
        <v>0.41429539295392953</v>
      </c>
      <c r="G69" s="28">
        <v>0.24424119241192413</v>
      </c>
      <c r="H69" s="28">
        <v>0.20359078590785909</v>
      </c>
      <c r="I69" s="28">
        <v>1.8292682926829267E-2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402</v>
      </c>
      <c r="F70" s="31">
        <v>1253</v>
      </c>
      <c r="G70" s="31">
        <v>668</v>
      </c>
      <c r="H70" s="31">
        <v>537</v>
      </c>
      <c r="I70" s="31">
        <v>52</v>
      </c>
    </row>
    <row r="71" spans="1:9" ht="15" customHeight="1">
      <c r="A71" s="57"/>
      <c r="B71" s="25"/>
      <c r="C71" s="60"/>
      <c r="D71" s="32">
        <v>1</v>
      </c>
      <c r="E71" s="27">
        <v>0.13804945054945056</v>
      </c>
      <c r="F71" s="28">
        <v>0.43028846153846156</v>
      </c>
      <c r="G71" s="28">
        <v>0.22939560439560439</v>
      </c>
      <c r="H71" s="28">
        <v>0.18440934065934067</v>
      </c>
      <c r="I71" s="28">
        <v>1.7857142857142856E-2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565</v>
      </c>
      <c r="F72" s="31">
        <v>1344</v>
      </c>
      <c r="G72" s="31">
        <v>967</v>
      </c>
      <c r="H72" s="31">
        <v>863</v>
      </c>
      <c r="I72" s="31">
        <v>73</v>
      </c>
    </row>
    <row r="73" spans="1:9" ht="15" customHeight="1">
      <c r="A73" s="57"/>
      <c r="B73" s="25"/>
      <c r="C73" s="60"/>
      <c r="D73" s="32">
        <v>1</v>
      </c>
      <c r="E73" s="27">
        <v>0.14821615949632738</v>
      </c>
      <c r="F73" s="28">
        <v>0.35257082896117525</v>
      </c>
      <c r="G73" s="28">
        <v>0.25367261280167891</v>
      </c>
      <c r="H73" s="28">
        <v>0.2263903462749213</v>
      </c>
      <c r="I73" s="28">
        <v>1.9150052465897165E-2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476</v>
      </c>
      <c r="F74" s="31">
        <v>922</v>
      </c>
      <c r="G74" s="31">
        <v>632</v>
      </c>
      <c r="H74" s="31">
        <v>645</v>
      </c>
      <c r="I74" s="31">
        <v>75</v>
      </c>
    </row>
    <row r="75" spans="1:9" ht="15" customHeight="1">
      <c r="A75" s="57"/>
      <c r="B75" s="25"/>
      <c r="C75" s="60"/>
      <c r="D75" s="32">
        <v>1</v>
      </c>
      <c r="E75" s="27">
        <v>0.1730909090909091</v>
      </c>
      <c r="F75" s="28">
        <v>0.33527272727272728</v>
      </c>
      <c r="G75" s="28">
        <v>0.22981818181818181</v>
      </c>
      <c r="H75" s="28">
        <v>0.23454545454545456</v>
      </c>
      <c r="I75" s="28">
        <v>2.7272727272727271E-2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307</v>
      </c>
      <c r="F76" s="31">
        <v>476</v>
      </c>
      <c r="G76" s="31">
        <v>334</v>
      </c>
      <c r="H76" s="31">
        <v>407</v>
      </c>
      <c r="I76" s="31">
        <v>61</v>
      </c>
    </row>
    <row r="77" spans="1:9" ht="15" customHeight="1">
      <c r="A77" s="57"/>
      <c r="B77" s="25"/>
      <c r="C77" s="60"/>
      <c r="D77" s="32">
        <v>1</v>
      </c>
      <c r="E77" s="27">
        <v>0.19369085173501577</v>
      </c>
      <c r="F77" s="28">
        <v>0.30031545741324922</v>
      </c>
      <c r="G77" s="28">
        <v>0.21072555205047319</v>
      </c>
      <c r="H77" s="28">
        <v>0.25678233438485804</v>
      </c>
      <c r="I77" s="28">
        <v>3.8485804416403785E-2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287</v>
      </c>
      <c r="F78" s="31">
        <v>336</v>
      </c>
      <c r="G78" s="31">
        <v>241</v>
      </c>
      <c r="H78" s="31">
        <v>408</v>
      </c>
      <c r="I78" s="31">
        <v>57</v>
      </c>
    </row>
    <row r="79" spans="1:9" ht="15" customHeight="1">
      <c r="A79" s="57"/>
      <c r="B79" s="25"/>
      <c r="C79" s="60"/>
      <c r="D79" s="32">
        <v>1</v>
      </c>
      <c r="E79" s="27">
        <v>0.21595184349134688</v>
      </c>
      <c r="F79" s="28">
        <v>0.25282167042889392</v>
      </c>
      <c r="G79" s="28">
        <v>0.18133935289691497</v>
      </c>
      <c r="H79" s="28">
        <v>0.30699774266365687</v>
      </c>
      <c r="I79" s="28">
        <v>4.2889390519187359E-2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196</v>
      </c>
      <c r="F80" s="31">
        <v>117</v>
      </c>
      <c r="G80" s="31">
        <v>86</v>
      </c>
      <c r="H80" s="31">
        <v>220</v>
      </c>
      <c r="I80" s="31">
        <v>67</v>
      </c>
    </row>
    <row r="81" spans="1:9" ht="15" customHeight="1">
      <c r="A81" s="57"/>
      <c r="B81" s="25"/>
      <c r="C81" s="60"/>
      <c r="D81" s="32">
        <v>1</v>
      </c>
      <c r="E81" s="27">
        <v>0.2857142857142857</v>
      </c>
      <c r="F81" s="28">
        <v>0.17055393586005832</v>
      </c>
      <c r="G81" s="28">
        <v>0.12536443148688048</v>
      </c>
      <c r="H81" s="28">
        <v>0.32069970845481049</v>
      </c>
      <c r="I81" s="28">
        <v>9.7667638483965008E-2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629</v>
      </c>
      <c r="F84" s="24">
        <v>1640</v>
      </c>
      <c r="G84" s="24">
        <v>962</v>
      </c>
      <c r="H84" s="24">
        <v>871</v>
      </c>
      <c r="I84" s="24">
        <v>85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0.15022689276331502</v>
      </c>
      <c r="F85" s="28">
        <v>0.39168855982803918</v>
      </c>
      <c r="G85" s="28">
        <v>0.22975877716742299</v>
      </c>
      <c r="H85" s="28">
        <v>0.20802483878672079</v>
      </c>
      <c r="I85" s="28">
        <v>2.0300931454502031E-2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575</v>
      </c>
      <c r="F86" s="31">
        <v>1481</v>
      </c>
      <c r="G86" s="31">
        <v>827</v>
      </c>
      <c r="H86" s="31">
        <v>773</v>
      </c>
      <c r="I86" s="31">
        <v>81</v>
      </c>
    </row>
    <row r="87" spans="1:9" ht="15" customHeight="1">
      <c r="A87" s="57"/>
      <c r="B87" s="25"/>
      <c r="C87" s="60"/>
      <c r="D87" s="32">
        <v>1</v>
      </c>
      <c r="E87" s="27">
        <v>0.15386673802515385</v>
      </c>
      <c r="F87" s="28">
        <v>0.3963071982873963</v>
      </c>
      <c r="G87" s="28">
        <v>0.2213005084292213</v>
      </c>
      <c r="H87" s="28">
        <v>0.20685041477120686</v>
      </c>
      <c r="I87" s="28">
        <v>2.1675140487021675E-2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330</v>
      </c>
      <c r="F88" s="31">
        <v>800</v>
      </c>
      <c r="G88" s="31">
        <v>545</v>
      </c>
      <c r="H88" s="31">
        <v>493</v>
      </c>
      <c r="I88" s="31">
        <v>52</v>
      </c>
    </row>
    <row r="89" spans="1:9" ht="15" customHeight="1">
      <c r="A89" s="57"/>
      <c r="B89" s="25"/>
      <c r="C89" s="60"/>
      <c r="D89" s="32">
        <v>1</v>
      </c>
      <c r="E89" s="27">
        <v>0.14864864864864866</v>
      </c>
      <c r="F89" s="28">
        <v>0.36036036036036034</v>
      </c>
      <c r="G89" s="28">
        <v>0.24549549549549549</v>
      </c>
      <c r="H89" s="28">
        <v>0.22207207207207208</v>
      </c>
      <c r="I89" s="28">
        <v>2.3423423423423424E-2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525</v>
      </c>
      <c r="F90" s="31">
        <v>1008</v>
      </c>
      <c r="G90" s="31">
        <v>781</v>
      </c>
      <c r="H90" s="31">
        <v>763</v>
      </c>
      <c r="I90" s="31">
        <v>89</v>
      </c>
    </row>
    <row r="91" spans="1:9" ht="15" customHeight="1">
      <c r="A91" s="57"/>
      <c r="B91" s="25"/>
      <c r="C91" s="60"/>
      <c r="D91" s="32">
        <v>1</v>
      </c>
      <c r="E91" s="27">
        <v>0.16582438408085912</v>
      </c>
      <c r="F91" s="28">
        <v>0.31838281743524954</v>
      </c>
      <c r="G91" s="28">
        <v>0.24668351231838281</v>
      </c>
      <c r="H91" s="28">
        <v>0.24099810486418194</v>
      </c>
      <c r="I91" s="28">
        <v>2.8111181301326595E-2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303</v>
      </c>
      <c r="F92" s="31">
        <v>450</v>
      </c>
      <c r="G92" s="31">
        <v>343</v>
      </c>
      <c r="H92" s="31">
        <v>464</v>
      </c>
      <c r="I92" s="31">
        <v>79</v>
      </c>
    </row>
    <row r="93" spans="1:9" ht="15" customHeight="1">
      <c r="A93" s="57"/>
      <c r="B93" s="25"/>
      <c r="C93" s="60"/>
      <c r="D93" s="32">
        <v>1</v>
      </c>
      <c r="E93" s="27">
        <v>0.18486882245271508</v>
      </c>
      <c r="F93" s="28">
        <v>0.27455765710799268</v>
      </c>
      <c r="G93" s="28">
        <v>0.2092739475289811</v>
      </c>
      <c r="H93" s="28">
        <v>0.2830994508846858</v>
      </c>
      <c r="I93" s="28">
        <v>4.8200122025625382E-2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72</v>
      </c>
      <c r="F94" s="31">
        <v>125</v>
      </c>
      <c r="G94" s="31">
        <v>74</v>
      </c>
      <c r="H94" s="31">
        <v>113</v>
      </c>
      <c r="I94" s="31">
        <v>19</v>
      </c>
    </row>
    <row r="95" spans="1:9" ht="15" customHeight="1">
      <c r="A95" s="57"/>
      <c r="B95" s="25"/>
      <c r="C95" s="60"/>
      <c r="D95" s="32">
        <v>1</v>
      </c>
      <c r="E95" s="27">
        <v>0.17866004962779156</v>
      </c>
      <c r="F95" s="28">
        <v>0.31017369727047145</v>
      </c>
      <c r="G95" s="28">
        <v>0.18362282878411912</v>
      </c>
      <c r="H95" s="28">
        <v>0.28039702233250619</v>
      </c>
      <c r="I95" s="28">
        <v>4.7146401985111663E-2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85</v>
      </c>
      <c r="F96" s="31">
        <v>80</v>
      </c>
      <c r="G96" s="31">
        <v>54</v>
      </c>
      <c r="H96" s="31">
        <v>131</v>
      </c>
      <c r="I96" s="31">
        <v>23</v>
      </c>
    </row>
    <row r="97" spans="1:9" ht="15" customHeight="1">
      <c r="A97" s="57"/>
      <c r="B97" s="25"/>
      <c r="C97" s="60"/>
      <c r="D97" s="32">
        <v>1</v>
      </c>
      <c r="E97" s="27">
        <v>0.22788203753351208</v>
      </c>
      <c r="F97" s="28">
        <v>0.21447721179624665</v>
      </c>
      <c r="G97" s="28">
        <v>0.1447721179624665</v>
      </c>
      <c r="H97" s="28">
        <v>0.3512064343163539</v>
      </c>
      <c r="I97" s="28">
        <v>6.1662198391420911E-2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8</v>
      </c>
      <c r="F98" s="31">
        <v>2</v>
      </c>
      <c r="G98" s="31">
        <v>6</v>
      </c>
      <c r="H98" s="31">
        <v>10</v>
      </c>
      <c r="I98" s="31">
        <v>2</v>
      </c>
    </row>
    <row r="99" spans="1:9" ht="15" customHeight="1">
      <c r="A99" s="57"/>
      <c r="B99" s="25"/>
      <c r="C99" s="60"/>
      <c r="D99" s="32">
        <v>1</v>
      </c>
      <c r="E99" s="27">
        <v>0.2857142857142857</v>
      </c>
      <c r="F99" s="28">
        <v>7.1428571428571425E-2</v>
      </c>
      <c r="G99" s="28">
        <v>0.21428571428571427</v>
      </c>
      <c r="H99" s="28">
        <v>0.35714285714285715</v>
      </c>
      <c r="I99" s="28">
        <v>7.1428571428571425E-2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</row>
    <row r="101" spans="1:9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I9">
    <cfRule type="top10" dxfId="2043" priority="56" rank="1"/>
  </conditionalFormatting>
  <conditionalFormatting sqref="E67:I67">
    <cfRule type="top10" dxfId="2042" priority="49" rank="1"/>
  </conditionalFormatting>
  <conditionalFormatting sqref="E65:I65">
    <cfRule type="top10" dxfId="2041" priority="48" rank="1"/>
  </conditionalFormatting>
  <conditionalFormatting sqref="E63:I63">
    <cfRule type="top10" dxfId="2040" priority="47" rank="1"/>
  </conditionalFormatting>
  <conditionalFormatting sqref="E61:I61">
    <cfRule type="top10" dxfId="2039" priority="46" rank="1"/>
  </conditionalFormatting>
  <conditionalFormatting sqref="E59:I59">
    <cfRule type="top10" dxfId="2038" priority="45" rank="1"/>
  </conditionalFormatting>
  <conditionalFormatting sqref="E57:I57">
    <cfRule type="top10" dxfId="2037" priority="44" rank="1"/>
  </conditionalFormatting>
  <conditionalFormatting sqref="E55:I55">
    <cfRule type="top10" dxfId="2036" priority="43" rank="1"/>
  </conditionalFormatting>
  <conditionalFormatting sqref="E53:I53">
    <cfRule type="top10" dxfId="2035" priority="42" rank="1"/>
  </conditionalFormatting>
  <conditionalFormatting sqref="E51:I51">
    <cfRule type="top10" dxfId="2034" priority="41" rank="1"/>
  </conditionalFormatting>
  <conditionalFormatting sqref="E49:I49">
    <cfRule type="top10" dxfId="2033" priority="40" rank="1"/>
  </conditionalFormatting>
  <conditionalFormatting sqref="E47:I47">
    <cfRule type="top10" dxfId="2032" priority="39" rank="1"/>
  </conditionalFormatting>
  <conditionalFormatting sqref="E45:I45">
    <cfRule type="top10" dxfId="2031" priority="38" rank="1"/>
  </conditionalFormatting>
  <conditionalFormatting sqref="E43:I43">
    <cfRule type="top10" dxfId="2030" priority="37" rank="1"/>
  </conditionalFormatting>
  <conditionalFormatting sqref="E41:I41">
    <cfRule type="top10" dxfId="2029" priority="36" rank="1"/>
  </conditionalFormatting>
  <conditionalFormatting sqref="E39:I39">
    <cfRule type="top10" dxfId="2028" priority="35" rank="1"/>
  </conditionalFormatting>
  <conditionalFormatting sqref="E37:I37">
    <cfRule type="top10" dxfId="2027" priority="34" rank="1"/>
  </conditionalFormatting>
  <conditionalFormatting sqref="E35:I35">
    <cfRule type="top10" dxfId="2026" priority="32" rank="1"/>
  </conditionalFormatting>
  <conditionalFormatting sqref="E33:I33">
    <cfRule type="top10" dxfId="2025" priority="31" rank="1"/>
  </conditionalFormatting>
  <conditionalFormatting sqref="E31:I31">
    <cfRule type="top10" dxfId="2024" priority="30" rank="1"/>
  </conditionalFormatting>
  <conditionalFormatting sqref="E29:I29">
    <cfRule type="top10" dxfId="2023" priority="29" rank="1"/>
  </conditionalFormatting>
  <conditionalFormatting sqref="E27:I27">
    <cfRule type="top10" dxfId="2022" priority="28" rank="1"/>
  </conditionalFormatting>
  <conditionalFormatting sqref="E21:I21">
    <cfRule type="top10" dxfId="2021" priority="27" rank="1"/>
  </conditionalFormatting>
  <conditionalFormatting sqref="E19:I19">
    <cfRule type="top10" dxfId="2020" priority="26" rank="1"/>
  </conditionalFormatting>
  <conditionalFormatting sqref="E17:I17">
    <cfRule type="top10" dxfId="2019" priority="25" rank="1"/>
  </conditionalFormatting>
  <conditionalFormatting sqref="E15:I15">
    <cfRule type="top10" dxfId="2018" priority="24" rank="1"/>
  </conditionalFormatting>
  <conditionalFormatting sqref="E13:I13">
    <cfRule type="top10" dxfId="2017" priority="23" rank="1"/>
  </conditionalFormatting>
  <conditionalFormatting sqref="E11:I11">
    <cfRule type="top10" dxfId="2016" priority="22" rank="1"/>
  </conditionalFormatting>
  <conditionalFormatting sqref="E23:I23">
    <cfRule type="top10" dxfId="2015" priority="21" rank="1"/>
  </conditionalFormatting>
  <conditionalFormatting sqref="E25:I25">
    <cfRule type="top10" dxfId="2014" priority="20" rank="1"/>
  </conditionalFormatting>
  <conditionalFormatting sqref="E81:I81">
    <cfRule type="top10" dxfId="2013" priority="17" rank="1"/>
  </conditionalFormatting>
  <conditionalFormatting sqref="E79:I79">
    <cfRule type="top10" dxfId="2012" priority="16" rank="1"/>
  </conditionalFormatting>
  <conditionalFormatting sqref="E77:I77">
    <cfRule type="top10" dxfId="2011" priority="15" rank="1"/>
  </conditionalFormatting>
  <conditionalFormatting sqref="E75:I75">
    <cfRule type="top10" dxfId="2010" priority="14" rank="1"/>
  </conditionalFormatting>
  <conditionalFormatting sqref="E73:I73">
    <cfRule type="top10" dxfId="2009" priority="13" rank="1"/>
  </conditionalFormatting>
  <conditionalFormatting sqref="E71:I71">
    <cfRule type="top10" dxfId="2008" priority="12" rank="1"/>
  </conditionalFormatting>
  <conditionalFormatting sqref="E69:I69">
    <cfRule type="top10" dxfId="2007" priority="11" rank="1"/>
  </conditionalFormatting>
  <conditionalFormatting sqref="E101:I101">
    <cfRule type="top10" dxfId="2006" priority="9" rank="1"/>
  </conditionalFormatting>
  <conditionalFormatting sqref="E99:I99">
    <cfRule type="top10" dxfId="2005" priority="8" rank="1"/>
  </conditionalFormatting>
  <conditionalFormatting sqref="E97:I97">
    <cfRule type="top10" dxfId="2004" priority="7" rank="1"/>
  </conditionalFormatting>
  <conditionalFormatting sqref="E95:I95">
    <cfRule type="top10" dxfId="2003" priority="6" rank="1"/>
  </conditionalFormatting>
  <conditionalFormatting sqref="E93:I93">
    <cfRule type="top10" dxfId="2002" priority="5" rank="1"/>
  </conditionalFormatting>
  <conditionalFormatting sqref="E91:I91">
    <cfRule type="top10" dxfId="2001" priority="4" rank="1"/>
  </conditionalFormatting>
  <conditionalFormatting sqref="E89:I89">
    <cfRule type="top10" dxfId="2000" priority="3" rank="1"/>
  </conditionalFormatting>
  <conditionalFormatting sqref="E87:I87">
    <cfRule type="top10" dxfId="1999" priority="2" rank="1"/>
  </conditionalFormatting>
  <conditionalFormatting sqref="E85:I85">
    <cfRule type="top10" dxfId="199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266</v>
      </c>
    </row>
    <row r="4" spans="1:16384" ht="15" customHeight="1">
      <c r="B4" s="3" t="s">
        <v>271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9581</v>
      </c>
      <c r="F8" s="17">
        <v>6128</v>
      </c>
      <c r="G8" s="17">
        <v>449</v>
      </c>
    </row>
    <row r="9" spans="1:16384" ht="15" customHeight="1">
      <c r="A9" s="57"/>
      <c r="B9" s="64"/>
      <c r="C9" s="65"/>
      <c r="D9" s="18">
        <v>1</v>
      </c>
      <c r="E9" s="19">
        <v>0.59295704913974501</v>
      </c>
      <c r="F9" s="20">
        <v>0.37925485827453892</v>
      </c>
      <c r="G9" s="20">
        <v>2.7788092585716052E-2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2981</v>
      </c>
      <c r="F10" s="24">
        <v>1862</v>
      </c>
      <c r="G10" s="24">
        <v>149</v>
      </c>
    </row>
    <row r="11" spans="1:16384" ht="15" customHeight="1">
      <c r="A11" s="57"/>
      <c r="B11" s="25"/>
      <c r="C11" s="60"/>
      <c r="D11" s="26">
        <v>1</v>
      </c>
      <c r="E11" s="27">
        <v>0.59715544871794868</v>
      </c>
      <c r="F11" s="28">
        <v>0.37299679487179488</v>
      </c>
      <c r="G11" s="28">
        <v>2.9847756410256412E-2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6441</v>
      </c>
      <c r="F12" s="31">
        <v>4175</v>
      </c>
      <c r="G12" s="31">
        <v>293</v>
      </c>
    </row>
    <row r="13" spans="1:16384" ht="15" customHeight="1">
      <c r="A13" s="57"/>
      <c r="B13" s="43"/>
      <c r="C13" s="61"/>
      <c r="D13" s="44">
        <v>1</v>
      </c>
      <c r="E13" s="45">
        <v>0.59042992024933538</v>
      </c>
      <c r="F13" s="46">
        <v>0.38271152259602165</v>
      </c>
      <c r="G13" s="46">
        <v>2.6858557154642956E-2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169</v>
      </c>
      <c r="F14" s="24">
        <v>184</v>
      </c>
      <c r="G14" s="24">
        <v>8</v>
      </c>
    </row>
    <row r="15" spans="1:16384" ht="15" customHeight="1">
      <c r="A15" s="57"/>
      <c r="B15" s="25"/>
      <c r="C15" s="60"/>
      <c r="D15" s="32">
        <v>1</v>
      </c>
      <c r="E15" s="27">
        <v>0.46814404432132967</v>
      </c>
      <c r="F15" s="28">
        <v>0.50969529085872578</v>
      </c>
      <c r="G15" s="28">
        <v>2.2160664819944598E-2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375</v>
      </c>
      <c r="F16" s="31">
        <v>304</v>
      </c>
      <c r="G16" s="31">
        <v>16</v>
      </c>
    </row>
    <row r="17" spans="1:7" ht="15" customHeight="1">
      <c r="A17" s="57"/>
      <c r="B17" s="25"/>
      <c r="C17" s="60"/>
      <c r="D17" s="32">
        <v>1</v>
      </c>
      <c r="E17" s="27">
        <v>0.53956834532374098</v>
      </c>
      <c r="F17" s="28">
        <v>0.43741007194244602</v>
      </c>
      <c r="G17" s="28">
        <v>2.302158273381295E-2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495</v>
      </c>
      <c r="F18" s="31">
        <v>354</v>
      </c>
      <c r="G18" s="31">
        <v>18</v>
      </c>
    </row>
    <row r="19" spans="1:7" ht="15" customHeight="1">
      <c r="A19" s="57"/>
      <c r="B19" s="25"/>
      <c r="C19" s="60"/>
      <c r="D19" s="32">
        <v>1</v>
      </c>
      <c r="E19" s="27">
        <v>0.5709342560553633</v>
      </c>
      <c r="F19" s="28">
        <v>0.40830449826989618</v>
      </c>
      <c r="G19" s="28">
        <v>2.0761245674740483E-2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994</v>
      </c>
      <c r="F20" s="31">
        <v>695</v>
      </c>
      <c r="G20" s="31">
        <v>60</v>
      </c>
    </row>
    <row r="21" spans="1:7" ht="15" customHeight="1">
      <c r="A21" s="57"/>
      <c r="B21" s="25"/>
      <c r="C21" s="60"/>
      <c r="D21" s="32">
        <v>1</v>
      </c>
      <c r="E21" s="27">
        <v>0.56832475700400231</v>
      </c>
      <c r="F21" s="28">
        <v>0.39736992567181245</v>
      </c>
      <c r="G21" s="28">
        <v>3.430531732418525E-2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2100</v>
      </c>
      <c r="F22" s="31">
        <v>1369</v>
      </c>
      <c r="G22" s="31">
        <v>95</v>
      </c>
    </row>
    <row r="23" spans="1:7" ht="15" customHeight="1">
      <c r="A23" s="57"/>
      <c r="B23" s="25"/>
      <c r="C23" s="60"/>
      <c r="D23" s="26">
        <v>1</v>
      </c>
      <c r="E23" s="27">
        <v>0.58922558922558921</v>
      </c>
      <c r="F23" s="28">
        <v>0.38411896745230079</v>
      </c>
      <c r="G23" s="28">
        <v>2.6655443322109989E-2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2795</v>
      </c>
      <c r="F24" s="31">
        <v>1812</v>
      </c>
      <c r="G24" s="31">
        <v>109</v>
      </c>
    </row>
    <row r="25" spans="1:7" ht="15" customHeight="1">
      <c r="A25" s="57"/>
      <c r="B25" s="25"/>
      <c r="C25" s="60"/>
      <c r="D25" s="26">
        <v>1</v>
      </c>
      <c r="E25" s="27">
        <v>0.59266327396098384</v>
      </c>
      <c r="F25" s="28">
        <v>0.38422391857506361</v>
      </c>
      <c r="G25" s="28">
        <v>2.3112807463952501E-2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2445</v>
      </c>
      <c r="F26" s="31">
        <v>1306</v>
      </c>
      <c r="G26" s="31">
        <v>131</v>
      </c>
    </row>
    <row r="27" spans="1:7" ht="15" customHeight="1">
      <c r="A27" s="57"/>
      <c r="B27" s="43"/>
      <c r="C27" s="61"/>
      <c r="D27" s="44">
        <v>1</v>
      </c>
      <c r="E27" s="45">
        <v>0.62982998454404948</v>
      </c>
      <c r="F27" s="46">
        <v>0.33642452344152501</v>
      </c>
      <c r="G27" s="46">
        <v>3.3745492014425553E-2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3186</v>
      </c>
      <c r="F28" s="24">
        <v>2235</v>
      </c>
      <c r="G28" s="24">
        <v>133</v>
      </c>
    </row>
    <row r="29" spans="1:7" ht="15" customHeight="1">
      <c r="A29" s="57"/>
      <c r="B29" s="25"/>
      <c r="C29" s="60"/>
      <c r="D29" s="32">
        <v>1</v>
      </c>
      <c r="E29" s="27">
        <v>0.57364061937342459</v>
      </c>
      <c r="F29" s="28">
        <v>0.40241267554915378</v>
      </c>
      <c r="G29" s="28">
        <v>2.3946705077421679E-2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2567</v>
      </c>
      <c r="F30" s="31">
        <v>1383</v>
      </c>
      <c r="G30" s="31">
        <v>98</v>
      </c>
    </row>
    <row r="31" spans="1:7" ht="15" customHeight="1">
      <c r="A31" s="57"/>
      <c r="B31" s="25"/>
      <c r="C31" s="60"/>
      <c r="D31" s="32">
        <v>1</v>
      </c>
      <c r="E31" s="27">
        <v>0.63414031620553357</v>
      </c>
      <c r="F31" s="28">
        <v>0.3416501976284585</v>
      </c>
      <c r="G31" s="28">
        <v>2.4209486166007904E-2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207</v>
      </c>
      <c r="F32" s="31">
        <v>162</v>
      </c>
      <c r="G32" s="31">
        <v>9</v>
      </c>
    </row>
    <row r="33" spans="1:7" ht="15" customHeight="1">
      <c r="A33" s="57"/>
      <c r="B33" s="25"/>
      <c r="C33" s="60"/>
      <c r="D33" s="32">
        <v>1</v>
      </c>
      <c r="E33" s="27">
        <v>0.54761904761904767</v>
      </c>
      <c r="F33" s="28">
        <v>0.42857142857142855</v>
      </c>
      <c r="G33" s="28">
        <v>2.3809523809523808E-2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1865</v>
      </c>
      <c r="F34" s="31">
        <v>1185</v>
      </c>
      <c r="G34" s="31">
        <v>69</v>
      </c>
    </row>
    <row r="35" spans="1:7" ht="15" customHeight="1">
      <c r="A35" s="57"/>
      <c r="B35" s="43"/>
      <c r="C35" s="61"/>
      <c r="D35" s="44">
        <v>1</v>
      </c>
      <c r="E35" s="45">
        <v>0.59794806027572944</v>
      </c>
      <c r="F35" s="46">
        <v>0.37992946457197818</v>
      </c>
      <c r="G35" s="46">
        <v>2.21224751522924E-2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505</v>
      </c>
      <c r="F36" s="24">
        <v>674</v>
      </c>
      <c r="G36" s="24">
        <v>26</v>
      </c>
    </row>
    <row r="37" spans="1:7" ht="15" customHeight="1">
      <c r="A37" s="57"/>
      <c r="B37" s="25"/>
      <c r="C37" s="60"/>
      <c r="D37" s="32">
        <v>1</v>
      </c>
      <c r="E37" s="27">
        <v>0.41908713692946059</v>
      </c>
      <c r="F37" s="28">
        <v>0.55933609958506225</v>
      </c>
      <c r="G37" s="28">
        <v>2.1576763485477178E-2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1000</v>
      </c>
      <c r="F38" s="31">
        <v>503</v>
      </c>
      <c r="G38" s="31">
        <v>43</v>
      </c>
    </row>
    <row r="39" spans="1:7" ht="15" customHeight="1">
      <c r="A39" s="57"/>
      <c r="B39" s="25"/>
      <c r="C39" s="60"/>
      <c r="D39" s="32">
        <v>1</v>
      </c>
      <c r="E39" s="27">
        <v>0.64683053040103489</v>
      </c>
      <c r="F39" s="28">
        <v>0.32535575679172057</v>
      </c>
      <c r="G39" s="28">
        <v>2.7813712807244501E-2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7708</v>
      </c>
      <c r="F40" s="31">
        <v>4776</v>
      </c>
      <c r="G40" s="31">
        <v>295</v>
      </c>
    </row>
    <row r="41" spans="1:7" ht="15" customHeight="1">
      <c r="A41" s="57"/>
      <c r="B41" s="43"/>
      <c r="C41" s="61"/>
      <c r="D41" s="44">
        <v>1</v>
      </c>
      <c r="E41" s="45">
        <v>0.60317708740903042</v>
      </c>
      <c r="F41" s="46">
        <v>0.37373816417560057</v>
      </c>
      <c r="G41" s="46">
        <v>2.3084748415368964E-2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159</v>
      </c>
      <c r="F42" s="38">
        <v>328</v>
      </c>
      <c r="G42" s="38">
        <v>10</v>
      </c>
    </row>
    <row r="43" spans="1:7" ht="15" customHeight="1">
      <c r="A43" s="57"/>
      <c r="B43" s="25"/>
      <c r="C43" s="60"/>
      <c r="D43" s="32">
        <v>1</v>
      </c>
      <c r="E43" s="27">
        <v>0.31991951710261568</v>
      </c>
      <c r="F43" s="28">
        <v>0.65995975855130784</v>
      </c>
      <c r="G43" s="28">
        <v>2.0120724346076459E-2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4121</v>
      </c>
      <c r="F44" s="40">
        <v>3871</v>
      </c>
      <c r="G44" s="40">
        <v>155</v>
      </c>
    </row>
    <row r="45" spans="1:7" ht="15" customHeight="1">
      <c r="A45" s="57"/>
      <c r="B45" s="25"/>
      <c r="C45" s="60"/>
      <c r="D45" s="32">
        <v>1</v>
      </c>
      <c r="E45" s="27">
        <v>0.50583036700625994</v>
      </c>
      <c r="F45" s="28">
        <v>0.47514422486804958</v>
      </c>
      <c r="G45" s="28">
        <v>1.9025408125690438E-2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3576</v>
      </c>
      <c r="F46" s="40">
        <v>1507</v>
      </c>
      <c r="G46" s="40">
        <v>114</v>
      </c>
    </row>
    <row r="47" spans="1:7" ht="15" customHeight="1">
      <c r="A47" s="57"/>
      <c r="B47" s="25"/>
      <c r="C47" s="60"/>
      <c r="D47" s="32">
        <v>1</v>
      </c>
      <c r="E47" s="27">
        <v>0.6880892822782374</v>
      </c>
      <c r="F47" s="28">
        <v>0.28997498556859724</v>
      </c>
      <c r="G47" s="28">
        <v>2.1935732153165289E-2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1468</v>
      </c>
      <c r="F48" s="40">
        <v>324</v>
      </c>
      <c r="G48" s="40">
        <v>66</v>
      </c>
    </row>
    <row r="49" spans="1:7" ht="15" customHeight="1">
      <c r="A49" s="57"/>
      <c r="B49" s="43"/>
      <c r="C49" s="61"/>
      <c r="D49" s="44">
        <v>1</v>
      </c>
      <c r="E49" s="45">
        <v>0.79009687836383202</v>
      </c>
      <c r="F49" s="46">
        <v>0.1743810548977395</v>
      </c>
      <c r="G49" s="46">
        <v>3.5522066738428421E-2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1709</v>
      </c>
      <c r="F50" s="24">
        <v>1027</v>
      </c>
      <c r="G50" s="24">
        <v>115</v>
      </c>
    </row>
    <row r="51" spans="1:7" ht="15" customHeight="1">
      <c r="A51" s="57"/>
      <c r="B51" s="25"/>
      <c r="C51" s="60"/>
      <c r="D51" s="32">
        <v>1</v>
      </c>
      <c r="E51" s="27">
        <v>0.59943879340582251</v>
      </c>
      <c r="F51" s="28">
        <v>0.36022448263767098</v>
      </c>
      <c r="G51" s="28">
        <v>4.033672395650649E-2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1080</v>
      </c>
      <c r="F52" s="31">
        <v>862</v>
      </c>
      <c r="G52" s="31">
        <v>33</v>
      </c>
    </row>
    <row r="53" spans="1:7" ht="15" customHeight="1">
      <c r="A53" s="57"/>
      <c r="B53" s="25"/>
      <c r="C53" s="60"/>
      <c r="D53" s="32">
        <v>1</v>
      </c>
      <c r="E53" s="27">
        <v>0.54683544303797471</v>
      </c>
      <c r="F53" s="28">
        <v>0.43645569620253166</v>
      </c>
      <c r="G53" s="28">
        <v>1.6708860759493672E-2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639</v>
      </c>
      <c r="F54" s="31">
        <v>266</v>
      </c>
      <c r="G54" s="31">
        <v>18</v>
      </c>
    </row>
    <row r="55" spans="1:7" ht="15" customHeight="1">
      <c r="A55" s="57"/>
      <c r="B55" s="25"/>
      <c r="C55" s="60"/>
      <c r="D55" s="32">
        <v>1</v>
      </c>
      <c r="E55" s="27">
        <v>0.69230769230769229</v>
      </c>
      <c r="F55" s="28">
        <v>0.28819068255687974</v>
      </c>
      <c r="G55" s="28">
        <v>1.9501625135427952E-2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789</v>
      </c>
      <c r="F56" s="31">
        <v>409</v>
      </c>
      <c r="G56" s="31">
        <v>17</v>
      </c>
    </row>
    <row r="57" spans="1:7" ht="15" customHeight="1">
      <c r="A57" s="57"/>
      <c r="B57" s="25"/>
      <c r="C57" s="60"/>
      <c r="D57" s="32">
        <v>1</v>
      </c>
      <c r="E57" s="27">
        <v>0.64938271604938269</v>
      </c>
      <c r="F57" s="28">
        <v>0.33662551440329219</v>
      </c>
      <c r="G57" s="28">
        <v>1.3991769547325103E-2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1344</v>
      </c>
      <c r="F58" s="31">
        <v>623</v>
      </c>
      <c r="G58" s="31">
        <v>95</v>
      </c>
    </row>
    <row r="59" spans="1:7" ht="15" customHeight="1">
      <c r="A59" s="57"/>
      <c r="B59" s="25"/>
      <c r="C59" s="60"/>
      <c r="D59" s="32">
        <v>1</v>
      </c>
      <c r="E59" s="27">
        <v>0.6517943743937924</v>
      </c>
      <c r="F59" s="28">
        <v>0.30213385063045589</v>
      </c>
      <c r="G59" s="28">
        <v>4.6071774975751698E-2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562</v>
      </c>
      <c r="F60" s="31">
        <v>553</v>
      </c>
      <c r="G60" s="31">
        <v>26</v>
      </c>
    </row>
    <row r="61" spans="1:7" ht="15" customHeight="1">
      <c r="A61" s="57"/>
      <c r="B61" s="25"/>
      <c r="C61" s="60"/>
      <c r="D61" s="32">
        <v>1</v>
      </c>
      <c r="E61" s="27">
        <v>0.49255039439088522</v>
      </c>
      <c r="F61" s="28">
        <v>0.48466257668711654</v>
      </c>
      <c r="G61" s="28">
        <v>2.2787028921998246E-2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1286</v>
      </c>
      <c r="F62" s="31">
        <v>918</v>
      </c>
      <c r="G62" s="31">
        <v>61</v>
      </c>
    </row>
    <row r="63" spans="1:7" ht="15" customHeight="1">
      <c r="A63" s="57"/>
      <c r="B63" s="25"/>
      <c r="C63" s="60"/>
      <c r="D63" s="32">
        <v>1</v>
      </c>
      <c r="E63" s="27">
        <v>0.56777041942604856</v>
      </c>
      <c r="F63" s="28">
        <v>0.40529801324503312</v>
      </c>
      <c r="G63" s="28">
        <v>2.6931567328918323E-2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718</v>
      </c>
      <c r="F64" s="31">
        <v>453</v>
      </c>
      <c r="G64" s="31">
        <v>16</v>
      </c>
    </row>
    <row r="65" spans="1:7" ht="15" customHeight="1">
      <c r="A65" s="57"/>
      <c r="B65" s="25"/>
      <c r="C65" s="60"/>
      <c r="D65" s="32">
        <v>1</v>
      </c>
      <c r="E65" s="27">
        <v>0.60488626790227462</v>
      </c>
      <c r="F65" s="28">
        <v>0.38163437236731257</v>
      </c>
      <c r="G65" s="28">
        <v>1.3479359730412805E-2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1454</v>
      </c>
      <c r="F66" s="31">
        <v>1017</v>
      </c>
      <c r="G66" s="31">
        <v>68</v>
      </c>
    </row>
    <row r="67" spans="1:7" ht="15" customHeight="1">
      <c r="A67" s="57"/>
      <c r="B67" s="43"/>
      <c r="C67" s="61"/>
      <c r="D67" s="44">
        <v>1</v>
      </c>
      <c r="E67" s="45">
        <v>0.57266640409610081</v>
      </c>
      <c r="F67" s="46">
        <v>0.40055139818826307</v>
      </c>
      <c r="G67" s="46">
        <v>2.6782197715636079E-2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1617</v>
      </c>
      <c r="F68" s="24">
        <v>1268</v>
      </c>
      <c r="G68" s="24">
        <v>67</v>
      </c>
    </row>
    <row r="69" spans="1:7" ht="15" customHeight="1">
      <c r="A69" s="57"/>
      <c r="B69" s="25"/>
      <c r="C69" s="60"/>
      <c r="D69" s="32">
        <v>1</v>
      </c>
      <c r="E69" s="27">
        <v>0.54776422764227639</v>
      </c>
      <c r="F69" s="28">
        <v>0.42953929539295393</v>
      </c>
      <c r="G69" s="28">
        <v>2.2696476964769646E-2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1840</v>
      </c>
      <c r="F70" s="31">
        <v>1012</v>
      </c>
      <c r="G70" s="31">
        <v>60</v>
      </c>
    </row>
    <row r="71" spans="1:7" ht="15" customHeight="1">
      <c r="A71" s="57"/>
      <c r="B71" s="25"/>
      <c r="C71" s="60"/>
      <c r="D71" s="32">
        <v>1</v>
      </c>
      <c r="E71" s="27">
        <v>0.63186813186813184</v>
      </c>
      <c r="F71" s="28">
        <v>0.34752747252747251</v>
      </c>
      <c r="G71" s="28">
        <v>2.0604395604395604E-2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2148</v>
      </c>
      <c r="F72" s="31">
        <v>1580</v>
      </c>
      <c r="G72" s="31">
        <v>84</v>
      </c>
    </row>
    <row r="73" spans="1:7" ht="15" customHeight="1">
      <c r="A73" s="57"/>
      <c r="B73" s="25"/>
      <c r="C73" s="60"/>
      <c r="D73" s="32">
        <v>1</v>
      </c>
      <c r="E73" s="27">
        <v>0.56348373557187825</v>
      </c>
      <c r="F73" s="28">
        <v>0.41448058761804829</v>
      </c>
      <c r="G73" s="28">
        <v>2.2035676810073453E-2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1746</v>
      </c>
      <c r="F74" s="31">
        <v>939</v>
      </c>
      <c r="G74" s="31">
        <v>65</v>
      </c>
    </row>
    <row r="75" spans="1:7" ht="15" customHeight="1">
      <c r="A75" s="57"/>
      <c r="B75" s="25"/>
      <c r="C75" s="60"/>
      <c r="D75" s="32">
        <v>1</v>
      </c>
      <c r="E75" s="27">
        <v>0.63490909090909087</v>
      </c>
      <c r="F75" s="28">
        <v>0.34145454545454546</v>
      </c>
      <c r="G75" s="28">
        <v>2.3636363636363636E-2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947</v>
      </c>
      <c r="F76" s="31">
        <v>587</v>
      </c>
      <c r="G76" s="31">
        <v>51</v>
      </c>
    </row>
    <row r="77" spans="1:7" ht="15" customHeight="1">
      <c r="A77" s="57"/>
      <c r="B77" s="25"/>
      <c r="C77" s="60"/>
      <c r="D77" s="32">
        <v>1</v>
      </c>
      <c r="E77" s="27">
        <v>0.59747634069400635</v>
      </c>
      <c r="F77" s="28">
        <v>0.37034700315457414</v>
      </c>
      <c r="G77" s="28">
        <v>3.2176656151419555E-2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791</v>
      </c>
      <c r="F78" s="31">
        <v>475</v>
      </c>
      <c r="G78" s="31">
        <v>63</v>
      </c>
    </row>
    <row r="79" spans="1:7" ht="15" customHeight="1">
      <c r="A79" s="57"/>
      <c r="B79" s="25"/>
      <c r="C79" s="60"/>
      <c r="D79" s="32">
        <v>1</v>
      </c>
      <c r="E79" s="27">
        <v>0.59518434913468776</v>
      </c>
      <c r="F79" s="28">
        <v>0.35741158765989467</v>
      </c>
      <c r="G79" s="28">
        <v>4.740406320541761E-2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412</v>
      </c>
      <c r="F80" s="31">
        <v>219</v>
      </c>
      <c r="G80" s="31">
        <v>55</v>
      </c>
    </row>
    <row r="81" spans="1:7" ht="15" customHeight="1">
      <c r="A81" s="57"/>
      <c r="B81" s="25"/>
      <c r="C81" s="60"/>
      <c r="D81" s="32">
        <v>1</v>
      </c>
      <c r="E81" s="27">
        <v>0.6005830903790087</v>
      </c>
      <c r="F81" s="28">
        <v>0.31924198250728864</v>
      </c>
      <c r="G81" s="28">
        <v>8.0174927113702624E-2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2590</v>
      </c>
      <c r="F84" s="24">
        <v>1504</v>
      </c>
      <c r="G84" s="24">
        <v>93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0.61858132314306191</v>
      </c>
      <c r="F85" s="28">
        <v>0.35920706950083592</v>
      </c>
      <c r="G85" s="28">
        <v>2.2211607356102222E-2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2330</v>
      </c>
      <c r="F86" s="31">
        <v>1324</v>
      </c>
      <c r="G86" s="31">
        <v>83</v>
      </c>
    </row>
    <row r="87" spans="1:7" ht="15" customHeight="1">
      <c r="A87" s="57"/>
      <c r="B87" s="25"/>
      <c r="C87" s="60"/>
      <c r="D87" s="32">
        <v>1</v>
      </c>
      <c r="E87" s="27">
        <v>0.62349478191062346</v>
      </c>
      <c r="F87" s="28">
        <v>0.35429488894835431</v>
      </c>
      <c r="G87" s="28">
        <v>2.2210329141022209E-2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1291</v>
      </c>
      <c r="F88" s="31">
        <v>876</v>
      </c>
      <c r="G88" s="31">
        <v>53</v>
      </c>
    </row>
    <row r="89" spans="1:7" ht="15" customHeight="1">
      <c r="A89" s="57"/>
      <c r="B89" s="25"/>
      <c r="C89" s="60"/>
      <c r="D89" s="32">
        <v>1</v>
      </c>
      <c r="E89" s="27">
        <v>0.58153153153153159</v>
      </c>
      <c r="F89" s="28">
        <v>0.39459459459459462</v>
      </c>
      <c r="G89" s="28">
        <v>2.3873873873873873E-2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1750</v>
      </c>
      <c r="F90" s="31">
        <v>1320</v>
      </c>
      <c r="G90" s="31">
        <v>96</v>
      </c>
    </row>
    <row r="91" spans="1:7" ht="15" customHeight="1">
      <c r="A91" s="57"/>
      <c r="B91" s="25"/>
      <c r="C91" s="60"/>
      <c r="D91" s="32">
        <v>1</v>
      </c>
      <c r="E91" s="27">
        <v>0.55274794693619711</v>
      </c>
      <c r="F91" s="28">
        <v>0.41692987997473152</v>
      </c>
      <c r="G91" s="28">
        <v>3.0322173089071383E-2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952</v>
      </c>
      <c r="F92" s="31">
        <v>619</v>
      </c>
      <c r="G92" s="31">
        <v>68</v>
      </c>
    </row>
    <row r="93" spans="1:7" ht="15" customHeight="1">
      <c r="A93" s="57"/>
      <c r="B93" s="25"/>
      <c r="C93" s="60"/>
      <c r="D93" s="32">
        <v>1</v>
      </c>
      <c r="E93" s="27">
        <v>0.58084197681513117</v>
      </c>
      <c r="F93" s="28">
        <v>0.37766931055521658</v>
      </c>
      <c r="G93" s="28">
        <v>4.148871262965223E-2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216</v>
      </c>
      <c r="F94" s="31">
        <v>169</v>
      </c>
      <c r="G94" s="31">
        <v>18</v>
      </c>
    </row>
    <row r="95" spans="1:7" ht="15" customHeight="1">
      <c r="A95" s="57"/>
      <c r="B95" s="25"/>
      <c r="C95" s="60"/>
      <c r="D95" s="32">
        <v>1</v>
      </c>
      <c r="E95" s="27">
        <v>0.53598014888337464</v>
      </c>
      <c r="F95" s="28">
        <v>0.41935483870967744</v>
      </c>
      <c r="G95" s="28">
        <v>4.4665012406947889E-2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207</v>
      </c>
      <c r="F96" s="31">
        <v>147</v>
      </c>
      <c r="G96" s="31">
        <v>19</v>
      </c>
    </row>
    <row r="97" spans="1:7" ht="15" customHeight="1">
      <c r="A97" s="57"/>
      <c r="B97" s="25"/>
      <c r="C97" s="60"/>
      <c r="D97" s="32">
        <v>1</v>
      </c>
      <c r="E97" s="27">
        <v>0.55495978552278824</v>
      </c>
      <c r="F97" s="28">
        <v>0.3941018766756032</v>
      </c>
      <c r="G97" s="28">
        <v>5.0938337801608578E-2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11</v>
      </c>
      <c r="F98" s="31">
        <v>14</v>
      </c>
      <c r="G98" s="31">
        <v>3</v>
      </c>
    </row>
    <row r="99" spans="1:7" ht="15" customHeight="1">
      <c r="A99" s="57"/>
      <c r="B99" s="25"/>
      <c r="C99" s="60"/>
      <c r="D99" s="32">
        <v>1</v>
      </c>
      <c r="E99" s="27">
        <v>0.39285714285714285</v>
      </c>
      <c r="F99" s="28">
        <v>0.5</v>
      </c>
      <c r="G99" s="28">
        <v>0.10714285714285714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997" priority="56" rank="1"/>
  </conditionalFormatting>
  <conditionalFormatting sqref="E67:G67">
    <cfRule type="top10" dxfId="1996" priority="49" rank="1"/>
  </conditionalFormatting>
  <conditionalFormatting sqref="E65:G65">
    <cfRule type="top10" dxfId="1995" priority="48" rank="1"/>
  </conditionalFormatting>
  <conditionalFormatting sqref="E63:G63">
    <cfRule type="top10" dxfId="1994" priority="47" rank="1"/>
  </conditionalFormatting>
  <conditionalFormatting sqref="E61:G61">
    <cfRule type="top10" dxfId="1993" priority="46" rank="1"/>
  </conditionalFormatting>
  <conditionalFormatting sqref="E59:G59">
    <cfRule type="top10" dxfId="1992" priority="45" rank="1"/>
  </conditionalFormatting>
  <conditionalFormatting sqref="E57:G57">
    <cfRule type="top10" dxfId="1991" priority="44" rank="1"/>
  </conditionalFormatting>
  <conditionalFormatting sqref="E55:G55">
    <cfRule type="top10" dxfId="1990" priority="43" rank="1"/>
  </conditionalFormatting>
  <conditionalFormatting sqref="E53:G53">
    <cfRule type="top10" dxfId="1989" priority="42" rank="1"/>
  </conditionalFormatting>
  <conditionalFormatting sqref="E51:G51">
    <cfRule type="top10" dxfId="1988" priority="41" rank="1"/>
  </conditionalFormatting>
  <conditionalFormatting sqref="E49:G49">
    <cfRule type="top10" dxfId="1987" priority="40" rank="1"/>
  </conditionalFormatting>
  <conditionalFormatting sqref="E47:G47">
    <cfRule type="top10" dxfId="1986" priority="39" rank="1"/>
  </conditionalFormatting>
  <conditionalFormatting sqref="E45:G45">
    <cfRule type="top10" dxfId="1985" priority="38" rank="1"/>
  </conditionalFormatting>
  <conditionalFormatting sqref="E43:G43">
    <cfRule type="top10" dxfId="1984" priority="37" rank="1"/>
  </conditionalFormatting>
  <conditionalFormatting sqref="E41:G41">
    <cfRule type="top10" dxfId="1983" priority="36" rank="1"/>
  </conditionalFormatting>
  <conditionalFormatting sqref="E39:G39">
    <cfRule type="top10" dxfId="1982" priority="35" rank="1"/>
  </conditionalFormatting>
  <conditionalFormatting sqref="E37:G37">
    <cfRule type="top10" dxfId="1981" priority="34" rank="1"/>
  </conditionalFormatting>
  <conditionalFormatting sqref="E35:G35">
    <cfRule type="top10" dxfId="1980" priority="32" rank="1"/>
  </conditionalFormatting>
  <conditionalFormatting sqref="E33:G33">
    <cfRule type="top10" dxfId="1979" priority="31" rank="1"/>
  </conditionalFormatting>
  <conditionalFormatting sqref="E31:G31">
    <cfRule type="top10" dxfId="1978" priority="30" rank="1"/>
  </conditionalFormatting>
  <conditionalFormatting sqref="E29:G29">
    <cfRule type="top10" dxfId="1977" priority="29" rank="1"/>
  </conditionalFormatting>
  <conditionalFormatting sqref="E27:G27">
    <cfRule type="top10" dxfId="1976" priority="28" rank="1"/>
  </conditionalFormatting>
  <conditionalFormatting sqref="E21:G21">
    <cfRule type="top10" dxfId="1975" priority="27" rank="1"/>
  </conditionalFormatting>
  <conditionalFormatting sqref="E19:G19">
    <cfRule type="top10" dxfId="1974" priority="26" rank="1"/>
  </conditionalFormatting>
  <conditionalFormatting sqref="E17:G17">
    <cfRule type="top10" dxfId="1973" priority="25" rank="1"/>
  </conditionalFormatting>
  <conditionalFormatting sqref="E15:G15">
    <cfRule type="top10" dxfId="1972" priority="24" rank="1"/>
  </conditionalFormatting>
  <conditionalFormatting sqref="E13:G13">
    <cfRule type="top10" dxfId="1971" priority="23" rank="1"/>
  </conditionalFormatting>
  <conditionalFormatting sqref="E11:G11">
    <cfRule type="top10" dxfId="1970" priority="22" rank="1"/>
  </conditionalFormatting>
  <conditionalFormatting sqref="E23:G23">
    <cfRule type="top10" dxfId="1969" priority="21" rank="1"/>
  </conditionalFormatting>
  <conditionalFormatting sqref="E25:G25">
    <cfRule type="top10" dxfId="1968" priority="20" rank="1"/>
  </conditionalFormatting>
  <conditionalFormatting sqref="E81:G81">
    <cfRule type="top10" dxfId="1967" priority="17" rank="1"/>
  </conditionalFormatting>
  <conditionalFormatting sqref="E79:G79">
    <cfRule type="top10" dxfId="1966" priority="16" rank="1"/>
  </conditionalFormatting>
  <conditionalFormatting sqref="E77:G77">
    <cfRule type="top10" dxfId="1965" priority="15" rank="1"/>
  </conditionalFormatting>
  <conditionalFormatting sqref="E75:G75">
    <cfRule type="top10" dxfId="1964" priority="14" rank="1"/>
  </conditionalFormatting>
  <conditionalFormatting sqref="E73:G73">
    <cfRule type="top10" dxfId="1963" priority="13" rank="1"/>
  </conditionalFormatting>
  <conditionalFormatting sqref="E71:G71">
    <cfRule type="top10" dxfId="1962" priority="12" rank="1"/>
  </conditionalFormatting>
  <conditionalFormatting sqref="E69:G69">
    <cfRule type="top10" dxfId="1961" priority="11" rank="1"/>
  </conditionalFormatting>
  <conditionalFormatting sqref="E101:G101">
    <cfRule type="top10" dxfId="1960" priority="9" rank="1"/>
  </conditionalFormatting>
  <conditionalFormatting sqref="E99:G99">
    <cfRule type="top10" dxfId="1959" priority="8" rank="1"/>
  </conditionalFormatting>
  <conditionalFormatting sqref="E97:G97">
    <cfRule type="top10" dxfId="1958" priority="7" rank="1"/>
  </conditionalFormatting>
  <conditionalFormatting sqref="E95:G95">
    <cfRule type="top10" dxfId="1957" priority="6" rank="1"/>
  </conditionalFormatting>
  <conditionalFormatting sqref="E93:G93">
    <cfRule type="top10" dxfId="1956" priority="5" rank="1"/>
  </conditionalFormatting>
  <conditionalFormatting sqref="E91:G91">
    <cfRule type="top10" dxfId="1955" priority="4" rank="1"/>
  </conditionalFormatting>
  <conditionalFormatting sqref="E89:G89">
    <cfRule type="top10" dxfId="1954" priority="3" rank="1"/>
  </conditionalFormatting>
  <conditionalFormatting sqref="E87:G87">
    <cfRule type="top10" dxfId="1953" priority="2" rank="1"/>
  </conditionalFormatting>
  <conditionalFormatting sqref="E85:G85">
    <cfRule type="top10" dxfId="195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</row>
    <row r="2" spans="1:16384" ht="15" customHeight="1">
      <c r="B2" s="3" t="s">
        <v>47</v>
      </c>
    </row>
    <row r="3" spans="1:16384" ht="15" customHeight="1">
      <c r="B3" s="3" t="s">
        <v>261</v>
      </c>
    </row>
    <row r="4" spans="1:16384" ht="15" customHeight="1">
      <c r="B4" s="3" t="s">
        <v>272</v>
      </c>
    </row>
    <row r="5" spans="1:16384" ht="15" customHeight="1">
      <c r="B5" s="3" t="s">
        <v>161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17</v>
      </c>
      <c r="F7" s="13" t="s">
        <v>339</v>
      </c>
      <c r="G7" s="13" t="s">
        <v>86</v>
      </c>
      <c r="H7" s="13" t="s">
        <v>333</v>
      </c>
      <c r="I7" s="13" t="s">
        <v>340</v>
      </c>
      <c r="J7" s="13" t="s">
        <v>87</v>
      </c>
      <c r="K7" s="13" t="s">
        <v>88</v>
      </c>
      <c r="L7" s="13" t="s">
        <v>89</v>
      </c>
      <c r="M7" s="13" t="s">
        <v>90</v>
      </c>
      <c r="N7" s="13" t="s">
        <v>31</v>
      </c>
      <c r="O7" s="13" t="s">
        <v>44</v>
      </c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9581</v>
      </c>
      <c r="E8" s="16">
        <v>2340</v>
      </c>
      <c r="F8" s="17">
        <v>1401</v>
      </c>
      <c r="G8" s="17">
        <v>6164</v>
      </c>
      <c r="H8" s="17">
        <v>2434</v>
      </c>
      <c r="I8" s="17">
        <v>1332</v>
      </c>
      <c r="J8" s="17">
        <v>1021</v>
      </c>
      <c r="K8" s="17">
        <v>1039</v>
      </c>
      <c r="L8" s="17">
        <v>338</v>
      </c>
      <c r="M8" s="17">
        <v>1968</v>
      </c>
      <c r="N8" s="17">
        <v>1109</v>
      </c>
      <c r="O8" s="17">
        <v>97</v>
      </c>
    </row>
    <row r="9" spans="1:16384" ht="15" customHeight="1">
      <c r="A9" s="57"/>
      <c r="B9" s="64"/>
      <c r="C9" s="65"/>
      <c r="D9" s="18">
        <v>1</v>
      </c>
      <c r="E9" s="19">
        <v>0.24423337856173677</v>
      </c>
      <c r="F9" s="20">
        <v>0.14622690742093727</v>
      </c>
      <c r="G9" s="20">
        <v>0.64335664335664333</v>
      </c>
      <c r="H9" s="20">
        <v>0.25404446299968686</v>
      </c>
      <c r="I9" s="20">
        <v>0.13902515395052709</v>
      </c>
      <c r="J9" s="20">
        <v>0.10656507671433045</v>
      </c>
      <c r="K9" s="20">
        <v>0.10844379501095919</v>
      </c>
      <c r="L9" s="20">
        <v>3.5278154681139755E-2</v>
      </c>
      <c r="M9" s="20">
        <v>0.20540653376474272</v>
      </c>
      <c r="N9" s="20">
        <v>0.11574992172007098</v>
      </c>
      <c r="O9" s="20">
        <v>1.01242041540549E-2</v>
      </c>
    </row>
    <row r="10" spans="1:16384" ht="15" customHeight="1">
      <c r="A10" s="57"/>
      <c r="B10" s="21" t="s">
        <v>203</v>
      </c>
      <c r="C10" s="66" t="s">
        <v>209</v>
      </c>
      <c r="D10" s="22">
        <v>2981</v>
      </c>
      <c r="E10" s="23">
        <v>882</v>
      </c>
      <c r="F10" s="24">
        <v>727</v>
      </c>
      <c r="G10" s="24">
        <v>1591</v>
      </c>
      <c r="H10" s="24">
        <v>748</v>
      </c>
      <c r="I10" s="24">
        <v>409</v>
      </c>
      <c r="J10" s="24">
        <v>328</v>
      </c>
      <c r="K10" s="24">
        <v>384</v>
      </c>
      <c r="L10" s="24">
        <v>103</v>
      </c>
      <c r="M10" s="24">
        <v>632</v>
      </c>
      <c r="N10" s="24">
        <v>319</v>
      </c>
      <c r="O10" s="24">
        <v>25</v>
      </c>
    </row>
    <row r="11" spans="1:16384" ht="15" customHeight="1">
      <c r="A11" s="57"/>
      <c r="B11" s="25"/>
      <c r="C11" s="60"/>
      <c r="D11" s="26">
        <v>1</v>
      </c>
      <c r="E11" s="27">
        <v>0.29587386782958741</v>
      </c>
      <c r="F11" s="28">
        <v>0.24387789332438778</v>
      </c>
      <c r="G11" s="28">
        <v>0.53371351895337138</v>
      </c>
      <c r="H11" s="28">
        <v>0.25092250922509224</v>
      </c>
      <c r="I11" s="28">
        <v>0.13720228111372024</v>
      </c>
      <c r="J11" s="28">
        <v>0.11003019121100302</v>
      </c>
      <c r="K11" s="28">
        <v>0.12881583361288157</v>
      </c>
      <c r="L11" s="28">
        <v>3.4552163703455215E-2</v>
      </c>
      <c r="M11" s="28">
        <v>0.21200939282120093</v>
      </c>
      <c r="N11" s="28">
        <v>0.1070110701107011</v>
      </c>
      <c r="O11" s="28">
        <v>8.3864475008386449E-3</v>
      </c>
    </row>
    <row r="12" spans="1:16384" ht="15" customHeight="1">
      <c r="A12" s="57"/>
      <c r="B12" s="25"/>
      <c r="C12" s="59" t="s">
        <v>210</v>
      </c>
      <c r="D12" s="29">
        <v>6441</v>
      </c>
      <c r="E12" s="30">
        <v>1420</v>
      </c>
      <c r="F12" s="31">
        <v>658</v>
      </c>
      <c r="G12" s="31">
        <v>4477</v>
      </c>
      <c r="H12" s="31">
        <v>1670</v>
      </c>
      <c r="I12" s="31">
        <v>918</v>
      </c>
      <c r="J12" s="31">
        <v>679</v>
      </c>
      <c r="K12" s="31">
        <v>650</v>
      </c>
      <c r="L12" s="31">
        <v>232</v>
      </c>
      <c r="M12" s="31">
        <v>1322</v>
      </c>
      <c r="N12" s="31">
        <v>778</v>
      </c>
      <c r="O12" s="31">
        <v>61</v>
      </c>
    </row>
    <row r="13" spans="1:16384" ht="15" customHeight="1">
      <c r="A13" s="57"/>
      <c r="B13" s="43"/>
      <c r="C13" s="61"/>
      <c r="D13" s="44">
        <v>1</v>
      </c>
      <c r="E13" s="45">
        <v>0.22046266107747245</v>
      </c>
      <c r="F13" s="46">
        <v>0.10215804999223722</v>
      </c>
      <c r="G13" s="46">
        <v>0.69507840397453813</v>
      </c>
      <c r="H13" s="46">
        <v>0.25927650985871759</v>
      </c>
      <c r="I13" s="46">
        <v>0.14252445272473219</v>
      </c>
      <c r="J13" s="46">
        <v>0.10541841328986182</v>
      </c>
      <c r="K13" s="46">
        <v>0.10091600683123739</v>
      </c>
      <c r="L13" s="46">
        <v>3.60192516689955E-2</v>
      </c>
      <c r="M13" s="46">
        <v>0.20524763235522434</v>
      </c>
      <c r="N13" s="46">
        <v>0.1207886974072349</v>
      </c>
      <c r="O13" s="46">
        <v>9.4705791026238155E-3</v>
      </c>
    </row>
    <row r="14" spans="1:16384" ht="15" customHeight="1">
      <c r="A14" s="57"/>
      <c r="B14" s="25" t="s">
        <v>22</v>
      </c>
      <c r="C14" s="67" t="s">
        <v>212</v>
      </c>
      <c r="D14" s="22">
        <v>169</v>
      </c>
      <c r="E14" s="23">
        <v>55</v>
      </c>
      <c r="F14" s="24">
        <v>73</v>
      </c>
      <c r="G14" s="24">
        <v>67</v>
      </c>
      <c r="H14" s="24">
        <v>41</v>
      </c>
      <c r="I14" s="24">
        <v>9</v>
      </c>
      <c r="J14" s="24">
        <v>10</v>
      </c>
      <c r="K14" s="24">
        <v>19</v>
      </c>
      <c r="L14" s="24">
        <v>13</v>
      </c>
      <c r="M14" s="24">
        <v>36</v>
      </c>
      <c r="N14" s="24">
        <v>15</v>
      </c>
      <c r="O14" s="24">
        <v>0</v>
      </c>
    </row>
    <row r="15" spans="1:16384" ht="15" customHeight="1">
      <c r="A15" s="57"/>
      <c r="B15" s="25"/>
      <c r="C15" s="60"/>
      <c r="D15" s="32">
        <v>1</v>
      </c>
      <c r="E15" s="27">
        <v>0.32544378698224852</v>
      </c>
      <c r="F15" s="28">
        <v>0.43195266272189348</v>
      </c>
      <c r="G15" s="28">
        <v>0.39644970414201186</v>
      </c>
      <c r="H15" s="28">
        <v>0.24260355029585798</v>
      </c>
      <c r="I15" s="28">
        <v>5.3254437869822487E-2</v>
      </c>
      <c r="J15" s="28">
        <v>5.9171597633136092E-2</v>
      </c>
      <c r="K15" s="28">
        <v>0.11242603550295859</v>
      </c>
      <c r="L15" s="28">
        <v>7.6923076923076927E-2</v>
      </c>
      <c r="M15" s="28">
        <v>0.21301775147928995</v>
      </c>
      <c r="N15" s="28">
        <v>8.8757396449704137E-2</v>
      </c>
      <c r="O15" s="28">
        <v>0</v>
      </c>
    </row>
    <row r="16" spans="1:16384" ht="15" customHeight="1">
      <c r="A16" s="57"/>
      <c r="B16" s="25"/>
      <c r="C16" s="59" t="s">
        <v>213</v>
      </c>
      <c r="D16" s="29">
        <v>375</v>
      </c>
      <c r="E16" s="30">
        <v>147</v>
      </c>
      <c r="F16" s="31">
        <v>136</v>
      </c>
      <c r="G16" s="31">
        <v>142</v>
      </c>
      <c r="H16" s="31">
        <v>113</v>
      </c>
      <c r="I16" s="31">
        <v>15</v>
      </c>
      <c r="J16" s="31">
        <v>36</v>
      </c>
      <c r="K16" s="31">
        <v>42</v>
      </c>
      <c r="L16" s="31">
        <v>31</v>
      </c>
      <c r="M16" s="31">
        <v>63</v>
      </c>
      <c r="N16" s="31">
        <v>37</v>
      </c>
      <c r="O16" s="31">
        <v>5</v>
      </c>
    </row>
    <row r="17" spans="1:15" ht="15" customHeight="1">
      <c r="A17" s="57"/>
      <c r="B17" s="25"/>
      <c r="C17" s="60"/>
      <c r="D17" s="32">
        <v>1</v>
      </c>
      <c r="E17" s="27">
        <v>0.39200000000000002</v>
      </c>
      <c r="F17" s="28">
        <v>0.36266666666666669</v>
      </c>
      <c r="G17" s="28">
        <v>0.37866666666666665</v>
      </c>
      <c r="H17" s="28">
        <v>0.30133333333333334</v>
      </c>
      <c r="I17" s="28">
        <v>0.04</v>
      </c>
      <c r="J17" s="28">
        <v>9.6000000000000002E-2</v>
      </c>
      <c r="K17" s="28">
        <v>0.112</v>
      </c>
      <c r="L17" s="28">
        <v>8.2666666666666666E-2</v>
      </c>
      <c r="M17" s="28">
        <v>0.16800000000000001</v>
      </c>
      <c r="N17" s="28">
        <v>9.8666666666666666E-2</v>
      </c>
      <c r="O17" s="28">
        <v>1.3333333333333334E-2</v>
      </c>
    </row>
    <row r="18" spans="1:15" ht="15" customHeight="1">
      <c r="A18" s="57"/>
      <c r="B18" s="25"/>
      <c r="C18" s="59" t="s">
        <v>214</v>
      </c>
      <c r="D18" s="29">
        <v>495</v>
      </c>
      <c r="E18" s="30">
        <v>173</v>
      </c>
      <c r="F18" s="31">
        <v>160</v>
      </c>
      <c r="G18" s="31">
        <v>232</v>
      </c>
      <c r="H18" s="31">
        <v>121</v>
      </c>
      <c r="I18" s="31">
        <v>25</v>
      </c>
      <c r="J18" s="31">
        <v>44</v>
      </c>
      <c r="K18" s="31">
        <v>48</v>
      </c>
      <c r="L18" s="31">
        <v>25</v>
      </c>
      <c r="M18" s="31">
        <v>100</v>
      </c>
      <c r="N18" s="31">
        <v>44</v>
      </c>
      <c r="O18" s="31">
        <v>6</v>
      </c>
    </row>
    <row r="19" spans="1:15" ht="15" customHeight="1">
      <c r="A19" s="57"/>
      <c r="B19" s="25"/>
      <c r="C19" s="60"/>
      <c r="D19" s="32">
        <v>1</v>
      </c>
      <c r="E19" s="27">
        <v>0.34949494949494947</v>
      </c>
      <c r="F19" s="28">
        <v>0.32323232323232326</v>
      </c>
      <c r="G19" s="28">
        <v>0.46868686868686871</v>
      </c>
      <c r="H19" s="28">
        <v>0.24444444444444444</v>
      </c>
      <c r="I19" s="28">
        <v>5.0505050505050504E-2</v>
      </c>
      <c r="J19" s="28">
        <v>8.8888888888888892E-2</v>
      </c>
      <c r="K19" s="28">
        <v>9.696969696969697E-2</v>
      </c>
      <c r="L19" s="28">
        <v>5.0505050505050504E-2</v>
      </c>
      <c r="M19" s="28">
        <v>0.20202020202020202</v>
      </c>
      <c r="N19" s="28">
        <v>8.8888888888888892E-2</v>
      </c>
      <c r="O19" s="28">
        <v>1.2121212121212121E-2</v>
      </c>
    </row>
    <row r="20" spans="1:15" ht="15" customHeight="1">
      <c r="A20" s="57"/>
      <c r="B20" s="25"/>
      <c r="C20" s="59" t="s">
        <v>215</v>
      </c>
      <c r="D20" s="29">
        <v>994</v>
      </c>
      <c r="E20" s="30">
        <v>324</v>
      </c>
      <c r="F20" s="31">
        <v>246</v>
      </c>
      <c r="G20" s="31">
        <v>542</v>
      </c>
      <c r="H20" s="31">
        <v>261</v>
      </c>
      <c r="I20" s="31">
        <v>74</v>
      </c>
      <c r="J20" s="31">
        <v>98</v>
      </c>
      <c r="K20" s="31">
        <v>99</v>
      </c>
      <c r="L20" s="31">
        <v>42</v>
      </c>
      <c r="M20" s="31">
        <v>196</v>
      </c>
      <c r="N20" s="31">
        <v>87</v>
      </c>
      <c r="O20" s="31">
        <v>9</v>
      </c>
    </row>
    <row r="21" spans="1:15" ht="15" customHeight="1">
      <c r="A21" s="57"/>
      <c r="B21" s="25"/>
      <c r="C21" s="60"/>
      <c r="D21" s="32">
        <v>1</v>
      </c>
      <c r="E21" s="27">
        <v>0.32595573440643866</v>
      </c>
      <c r="F21" s="28">
        <v>0.24748490945674045</v>
      </c>
      <c r="G21" s="28">
        <v>0.54527162977867205</v>
      </c>
      <c r="H21" s="28">
        <v>0.26257545271629779</v>
      </c>
      <c r="I21" s="28">
        <v>7.4446680080482899E-2</v>
      </c>
      <c r="J21" s="28">
        <v>9.8591549295774641E-2</v>
      </c>
      <c r="K21" s="28">
        <v>9.9597585513078471E-2</v>
      </c>
      <c r="L21" s="28">
        <v>4.2253521126760563E-2</v>
      </c>
      <c r="M21" s="28">
        <v>0.19718309859154928</v>
      </c>
      <c r="N21" s="28">
        <v>8.75251509054326E-2</v>
      </c>
      <c r="O21" s="28">
        <v>9.0543259557344068E-3</v>
      </c>
    </row>
    <row r="22" spans="1:15" ht="15" customHeight="1">
      <c r="A22" s="57"/>
      <c r="B22" s="25"/>
      <c r="C22" s="59" t="s">
        <v>216</v>
      </c>
      <c r="D22" s="29">
        <v>2100</v>
      </c>
      <c r="E22" s="30">
        <v>531</v>
      </c>
      <c r="F22" s="31">
        <v>310</v>
      </c>
      <c r="G22" s="31">
        <v>1390</v>
      </c>
      <c r="H22" s="31">
        <v>526</v>
      </c>
      <c r="I22" s="31">
        <v>219</v>
      </c>
      <c r="J22" s="31">
        <v>244</v>
      </c>
      <c r="K22" s="31">
        <v>232</v>
      </c>
      <c r="L22" s="31">
        <v>84</v>
      </c>
      <c r="M22" s="31">
        <v>524</v>
      </c>
      <c r="N22" s="31">
        <v>214</v>
      </c>
      <c r="O22" s="31">
        <v>15</v>
      </c>
    </row>
    <row r="23" spans="1:15" ht="15" customHeight="1">
      <c r="A23" s="57"/>
      <c r="B23" s="25"/>
      <c r="C23" s="60"/>
      <c r="D23" s="26">
        <v>1</v>
      </c>
      <c r="E23" s="27">
        <v>0.25285714285714284</v>
      </c>
      <c r="F23" s="28">
        <v>0.14761904761904762</v>
      </c>
      <c r="G23" s="28">
        <v>0.66190476190476188</v>
      </c>
      <c r="H23" s="28">
        <v>0.25047619047619046</v>
      </c>
      <c r="I23" s="28">
        <v>0.10428571428571429</v>
      </c>
      <c r="J23" s="28">
        <v>0.11619047619047619</v>
      </c>
      <c r="K23" s="28">
        <v>0.11047619047619048</v>
      </c>
      <c r="L23" s="28">
        <v>0.04</v>
      </c>
      <c r="M23" s="28">
        <v>0.24952380952380954</v>
      </c>
      <c r="N23" s="28">
        <v>0.1019047619047619</v>
      </c>
      <c r="O23" s="28">
        <v>7.1428571428571426E-3</v>
      </c>
    </row>
    <row r="24" spans="1:15" ht="15" customHeight="1">
      <c r="A24" s="57"/>
      <c r="B24" s="25"/>
      <c r="C24" s="59" t="s">
        <v>217</v>
      </c>
      <c r="D24" s="29">
        <v>2795</v>
      </c>
      <c r="E24" s="30">
        <v>601</v>
      </c>
      <c r="F24" s="31">
        <v>281</v>
      </c>
      <c r="G24" s="31">
        <v>1965</v>
      </c>
      <c r="H24" s="31">
        <v>711</v>
      </c>
      <c r="I24" s="31">
        <v>432</v>
      </c>
      <c r="J24" s="31">
        <v>289</v>
      </c>
      <c r="K24" s="31">
        <v>316</v>
      </c>
      <c r="L24" s="31">
        <v>89</v>
      </c>
      <c r="M24" s="31">
        <v>610</v>
      </c>
      <c r="N24" s="31">
        <v>303</v>
      </c>
      <c r="O24" s="31">
        <v>29</v>
      </c>
    </row>
    <row r="25" spans="1:15" ht="15" customHeight="1">
      <c r="A25" s="57"/>
      <c r="B25" s="25"/>
      <c r="C25" s="60"/>
      <c r="D25" s="26">
        <v>1</v>
      </c>
      <c r="E25" s="27">
        <v>0.21502683363148478</v>
      </c>
      <c r="F25" s="28">
        <v>0.10053667262969589</v>
      </c>
      <c r="G25" s="28">
        <v>0.70304114490161007</v>
      </c>
      <c r="H25" s="28">
        <v>0.25438282647584975</v>
      </c>
      <c r="I25" s="28">
        <v>0.15456171735241503</v>
      </c>
      <c r="J25" s="28">
        <v>0.10339892665474061</v>
      </c>
      <c r="K25" s="28">
        <v>0.11305903398926655</v>
      </c>
      <c r="L25" s="28">
        <v>3.1842576028622539E-2</v>
      </c>
      <c r="M25" s="28">
        <v>0.21824686940966009</v>
      </c>
      <c r="N25" s="28">
        <v>0.10840787119856887</v>
      </c>
      <c r="O25" s="28">
        <v>1.0375670840787121E-2</v>
      </c>
    </row>
    <row r="26" spans="1:15" ht="15" customHeight="1">
      <c r="A26" s="57"/>
      <c r="B26" s="25"/>
      <c r="C26" s="59" t="s">
        <v>218</v>
      </c>
      <c r="D26" s="29">
        <v>2445</v>
      </c>
      <c r="E26" s="30">
        <v>459</v>
      </c>
      <c r="F26" s="31">
        <v>175</v>
      </c>
      <c r="G26" s="31">
        <v>1698</v>
      </c>
      <c r="H26" s="31">
        <v>634</v>
      </c>
      <c r="I26" s="31">
        <v>545</v>
      </c>
      <c r="J26" s="31">
        <v>283</v>
      </c>
      <c r="K26" s="31">
        <v>270</v>
      </c>
      <c r="L26" s="31">
        <v>49</v>
      </c>
      <c r="M26" s="31">
        <v>411</v>
      </c>
      <c r="N26" s="31">
        <v>389</v>
      </c>
      <c r="O26" s="31">
        <v>23</v>
      </c>
    </row>
    <row r="27" spans="1:15" ht="15" customHeight="1">
      <c r="A27" s="57"/>
      <c r="B27" s="43"/>
      <c r="C27" s="61"/>
      <c r="D27" s="44">
        <v>1</v>
      </c>
      <c r="E27" s="45">
        <v>0.18773006134969325</v>
      </c>
      <c r="F27" s="46">
        <v>7.1574642126789365E-2</v>
      </c>
      <c r="G27" s="46">
        <v>0.69447852760736195</v>
      </c>
      <c r="H27" s="46">
        <v>0.2593047034764826</v>
      </c>
      <c r="I27" s="46">
        <v>0.22290388548057261</v>
      </c>
      <c r="J27" s="46">
        <v>0.11574642126789365</v>
      </c>
      <c r="K27" s="46">
        <v>0.11042944785276074</v>
      </c>
      <c r="L27" s="46">
        <v>2.0040899795501024E-2</v>
      </c>
      <c r="M27" s="46">
        <v>0.16809815950920245</v>
      </c>
      <c r="N27" s="46">
        <v>0.15910020449897749</v>
      </c>
      <c r="O27" s="46">
        <v>9.4069529652351744E-3</v>
      </c>
    </row>
    <row r="28" spans="1:15" ht="15" customHeight="1">
      <c r="A28" s="57"/>
      <c r="B28" s="25" t="s">
        <v>204</v>
      </c>
      <c r="C28" s="67" t="s">
        <v>219</v>
      </c>
      <c r="D28" s="22">
        <v>3186</v>
      </c>
      <c r="E28" s="23">
        <v>610</v>
      </c>
      <c r="F28" s="24">
        <v>289</v>
      </c>
      <c r="G28" s="24">
        <v>2265</v>
      </c>
      <c r="H28" s="24">
        <v>677</v>
      </c>
      <c r="I28" s="24">
        <v>454</v>
      </c>
      <c r="J28" s="24">
        <v>379</v>
      </c>
      <c r="K28" s="24">
        <v>339</v>
      </c>
      <c r="L28" s="24">
        <v>144</v>
      </c>
      <c r="M28" s="24">
        <v>881</v>
      </c>
      <c r="N28" s="24">
        <v>341</v>
      </c>
      <c r="O28" s="24">
        <v>37</v>
      </c>
    </row>
    <row r="29" spans="1:15" ht="15" customHeight="1">
      <c r="A29" s="57"/>
      <c r="B29" s="25"/>
      <c r="C29" s="60"/>
      <c r="D29" s="32">
        <v>1</v>
      </c>
      <c r="E29" s="27">
        <v>0.19146264908976773</v>
      </c>
      <c r="F29" s="28">
        <v>9.0709353421217831E-2</v>
      </c>
      <c r="G29" s="28">
        <v>0.71092278719397362</v>
      </c>
      <c r="H29" s="28">
        <v>0.21249215317011927</v>
      </c>
      <c r="I29" s="28">
        <v>0.14249843063402384</v>
      </c>
      <c r="J29" s="28">
        <v>0.1189579409918393</v>
      </c>
      <c r="K29" s="28">
        <v>0.1064030131826742</v>
      </c>
      <c r="L29" s="28">
        <v>4.519774011299435E-2</v>
      </c>
      <c r="M29" s="28">
        <v>0.27652228499686127</v>
      </c>
      <c r="N29" s="28">
        <v>0.10703075957313246</v>
      </c>
      <c r="O29" s="28">
        <v>1.1613308223477715E-2</v>
      </c>
    </row>
    <row r="30" spans="1:15" ht="15" customHeight="1">
      <c r="A30" s="57"/>
      <c r="B30" s="25"/>
      <c r="C30" s="59" t="s">
        <v>220</v>
      </c>
      <c r="D30" s="29">
        <v>2567</v>
      </c>
      <c r="E30" s="30">
        <v>778</v>
      </c>
      <c r="F30" s="31">
        <v>527</v>
      </c>
      <c r="G30" s="31">
        <v>1514</v>
      </c>
      <c r="H30" s="31">
        <v>700</v>
      </c>
      <c r="I30" s="31">
        <v>303</v>
      </c>
      <c r="J30" s="31">
        <v>262</v>
      </c>
      <c r="K30" s="31">
        <v>276</v>
      </c>
      <c r="L30" s="31">
        <v>75</v>
      </c>
      <c r="M30" s="31">
        <v>542</v>
      </c>
      <c r="N30" s="31">
        <v>234</v>
      </c>
      <c r="O30" s="31">
        <v>20</v>
      </c>
    </row>
    <row r="31" spans="1:15" ht="15" customHeight="1">
      <c r="A31" s="57"/>
      <c r="B31" s="25"/>
      <c r="C31" s="60"/>
      <c r="D31" s="32">
        <v>1</v>
      </c>
      <c r="E31" s="27">
        <v>0.30307752239968833</v>
      </c>
      <c r="F31" s="28">
        <v>0.20529801324503311</v>
      </c>
      <c r="G31" s="28">
        <v>0.58979353330736273</v>
      </c>
      <c r="H31" s="28">
        <v>0.27269185820023373</v>
      </c>
      <c r="I31" s="28">
        <v>0.11803661862095832</v>
      </c>
      <c r="J31" s="28">
        <v>0.1020646669263732</v>
      </c>
      <c r="K31" s="28">
        <v>0.10751850409037787</v>
      </c>
      <c r="L31" s="28">
        <v>2.92169848071679E-2</v>
      </c>
      <c r="M31" s="28">
        <v>0.21114141020646671</v>
      </c>
      <c r="N31" s="28">
        <v>9.1156992598363851E-2</v>
      </c>
      <c r="O31" s="28">
        <v>7.7911959485781066E-3</v>
      </c>
    </row>
    <row r="32" spans="1:15" ht="15" customHeight="1">
      <c r="A32" s="57"/>
      <c r="B32" s="25"/>
      <c r="C32" s="59" t="s">
        <v>221</v>
      </c>
      <c r="D32" s="29">
        <v>207</v>
      </c>
      <c r="E32" s="30">
        <v>78</v>
      </c>
      <c r="F32" s="31">
        <v>66</v>
      </c>
      <c r="G32" s="31">
        <v>102</v>
      </c>
      <c r="H32" s="31">
        <v>53</v>
      </c>
      <c r="I32" s="31">
        <v>22</v>
      </c>
      <c r="J32" s="31">
        <v>13</v>
      </c>
      <c r="K32" s="31">
        <v>20</v>
      </c>
      <c r="L32" s="31">
        <v>10</v>
      </c>
      <c r="M32" s="31">
        <v>27</v>
      </c>
      <c r="N32" s="31">
        <v>10</v>
      </c>
      <c r="O32" s="31">
        <v>2</v>
      </c>
    </row>
    <row r="33" spans="1:15" ht="15" customHeight="1">
      <c r="A33" s="57"/>
      <c r="B33" s="25"/>
      <c r="C33" s="60"/>
      <c r="D33" s="32">
        <v>1</v>
      </c>
      <c r="E33" s="27">
        <v>0.37681159420289856</v>
      </c>
      <c r="F33" s="28">
        <v>0.3188405797101449</v>
      </c>
      <c r="G33" s="28">
        <v>0.49275362318840582</v>
      </c>
      <c r="H33" s="28">
        <v>0.2560386473429952</v>
      </c>
      <c r="I33" s="28">
        <v>0.10628019323671498</v>
      </c>
      <c r="J33" s="28">
        <v>6.280193236714976E-2</v>
      </c>
      <c r="K33" s="28">
        <v>9.6618357487922704E-2</v>
      </c>
      <c r="L33" s="28">
        <v>4.8309178743961352E-2</v>
      </c>
      <c r="M33" s="28">
        <v>0.13043478260869565</v>
      </c>
      <c r="N33" s="28">
        <v>4.8309178743961352E-2</v>
      </c>
      <c r="O33" s="28">
        <v>9.6618357487922701E-3</v>
      </c>
    </row>
    <row r="34" spans="1:15" ht="15" customHeight="1">
      <c r="A34" s="57"/>
      <c r="B34" s="25"/>
      <c r="C34" s="59" t="s">
        <v>222</v>
      </c>
      <c r="D34" s="29">
        <v>1865</v>
      </c>
      <c r="E34" s="30">
        <v>457</v>
      </c>
      <c r="F34" s="31">
        <v>257</v>
      </c>
      <c r="G34" s="31">
        <v>1230</v>
      </c>
      <c r="H34" s="31">
        <v>540</v>
      </c>
      <c r="I34" s="31">
        <v>289</v>
      </c>
      <c r="J34" s="31">
        <v>186</v>
      </c>
      <c r="K34" s="31">
        <v>195</v>
      </c>
      <c r="L34" s="31">
        <v>45</v>
      </c>
      <c r="M34" s="31">
        <v>242</v>
      </c>
      <c r="N34" s="31">
        <v>231</v>
      </c>
      <c r="O34" s="31">
        <v>20</v>
      </c>
    </row>
    <row r="35" spans="1:15" ht="15" customHeight="1">
      <c r="A35" s="57"/>
      <c r="B35" s="43"/>
      <c r="C35" s="61"/>
      <c r="D35" s="44">
        <v>1</v>
      </c>
      <c r="E35" s="45">
        <v>0.2450402144772118</v>
      </c>
      <c r="F35" s="46">
        <v>0.13780160857908846</v>
      </c>
      <c r="G35" s="46">
        <v>0.65951742627345844</v>
      </c>
      <c r="H35" s="46">
        <v>0.289544235924933</v>
      </c>
      <c r="I35" s="46">
        <v>0.15495978552278819</v>
      </c>
      <c r="J35" s="46">
        <v>9.9731903485254694E-2</v>
      </c>
      <c r="K35" s="46">
        <v>0.10455764075067024</v>
      </c>
      <c r="L35" s="46">
        <v>2.4128686327077747E-2</v>
      </c>
      <c r="M35" s="46">
        <v>0.12975871313672921</v>
      </c>
      <c r="N35" s="46">
        <v>0.12386058981233244</v>
      </c>
      <c r="O35" s="46">
        <v>1.0723860589812333E-2</v>
      </c>
    </row>
    <row r="36" spans="1:15" ht="15" customHeight="1">
      <c r="A36" s="57"/>
      <c r="B36" s="25" t="s">
        <v>16</v>
      </c>
      <c r="C36" s="67" t="s">
        <v>223</v>
      </c>
      <c r="D36" s="22">
        <v>505</v>
      </c>
      <c r="E36" s="23">
        <v>76</v>
      </c>
      <c r="F36" s="24">
        <v>28</v>
      </c>
      <c r="G36" s="24">
        <v>347</v>
      </c>
      <c r="H36" s="24">
        <v>58</v>
      </c>
      <c r="I36" s="24">
        <v>68</v>
      </c>
      <c r="J36" s="24">
        <v>45</v>
      </c>
      <c r="K36" s="24">
        <v>45</v>
      </c>
      <c r="L36" s="24">
        <v>25</v>
      </c>
      <c r="M36" s="24">
        <v>117</v>
      </c>
      <c r="N36" s="24">
        <v>46</v>
      </c>
      <c r="O36" s="24">
        <v>8</v>
      </c>
    </row>
    <row r="37" spans="1:15" ht="15" customHeight="1">
      <c r="A37" s="57"/>
      <c r="B37" s="25"/>
      <c r="C37" s="60"/>
      <c r="D37" s="32">
        <v>1</v>
      </c>
      <c r="E37" s="27">
        <v>0.15049504950495049</v>
      </c>
      <c r="F37" s="28">
        <v>5.5445544554455446E-2</v>
      </c>
      <c r="G37" s="28">
        <v>0.68712871287128718</v>
      </c>
      <c r="H37" s="28">
        <v>0.11485148514851486</v>
      </c>
      <c r="I37" s="28">
        <v>0.13465346534653466</v>
      </c>
      <c r="J37" s="28">
        <v>8.9108910891089105E-2</v>
      </c>
      <c r="K37" s="28">
        <v>8.9108910891089105E-2</v>
      </c>
      <c r="L37" s="28">
        <v>4.9504950495049507E-2</v>
      </c>
      <c r="M37" s="28">
        <v>0.23168316831683169</v>
      </c>
      <c r="N37" s="28">
        <v>9.1089108910891087E-2</v>
      </c>
      <c r="O37" s="28">
        <v>1.5841584158415842E-2</v>
      </c>
    </row>
    <row r="38" spans="1:15" ht="15" customHeight="1">
      <c r="A38" s="57"/>
      <c r="B38" s="25"/>
      <c r="C38" s="68" t="s">
        <v>224</v>
      </c>
      <c r="D38" s="29">
        <v>1000</v>
      </c>
      <c r="E38" s="30">
        <v>190</v>
      </c>
      <c r="F38" s="31">
        <v>90</v>
      </c>
      <c r="G38" s="31">
        <v>724</v>
      </c>
      <c r="H38" s="31">
        <v>261</v>
      </c>
      <c r="I38" s="31">
        <v>166</v>
      </c>
      <c r="J38" s="31">
        <v>126</v>
      </c>
      <c r="K38" s="31">
        <v>132</v>
      </c>
      <c r="L38" s="31">
        <v>56</v>
      </c>
      <c r="M38" s="31">
        <v>237</v>
      </c>
      <c r="N38" s="31">
        <v>75</v>
      </c>
      <c r="O38" s="31">
        <v>12</v>
      </c>
    </row>
    <row r="39" spans="1:15" ht="15" customHeight="1">
      <c r="A39" s="57"/>
      <c r="B39" s="25"/>
      <c r="C39" s="60"/>
      <c r="D39" s="32">
        <v>1</v>
      </c>
      <c r="E39" s="27">
        <v>0.19</v>
      </c>
      <c r="F39" s="28">
        <v>0.09</v>
      </c>
      <c r="G39" s="28">
        <v>0.72399999999999998</v>
      </c>
      <c r="H39" s="28">
        <v>0.26100000000000001</v>
      </c>
      <c r="I39" s="28">
        <v>0.16600000000000001</v>
      </c>
      <c r="J39" s="28">
        <v>0.126</v>
      </c>
      <c r="K39" s="28">
        <v>0.13200000000000001</v>
      </c>
      <c r="L39" s="28">
        <v>5.6000000000000001E-2</v>
      </c>
      <c r="M39" s="28">
        <v>0.23699999999999999</v>
      </c>
      <c r="N39" s="28">
        <v>7.4999999999999997E-2</v>
      </c>
      <c r="O39" s="28">
        <v>1.2E-2</v>
      </c>
    </row>
    <row r="40" spans="1:15" ht="15" customHeight="1">
      <c r="A40" s="57"/>
      <c r="B40" s="25"/>
      <c r="C40" s="59" t="s">
        <v>225</v>
      </c>
      <c r="D40" s="29">
        <v>7708</v>
      </c>
      <c r="E40" s="30">
        <v>1994</v>
      </c>
      <c r="F40" s="31">
        <v>1233</v>
      </c>
      <c r="G40" s="31">
        <v>4872</v>
      </c>
      <c r="H40" s="31">
        <v>2031</v>
      </c>
      <c r="I40" s="31">
        <v>1042</v>
      </c>
      <c r="J40" s="31">
        <v>802</v>
      </c>
      <c r="K40" s="31">
        <v>826</v>
      </c>
      <c r="L40" s="31">
        <v>236</v>
      </c>
      <c r="M40" s="31">
        <v>1537</v>
      </c>
      <c r="N40" s="31">
        <v>950</v>
      </c>
      <c r="O40" s="31">
        <v>70</v>
      </c>
    </row>
    <row r="41" spans="1:15" ht="15" customHeight="1">
      <c r="A41" s="57"/>
      <c r="B41" s="43"/>
      <c r="C41" s="61"/>
      <c r="D41" s="44">
        <v>1</v>
      </c>
      <c r="E41" s="45">
        <v>0.25869226777374155</v>
      </c>
      <c r="F41" s="46">
        <v>0.15996367410482615</v>
      </c>
      <c r="G41" s="46">
        <v>0.63207057602490924</v>
      </c>
      <c r="H41" s="46">
        <v>0.26349247535028542</v>
      </c>
      <c r="I41" s="46">
        <v>0.13518422418266735</v>
      </c>
      <c r="J41" s="46">
        <v>0.10404774260508562</v>
      </c>
      <c r="K41" s="46">
        <v>0.1071613907628438</v>
      </c>
      <c r="L41" s="46">
        <v>3.0617540217955371E-2</v>
      </c>
      <c r="M41" s="46">
        <v>0.19940321743642969</v>
      </c>
      <c r="N41" s="46">
        <v>0.12324857291126103</v>
      </c>
      <c r="O41" s="46">
        <v>9.0814737934613397E-3</v>
      </c>
    </row>
    <row r="42" spans="1:15" ht="15" customHeight="1">
      <c r="A42" s="57"/>
      <c r="B42" s="25" t="s">
        <v>12</v>
      </c>
      <c r="C42" s="67" t="s">
        <v>226</v>
      </c>
      <c r="D42" s="22">
        <v>159</v>
      </c>
      <c r="E42" s="37">
        <v>14</v>
      </c>
      <c r="F42" s="38">
        <v>20</v>
      </c>
      <c r="G42" s="38">
        <v>81</v>
      </c>
      <c r="H42" s="38">
        <v>26</v>
      </c>
      <c r="I42" s="38">
        <v>19</v>
      </c>
      <c r="J42" s="38">
        <v>9</v>
      </c>
      <c r="K42" s="38">
        <v>16</v>
      </c>
      <c r="L42" s="38">
        <v>6</v>
      </c>
      <c r="M42" s="38">
        <v>39</v>
      </c>
      <c r="N42" s="38">
        <v>25</v>
      </c>
      <c r="O42" s="38">
        <v>0</v>
      </c>
    </row>
    <row r="43" spans="1:15" ht="15" customHeight="1">
      <c r="A43" s="57"/>
      <c r="B43" s="25"/>
      <c r="C43" s="60"/>
      <c r="D43" s="32">
        <v>1</v>
      </c>
      <c r="E43" s="27">
        <v>8.8050314465408799E-2</v>
      </c>
      <c r="F43" s="28">
        <v>0.12578616352201258</v>
      </c>
      <c r="G43" s="28">
        <v>0.50943396226415094</v>
      </c>
      <c r="H43" s="28">
        <v>0.16352201257861634</v>
      </c>
      <c r="I43" s="28">
        <v>0.11949685534591195</v>
      </c>
      <c r="J43" s="28">
        <v>5.6603773584905662E-2</v>
      </c>
      <c r="K43" s="28">
        <v>0.10062893081761007</v>
      </c>
      <c r="L43" s="28">
        <v>3.7735849056603772E-2</v>
      </c>
      <c r="M43" s="28">
        <v>0.24528301886792453</v>
      </c>
      <c r="N43" s="28">
        <v>0.15723270440251572</v>
      </c>
      <c r="O43" s="28">
        <v>0</v>
      </c>
    </row>
    <row r="44" spans="1:15" ht="15" customHeight="1">
      <c r="A44" s="57"/>
      <c r="B44" s="25"/>
      <c r="C44" s="59" t="s">
        <v>227</v>
      </c>
      <c r="D44" s="29">
        <v>4121</v>
      </c>
      <c r="E44" s="39">
        <v>633</v>
      </c>
      <c r="F44" s="40">
        <v>549</v>
      </c>
      <c r="G44" s="40">
        <v>2536</v>
      </c>
      <c r="H44" s="40">
        <v>957</v>
      </c>
      <c r="I44" s="40">
        <v>536</v>
      </c>
      <c r="J44" s="40">
        <v>352</v>
      </c>
      <c r="K44" s="40">
        <v>436</v>
      </c>
      <c r="L44" s="40">
        <v>92</v>
      </c>
      <c r="M44" s="40">
        <v>810</v>
      </c>
      <c r="N44" s="40">
        <v>533</v>
      </c>
      <c r="O44" s="40">
        <v>60</v>
      </c>
    </row>
    <row r="45" spans="1:15" ht="15" customHeight="1">
      <c r="A45" s="57"/>
      <c r="B45" s="25"/>
      <c r="C45" s="60"/>
      <c r="D45" s="32">
        <v>1</v>
      </c>
      <c r="E45" s="27">
        <v>0.15360349429750061</v>
      </c>
      <c r="F45" s="28">
        <v>0.1332200922106285</v>
      </c>
      <c r="G45" s="28">
        <v>0.61538461538461542</v>
      </c>
      <c r="H45" s="28">
        <v>0.2322251880611502</v>
      </c>
      <c r="I45" s="28">
        <v>0.13006551807813638</v>
      </c>
      <c r="J45" s="28">
        <v>8.5416161125940304E-2</v>
      </c>
      <c r="K45" s="28">
        <v>0.10579956321281242</v>
      </c>
      <c r="L45" s="28">
        <v>2.2324678476098033E-2</v>
      </c>
      <c r="M45" s="28">
        <v>0.19655423440912401</v>
      </c>
      <c r="N45" s="28">
        <v>0.12933753943217666</v>
      </c>
      <c r="O45" s="28">
        <v>1.455957291919437E-2</v>
      </c>
    </row>
    <row r="46" spans="1:15" ht="15" customHeight="1">
      <c r="A46" s="57"/>
      <c r="B46" s="25"/>
      <c r="C46" s="59" t="s">
        <v>228</v>
      </c>
      <c r="D46" s="29">
        <v>3576</v>
      </c>
      <c r="E46" s="39">
        <v>943</v>
      </c>
      <c r="F46" s="40">
        <v>515</v>
      </c>
      <c r="G46" s="40">
        <v>2514</v>
      </c>
      <c r="H46" s="40">
        <v>988</v>
      </c>
      <c r="I46" s="40">
        <v>532</v>
      </c>
      <c r="J46" s="40">
        <v>442</v>
      </c>
      <c r="K46" s="40">
        <v>409</v>
      </c>
      <c r="L46" s="40">
        <v>158</v>
      </c>
      <c r="M46" s="40">
        <v>817</v>
      </c>
      <c r="N46" s="40">
        <v>342</v>
      </c>
      <c r="O46" s="40">
        <v>19</v>
      </c>
    </row>
    <row r="47" spans="1:15" ht="15" customHeight="1">
      <c r="A47" s="57"/>
      <c r="B47" s="25"/>
      <c r="C47" s="60"/>
      <c r="D47" s="32">
        <v>1</v>
      </c>
      <c r="E47" s="27">
        <v>0.26370246085011184</v>
      </c>
      <c r="F47" s="28">
        <v>0.14401565995525728</v>
      </c>
      <c r="G47" s="28">
        <v>0.70302013422818788</v>
      </c>
      <c r="H47" s="28">
        <v>0.27628635346756153</v>
      </c>
      <c r="I47" s="28">
        <v>0.14876957494407159</v>
      </c>
      <c r="J47" s="28">
        <v>0.12360178970917227</v>
      </c>
      <c r="K47" s="28">
        <v>0.11437360178970918</v>
      </c>
      <c r="L47" s="28">
        <v>4.4183445190156601E-2</v>
      </c>
      <c r="M47" s="28">
        <v>0.2284675615212528</v>
      </c>
      <c r="N47" s="28">
        <v>9.563758389261745E-2</v>
      </c>
      <c r="O47" s="28">
        <v>5.3131991051454143E-3</v>
      </c>
    </row>
    <row r="48" spans="1:15" ht="15" customHeight="1">
      <c r="A48" s="57"/>
      <c r="B48" s="25"/>
      <c r="C48" s="59" t="s">
        <v>229</v>
      </c>
      <c r="D48" s="29">
        <v>1468</v>
      </c>
      <c r="E48" s="39">
        <v>680</v>
      </c>
      <c r="F48" s="40">
        <v>274</v>
      </c>
      <c r="G48" s="40">
        <v>901</v>
      </c>
      <c r="H48" s="40">
        <v>406</v>
      </c>
      <c r="I48" s="40">
        <v>215</v>
      </c>
      <c r="J48" s="40">
        <v>190</v>
      </c>
      <c r="K48" s="40">
        <v>155</v>
      </c>
      <c r="L48" s="40">
        <v>72</v>
      </c>
      <c r="M48" s="40">
        <v>257</v>
      </c>
      <c r="N48" s="40">
        <v>177</v>
      </c>
      <c r="O48" s="40">
        <v>7</v>
      </c>
    </row>
    <row r="49" spans="1:15" ht="15" customHeight="1">
      <c r="A49" s="57"/>
      <c r="B49" s="43"/>
      <c r="C49" s="61"/>
      <c r="D49" s="44">
        <v>1</v>
      </c>
      <c r="E49" s="45">
        <v>0.46321525885558584</v>
      </c>
      <c r="F49" s="46">
        <v>0.18664850136239783</v>
      </c>
      <c r="G49" s="46">
        <v>0.61376021798365121</v>
      </c>
      <c r="H49" s="46">
        <v>0.27656675749318799</v>
      </c>
      <c r="I49" s="46">
        <v>0.14645776566757493</v>
      </c>
      <c r="J49" s="46">
        <v>0.12942779291553133</v>
      </c>
      <c r="K49" s="46">
        <v>0.1055858310626703</v>
      </c>
      <c r="L49" s="46">
        <v>4.9046321525885561E-2</v>
      </c>
      <c r="M49" s="46">
        <v>0.17506811989100818</v>
      </c>
      <c r="N49" s="46">
        <v>0.12057220708446867</v>
      </c>
      <c r="O49" s="46">
        <v>4.7683923705722072E-3</v>
      </c>
    </row>
    <row r="50" spans="1:15" ht="15" customHeight="1">
      <c r="A50" s="57"/>
      <c r="B50" s="25" t="s">
        <v>205</v>
      </c>
      <c r="C50" s="67" t="s">
        <v>2</v>
      </c>
      <c r="D50" s="22">
        <v>1709</v>
      </c>
      <c r="E50" s="23">
        <v>410</v>
      </c>
      <c r="F50" s="24">
        <v>255</v>
      </c>
      <c r="G50" s="24">
        <v>1068</v>
      </c>
      <c r="H50" s="24">
        <v>465</v>
      </c>
      <c r="I50" s="24">
        <v>248</v>
      </c>
      <c r="J50" s="24">
        <v>218</v>
      </c>
      <c r="K50" s="24">
        <v>212</v>
      </c>
      <c r="L50" s="24">
        <v>75</v>
      </c>
      <c r="M50" s="24">
        <v>352</v>
      </c>
      <c r="N50" s="24">
        <v>210</v>
      </c>
      <c r="O50" s="24">
        <v>12</v>
      </c>
    </row>
    <row r="51" spans="1:15" ht="15" customHeight="1">
      <c r="A51" s="57"/>
      <c r="B51" s="25"/>
      <c r="C51" s="60"/>
      <c r="D51" s="32">
        <v>1</v>
      </c>
      <c r="E51" s="27">
        <v>0.23990637799882972</v>
      </c>
      <c r="F51" s="28">
        <v>0.14921006436512579</v>
      </c>
      <c r="G51" s="28">
        <v>0.62492685781158575</v>
      </c>
      <c r="H51" s="28">
        <v>0.27208894090111174</v>
      </c>
      <c r="I51" s="28">
        <v>0.14511410181392628</v>
      </c>
      <c r="J51" s="28">
        <v>0.12755997659449972</v>
      </c>
      <c r="K51" s="28">
        <v>0.1240491515506144</v>
      </c>
      <c r="L51" s="28">
        <v>4.388531304856641E-2</v>
      </c>
      <c r="M51" s="28">
        <v>0.20596840257460503</v>
      </c>
      <c r="N51" s="28">
        <v>0.12287887653598596</v>
      </c>
      <c r="O51" s="28">
        <v>7.0216500877706258E-3</v>
      </c>
    </row>
    <row r="52" spans="1:15" ht="15" customHeight="1">
      <c r="A52" s="57"/>
      <c r="B52" s="25"/>
      <c r="C52" s="59" t="s">
        <v>230</v>
      </c>
      <c r="D52" s="29">
        <v>1080</v>
      </c>
      <c r="E52" s="30">
        <v>240</v>
      </c>
      <c r="F52" s="31">
        <v>168</v>
      </c>
      <c r="G52" s="31">
        <v>760</v>
      </c>
      <c r="H52" s="31">
        <v>277</v>
      </c>
      <c r="I52" s="31">
        <v>168</v>
      </c>
      <c r="J52" s="31">
        <v>107</v>
      </c>
      <c r="K52" s="31">
        <v>109</v>
      </c>
      <c r="L52" s="31">
        <v>28</v>
      </c>
      <c r="M52" s="31">
        <v>241</v>
      </c>
      <c r="N52" s="31">
        <v>100</v>
      </c>
      <c r="O52" s="31">
        <v>6</v>
      </c>
    </row>
    <row r="53" spans="1:15" ht="15" customHeight="1">
      <c r="A53" s="57"/>
      <c r="B53" s="25"/>
      <c r="C53" s="60"/>
      <c r="D53" s="32">
        <v>1</v>
      </c>
      <c r="E53" s="27">
        <v>0.22222222222222221</v>
      </c>
      <c r="F53" s="28">
        <v>0.15555555555555556</v>
      </c>
      <c r="G53" s="28">
        <v>0.70370370370370372</v>
      </c>
      <c r="H53" s="28">
        <v>0.25648148148148148</v>
      </c>
      <c r="I53" s="28">
        <v>0.15555555555555556</v>
      </c>
      <c r="J53" s="28">
        <v>9.9074074074074078E-2</v>
      </c>
      <c r="K53" s="28">
        <v>0.10092592592592593</v>
      </c>
      <c r="L53" s="28">
        <v>2.5925925925925925E-2</v>
      </c>
      <c r="M53" s="28">
        <v>0.22314814814814815</v>
      </c>
      <c r="N53" s="28">
        <v>9.2592592592592587E-2</v>
      </c>
      <c r="O53" s="28">
        <v>5.5555555555555558E-3</v>
      </c>
    </row>
    <row r="54" spans="1:15" ht="15" customHeight="1">
      <c r="A54" s="57"/>
      <c r="B54" s="25"/>
      <c r="C54" s="59" t="s">
        <v>231</v>
      </c>
      <c r="D54" s="29">
        <v>639</v>
      </c>
      <c r="E54" s="30">
        <v>154</v>
      </c>
      <c r="F54" s="31">
        <v>74</v>
      </c>
      <c r="G54" s="31">
        <v>429</v>
      </c>
      <c r="H54" s="31">
        <v>192</v>
      </c>
      <c r="I54" s="31">
        <v>102</v>
      </c>
      <c r="J54" s="31">
        <v>58</v>
      </c>
      <c r="K54" s="31">
        <v>74</v>
      </c>
      <c r="L54" s="31">
        <v>30</v>
      </c>
      <c r="M54" s="31">
        <v>160</v>
      </c>
      <c r="N54" s="31">
        <v>59</v>
      </c>
      <c r="O54" s="31">
        <v>15</v>
      </c>
    </row>
    <row r="55" spans="1:15" ht="15" customHeight="1">
      <c r="A55" s="57"/>
      <c r="B55" s="25"/>
      <c r="C55" s="60"/>
      <c r="D55" s="32">
        <v>1</v>
      </c>
      <c r="E55" s="27">
        <v>0.24100156494522693</v>
      </c>
      <c r="F55" s="28">
        <v>0.11580594679186229</v>
      </c>
      <c r="G55" s="28">
        <v>0.67136150234741787</v>
      </c>
      <c r="H55" s="28">
        <v>0.30046948356807512</v>
      </c>
      <c r="I55" s="28">
        <v>0.15962441314553991</v>
      </c>
      <c r="J55" s="28">
        <v>9.0766823161189364E-2</v>
      </c>
      <c r="K55" s="28">
        <v>0.11580594679186229</v>
      </c>
      <c r="L55" s="28">
        <v>4.6948356807511735E-2</v>
      </c>
      <c r="M55" s="28">
        <v>0.25039123630672927</v>
      </c>
      <c r="N55" s="28">
        <v>9.2331768388106417E-2</v>
      </c>
      <c r="O55" s="28">
        <v>2.3474178403755867E-2</v>
      </c>
    </row>
    <row r="56" spans="1:15" ht="15" customHeight="1">
      <c r="A56" s="57"/>
      <c r="B56" s="25"/>
      <c r="C56" s="59" t="s">
        <v>8</v>
      </c>
      <c r="D56" s="29">
        <v>789</v>
      </c>
      <c r="E56" s="30">
        <v>175</v>
      </c>
      <c r="F56" s="31">
        <v>114</v>
      </c>
      <c r="G56" s="31">
        <v>540</v>
      </c>
      <c r="H56" s="31">
        <v>220</v>
      </c>
      <c r="I56" s="31">
        <v>104</v>
      </c>
      <c r="J56" s="31">
        <v>101</v>
      </c>
      <c r="K56" s="31">
        <v>89</v>
      </c>
      <c r="L56" s="31">
        <v>28</v>
      </c>
      <c r="M56" s="31">
        <v>163</v>
      </c>
      <c r="N56" s="31">
        <v>81</v>
      </c>
      <c r="O56" s="31">
        <v>9</v>
      </c>
    </row>
    <row r="57" spans="1:15" ht="15" customHeight="1">
      <c r="A57" s="57"/>
      <c r="B57" s="25"/>
      <c r="C57" s="60"/>
      <c r="D57" s="32">
        <v>1</v>
      </c>
      <c r="E57" s="27">
        <v>0.2217997465145754</v>
      </c>
      <c r="F57" s="28">
        <v>0.14448669201520911</v>
      </c>
      <c r="G57" s="28">
        <v>0.68441064638783267</v>
      </c>
      <c r="H57" s="28">
        <v>0.27883396704689478</v>
      </c>
      <c r="I57" s="28">
        <v>0.13181242078580482</v>
      </c>
      <c r="J57" s="28">
        <v>0.12801013941698353</v>
      </c>
      <c r="K57" s="28">
        <v>0.11280101394169835</v>
      </c>
      <c r="L57" s="28">
        <v>3.5487959442332066E-2</v>
      </c>
      <c r="M57" s="28">
        <v>0.20659062103929024</v>
      </c>
      <c r="N57" s="28">
        <v>0.10266159695817491</v>
      </c>
      <c r="O57" s="28">
        <v>1.1406844106463879E-2</v>
      </c>
    </row>
    <row r="58" spans="1:15" ht="15" customHeight="1">
      <c r="A58" s="57"/>
      <c r="B58" s="25"/>
      <c r="C58" s="59" t="s">
        <v>232</v>
      </c>
      <c r="D58" s="29">
        <v>1344</v>
      </c>
      <c r="E58" s="30">
        <v>336</v>
      </c>
      <c r="F58" s="31">
        <v>224</v>
      </c>
      <c r="G58" s="31">
        <v>827</v>
      </c>
      <c r="H58" s="31">
        <v>380</v>
      </c>
      <c r="I58" s="31">
        <v>202</v>
      </c>
      <c r="J58" s="31">
        <v>134</v>
      </c>
      <c r="K58" s="31">
        <v>145</v>
      </c>
      <c r="L58" s="31">
        <v>53</v>
      </c>
      <c r="M58" s="31">
        <v>274</v>
      </c>
      <c r="N58" s="31">
        <v>162</v>
      </c>
      <c r="O58" s="31">
        <v>7</v>
      </c>
    </row>
    <row r="59" spans="1:15" ht="15" customHeight="1">
      <c r="A59" s="57"/>
      <c r="B59" s="25"/>
      <c r="C59" s="60"/>
      <c r="D59" s="32">
        <v>1</v>
      </c>
      <c r="E59" s="27">
        <v>0.25</v>
      </c>
      <c r="F59" s="28">
        <v>0.16666666666666666</v>
      </c>
      <c r="G59" s="28">
        <v>0.61532738095238093</v>
      </c>
      <c r="H59" s="28">
        <v>0.28273809523809523</v>
      </c>
      <c r="I59" s="28">
        <v>0.15029761904761904</v>
      </c>
      <c r="J59" s="28">
        <v>9.9702380952380959E-2</v>
      </c>
      <c r="K59" s="28">
        <v>0.10788690476190477</v>
      </c>
      <c r="L59" s="28">
        <v>3.9434523809523808E-2</v>
      </c>
      <c r="M59" s="28">
        <v>0.20386904761904762</v>
      </c>
      <c r="N59" s="28">
        <v>0.12053571428571429</v>
      </c>
      <c r="O59" s="28">
        <v>5.208333333333333E-3</v>
      </c>
    </row>
    <row r="60" spans="1:15" ht="15" customHeight="1">
      <c r="A60" s="57"/>
      <c r="B60" s="25"/>
      <c r="C60" s="59" t="s">
        <v>14</v>
      </c>
      <c r="D60" s="29">
        <v>562</v>
      </c>
      <c r="E60" s="30">
        <v>151</v>
      </c>
      <c r="F60" s="31">
        <v>104</v>
      </c>
      <c r="G60" s="31">
        <v>333</v>
      </c>
      <c r="H60" s="31">
        <v>136</v>
      </c>
      <c r="I60" s="31">
        <v>69</v>
      </c>
      <c r="J60" s="31">
        <v>33</v>
      </c>
      <c r="K60" s="31">
        <v>49</v>
      </c>
      <c r="L60" s="31">
        <v>12</v>
      </c>
      <c r="M60" s="31">
        <v>113</v>
      </c>
      <c r="N60" s="31">
        <v>68</v>
      </c>
      <c r="O60" s="31">
        <v>6</v>
      </c>
    </row>
    <row r="61" spans="1:15" ht="15" customHeight="1">
      <c r="A61" s="57"/>
      <c r="B61" s="25"/>
      <c r="C61" s="60"/>
      <c r="D61" s="32">
        <v>1</v>
      </c>
      <c r="E61" s="27">
        <v>0.26868327402135234</v>
      </c>
      <c r="F61" s="28">
        <v>0.18505338078291814</v>
      </c>
      <c r="G61" s="28">
        <v>0.59252669039145911</v>
      </c>
      <c r="H61" s="28">
        <v>0.24199288256227758</v>
      </c>
      <c r="I61" s="28">
        <v>0.12277580071174377</v>
      </c>
      <c r="J61" s="28">
        <v>5.8718861209964411E-2</v>
      </c>
      <c r="K61" s="28">
        <v>8.7188612099644125E-2</v>
      </c>
      <c r="L61" s="28">
        <v>2.1352313167259787E-2</v>
      </c>
      <c r="M61" s="28">
        <v>0.20106761565836298</v>
      </c>
      <c r="N61" s="28">
        <v>0.12099644128113879</v>
      </c>
      <c r="O61" s="28">
        <v>1.0676156583629894E-2</v>
      </c>
    </row>
    <row r="62" spans="1:15" ht="15" customHeight="1">
      <c r="A62" s="57"/>
      <c r="B62" s="25"/>
      <c r="C62" s="59" t="s">
        <v>5</v>
      </c>
      <c r="D62" s="29">
        <v>1286</v>
      </c>
      <c r="E62" s="30">
        <v>332</v>
      </c>
      <c r="F62" s="31">
        <v>173</v>
      </c>
      <c r="G62" s="31">
        <v>875</v>
      </c>
      <c r="H62" s="31">
        <v>281</v>
      </c>
      <c r="I62" s="31">
        <v>152</v>
      </c>
      <c r="J62" s="31">
        <v>121</v>
      </c>
      <c r="K62" s="31">
        <v>119</v>
      </c>
      <c r="L62" s="31">
        <v>49</v>
      </c>
      <c r="M62" s="31">
        <v>318</v>
      </c>
      <c r="N62" s="31">
        <v>140</v>
      </c>
      <c r="O62" s="31">
        <v>11</v>
      </c>
    </row>
    <row r="63" spans="1:15" ht="15" customHeight="1">
      <c r="A63" s="57"/>
      <c r="B63" s="25"/>
      <c r="C63" s="60"/>
      <c r="D63" s="32">
        <v>1</v>
      </c>
      <c r="E63" s="27">
        <v>0.25816485225505442</v>
      </c>
      <c r="F63" s="28">
        <v>0.13452566096423016</v>
      </c>
      <c r="G63" s="28">
        <v>0.68040435458786941</v>
      </c>
      <c r="H63" s="28">
        <v>0.21850699844479005</v>
      </c>
      <c r="I63" s="28">
        <v>0.1181959564541213</v>
      </c>
      <c r="J63" s="28">
        <v>9.4090202177293941E-2</v>
      </c>
      <c r="K63" s="28">
        <v>9.253499222395023E-2</v>
      </c>
      <c r="L63" s="28">
        <v>3.8102643856920686E-2</v>
      </c>
      <c r="M63" s="28">
        <v>0.24727838258164853</v>
      </c>
      <c r="N63" s="28">
        <v>0.1088646967340591</v>
      </c>
      <c r="O63" s="28">
        <v>8.553654743390357E-3</v>
      </c>
    </row>
    <row r="64" spans="1:15" ht="15" customHeight="1">
      <c r="A64" s="57"/>
      <c r="B64" s="25"/>
      <c r="C64" s="59" t="s">
        <v>11</v>
      </c>
      <c r="D64" s="29">
        <v>718</v>
      </c>
      <c r="E64" s="30">
        <v>204</v>
      </c>
      <c r="F64" s="31">
        <v>121</v>
      </c>
      <c r="G64" s="31">
        <v>431</v>
      </c>
      <c r="H64" s="31">
        <v>148</v>
      </c>
      <c r="I64" s="31">
        <v>95</v>
      </c>
      <c r="J64" s="31">
        <v>78</v>
      </c>
      <c r="K64" s="31">
        <v>78</v>
      </c>
      <c r="L64" s="31">
        <v>10</v>
      </c>
      <c r="M64" s="31">
        <v>111</v>
      </c>
      <c r="N64" s="31">
        <v>95</v>
      </c>
      <c r="O64" s="31">
        <v>8</v>
      </c>
    </row>
    <row r="65" spans="1:15" ht="15" customHeight="1">
      <c r="A65" s="57"/>
      <c r="B65" s="25"/>
      <c r="C65" s="60"/>
      <c r="D65" s="32">
        <v>1</v>
      </c>
      <c r="E65" s="27">
        <v>0.28412256267409469</v>
      </c>
      <c r="F65" s="28">
        <v>0.16852367688022285</v>
      </c>
      <c r="G65" s="28">
        <v>0.60027855153203347</v>
      </c>
      <c r="H65" s="28">
        <v>0.20612813370473537</v>
      </c>
      <c r="I65" s="28">
        <v>0.13231197771587744</v>
      </c>
      <c r="J65" s="28">
        <v>0.10863509749303621</v>
      </c>
      <c r="K65" s="28">
        <v>0.10863509749303621</v>
      </c>
      <c r="L65" s="28">
        <v>1.3927576601671309E-2</v>
      </c>
      <c r="M65" s="28">
        <v>0.15459610027855153</v>
      </c>
      <c r="N65" s="28">
        <v>0.13231197771587744</v>
      </c>
      <c r="O65" s="28">
        <v>1.1142061281337047E-2</v>
      </c>
    </row>
    <row r="66" spans="1:15" ht="15" customHeight="1">
      <c r="A66" s="57"/>
      <c r="B66" s="25"/>
      <c r="C66" s="59" t="s">
        <v>18</v>
      </c>
      <c r="D66" s="29">
        <v>1454</v>
      </c>
      <c r="E66" s="30">
        <v>338</v>
      </c>
      <c r="F66" s="31">
        <v>168</v>
      </c>
      <c r="G66" s="31">
        <v>901</v>
      </c>
      <c r="H66" s="31">
        <v>335</v>
      </c>
      <c r="I66" s="31">
        <v>192</v>
      </c>
      <c r="J66" s="31">
        <v>171</v>
      </c>
      <c r="K66" s="31">
        <v>164</v>
      </c>
      <c r="L66" s="31">
        <v>53</v>
      </c>
      <c r="M66" s="31">
        <v>236</v>
      </c>
      <c r="N66" s="31">
        <v>194</v>
      </c>
      <c r="O66" s="31">
        <v>23</v>
      </c>
    </row>
    <row r="67" spans="1:15" ht="15" customHeight="1">
      <c r="A67" s="57"/>
      <c r="B67" s="43"/>
      <c r="C67" s="61"/>
      <c r="D67" s="44">
        <v>1</v>
      </c>
      <c r="E67" s="45">
        <v>0.23246217331499311</v>
      </c>
      <c r="F67" s="46">
        <v>0.1155433287482806</v>
      </c>
      <c r="G67" s="46">
        <v>0.61966987620357639</v>
      </c>
      <c r="H67" s="46">
        <v>0.23039889958734525</v>
      </c>
      <c r="I67" s="46">
        <v>0.13204951856946354</v>
      </c>
      <c r="J67" s="46">
        <v>0.11760660247592847</v>
      </c>
      <c r="K67" s="46">
        <v>0.11279229711141678</v>
      </c>
      <c r="L67" s="46">
        <v>3.6451169188445667E-2</v>
      </c>
      <c r="M67" s="46">
        <v>0.1623108665749656</v>
      </c>
      <c r="N67" s="46">
        <v>0.13342503438789546</v>
      </c>
      <c r="O67" s="46">
        <v>1.5818431911966989E-2</v>
      </c>
    </row>
    <row r="68" spans="1:15" ht="15" customHeight="1">
      <c r="A68" s="57"/>
      <c r="B68" s="25" t="s">
        <v>206</v>
      </c>
      <c r="C68" s="67" t="s">
        <v>233</v>
      </c>
      <c r="D68" s="22">
        <v>1617</v>
      </c>
      <c r="E68" s="23">
        <v>264</v>
      </c>
      <c r="F68" s="24">
        <v>103</v>
      </c>
      <c r="G68" s="24">
        <v>1190</v>
      </c>
      <c r="H68" s="24">
        <v>299</v>
      </c>
      <c r="I68" s="24">
        <v>250</v>
      </c>
      <c r="J68" s="24">
        <v>187</v>
      </c>
      <c r="K68" s="24">
        <v>190</v>
      </c>
      <c r="L68" s="24">
        <v>78</v>
      </c>
      <c r="M68" s="24">
        <v>448</v>
      </c>
      <c r="N68" s="24">
        <v>135</v>
      </c>
      <c r="O68" s="24">
        <v>14</v>
      </c>
    </row>
    <row r="69" spans="1:15" ht="15" customHeight="1">
      <c r="A69" s="57"/>
      <c r="B69" s="25"/>
      <c r="C69" s="60"/>
      <c r="D69" s="32">
        <v>1</v>
      </c>
      <c r="E69" s="27">
        <v>0.16326530612244897</v>
      </c>
      <c r="F69" s="28">
        <v>6.3698206555349413E-2</v>
      </c>
      <c r="G69" s="28">
        <v>0.73593073593073588</v>
      </c>
      <c r="H69" s="28">
        <v>0.18491032776747063</v>
      </c>
      <c r="I69" s="28">
        <v>0.15460729746444032</v>
      </c>
      <c r="J69" s="28">
        <v>0.11564625850340136</v>
      </c>
      <c r="K69" s="28">
        <v>0.11750154607297464</v>
      </c>
      <c r="L69" s="28">
        <v>4.8237476808905382E-2</v>
      </c>
      <c r="M69" s="28">
        <v>0.27705627705627706</v>
      </c>
      <c r="N69" s="28">
        <v>8.3487940630797772E-2</v>
      </c>
      <c r="O69" s="28">
        <v>8.658008658008658E-3</v>
      </c>
    </row>
    <row r="70" spans="1:15" ht="15" customHeight="1">
      <c r="A70" s="57"/>
      <c r="B70" s="25"/>
      <c r="C70" s="59" t="s">
        <v>234</v>
      </c>
      <c r="D70" s="29">
        <v>1840</v>
      </c>
      <c r="E70" s="30">
        <v>316</v>
      </c>
      <c r="F70" s="31">
        <v>198</v>
      </c>
      <c r="G70" s="31">
        <v>1412</v>
      </c>
      <c r="H70" s="31">
        <v>413</v>
      </c>
      <c r="I70" s="31">
        <v>260</v>
      </c>
      <c r="J70" s="31">
        <v>224</v>
      </c>
      <c r="K70" s="31">
        <v>153</v>
      </c>
      <c r="L70" s="31">
        <v>82</v>
      </c>
      <c r="M70" s="31">
        <v>443</v>
      </c>
      <c r="N70" s="31">
        <v>146</v>
      </c>
      <c r="O70" s="31">
        <v>9</v>
      </c>
    </row>
    <row r="71" spans="1:15" ht="15" customHeight="1">
      <c r="A71" s="57"/>
      <c r="B71" s="25"/>
      <c r="C71" s="60"/>
      <c r="D71" s="32">
        <v>1</v>
      </c>
      <c r="E71" s="27">
        <v>0.17173913043478262</v>
      </c>
      <c r="F71" s="28">
        <v>0.10760869565217392</v>
      </c>
      <c r="G71" s="28">
        <v>0.7673913043478261</v>
      </c>
      <c r="H71" s="28">
        <v>0.22445652173913044</v>
      </c>
      <c r="I71" s="28">
        <v>0.14130434782608695</v>
      </c>
      <c r="J71" s="28">
        <v>0.12173913043478261</v>
      </c>
      <c r="K71" s="28">
        <v>8.3152173913043484E-2</v>
      </c>
      <c r="L71" s="28">
        <v>4.4565217391304347E-2</v>
      </c>
      <c r="M71" s="28">
        <v>0.24076086956521739</v>
      </c>
      <c r="N71" s="28">
        <v>7.9347826086956522E-2</v>
      </c>
      <c r="O71" s="28">
        <v>4.8913043478260873E-3</v>
      </c>
    </row>
    <row r="72" spans="1:15" ht="15" customHeight="1">
      <c r="A72" s="57"/>
      <c r="B72" s="25"/>
      <c r="C72" s="59" t="s">
        <v>235</v>
      </c>
      <c r="D72" s="29">
        <v>2148</v>
      </c>
      <c r="E72" s="30">
        <v>470</v>
      </c>
      <c r="F72" s="31">
        <v>255</v>
      </c>
      <c r="G72" s="31">
        <v>1406</v>
      </c>
      <c r="H72" s="31">
        <v>556</v>
      </c>
      <c r="I72" s="31">
        <v>295</v>
      </c>
      <c r="J72" s="31">
        <v>217</v>
      </c>
      <c r="K72" s="31">
        <v>287</v>
      </c>
      <c r="L72" s="31">
        <v>64</v>
      </c>
      <c r="M72" s="31">
        <v>484</v>
      </c>
      <c r="N72" s="31">
        <v>260</v>
      </c>
      <c r="O72" s="31">
        <v>21</v>
      </c>
    </row>
    <row r="73" spans="1:15" ht="15" customHeight="1">
      <c r="A73" s="57"/>
      <c r="B73" s="25"/>
      <c r="C73" s="60"/>
      <c r="D73" s="32">
        <v>1</v>
      </c>
      <c r="E73" s="27">
        <v>0.21880819366852886</v>
      </c>
      <c r="F73" s="28">
        <v>0.11871508379888268</v>
      </c>
      <c r="G73" s="28">
        <v>0.65456238361266295</v>
      </c>
      <c r="H73" s="28">
        <v>0.25884543761638734</v>
      </c>
      <c r="I73" s="28">
        <v>0.13733705772811919</v>
      </c>
      <c r="J73" s="28">
        <v>0.10102420856610801</v>
      </c>
      <c r="K73" s="28">
        <v>0.13361266294227189</v>
      </c>
      <c r="L73" s="28">
        <v>2.9795158286778398E-2</v>
      </c>
      <c r="M73" s="28">
        <v>0.22532588454376165</v>
      </c>
      <c r="N73" s="28">
        <v>0.12104283054003724</v>
      </c>
      <c r="O73" s="28">
        <v>9.7765363128491621E-3</v>
      </c>
    </row>
    <row r="74" spans="1:15" ht="15" customHeight="1">
      <c r="A74" s="57"/>
      <c r="B74" s="25"/>
      <c r="C74" s="59" t="s">
        <v>236</v>
      </c>
      <c r="D74" s="29">
        <v>1746</v>
      </c>
      <c r="E74" s="30">
        <v>486</v>
      </c>
      <c r="F74" s="31">
        <v>284</v>
      </c>
      <c r="G74" s="31">
        <v>1095</v>
      </c>
      <c r="H74" s="31">
        <v>559</v>
      </c>
      <c r="I74" s="31">
        <v>299</v>
      </c>
      <c r="J74" s="31">
        <v>185</v>
      </c>
      <c r="K74" s="31">
        <v>209</v>
      </c>
      <c r="L74" s="31">
        <v>60</v>
      </c>
      <c r="M74" s="31">
        <v>296</v>
      </c>
      <c r="N74" s="31">
        <v>199</v>
      </c>
      <c r="O74" s="31">
        <v>18</v>
      </c>
    </row>
    <row r="75" spans="1:15" ht="15" customHeight="1">
      <c r="A75" s="57"/>
      <c r="B75" s="25"/>
      <c r="C75" s="60"/>
      <c r="D75" s="32">
        <v>1</v>
      </c>
      <c r="E75" s="27">
        <v>0.27835051546391754</v>
      </c>
      <c r="F75" s="28">
        <v>0.16265750286368844</v>
      </c>
      <c r="G75" s="28">
        <v>0.62714776632302405</v>
      </c>
      <c r="H75" s="28">
        <v>0.3201603665521191</v>
      </c>
      <c r="I75" s="28">
        <v>0.17124856815578465</v>
      </c>
      <c r="J75" s="28">
        <v>0.10595647193585338</v>
      </c>
      <c r="K75" s="28">
        <v>0.11970217640320734</v>
      </c>
      <c r="L75" s="28">
        <v>3.4364261168384883E-2</v>
      </c>
      <c r="M75" s="28">
        <v>0.16953035509736541</v>
      </c>
      <c r="N75" s="28">
        <v>0.11397479954180985</v>
      </c>
      <c r="O75" s="28">
        <v>1.0309278350515464E-2</v>
      </c>
    </row>
    <row r="76" spans="1:15" ht="15" customHeight="1">
      <c r="A76" s="57"/>
      <c r="B76" s="25"/>
      <c r="C76" s="59" t="s">
        <v>237</v>
      </c>
      <c r="D76" s="29">
        <v>947</v>
      </c>
      <c r="E76" s="30">
        <v>286</v>
      </c>
      <c r="F76" s="31">
        <v>210</v>
      </c>
      <c r="G76" s="31">
        <v>534</v>
      </c>
      <c r="H76" s="31">
        <v>322</v>
      </c>
      <c r="I76" s="31">
        <v>125</v>
      </c>
      <c r="J76" s="31">
        <v>81</v>
      </c>
      <c r="K76" s="31">
        <v>107</v>
      </c>
      <c r="L76" s="31">
        <v>21</v>
      </c>
      <c r="M76" s="31">
        <v>127</v>
      </c>
      <c r="N76" s="31">
        <v>134</v>
      </c>
      <c r="O76" s="31">
        <v>12</v>
      </c>
    </row>
    <row r="77" spans="1:15" ht="15" customHeight="1">
      <c r="A77" s="57"/>
      <c r="B77" s="25"/>
      <c r="C77" s="60"/>
      <c r="D77" s="32">
        <v>1</v>
      </c>
      <c r="E77" s="27">
        <v>0.3020063357972545</v>
      </c>
      <c r="F77" s="28">
        <v>0.22175290390707497</v>
      </c>
      <c r="G77" s="28">
        <v>0.56388595564941923</v>
      </c>
      <c r="H77" s="28">
        <v>0.34002111932418161</v>
      </c>
      <c r="I77" s="28">
        <v>0.13199577613516367</v>
      </c>
      <c r="J77" s="28">
        <v>8.5533262935586066E-2</v>
      </c>
      <c r="K77" s="28">
        <v>0.11298838437170011</v>
      </c>
      <c r="L77" s="28">
        <v>2.2175290390707498E-2</v>
      </c>
      <c r="M77" s="28">
        <v>0.13410770855332629</v>
      </c>
      <c r="N77" s="28">
        <v>0.14149947201689547</v>
      </c>
      <c r="O77" s="28">
        <v>1.2671594508975714E-2</v>
      </c>
    </row>
    <row r="78" spans="1:15" ht="15" customHeight="1">
      <c r="A78" s="57"/>
      <c r="B78" s="25"/>
      <c r="C78" s="59" t="s">
        <v>238</v>
      </c>
      <c r="D78" s="29">
        <v>791</v>
      </c>
      <c r="E78" s="30">
        <v>294</v>
      </c>
      <c r="F78" s="31">
        <v>208</v>
      </c>
      <c r="G78" s="31">
        <v>366</v>
      </c>
      <c r="H78" s="31">
        <v>209</v>
      </c>
      <c r="I78" s="31">
        <v>69</v>
      </c>
      <c r="J78" s="31">
        <v>83</v>
      </c>
      <c r="K78" s="31">
        <v>59</v>
      </c>
      <c r="L78" s="31">
        <v>22</v>
      </c>
      <c r="M78" s="31">
        <v>110</v>
      </c>
      <c r="N78" s="31">
        <v>136</v>
      </c>
      <c r="O78" s="31">
        <v>15</v>
      </c>
    </row>
    <row r="79" spans="1:15" ht="15" customHeight="1">
      <c r="A79" s="57"/>
      <c r="B79" s="25"/>
      <c r="C79" s="60"/>
      <c r="D79" s="32">
        <v>1</v>
      </c>
      <c r="E79" s="27">
        <v>0.37168141592920356</v>
      </c>
      <c r="F79" s="28">
        <v>0.26295828065739568</v>
      </c>
      <c r="G79" s="28">
        <v>0.46270543615676357</v>
      </c>
      <c r="H79" s="28">
        <v>0.26422250316055623</v>
      </c>
      <c r="I79" s="28">
        <v>8.7231352718078387E-2</v>
      </c>
      <c r="J79" s="28">
        <v>0.10493046776232617</v>
      </c>
      <c r="K79" s="28">
        <v>7.4589127686472814E-2</v>
      </c>
      <c r="L79" s="28">
        <v>2.7812895069532238E-2</v>
      </c>
      <c r="M79" s="28">
        <v>0.1390644753476612</v>
      </c>
      <c r="N79" s="28">
        <v>0.17193426042983564</v>
      </c>
      <c r="O79" s="28">
        <v>1.8963337547408345E-2</v>
      </c>
    </row>
    <row r="80" spans="1:15" ht="15" customHeight="1">
      <c r="A80" s="57"/>
      <c r="B80" s="25"/>
      <c r="C80" s="59" t="s">
        <v>239</v>
      </c>
      <c r="D80" s="29">
        <v>412</v>
      </c>
      <c r="E80" s="30">
        <v>195</v>
      </c>
      <c r="F80" s="31">
        <v>130</v>
      </c>
      <c r="G80" s="31">
        <v>115</v>
      </c>
      <c r="H80" s="31">
        <v>58</v>
      </c>
      <c r="I80" s="31">
        <v>27</v>
      </c>
      <c r="J80" s="31">
        <v>37</v>
      </c>
      <c r="K80" s="31">
        <v>25</v>
      </c>
      <c r="L80" s="31">
        <v>8</v>
      </c>
      <c r="M80" s="31">
        <v>37</v>
      </c>
      <c r="N80" s="31">
        <v>86</v>
      </c>
      <c r="O80" s="31">
        <v>8</v>
      </c>
    </row>
    <row r="81" spans="1:15" ht="15" customHeight="1">
      <c r="A81" s="57"/>
      <c r="B81" s="25"/>
      <c r="C81" s="60"/>
      <c r="D81" s="32">
        <v>1</v>
      </c>
      <c r="E81" s="27">
        <v>0.47330097087378642</v>
      </c>
      <c r="F81" s="28">
        <v>0.3155339805825243</v>
      </c>
      <c r="G81" s="28">
        <v>0.279126213592233</v>
      </c>
      <c r="H81" s="28">
        <v>0.14077669902912621</v>
      </c>
      <c r="I81" s="28">
        <v>6.553398058252427E-2</v>
      </c>
      <c r="J81" s="28">
        <v>8.9805825242718448E-2</v>
      </c>
      <c r="K81" s="28">
        <v>6.0679611650485438E-2</v>
      </c>
      <c r="L81" s="28">
        <v>1.9417475728155338E-2</v>
      </c>
      <c r="M81" s="28">
        <v>8.9805825242718448E-2</v>
      </c>
      <c r="N81" s="28">
        <v>0.20873786407766989</v>
      </c>
      <c r="O81" s="28">
        <v>1.9417475728155338E-2</v>
      </c>
    </row>
    <row r="82" spans="1:15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</row>
    <row r="83" spans="1:15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57"/>
      <c r="B84" s="25" t="s">
        <v>240</v>
      </c>
      <c r="C84" s="67" t="s">
        <v>241</v>
      </c>
      <c r="D84" s="22">
        <v>2590</v>
      </c>
      <c r="E84" s="23">
        <v>582</v>
      </c>
      <c r="F84" s="24">
        <v>335</v>
      </c>
      <c r="G84" s="24">
        <v>1834</v>
      </c>
      <c r="H84" s="24">
        <v>573</v>
      </c>
      <c r="I84" s="24">
        <v>305</v>
      </c>
      <c r="J84" s="24">
        <v>277</v>
      </c>
      <c r="K84" s="24">
        <v>193</v>
      </c>
      <c r="L84" s="24">
        <v>108</v>
      </c>
      <c r="M84" s="24">
        <v>596</v>
      </c>
      <c r="N84" s="24">
        <v>207</v>
      </c>
      <c r="O84" s="24">
        <v>25</v>
      </c>
    </row>
    <row r="85" spans="1:15" ht="15" customHeight="1">
      <c r="A85" s="57"/>
      <c r="B85" s="25" t="s">
        <v>242</v>
      </c>
      <c r="C85" s="60"/>
      <c r="D85" s="32">
        <v>1</v>
      </c>
      <c r="E85" s="27">
        <v>0.22471042471042471</v>
      </c>
      <c r="F85" s="28">
        <v>0.12934362934362933</v>
      </c>
      <c r="G85" s="28">
        <v>0.70810810810810809</v>
      </c>
      <c r="H85" s="28">
        <v>0.22123552123552123</v>
      </c>
      <c r="I85" s="28">
        <v>0.11776061776061776</v>
      </c>
      <c r="J85" s="28">
        <v>0.10694980694980695</v>
      </c>
      <c r="K85" s="28">
        <v>7.4517374517374516E-2</v>
      </c>
      <c r="L85" s="28">
        <v>4.16988416988417E-2</v>
      </c>
      <c r="M85" s="28">
        <v>0.23011583011583012</v>
      </c>
      <c r="N85" s="28">
        <v>7.9922779922779921E-2</v>
      </c>
      <c r="O85" s="28">
        <v>9.6525096525096523E-3</v>
      </c>
    </row>
    <row r="86" spans="1:15" ht="15" customHeight="1">
      <c r="A86" s="57"/>
      <c r="B86" s="25" t="s">
        <v>243</v>
      </c>
      <c r="C86" s="59" t="s">
        <v>244</v>
      </c>
      <c r="D86" s="29">
        <v>2330</v>
      </c>
      <c r="E86" s="30">
        <v>498</v>
      </c>
      <c r="F86" s="31">
        <v>318</v>
      </c>
      <c r="G86" s="31">
        <v>1629</v>
      </c>
      <c r="H86" s="31">
        <v>576</v>
      </c>
      <c r="I86" s="31">
        <v>371</v>
      </c>
      <c r="J86" s="31">
        <v>295</v>
      </c>
      <c r="K86" s="31">
        <v>261</v>
      </c>
      <c r="L86" s="31">
        <v>94</v>
      </c>
      <c r="M86" s="31">
        <v>505</v>
      </c>
      <c r="N86" s="31">
        <v>213</v>
      </c>
      <c r="O86" s="31">
        <v>15</v>
      </c>
    </row>
    <row r="87" spans="1:15" ht="15" customHeight="1">
      <c r="A87" s="57"/>
      <c r="B87" s="25"/>
      <c r="C87" s="60"/>
      <c r="D87" s="32">
        <v>1</v>
      </c>
      <c r="E87" s="27">
        <v>0.21373390557939914</v>
      </c>
      <c r="F87" s="28">
        <v>0.13648068669527896</v>
      </c>
      <c r="G87" s="28">
        <v>0.69914163090128756</v>
      </c>
      <c r="H87" s="28">
        <v>0.24721030042918454</v>
      </c>
      <c r="I87" s="28">
        <v>0.15922746781115879</v>
      </c>
      <c r="J87" s="28">
        <v>0.12660944206008584</v>
      </c>
      <c r="K87" s="28">
        <v>0.11201716738197424</v>
      </c>
      <c r="L87" s="28">
        <v>4.034334763948498E-2</v>
      </c>
      <c r="M87" s="28">
        <v>0.2167381974248927</v>
      </c>
      <c r="N87" s="28">
        <v>9.1416309012875535E-2</v>
      </c>
      <c r="O87" s="28">
        <v>6.4377682403433476E-3</v>
      </c>
    </row>
    <row r="88" spans="1:15" ht="15" customHeight="1">
      <c r="A88" s="57"/>
      <c r="B88" s="25"/>
      <c r="C88" s="59" t="s">
        <v>245</v>
      </c>
      <c r="D88" s="29">
        <v>1291</v>
      </c>
      <c r="E88" s="30">
        <v>303</v>
      </c>
      <c r="F88" s="31">
        <v>178</v>
      </c>
      <c r="G88" s="31">
        <v>854</v>
      </c>
      <c r="H88" s="31">
        <v>363</v>
      </c>
      <c r="I88" s="31">
        <v>208</v>
      </c>
      <c r="J88" s="31">
        <v>153</v>
      </c>
      <c r="K88" s="31">
        <v>176</v>
      </c>
      <c r="L88" s="31">
        <v>49</v>
      </c>
      <c r="M88" s="31">
        <v>285</v>
      </c>
      <c r="N88" s="31">
        <v>156</v>
      </c>
      <c r="O88" s="31">
        <v>16</v>
      </c>
    </row>
    <row r="89" spans="1:15" ht="15" customHeight="1">
      <c r="A89" s="57"/>
      <c r="B89" s="25"/>
      <c r="C89" s="60"/>
      <c r="D89" s="32">
        <v>1</v>
      </c>
      <c r="E89" s="27">
        <v>0.23470178156467855</v>
      </c>
      <c r="F89" s="28">
        <v>0.13787761425251743</v>
      </c>
      <c r="G89" s="28">
        <v>0.66150271107668479</v>
      </c>
      <c r="H89" s="28">
        <v>0.28117738187451585</v>
      </c>
      <c r="I89" s="28">
        <v>0.1611154144074361</v>
      </c>
      <c r="J89" s="28">
        <v>0.1185127807900852</v>
      </c>
      <c r="K89" s="28">
        <v>0.13632842757552285</v>
      </c>
      <c r="L89" s="28">
        <v>3.7955073586367155E-2</v>
      </c>
      <c r="M89" s="28">
        <v>0.22075910147172734</v>
      </c>
      <c r="N89" s="28">
        <v>0.12083656080557707</v>
      </c>
      <c r="O89" s="28">
        <v>1.2393493415956624E-2</v>
      </c>
    </row>
    <row r="90" spans="1:15" ht="15" customHeight="1">
      <c r="A90" s="57"/>
      <c r="B90" s="25"/>
      <c r="C90" s="59" t="s">
        <v>246</v>
      </c>
      <c r="D90" s="29">
        <v>1750</v>
      </c>
      <c r="E90" s="30">
        <v>439</v>
      </c>
      <c r="F90" s="31">
        <v>264</v>
      </c>
      <c r="G90" s="31">
        <v>1038</v>
      </c>
      <c r="H90" s="31">
        <v>488</v>
      </c>
      <c r="I90" s="31">
        <v>268</v>
      </c>
      <c r="J90" s="31">
        <v>155</v>
      </c>
      <c r="K90" s="31">
        <v>252</v>
      </c>
      <c r="L90" s="31">
        <v>48</v>
      </c>
      <c r="M90" s="31">
        <v>339</v>
      </c>
      <c r="N90" s="31">
        <v>248</v>
      </c>
      <c r="O90" s="31">
        <v>16</v>
      </c>
    </row>
    <row r="91" spans="1:15" ht="15" customHeight="1">
      <c r="A91" s="57"/>
      <c r="B91" s="25"/>
      <c r="C91" s="60"/>
      <c r="D91" s="32">
        <v>1</v>
      </c>
      <c r="E91" s="27">
        <v>0.25085714285714283</v>
      </c>
      <c r="F91" s="28">
        <v>0.15085714285714286</v>
      </c>
      <c r="G91" s="28">
        <v>0.59314285714285719</v>
      </c>
      <c r="H91" s="28">
        <v>0.27885714285714286</v>
      </c>
      <c r="I91" s="28">
        <v>0.15314285714285714</v>
      </c>
      <c r="J91" s="28">
        <v>8.8571428571428565E-2</v>
      </c>
      <c r="K91" s="28">
        <v>0.14399999999999999</v>
      </c>
      <c r="L91" s="28">
        <v>2.7428571428571427E-2</v>
      </c>
      <c r="M91" s="28">
        <v>0.19371428571428573</v>
      </c>
      <c r="N91" s="28">
        <v>0.14171428571428571</v>
      </c>
      <c r="O91" s="28">
        <v>9.1428571428571435E-3</v>
      </c>
    </row>
    <row r="92" spans="1:15" ht="15" customHeight="1">
      <c r="A92" s="57"/>
      <c r="B92" s="25"/>
      <c r="C92" s="59" t="s">
        <v>247</v>
      </c>
      <c r="D92" s="29">
        <v>952</v>
      </c>
      <c r="E92" s="30">
        <v>297</v>
      </c>
      <c r="F92" s="31">
        <v>175</v>
      </c>
      <c r="G92" s="31">
        <v>468</v>
      </c>
      <c r="H92" s="31">
        <v>268</v>
      </c>
      <c r="I92" s="31">
        <v>100</v>
      </c>
      <c r="J92" s="31">
        <v>87</v>
      </c>
      <c r="K92" s="31">
        <v>93</v>
      </c>
      <c r="L92" s="31">
        <v>21</v>
      </c>
      <c r="M92" s="31">
        <v>123</v>
      </c>
      <c r="N92" s="31">
        <v>164</v>
      </c>
      <c r="O92" s="31">
        <v>14</v>
      </c>
    </row>
    <row r="93" spans="1:15" ht="15" customHeight="1">
      <c r="A93" s="57"/>
      <c r="B93" s="25"/>
      <c r="C93" s="60"/>
      <c r="D93" s="32">
        <v>1</v>
      </c>
      <c r="E93" s="27">
        <v>0.31197478991596639</v>
      </c>
      <c r="F93" s="28">
        <v>0.18382352941176472</v>
      </c>
      <c r="G93" s="28">
        <v>0.49159663865546216</v>
      </c>
      <c r="H93" s="28">
        <v>0.28151260504201681</v>
      </c>
      <c r="I93" s="28">
        <v>0.10504201680672269</v>
      </c>
      <c r="J93" s="28">
        <v>9.1386554621848734E-2</v>
      </c>
      <c r="K93" s="28">
        <v>9.7689075630252101E-2</v>
      </c>
      <c r="L93" s="28">
        <v>2.2058823529411766E-2</v>
      </c>
      <c r="M93" s="28">
        <v>0.12920168067226892</v>
      </c>
      <c r="N93" s="28">
        <v>0.17226890756302521</v>
      </c>
      <c r="O93" s="28">
        <v>1.4705882352941176E-2</v>
      </c>
    </row>
    <row r="94" spans="1:15" ht="15" customHeight="1">
      <c r="A94" s="57"/>
      <c r="B94" s="25"/>
      <c r="C94" s="59" t="s">
        <v>248</v>
      </c>
      <c r="D94" s="29">
        <v>216</v>
      </c>
      <c r="E94" s="30">
        <v>77</v>
      </c>
      <c r="F94" s="31">
        <v>36</v>
      </c>
      <c r="G94" s="31">
        <v>118</v>
      </c>
      <c r="H94" s="31">
        <v>57</v>
      </c>
      <c r="I94" s="31">
        <v>32</v>
      </c>
      <c r="J94" s="31">
        <v>17</v>
      </c>
      <c r="K94" s="31">
        <v>21</v>
      </c>
      <c r="L94" s="31">
        <v>1</v>
      </c>
      <c r="M94" s="31">
        <v>29</v>
      </c>
      <c r="N94" s="31">
        <v>34</v>
      </c>
      <c r="O94" s="31">
        <v>2</v>
      </c>
    </row>
    <row r="95" spans="1:15" ht="15" customHeight="1">
      <c r="A95" s="57"/>
      <c r="B95" s="25"/>
      <c r="C95" s="60"/>
      <c r="D95" s="32">
        <v>1</v>
      </c>
      <c r="E95" s="27">
        <v>0.35648148148148145</v>
      </c>
      <c r="F95" s="28">
        <v>0.16666666666666666</v>
      </c>
      <c r="G95" s="28">
        <v>0.54629629629629628</v>
      </c>
      <c r="H95" s="28">
        <v>0.2638888888888889</v>
      </c>
      <c r="I95" s="28">
        <v>0.14814814814814814</v>
      </c>
      <c r="J95" s="28">
        <v>7.8703703703703706E-2</v>
      </c>
      <c r="K95" s="28">
        <v>9.7222222222222224E-2</v>
      </c>
      <c r="L95" s="28">
        <v>4.6296296296296294E-3</v>
      </c>
      <c r="M95" s="28">
        <v>0.13425925925925927</v>
      </c>
      <c r="N95" s="28">
        <v>0.15740740740740741</v>
      </c>
      <c r="O95" s="28">
        <v>9.2592592592592587E-3</v>
      </c>
    </row>
    <row r="96" spans="1:15" ht="15" customHeight="1">
      <c r="A96" s="57"/>
      <c r="B96" s="25"/>
      <c r="C96" s="59" t="s">
        <v>249</v>
      </c>
      <c r="D96" s="29">
        <v>207</v>
      </c>
      <c r="E96" s="30">
        <v>81</v>
      </c>
      <c r="F96" s="31">
        <v>57</v>
      </c>
      <c r="G96" s="31">
        <v>76</v>
      </c>
      <c r="H96" s="31">
        <v>35</v>
      </c>
      <c r="I96" s="31">
        <v>15</v>
      </c>
      <c r="J96" s="31">
        <v>18</v>
      </c>
      <c r="K96" s="31">
        <v>18</v>
      </c>
      <c r="L96" s="31">
        <v>6</v>
      </c>
      <c r="M96" s="31">
        <v>29</v>
      </c>
      <c r="N96" s="31">
        <v>51</v>
      </c>
      <c r="O96" s="31">
        <v>6</v>
      </c>
    </row>
    <row r="97" spans="1:15" ht="15" customHeight="1">
      <c r="A97" s="57"/>
      <c r="B97" s="25"/>
      <c r="C97" s="60"/>
      <c r="D97" s="32">
        <v>1</v>
      </c>
      <c r="E97" s="27">
        <v>0.39130434782608697</v>
      </c>
      <c r="F97" s="28">
        <v>0.27536231884057971</v>
      </c>
      <c r="G97" s="28">
        <v>0.3671497584541063</v>
      </c>
      <c r="H97" s="28">
        <v>0.16908212560386474</v>
      </c>
      <c r="I97" s="28">
        <v>7.2463768115942032E-2</v>
      </c>
      <c r="J97" s="28">
        <v>8.6956521739130432E-2</v>
      </c>
      <c r="K97" s="28">
        <v>8.6956521739130432E-2</v>
      </c>
      <c r="L97" s="28">
        <v>2.8985507246376812E-2</v>
      </c>
      <c r="M97" s="28">
        <v>0.14009661835748793</v>
      </c>
      <c r="N97" s="28">
        <v>0.24637681159420291</v>
      </c>
      <c r="O97" s="28">
        <v>2.8985507246376812E-2</v>
      </c>
    </row>
    <row r="98" spans="1:15" ht="15" customHeight="1">
      <c r="A98" s="57"/>
      <c r="B98" s="25"/>
      <c r="C98" s="59" t="s">
        <v>250</v>
      </c>
      <c r="D98" s="29">
        <v>11</v>
      </c>
      <c r="E98" s="30">
        <v>4</v>
      </c>
      <c r="F98" s="31">
        <v>2</v>
      </c>
      <c r="G98" s="31">
        <v>6</v>
      </c>
      <c r="H98" s="31">
        <v>5</v>
      </c>
      <c r="I98" s="31">
        <v>3</v>
      </c>
      <c r="J98" s="31">
        <v>0</v>
      </c>
      <c r="K98" s="31">
        <v>0</v>
      </c>
      <c r="L98" s="31">
        <v>0</v>
      </c>
      <c r="M98" s="31">
        <v>0</v>
      </c>
      <c r="N98" s="31">
        <v>5</v>
      </c>
      <c r="O98" s="31">
        <v>0</v>
      </c>
    </row>
    <row r="99" spans="1:15" ht="15" customHeight="1">
      <c r="A99" s="57"/>
      <c r="B99" s="25"/>
      <c r="C99" s="60"/>
      <c r="D99" s="32">
        <v>1</v>
      </c>
      <c r="E99" s="27">
        <v>0.36363636363636365</v>
      </c>
      <c r="F99" s="28">
        <v>0.18181818181818182</v>
      </c>
      <c r="G99" s="28">
        <v>0.54545454545454541</v>
      </c>
      <c r="H99" s="28">
        <v>0.45454545454545453</v>
      </c>
      <c r="I99" s="28">
        <v>0.27272727272727271</v>
      </c>
      <c r="J99" s="28">
        <v>0</v>
      </c>
      <c r="K99" s="28">
        <v>0</v>
      </c>
      <c r="L99" s="28">
        <v>0</v>
      </c>
      <c r="M99" s="28">
        <v>0</v>
      </c>
      <c r="N99" s="28">
        <v>0.45454545454545453</v>
      </c>
      <c r="O99" s="28">
        <v>0</v>
      </c>
    </row>
    <row r="100" spans="1:15" ht="15" customHeight="1">
      <c r="A100" s="57"/>
      <c r="B100" s="25"/>
      <c r="C100" s="59" t="s">
        <v>20</v>
      </c>
      <c r="D100" s="29">
        <v>0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</row>
    <row r="101" spans="1:15" ht="15" customHeight="1">
      <c r="A101" s="57"/>
      <c r="B101" s="43"/>
      <c r="C101" s="61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O9">
    <cfRule type="top10" dxfId="1951" priority="56" rank="1"/>
  </conditionalFormatting>
  <conditionalFormatting sqref="E67:O67">
    <cfRule type="top10" dxfId="1950" priority="49" rank="1"/>
  </conditionalFormatting>
  <conditionalFormatting sqref="E65:O65">
    <cfRule type="top10" dxfId="1949" priority="48" rank="1"/>
  </conditionalFormatting>
  <conditionalFormatting sqref="E63:O63">
    <cfRule type="top10" dxfId="1948" priority="47" rank="1"/>
  </conditionalFormatting>
  <conditionalFormatting sqref="E61:O61">
    <cfRule type="top10" dxfId="1947" priority="46" rank="1"/>
  </conditionalFormatting>
  <conditionalFormatting sqref="E59:O59">
    <cfRule type="top10" dxfId="1946" priority="45" rank="1"/>
  </conditionalFormatting>
  <conditionalFormatting sqref="E57:O57">
    <cfRule type="top10" dxfId="1945" priority="44" rank="1"/>
  </conditionalFormatting>
  <conditionalFormatting sqref="E55:O55">
    <cfRule type="top10" dxfId="1944" priority="43" rank="1"/>
  </conditionalFormatting>
  <conditionalFormatting sqref="E53:O53">
    <cfRule type="top10" dxfId="1943" priority="42" rank="1"/>
  </conditionalFormatting>
  <conditionalFormatting sqref="E51:O51">
    <cfRule type="top10" dxfId="1942" priority="41" rank="1"/>
  </conditionalFormatting>
  <conditionalFormatting sqref="E49:O49">
    <cfRule type="top10" dxfId="1941" priority="40" rank="1"/>
  </conditionalFormatting>
  <conditionalFormatting sqref="E47:O47">
    <cfRule type="top10" dxfId="1940" priority="39" rank="1"/>
  </conditionalFormatting>
  <conditionalFormatting sqref="E45:O45">
    <cfRule type="top10" dxfId="1939" priority="38" rank="1"/>
  </conditionalFormatting>
  <conditionalFormatting sqref="E43:O43">
    <cfRule type="top10" dxfId="1938" priority="37" rank="1"/>
  </conditionalFormatting>
  <conditionalFormatting sqref="E41:O41">
    <cfRule type="top10" dxfId="1937" priority="36" rank="1"/>
  </conditionalFormatting>
  <conditionalFormatting sqref="E39:O39">
    <cfRule type="top10" dxfId="1936" priority="35" rank="1"/>
  </conditionalFormatting>
  <conditionalFormatting sqref="E37:O37">
    <cfRule type="top10" dxfId="1935" priority="34" rank="1"/>
  </conditionalFormatting>
  <conditionalFormatting sqref="E35:O35">
    <cfRule type="top10" dxfId="1934" priority="32" rank="1"/>
  </conditionalFormatting>
  <conditionalFormatting sqref="E33:O33">
    <cfRule type="top10" dxfId="1933" priority="31" rank="1"/>
  </conditionalFormatting>
  <conditionalFormatting sqref="E31:O31">
    <cfRule type="top10" dxfId="1932" priority="30" rank="1"/>
  </conditionalFormatting>
  <conditionalFormatting sqref="E29:O29">
    <cfRule type="top10" dxfId="1931" priority="29" rank="1"/>
  </conditionalFormatting>
  <conditionalFormatting sqref="E27:O27">
    <cfRule type="top10" dxfId="1930" priority="28" rank="1"/>
  </conditionalFormatting>
  <conditionalFormatting sqref="E21:O21">
    <cfRule type="top10" dxfId="1929" priority="27" rank="1"/>
  </conditionalFormatting>
  <conditionalFormatting sqref="E19:O19">
    <cfRule type="top10" dxfId="1928" priority="26" rank="1"/>
  </conditionalFormatting>
  <conditionalFormatting sqref="E17:O17">
    <cfRule type="top10" dxfId="1927" priority="25" rank="1"/>
  </conditionalFormatting>
  <conditionalFormatting sqref="E15:O15">
    <cfRule type="top10" dxfId="1926" priority="24" rank="1"/>
  </conditionalFormatting>
  <conditionalFormatting sqref="E13:O13">
    <cfRule type="top10" dxfId="1925" priority="23" rank="1"/>
  </conditionalFormatting>
  <conditionalFormatting sqref="E11:O11">
    <cfRule type="top10" dxfId="1924" priority="22" rank="1"/>
  </conditionalFormatting>
  <conditionalFormatting sqref="E23:O23">
    <cfRule type="top10" dxfId="1923" priority="21" rank="1"/>
  </conditionalFormatting>
  <conditionalFormatting sqref="E25:O25">
    <cfRule type="top10" dxfId="1922" priority="20" rank="1"/>
  </conditionalFormatting>
  <conditionalFormatting sqref="E81:O81">
    <cfRule type="top10" dxfId="1921" priority="17" rank="1"/>
  </conditionalFormatting>
  <conditionalFormatting sqref="E79:O79">
    <cfRule type="top10" dxfId="1920" priority="16" rank="1"/>
  </conditionalFormatting>
  <conditionalFormatting sqref="E77:O77">
    <cfRule type="top10" dxfId="1919" priority="15" rank="1"/>
  </conditionalFormatting>
  <conditionalFormatting sqref="E75:O75">
    <cfRule type="top10" dxfId="1918" priority="14" rank="1"/>
  </conditionalFormatting>
  <conditionalFormatting sqref="E73:O73">
    <cfRule type="top10" dxfId="1917" priority="13" rank="1"/>
  </conditionalFormatting>
  <conditionalFormatting sqref="E71:O71">
    <cfRule type="top10" dxfId="1916" priority="12" rank="1"/>
  </conditionalFormatting>
  <conditionalFormatting sqref="E69:O69">
    <cfRule type="top10" dxfId="1915" priority="11" rank="1"/>
  </conditionalFormatting>
  <conditionalFormatting sqref="E101:O101">
    <cfRule type="top10" dxfId="1914" priority="9" rank="1"/>
  </conditionalFormatting>
  <conditionalFormatting sqref="E99:O99">
    <cfRule type="top10" dxfId="1913" priority="8" rank="1"/>
  </conditionalFormatting>
  <conditionalFormatting sqref="E97:O97">
    <cfRule type="top10" dxfId="1912" priority="7" rank="1"/>
  </conditionalFormatting>
  <conditionalFormatting sqref="E95:O95">
    <cfRule type="top10" dxfId="1911" priority="6" rank="1"/>
  </conditionalFormatting>
  <conditionalFormatting sqref="E93:O93">
    <cfRule type="top10" dxfId="1910" priority="5" rank="1"/>
  </conditionalFormatting>
  <conditionalFormatting sqref="E91:O91">
    <cfRule type="top10" dxfId="1909" priority="4" rank="1"/>
  </conditionalFormatting>
  <conditionalFormatting sqref="E89:O89">
    <cfRule type="top10" dxfId="1908" priority="3" rank="1"/>
  </conditionalFormatting>
  <conditionalFormatting sqref="E87:O87">
    <cfRule type="top10" dxfId="1907" priority="2" rank="1"/>
  </conditionalFormatting>
  <conditionalFormatting sqref="E85:O85">
    <cfRule type="top10" dxfId="190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141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3" customWidth="1"/>
    <col min="3" max="3" width="12.625" style="3" customWidth="1"/>
    <col min="4" max="16384" width="8.625" style="3"/>
  </cols>
  <sheetData>
    <row r="1" spans="1:24" ht="15" customHeight="1"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24" ht="15" customHeight="1">
      <c r="B2" s="3" t="s">
        <v>47</v>
      </c>
    </row>
    <row r="3" spans="1:24" ht="15" customHeight="1">
      <c r="B3" s="3" t="s">
        <v>273</v>
      </c>
    </row>
    <row r="4" spans="1:24" ht="15" customHeight="1">
      <c r="B4" s="3" t="s">
        <v>274</v>
      </c>
    </row>
    <row r="5" spans="1:24" ht="15" customHeight="1"/>
    <row r="6" spans="1:2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14" customFormat="1" ht="117.95" customHeight="1" thickBot="1">
      <c r="A7" s="9"/>
      <c r="B7" s="10"/>
      <c r="C7" s="11" t="s">
        <v>207</v>
      </c>
      <c r="D7" s="12" t="s">
        <v>0</v>
      </c>
      <c r="E7" s="41" t="s">
        <v>360</v>
      </c>
      <c r="F7" s="41" t="s">
        <v>361</v>
      </c>
      <c r="G7" s="41" t="s">
        <v>362</v>
      </c>
      <c r="H7" s="41" t="s">
        <v>363</v>
      </c>
      <c r="I7" s="41" t="s">
        <v>364</v>
      </c>
      <c r="J7" s="41" t="s">
        <v>365</v>
      </c>
      <c r="K7" s="41" t="s">
        <v>366</v>
      </c>
      <c r="L7" s="41" t="s">
        <v>367</v>
      </c>
      <c r="M7" s="41" t="s">
        <v>368</v>
      </c>
      <c r="N7" s="13" t="s">
        <v>369</v>
      </c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" customHeight="1" thickTop="1">
      <c r="B8" s="62" t="s">
        <v>208</v>
      </c>
      <c r="C8" s="63"/>
      <c r="D8" s="15">
        <v>16158</v>
      </c>
      <c r="E8" s="16">
        <v>3658</v>
      </c>
      <c r="F8" s="17">
        <v>3000</v>
      </c>
      <c r="G8" s="17">
        <v>2807</v>
      </c>
      <c r="H8" s="17">
        <v>1768</v>
      </c>
      <c r="I8" s="17">
        <v>1366</v>
      </c>
      <c r="J8" s="17">
        <v>783</v>
      </c>
      <c r="K8" s="17">
        <v>324</v>
      </c>
      <c r="L8" s="17">
        <v>58</v>
      </c>
      <c r="M8" s="17">
        <v>14</v>
      </c>
      <c r="N8" s="17">
        <v>2380</v>
      </c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 ht="15" customHeight="1">
      <c r="B9" s="64"/>
      <c r="C9" s="65"/>
      <c r="D9" s="18">
        <v>1</v>
      </c>
      <c r="E9" s="19">
        <v>0.22638940462928581</v>
      </c>
      <c r="F9" s="20">
        <v>0.18566654288897141</v>
      </c>
      <c r="G9" s="20">
        <v>0.17372199529644758</v>
      </c>
      <c r="H9" s="20">
        <v>0.10941948260923381</v>
      </c>
      <c r="I9" s="20">
        <v>8.4540165862111646E-2</v>
      </c>
      <c r="J9" s="20">
        <v>4.845896769402154E-2</v>
      </c>
      <c r="K9" s="20">
        <v>2.0051986632008911E-2</v>
      </c>
      <c r="L9" s="20">
        <v>3.5895531625201138E-3</v>
      </c>
      <c r="M9" s="20">
        <v>8.6644386681519986E-4</v>
      </c>
      <c r="N9" s="20">
        <v>0.14729545735858399</v>
      </c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ht="15" customHeight="1">
      <c r="B10" s="21" t="s">
        <v>203</v>
      </c>
      <c r="C10" s="66" t="s">
        <v>209</v>
      </c>
      <c r="D10" s="22">
        <v>4992</v>
      </c>
      <c r="E10" s="23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r="11" spans="1:24" ht="15" customHeight="1">
      <c r="B11" s="25"/>
      <c r="C11" s="60"/>
      <c r="D11" s="26">
        <v>1</v>
      </c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4" ht="15" customHeight="1">
      <c r="B12" s="25"/>
      <c r="C12" s="59" t="s">
        <v>210</v>
      </c>
      <c r="D12" s="29">
        <v>10909</v>
      </c>
      <c r="E12" s="30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</row>
    <row r="13" spans="1:24" ht="15" customHeight="1">
      <c r="B13" s="25"/>
      <c r="C13" s="60"/>
      <c r="D13" s="32">
        <v>1</v>
      </c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4" ht="15" customHeight="1">
      <c r="B14" s="25"/>
      <c r="C14" s="67" t="s">
        <v>211</v>
      </c>
      <c r="D14" s="22">
        <v>257</v>
      </c>
      <c r="E14" s="23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 ht="15" customHeight="1">
      <c r="B15" s="25"/>
      <c r="C15" s="69"/>
      <c r="D15" s="26">
        <v>1</v>
      </c>
      <c r="E15" s="1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ht="15" customHeight="1">
      <c r="B16" s="21" t="s">
        <v>22</v>
      </c>
      <c r="C16" s="66" t="s">
        <v>212</v>
      </c>
      <c r="D16" s="33">
        <v>361</v>
      </c>
      <c r="E16" s="34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</row>
    <row r="17" spans="2:24" ht="15" customHeight="1">
      <c r="B17" s="25"/>
      <c r="C17" s="60"/>
      <c r="D17" s="32">
        <v>1</v>
      </c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2:24" ht="15" customHeight="1">
      <c r="B18" s="25"/>
      <c r="C18" s="59" t="s">
        <v>213</v>
      </c>
      <c r="D18" s="29">
        <v>695</v>
      </c>
      <c r="E18" s="30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</row>
    <row r="19" spans="2:24" ht="15" customHeight="1">
      <c r="B19" s="25"/>
      <c r="C19" s="60"/>
      <c r="D19" s="32">
        <v>1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2:24" ht="15" customHeight="1">
      <c r="B20" s="25"/>
      <c r="C20" s="59" t="s">
        <v>214</v>
      </c>
      <c r="D20" s="29">
        <v>867</v>
      </c>
      <c r="E20" s="30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</row>
    <row r="21" spans="2:24" ht="15" customHeight="1">
      <c r="B21" s="25"/>
      <c r="C21" s="60"/>
      <c r="D21" s="32">
        <v>1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2:24" ht="15" customHeight="1">
      <c r="B22" s="25"/>
      <c r="C22" s="59" t="s">
        <v>215</v>
      </c>
      <c r="D22" s="29">
        <v>1749</v>
      </c>
      <c r="E22" s="30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</row>
    <row r="23" spans="2:24" ht="15" customHeight="1">
      <c r="B23" s="25"/>
      <c r="C23" s="60"/>
      <c r="D23" s="32">
        <v>1</v>
      </c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2:24" ht="15" customHeight="1">
      <c r="B24" s="25"/>
      <c r="C24" s="59" t="s">
        <v>216</v>
      </c>
      <c r="D24" s="29">
        <v>3564</v>
      </c>
      <c r="E24" s="30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</row>
    <row r="25" spans="2:24" ht="15" customHeight="1">
      <c r="B25" s="25"/>
      <c r="C25" s="60"/>
      <c r="D25" s="26">
        <v>1</v>
      </c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2:24" ht="15" customHeight="1">
      <c r="B26" s="25"/>
      <c r="C26" s="59" t="s">
        <v>217</v>
      </c>
      <c r="D26" s="29">
        <v>4716</v>
      </c>
      <c r="E26" s="30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</row>
    <row r="27" spans="2:24" ht="15" customHeight="1">
      <c r="B27" s="25"/>
      <c r="C27" s="60"/>
      <c r="D27" s="26">
        <v>1</v>
      </c>
      <c r="E27" s="27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2:24" ht="15" customHeight="1">
      <c r="B28" s="25"/>
      <c r="C28" s="59" t="s">
        <v>218</v>
      </c>
      <c r="D28" s="29">
        <v>3882</v>
      </c>
      <c r="E28" s="30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2:24" ht="15" customHeight="1">
      <c r="B29" s="25"/>
      <c r="C29" s="60"/>
      <c r="D29" s="26">
        <v>1</v>
      </c>
      <c r="E29" s="27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2:24" ht="15" customHeight="1">
      <c r="B30" s="25"/>
      <c r="C30" s="67" t="s">
        <v>211</v>
      </c>
      <c r="D30" s="29">
        <v>324</v>
      </c>
      <c r="E30" s="30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</row>
    <row r="31" spans="2:24" ht="15" customHeight="1">
      <c r="B31" s="36"/>
      <c r="C31" s="69"/>
      <c r="D31" s="18">
        <v>1</v>
      </c>
      <c r="E31" s="19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2:24" ht="15" customHeight="1">
      <c r="B32" s="25" t="s">
        <v>204</v>
      </c>
      <c r="C32" s="66" t="s">
        <v>219</v>
      </c>
      <c r="D32" s="22">
        <v>5554</v>
      </c>
      <c r="E32" s="2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2:24" ht="15" customHeight="1">
      <c r="B33" s="25"/>
      <c r="C33" s="60"/>
      <c r="D33" s="32">
        <v>1</v>
      </c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</row>
    <row r="34" spans="2:24" ht="15" customHeight="1">
      <c r="B34" s="25"/>
      <c r="C34" s="59" t="s">
        <v>220</v>
      </c>
      <c r="D34" s="29">
        <v>4048</v>
      </c>
      <c r="E34" s="30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</row>
    <row r="35" spans="2:24" ht="15" customHeight="1">
      <c r="B35" s="25"/>
      <c r="C35" s="60"/>
      <c r="D35" s="32">
        <v>1</v>
      </c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</row>
    <row r="36" spans="2:24" ht="15" customHeight="1">
      <c r="B36" s="25"/>
      <c r="C36" s="59" t="s">
        <v>221</v>
      </c>
      <c r="D36" s="29">
        <v>378</v>
      </c>
      <c r="E36" s="30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</row>
    <row r="37" spans="2:24" ht="15" customHeight="1">
      <c r="B37" s="25"/>
      <c r="C37" s="60"/>
      <c r="D37" s="32">
        <v>1</v>
      </c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</row>
    <row r="38" spans="2:24" ht="15" customHeight="1">
      <c r="B38" s="25"/>
      <c r="C38" s="59" t="s">
        <v>222</v>
      </c>
      <c r="D38" s="29">
        <v>3119</v>
      </c>
      <c r="E38" s="30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</row>
    <row r="39" spans="2:24" ht="15" customHeight="1">
      <c r="B39" s="25"/>
      <c r="C39" s="67"/>
      <c r="D39" s="26">
        <v>1</v>
      </c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</row>
    <row r="40" spans="2:24" ht="15" customHeight="1">
      <c r="B40" s="25"/>
      <c r="C40" s="59" t="s">
        <v>1</v>
      </c>
      <c r="D40" s="29">
        <v>2689</v>
      </c>
      <c r="E40" s="30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2:24" ht="15" customHeight="1">
      <c r="B41" s="25"/>
      <c r="C41" s="60"/>
      <c r="D41" s="32">
        <v>1</v>
      </c>
      <c r="E41" s="2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</row>
    <row r="42" spans="2:24" ht="15" customHeight="1">
      <c r="B42" s="25"/>
      <c r="C42" s="67" t="s">
        <v>211</v>
      </c>
      <c r="D42" s="22">
        <v>370</v>
      </c>
      <c r="E42" s="23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ht="15" customHeight="1">
      <c r="B43" s="25"/>
      <c r="C43" s="69"/>
      <c r="D43" s="26">
        <v>1</v>
      </c>
      <c r="E43" s="19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2:24" ht="15" customHeight="1">
      <c r="B44" s="21" t="s">
        <v>16</v>
      </c>
      <c r="C44" s="66" t="s">
        <v>223</v>
      </c>
      <c r="D44" s="33">
        <v>1205</v>
      </c>
      <c r="E44" s="34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</row>
    <row r="45" spans="2:24" ht="15" customHeight="1">
      <c r="B45" s="25"/>
      <c r="C45" s="60"/>
      <c r="D45" s="32">
        <v>1</v>
      </c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</row>
    <row r="46" spans="2:24" ht="15" customHeight="1">
      <c r="B46" s="25"/>
      <c r="C46" s="68" t="s">
        <v>224</v>
      </c>
      <c r="D46" s="29">
        <v>1546</v>
      </c>
      <c r="E46" s="30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</row>
    <row r="47" spans="2:24" ht="15" customHeight="1">
      <c r="B47" s="25"/>
      <c r="C47" s="60"/>
      <c r="D47" s="32">
        <v>1</v>
      </c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</row>
    <row r="48" spans="2:24" ht="15" customHeight="1">
      <c r="B48" s="25"/>
      <c r="C48" s="59" t="s">
        <v>225</v>
      </c>
      <c r="D48" s="29">
        <v>12779</v>
      </c>
      <c r="E48" s="30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</row>
    <row r="49" spans="2:24" ht="15" customHeight="1">
      <c r="B49" s="25"/>
      <c r="C49" s="60"/>
      <c r="D49" s="32">
        <v>1</v>
      </c>
      <c r="E49" s="2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</row>
    <row r="50" spans="2:24" ht="15" customHeight="1">
      <c r="B50" s="25"/>
      <c r="C50" s="67" t="s">
        <v>211</v>
      </c>
      <c r="D50" s="22">
        <v>628</v>
      </c>
      <c r="E50" s="23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15" customHeight="1">
      <c r="B51" s="36"/>
      <c r="C51" s="69"/>
      <c r="D51" s="18">
        <v>1</v>
      </c>
      <c r="E51" s="19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2:24" ht="15" customHeight="1">
      <c r="B52" s="25" t="s">
        <v>12</v>
      </c>
      <c r="C52" s="66" t="s">
        <v>226</v>
      </c>
      <c r="D52" s="22">
        <v>497</v>
      </c>
      <c r="E52" s="3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</row>
    <row r="53" spans="2:24" ht="15" customHeight="1">
      <c r="B53" s="25"/>
      <c r="C53" s="60"/>
      <c r="D53" s="32">
        <v>1</v>
      </c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</row>
    <row r="54" spans="2:24" ht="15" customHeight="1">
      <c r="B54" s="25"/>
      <c r="C54" s="59" t="s">
        <v>227</v>
      </c>
      <c r="D54" s="29">
        <v>8147</v>
      </c>
      <c r="E54" s="3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</row>
    <row r="55" spans="2:24" ht="15" customHeight="1">
      <c r="B55" s="25"/>
      <c r="C55" s="60"/>
      <c r="D55" s="32">
        <v>1</v>
      </c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</row>
    <row r="56" spans="2:24" ht="15" customHeight="1">
      <c r="B56" s="25"/>
      <c r="C56" s="59" t="s">
        <v>228</v>
      </c>
      <c r="D56" s="29">
        <v>5197</v>
      </c>
      <c r="E56" s="3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</row>
    <row r="57" spans="2:24" ht="15" customHeight="1">
      <c r="B57" s="25"/>
      <c r="C57" s="60"/>
      <c r="D57" s="32">
        <v>1</v>
      </c>
      <c r="E57" s="27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</row>
    <row r="58" spans="2:24" ht="15" customHeight="1">
      <c r="B58" s="25"/>
      <c r="C58" s="59" t="s">
        <v>229</v>
      </c>
      <c r="D58" s="29">
        <v>1858</v>
      </c>
      <c r="E58" s="3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</row>
    <row r="59" spans="2:24" ht="15" customHeight="1">
      <c r="B59" s="25"/>
      <c r="C59" s="60"/>
      <c r="D59" s="32">
        <v>1</v>
      </c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</row>
    <row r="60" spans="2:24" ht="15" customHeight="1">
      <c r="B60" s="25"/>
      <c r="C60" s="67" t="s">
        <v>211</v>
      </c>
      <c r="D60" s="22">
        <v>459</v>
      </c>
      <c r="E60" s="23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15" customHeight="1">
      <c r="B61" s="25"/>
      <c r="C61" s="69"/>
      <c r="D61" s="26">
        <v>1</v>
      </c>
      <c r="E61" s="19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2:24" ht="15" customHeight="1">
      <c r="B62" s="21" t="s">
        <v>205</v>
      </c>
      <c r="C62" s="66" t="s">
        <v>2</v>
      </c>
      <c r="D62" s="33">
        <v>2851</v>
      </c>
      <c r="E62" s="34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</row>
    <row r="63" spans="2:24" ht="15" customHeight="1">
      <c r="B63" s="25"/>
      <c r="C63" s="60"/>
      <c r="D63" s="32">
        <v>1</v>
      </c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</row>
    <row r="64" spans="2:24" ht="15" customHeight="1">
      <c r="B64" s="25"/>
      <c r="C64" s="59" t="s">
        <v>230</v>
      </c>
      <c r="D64" s="29">
        <v>1975</v>
      </c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</row>
    <row r="65" spans="2:24" ht="15" customHeight="1">
      <c r="B65" s="25"/>
      <c r="C65" s="60"/>
      <c r="D65" s="32">
        <v>1</v>
      </c>
      <c r="E65" s="27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</row>
    <row r="66" spans="2:24" ht="15" customHeight="1">
      <c r="B66" s="25"/>
      <c r="C66" s="59" t="s">
        <v>231</v>
      </c>
      <c r="D66" s="29">
        <v>923</v>
      </c>
      <c r="E66" s="30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</row>
    <row r="67" spans="2:24" ht="15" customHeight="1">
      <c r="B67" s="25"/>
      <c r="C67" s="60"/>
      <c r="D67" s="32">
        <v>1</v>
      </c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</row>
    <row r="68" spans="2:24" ht="15" customHeight="1">
      <c r="B68" s="25"/>
      <c r="C68" s="59" t="s">
        <v>8</v>
      </c>
      <c r="D68" s="29">
        <v>1215</v>
      </c>
      <c r="E68" s="30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ht="15" customHeight="1">
      <c r="B69" s="25"/>
      <c r="C69" s="60"/>
      <c r="D69" s="32">
        <v>1</v>
      </c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</row>
    <row r="70" spans="2:24" ht="15" customHeight="1">
      <c r="B70" s="25"/>
      <c r="C70" s="59" t="s">
        <v>232</v>
      </c>
      <c r="D70" s="29">
        <v>2062</v>
      </c>
      <c r="E70" s="30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</row>
    <row r="71" spans="2:24" ht="15" customHeight="1">
      <c r="B71" s="25"/>
      <c r="C71" s="60"/>
      <c r="D71" s="32">
        <v>1</v>
      </c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</row>
    <row r="72" spans="2:24" ht="15" customHeight="1">
      <c r="B72" s="25"/>
      <c r="C72" s="59" t="s">
        <v>14</v>
      </c>
      <c r="D72" s="29">
        <v>1141</v>
      </c>
      <c r="E72" s="30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</row>
    <row r="73" spans="2:24" ht="15" customHeight="1">
      <c r="B73" s="25"/>
      <c r="C73" s="60"/>
      <c r="D73" s="32">
        <v>1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</row>
    <row r="74" spans="2:24" ht="15" customHeight="1">
      <c r="B74" s="25"/>
      <c r="C74" s="59" t="s">
        <v>5</v>
      </c>
      <c r="D74" s="29">
        <v>2265</v>
      </c>
      <c r="E74" s="30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</row>
    <row r="75" spans="2:24" ht="15" customHeight="1">
      <c r="B75" s="25"/>
      <c r="C75" s="60"/>
      <c r="D75" s="32">
        <v>1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</row>
    <row r="76" spans="2:24" ht="15" customHeight="1">
      <c r="B76" s="25"/>
      <c r="C76" s="59" t="s">
        <v>11</v>
      </c>
      <c r="D76" s="29">
        <v>1187</v>
      </c>
      <c r="E76" s="30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</row>
    <row r="77" spans="2:24" ht="15" customHeight="1">
      <c r="B77" s="25"/>
      <c r="C77" s="60"/>
      <c r="D77" s="32">
        <v>1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</row>
    <row r="78" spans="2:24" ht="15" customHeight="1">
      <c r="B78" s="25"/>
      <c r="C78" s="59" t="s">
        <v>18</v>
      </c>
      <c r="D78" s="29">
        <v>2539</v>
      </c>
      <c r="E78" s="30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</row>
    <row r="79" spans="2:24" ht="15" customHeight="1">
      <c r="B79" s="25"/>
      <c r="C79" s="60"/>
      <c r="D79" s="32">
        <v>1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</row>
    <row r="80" spans="2:24" ht="15" customHeight="1">
      <c r="B80" s="25"/>
      <c r="C80" s="67" t="s">
        <v>211</v>
      </c>
      <c r="D80" s="22">
        <v>0</v>
      </c>
      <c r="E80" s="23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24" ht="15" customHeight="1">
      <c r="B81" s="36"/>
      <c r="C81" s="69"/>
      <c r="D81" s="18">
        <v>0</v>
      </c>
      <c r="E81" s="19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2:24" ht="15" customHeight="1">
      <c r="B82" s="21" t="s">
        <v>206</v>
      </c>
      <c r="C82" s="66" t="s">
        <v>233</v>
      </c>
      <c r="D82" s="33">
        <v>2952</v>
      </c>
      <c r="E82" s="34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</row>
    <row r="83" spans="2:24" ht="15" customHeight="1">
      <c r="B83" s="25"/>
      <c r="C83" s="60"/>
      <c r="D83" s="32">
        <v>1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</row>
    <row r="84" spans="2:24" ht="15" customHeight="1">
      <c r="B84" s="25"/>
      <c r="C84" s="59" t="s">
        <v>234</v>
      </c>
      <c r="D84" s="29">
        <v>2912</v>
      </c>
      <c r="E84" s="30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</row>
    <row r="85" spans="2:24" ht="15" customHeight="1">
      <c r="B85" s="25"/>
      <c r="C85" s="60"/>
      <c r="D85" s="32">
        <v>1</v>
      </c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</row>
    <row r="86" spans="2:24" ht="15" customHeight="1">
      <c r="B86" s="25"/>
      <c r="C86" s="59" t="s">
        <v>235</v>
      </c>
      <c r="D86" s="29">
        <v>3812</v>
      </c>
      <c r="E86" s="30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</row>
    <row r="87" spans="2:24" ht="15" customHeight="1">
      <c r="B87" s="25"/>
      <c r="C87" s="60"/>
      <c r="D87" s="32">
        <v>1</v>
      </c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</row>
    <row r="88" spans="2:24" ht="15" customHeight="1">
      <c r="B88" s="25"/>
      <c r="C88" s="59" t="s">
        <v>236</v>
      </c>
      <c r="D88" s="29">
        <v>2750</v>
      </c>
      <c r="E88" s="30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</row>
    <row r="89" spans="2:24" ht="15" customHeight="1">
      <c r="B89" s="25"/>
      <c r="C89" s="60"/>
      <c r="D89" s="32">
        <v>1</v>
      </c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</row>
    <row r="90" spans="2:24" ht="15" customHeight="1">
      <c r="B90" s="25"/>
      <c r="C90" s="59" t="s">
        <v>237</v>
      </c>
      <c r="D90" s="29">
        <v>1585</v>
      </c>
      <c r="E90" s="30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</row>
    <row r="91" spans="2:24" ht="15" customHeight="1">
      <c r="B91" s="25"/>
      <c r="C91" s="60"/>
      <c r="D91" s="32">
        <v>1</v>
      </c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</row>
    <row r="92" spans="2:24" ht="15" customHeight="1">
      <c r="B92" s="25"/>
      <c r="C92" s="59" t="s">
        <v>238</v>
      </c>
      <c r="D92" s="29">
        <v>1329</v>
      </c>
      <c r="E92" s="30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</row>
    <row r="93" spans="2:24" ht="15" customHeight="1">
      <c r="B93" s="25"/>
      <c r="C93" s="60"/>
      <c r="D93" s="32">
        <v>1</v>
      </c>
      <c r="E93" s="27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</row>
    <row r="94" spans="2:24" ht="15" customHeight="1">
      <c r="B94" s="25"/>
      <c r="C94" s="59" t="s">
        <v>239</v>
      </c>
      <c r="D94" s="29">
        <v>686</v>
      </c>
      <c r="E94" s="30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ht="15" customHeight="1">
      <c r="B95" s="25"/>
      <c r="C95" s="60"/>
      <c r="D95" s="32">
        <v>1</v>
      </c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</row>
    <row r="96" spans="2:24" ht="15" customHeight="1">
      <c r="B96" s="25"/>
      <c r="C96" s="59" t="s">
        <v>20</v>
      </c>
      <c r="D96" s="29">
        <v>0</v>
      </c>
      <c r="E96" s="30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</row>
    <row r="97" spans="2:24" ht="15" customHeight="1">
      <c r="B97" s="25"/>
      <c r="C97" s="60"/>
      <c r="D97" s="32">
        <v>0</v>
      </c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</row>
    <row r="98" spans="2:24" ht="15" customHeight="1">
      <c r="B98" s="25"/>
      <c r="C98" s="67" t="s">
        <v>211</v>
      </c>
      <c r="D98" s="22">
        <v>132</v>
      </c>
      <c r="E98" s="23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2:24" ht="15" customHeight="1">
      <c r="B99" s="36"/>
      <c r="C99" s="69"/>
      <c r="D99" s="18">
        <v>1</v>
      </c>
      <c r="E99" s="19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2:24" ht="15" customHeight="1">
      <c r="B100" s="21" t="s">
        <v>240</v>
      </c>
      <c r="C100" s="66" t="s">
        <v>241</v>
      </c>
      <c r="D100" s="33">
        <v>4187</v>
      </c>
      <c r="E100" s="34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</row>
    <row r="101" spans="2:24" ht="15" customHeight="1">
      <c r="B101" s="25" t="s">
        <v>242</v>
      </c>
      <c r="C101" s="60"/>
      <c r="D101" s="32">
        <v>1</v>
      </c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</row>
    <row r="102" spans="2:24" ht="15" customHeight="1">
      <c r="B102" s="25" t="s">
        <v>243</v>
      </c>
      <c r="C102" s="59" t="s">
        <v>244</v>
      </c>
      <c r="D102" s="29">
        <v>3737</v>
      </c>
      <c r="E102" s="30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</row>
    <row r="103" spans="2:24" ht="15" customHeight="1">
      <c r="B103" s="25"/>
      <c r="C103" s="60"/>
      <c r="D103" s="32">
        <v>1</v>
      </c>
      <c r="E103" s="27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</row>
    <row r="104" spans="2:24" ht="15" customHeight="1">
      <c r="B104" s="25"/>
      <c r="C104" s="59" t="s">
        <v>245</v>
      </c>
      <c r="D104" s="29">
        <v>2220</v>
      </c>
      <c r="E104" s="30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</row>
    <row r="105" spans="2:24" ht="15" customHeight="1">
      <c r="B105" s="25"/>
      <c r="C105" s="60"/>
      <c r="D105" s="32">
        <v>1</v>
      </c>
      <c r="E105" s="27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</row>
    <row r="106" spans="2:24" ht="15" customHeight="1">
      <c r="B106" s="25"/>
      <c r="C106" s="59" t="s">
        <v>246</v>
      </c>
      <c r="D106" s="29">
        <v>3166</v>
      </c>
      <c r="E106" s="30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</row>
    <row r="107" spans="2:24" ht="15" customHeight="1">
      <c r="B107" s="25"/>
      <c r="C107" s="60"/>
      <c r="D107" s="32">
        <v>1</v>
      </c>
      <c r="E107" s="27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</row>
    <row r="108" spans="2:24" ht="15" customHeight="1">
      <c r="B108" s="25"/>
      <c r="C108" s="59" t="s">
        <v>247</v>
      </c>
      <c r="D108" s="29">
        <v>1639</v>
      </c>
      <c r="E108" s="30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</row>
    <row r="109" spans="2:24" ht="15" customHeight="1">
      <c r="B109" s="25"/>
      <c r="C109" s="60"/>
      <c r="D109" s="32">
        <v>1</v>
      </c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</row>
    <row r="110" spans="2:24" ht="15" customHeight="1">
      <c r="B110" s="25"/>
      <c r="C110" s="59" t="s">
        <v>248</v>
      </c>
      <c r="D110" s="29">
        <v>403</v>
      </c>
      <c r="E110" s="30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</row>
    <row r="111" spans="2:24" ht="15" customHeight="1">
      <c r="B111" s="25"/>
      <c r="C111" s="60"/>
      <c r="D111" s="32">
        <v>1</v>
      </c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</row>
    <row r="112" spans="2:24" ht="15" customHeight="1">
      <c r="B112" s="25"/>
      <c r="C112" s="59" t="s">
        <v>249</v>
      </c>
      <c r="D112" s="29">
        <v>373</v>
      </c>
      <c r="E112" s="30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</row>
    <row r="113" spans="2:24" ht="15" customHeight="1">
      <c r="B113" s="25"/>
      <c r="C113" s="60"/>
      <c r="D113" s="32">
        <v>1</v>
      </c>
      <c r="E113" s="27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</row>
    <row r="114" spans="2:24" ht="15" customHeight="1">
      <c r="B114" s="25"/>
      <c r="C114" s="59" t="s">
        <v>250</v>
      </c>
      <c r="D114" s="29">
        <v>28</v>
      </c>
      <c r="E114" s="30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</row>
    <row r="115" spans="2:24" ht="15" customHeight="1">
      <c r="B115" s="25"/>
      <c r="C115" s="60"/>
      <c r="D115" s="32">
        <v>1</v>
      </c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</row>
    <row r="116" spans="2:24" ht="15" customHeight="1">
      <c r="B116" s="25"/>
      <c r="C116" s="59" t="s">
        <v>20</v>
      </c>
      <c r="D116" s="29">
        <v>1</v>
      </c>
      <c r="E116" s="30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</row>
    <row r="117" spans="2:24" ht="15" customHeight="1">
      <c r="B117" s="25"/>
      <c r="C117" s="60"/>
      <c r="D117" s="32">
        <v>1</v>
      </c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</row>
    <row r="118" spans="2:24" ht="15" customHeight="1">
      <c r="B118" s="25"/>
      <c r="C118" s="67" t="s">
        <v>211</v>
      </c>
      <c r="D118" s="22">
        <v>404</v>
      </c>
      <c r="E118" s="23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2:24" ht="15" customHeight="1">
      <c r="B119" s="36"/>
      <c r="C119" s="69"/>
      <c r="D119" s="18">
        <v>1</v>
      </c>
      <c r="E119" s="19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</row>
    <row r="120" spans="2:24" ht="15" customHeight="1">
      <c r="C120"/>
    </row>
    <row r="121" spans="2:24" ht="15" hidden="1" customHeight="1">
      <c r="C121"/>
    </row>
    <row r="122" spans="2:24" ht="15" hidden="1" customHeight="1">
      <c r="C122"/>
    </row>
    <row r="123" spans="2:24" ht="15" hidden="1" customHeight="1">
      <c r="C123"/>
    </row>
    <row r="124" spans="2:24" ht="15" hidden="1" customHeight="1">
      <c r="C124"/>
    </row>
    <row r="125" spans="2:24" ht="15" hidden="1" customHeight="1">
      <c r="C125"/>
    </row>
    <row r="126" spans="2:24" ht="15" hidden="1" customHeight="1">
      <c r="C126"/>
    </row>
    <row r="127" spans="2:24" ht="15" hidden="1" customHeight="1">
      <c r="C127"/>
    </row>
    <row r="128" spans="2:24" ht="15" hidden="1" customHeight="1">
      <c r="C128"/>
    </row>
    <row r="129" spans="3:3" ht="15" hidden="1" customHeight="1">
      <c r="C129"/>
    </row>
    <row r="130" spans="3:3" ht="15" hidden="1" customHeight="1">
      <c r="C130"/>
    </row>
    <row r="131" spans="3:3" ht="15" hidden="1" customHeight="1">
      <c r="C131"/>
    </row>
    <row r="132" spans="3:3" ht="15" hidden="1" customHeight="1">
      <c r="C132"/>
    </row>
    <row r="133" spans="3:3" ht="15" hidden="1" customHeight="1"/>
    <row r="134" spans="3:3" ht="15" hidden="1" customHeight="1"/>
    <row r="135" spans="3:3" ht="15" hidden="1" customHeight="1"/>
    <row r="136" spans="3:3" ht="15" hidden="1" customHeight="1"/>
    <row r="137" spans="3:3" ht="15" hidden="1" customHeight="1"/>
    <row r="138" spans="3:3" ht="15" hidden="1" customHeight="1"/>
    <row r="139" spans="3:3" ht="15" hidden="1" customHeight="1"/>
    <row r="140" spans="3:3" ht="15" hidden="1" customHeight="1"/>
    <row r="141" spans="3:3" ht="15" hidden="1" customHeight="1"/>
  </sheetData>
  <mergeCells count="56">
    <mergeCell ref="C116:C117"/>
    <mergeCell ref="C118:C119"/>
    <mergeCell ref="C104:C105"/>
    <mergeCell ref="C106:C107"/>
    <mergeCell ref="C108:C109"/>
    <mergeCell ref="C110:C111"/>
    <mergeCell ref="C112:C113"/>
    <mergeCell ref="C114:C115"/>
    <mergeCell ref="C102:C103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78:C79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54:C55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30:C31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</mergeCells>
  <phoneticPr fontId="2"/>
  <conditionalFormatting sqref="E9:X9">
    <cfRule type="top10" dxfId="1905" priority="56" rank="1"/>
  </conditionalFormatting>
  <conditionalFormatting sqref="E15:X15">
    <cfRule type="top10" dxfId="1904" priority="55" rank="1"/>
  </conditionalFormatting>
  <conditionalFormatting sqref="E31:X31">
    <cfRule type="top10" dxfId="1903" priority="54" rank="1"/>
  </conditionalFormatting>
  <conditionalFormatting sqref="E43:X43">
    <cfRule type="top10" dxfId="1902" priority="53" rank="1"/>
  </conditionalFormatting>
  <conditionalFormatting sqref="E51:X51">
    <cfRule type="top10" dxfId="1901" priority="52" rank="1"/>
  </conditionalFormatting>
  <conditionalFormatting sqref="E61:X61">
    <cfRule type="top10" dxfId="1900" priority="51" rank="1"/>
  </conditionalFormatting>
  <conditionalFormatting sqref="E81:X81">
    <cfRule type="top10" dxfId="1899" priority="50" rank="1"/>
  </conditionalFormatting>
  <conditionalFormatting sqref="E79:X79">
    <cfRule type="top10" dxfId="1898" priority="49" rank="1"/>
  </conditionalFormatting>
  <conditionalFormatting sqref="E77:X77">
    <cfRule type="top10" dxfId="1897" priority="48" rank="1"/>
  </conditionalFormatting>
  <conditionalFormatting sqref="E75:X75">
    <cfRule type="top10" dxfId="1896" priority="47" rank="1"/>
  </conditionalFormatting>
  <conditionalFormatting sqref="E73:X73">
    <cfRule type="top10" dxfId="1895" priority="46" rank="1"/>
  </conditionalFormatting>
  <conditionalFormatting sqref="E71:X71">
    <cfRule type="top10" dxfId="1894" priority="45" rank="1"/>
  </conditionalFormatting>
  <conditionalFormatting sqref="E69:X69">
    <cfRule type="top10" dxfId="1893" priority="44" rank="1"/>
  </conditionalFormatting>
  <conditionalFormatting sqref="E67:X67">
    <cfRule type="top10" dxfId="1892" priority="43" rank="1"/>
  </conditionalFormatting>
  <conditionalFormatting sqref="E65:X65">
    <cfRule type="top10" dxfId="1891" priority="42" rank="1"/>
  </conditionalFormatting>
  <conditionalFormatting sqref="E63:X63">
    <cfRule type="top10" dxfId="1890" priority="41" rank="1"/>
  </conditionalFormatting>
  <conditionalFormatting sqref="E59:X59">
    <cfRule type="top10" dxfId="1889" priority="40" rank="1"/>
  </conditionalFormatting>
  <conditionalFormatting sqref="E57:X57">
    <cfRule type="top10" dxfId="1888" priority="39" rank="1"/>
  </conditionalFormatting>
  <conditionalFormatting sqref="E55:X55">
    <cfRule type="top10" dxfId="1887" priority="38" rank="1"/>
  </conditionalFormatting>
  <conditionalFormatting sqref="E53:X53">
    <cfRule type="top10" dxfId="1886" priority="37" rank="1"/>
  </conditionalFormatting>
  <conditionalFormatting sqref="E49:X49">
    <cfRule type="top10" dxfId="1885" priority="36" rank="1"/>
  </conditionalFormatting>
  <conditionalFormatting sqref="E47:X47">
    <cfRule type="top10" dxfId="1884" priority="35" rank="1"/>
  </conditionalFormatting>
  <conditionalFormatting sqref="E45:X45">
    <cfRule type="top10" dxfId="1883" priority="34" rank="1"/>
  </conditionalFormatting>
  <conditionalFormatting sqref="E41:X41">
    <cfRule type="top10" dxfId="1882" priority="33" rank="1"/>
  </conditionalFormatting>
  <conditionalFormatting sqref="E39:X39">
    <cfRule type="top10" dxfId="1881" priority="32" rank="1"/>
  </conditionalFormatting>
  <conditionalFormatting sqref="E37:X37">
    <cfRule type="top10" dxfId="1880" priority="31" rank="1"/>
  </conditionalFormatting>
  <conditionalFormatting sqref="E35:X35">
    <cfRule type="top10" dxfId="1879" priority="30" rank="1"/>
  </conditionalFormatting>
  <conditionalFormatting sqref="E33:X33">
    <cfRule type="top10" dxfId="1878" priority="29" rank="1"/>
  </conditionalFormatting>
  <conditionalFormatting sqref="E29:X29">
    <cfRule type="top10" dxfId="1877" priority="28" rank="1"/>
  </conditionalFormatting>
  <conditionalFormatting sqref="E23:X23">
    <cfRule type="top10" dxfId="1876" priority="27" rank="1"/>
  </conditionalFormatting>
  <conditionalFormatting sqref="E21:X21">
    <cfRule type="top10" dxfId="1875" priority="26" rank="1"/>
  </conditionalFormatting>
  <conditionalFormatting sqref="E19:X19">
    <cfRule type="top10" dxfId="1874" priority="25" rank="1"/>
  </conditionalFormatting>
  <conditionalFormatting sqref="E17:X17">
    <cfRule type="top10" dxfId="1873" priority="24" rank="1"/>
  </conditionalFormatting>
  <conditionalFormatting sqref="E13:X13">
    <cfRule type="top10" dxfId="1872" priority="23" rank="1"/>
  </conditionalFormatting>
  <conditionalFormatting sqref="E11:X11">
    <cfRule type="top10" dxfId="1871" priority="22" rank="1"/>
  </conditionalFormatting>
  <conditionalFormatting sqref="E25:X25">
    <cfRule type="top10" dxfId="1870" priority="21" rank="1"/>
  </conditionalFormatting>
  <conditionalFormatting sqref="E27:X27">
    <cfRule type="top10" dxfId="1869" priority="20" rank="1"/>
  </conditionalFormatting>
  <conditionalFormatting sqref="E99:X99">
    <cfRule type="top10" dxfId="1868" priority="19" rank="1"/>
  </conditionalFormatting>
  <conditionalFormatting sqref="E97:X97">
    <cfRule type="top10" dxfId="1867" priority="18" rank="1"/>
  </conditionalFormatting>
  <conditionalFormatting sqref="E95:X95">
    <cfRule type="top10" dxfId="1866" priority="17" rank="1"/>
  </conditionalFormatting>
  <conditionalFormatting sqref="E93:X93">
    <cfRule type="top10" dxfId="1865" priority="16" rank="1"/>
  </conditionalFormatting>
  <conditionalFormatting sqref="E91:X91">
    <cfRule type="top10" dxfId="1864" priority="15" rank="1"/>
  </conditionalFormatting>
  <conditionalFormatting sqref="E89:X89">
    <cfRule type="top10" dxfId="1863" priority="14" rank="1"/>
  </conditionalFormatting>
  <conditionalFormatting sqref="E87:X87">
    <cfRule type="top10" dxfId="1862" priority="13" rank="1"/>
  </conditionalFormatting>
  <conditionalFormatting sqref="E85:X85">
    <cfRule type="top10" dxfId="1861" priority="12" rank="1"/>
  </conditionalFormatting>
  <conditionalFormatting sqref="E83:X83">
    <cfRule type="top10" dxfId="1860" priority="11" rank="1"/>
  </conditionalFormatting>
  <conditionalFormatting sqref="E119:X119">
    <cfRule type="top10" dxfId="1859" priority="10" rank="1"/>
  </conditionalFormatting>
  <conditionalFormatting sqref="E117:X117">
    <cfRule type="top10" dxfId="1858" priority="9" rank="1"/>
  </conditionalFormatting>
  <conditionalFormatting sqref="E115:X115">
    <cfRule type="top10" dxfId="1857" priority="8" rank="1"/>
  </conditionalFormatting>
  <conditionalFormatting sqref="E113:X113">
    <cfRule type="top10" dxfId="1856" priority="7" rank="1"/>
  </conditionalFormatting>
  <conditionalFormatting sqref="E111:X111">
    <cfRule type="top10" dxfId="1855" priority="6" rank="1"/>
  </conditionalFormatting>
  <conditionalFormatting sqref="E109:X109">
    <cfRule type="top10" dxfId="1854" priority="5" rank="1"/>
  </conditionalFormatting>
  <conditionalFormatting sqref="E107:X107">
    <cfRule type="top10" dxfId="1853" priority="4" rank="1"/>
  </conditionalFormatting>
  <conditionalFormatting sqref="E105:X105">
    <cfRule type="top10" dxfId="1852" priority="3" rank="1"/>
  </conditionalFormatting>
  <conditionalFormatting sqref="E103:X103">
    <cfRule type="top10" dxfId="1851" priority="2" rank="1"/>
  </conditionalFormatting>
  <conditionalFormatting sqref="E101:X101">
    <cfRule type="top10" dxfId="185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/>
    <row r="3" spans="1:16384" ht="15" customHeight="1">
      <c r="B3" s="3" t="s">
        <v>251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45</v>
      </c>
      <c r="F7" s="13" t="s">
        <v>21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4992</v>
      </c>
      <c r="F8" s="17">
        <v>10909</v>
      </c>
      <c r="G8" s="17">
        <v>257</v>
      </c>
    </row>
    <row r="9" spans="1:16384" ht="15" customHeight="1">
      <c r="A9" s="57"/>
      <c r="B9" s="64"/>
      <c r="C9" s="65"/>
      <c r="D9" s="18">
        <v>1</v>
      </c>
      <c r="E9" s="19">
        <v>0.30894912736724844</v>
      </c>
      <c r="F9" s="20">
        <v>0.67514543879192968</v>
      </c>
      <c r="G9" s="20">
        <v>1.5905433840821884E-2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4992</v>
      </c>
      <c r="F10" s="24">
        <v>0</v>
      </c>
      <c r="G10" s="24">
        <v>0</v>
      </c>
    </row>
    <row r="11" spans="1:16384" ht="15" customHeight="1">
      <c r="A11" s="57"/>
      <c r="B11" s="25"/>
      <c r="C11" s="60"/>
      <c r="D11" s="26">
        <v>1</v>
      </c>
      <c r="E11" s="27">
        <v>1</v>
      </c>
      <c r="F11" s="28">
        <v>0</v>
      </c>
      <c r="G11" s="28">
        <v>0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0</v>
      </c>
      <c r="F12" s="31">
        <v>10909</v>
      </c>
      <c r="G12" s="31">
        <v>0</v>
      </c>
    </row>
    <row r="13" spans="1:16384" ht="15" customHeight="1">
      <c r="A13" s="57"/>
      <c r="B13" s="43"/>
      <c r="C13" s="61"/>
      <c r="D13" s="44">
        <v>1</v>
      </c>
      <c r="E13" s="45">
        <v>0</v>
      </c>
      <c r="F13" s="46">
        <v>1</v>
      </c>
      <c r="G13" s="46">
        <v>0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188</v>
      </c>
      <c r="F14" s="24">
        <v>171</v>
      </c>
      <c r="G14" s="24">
        <v>2</v>
      </c>
    </row>
    <row r="15" spans="1:16384" ht="15" customHeight="1">
      <c r="A15" s="57"/>
      <c r="B15" s="25"/>
      <c r="C15" s="60"/>
      <c r="D15" s="32">
        <v>1</v>
      </c>
      <c r="E15" s="27">
        <v>0.52077562326869808</v>
      </c>
      <c r="F15" s="28">
        <v>0.47368421052631576</v>
      </c>
      <c r="G15" s="28">
        <v>5.5401662049861496E-3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383</v>
      </c>
      <c r="F16" s="31">
        <v>312</v>
      </c>
      <c r="G16" s="31">
        <v>0</v>
      </c>
    </row>
    <row r="17" spans="1:7" ht="15" customHeight="1">
      <c r="A17" s="57"/>
      <c r="B17" s="25"/>
      <c r="C17" s="60"/>
      <c r="D17" s="32">
        <v>1</v>
      </c>
      <c r="E17" s="27">
        <v>0.55107913669064745</v>
      </c>
      <c r="F17" s="28">
        <v>0.44892086330935249</v>
      </c>
      <c r="G17" s="28">
        <v>0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409</v>
      </c>
      <c r="F18" s="31">
        <v>458</v>
      </c>
      <c r="G18" s="31">
        <v>0</v>
      </c>
    </row>
    <row r="19" spans="1:7" ht="15" customHeight="1">
      <c r="A19" s="57"/>
      <c r="B19" s="25"/>
      <c r="C19" s="60"/>
      <c r="D19" s="32">
        <v>1</v>
      </c>
      <c r="E19" s="27">
        <v>0.47174163783160322</v>
      </c>
      <c r="F19" s="28">
        <v>0.52825836216839672</v>
      </c>
      <c r="G19" s="28">
        <v>0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723</v>
      </c>
      <c r="F20" s="31">
        <v>1026</v>
      </c>
      <c r="G20" s="31">
        <v>0</v>
      </c>
    </row>
    <row r="21" spans="1:7" ht="15" customHeight="1">
      <c r="A21" s="57"/>
      <c r="B21" s="25"/>
      <c r="C21" s="60"/>
      <c r="D21" s="32">
        <v>1</v>
      </c>
      <c r="E21" s="27">
        <v>0.41337907375643224</v>
      </c>
      <c r="F21" s="28">
        <v>0.58662092624356776</v>
      </c>
      <c r="G21" s="28">
        <v>0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1165</v>
      </c>
      <c r="F22" s="31">
        <v>2397</v>
      </c>
      <c r="G22" s="31">
        <v>2</v>
      </c>
    </row>
    <row r="23" spans="1:7" ht="15" customHeight="1">
      <c r="A23" s="57"/>
      <c r="B23" s="25"/>
      <c r="C23" s="60"/>
      <c r="D23" s="26">
        <v>1</v>
      </c>
      <c r="E23" s="27">
        <v>0.32687991021324353</v>
      </c>
      <c r="F23" s="28">
        <v>0.67255892255892258</v>
      </c>
      <c r="G23" s="28">
        <v>5.6116722783389455E-4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1258</v>
      </c>
      <c r="F24" s="31">
        <v>3453</v>
      </c>
      <c r="G24" s="31">
        <v>5</v>
      </c>
    </row>
    <row r="25" spans="1:7" ht="15" customHeight="1">
      <c r="A25" s="57"/>
      <c r="B25" s="25"/>
      <c r="C25" s="60"/>
      <c r="D25" s="26">
        <v>1</v>
      </c>
      <c r="E25" s="27">
        <v>0.26675148430873624</v>
      </c>
      <c r="F25" s="28">
        <v>0.73218829516539441</v>
      </c>
      <c r="G25" s="28">
        <v>1.0602205258693808E-3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844</v>
      </c>
      <c r="F26" s="31">
        <v>3035</v>
      </c>
      <c r="G26" s="31">
        <v>3</v>
      </c>
    </row>
    <row r="27" spans="1:7" ht="15" customHeight="1">
      <c r="A27" s="57"/>
      <c r="B27" s="43"/>
      <c r="C27" s="61"/>
      <c r="D27" s="44">
        <v>1</v>
      </c>
      <c r="E27" s="45">
        <v>0.21741370427614631</v>
      </c>
      <c r="F27" s="46">
        <v>0.78181349819680579</v>
      </c>
      <c r="G27" s="46">
        <v>7.7279752704791343E-4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1059</v>
      </c>
      <c r="F28" s="24">
        <v>4398</v>
      </c>
      <c r="G28" s="24">
        <v>97</v>
      </c>
    </row>
    <row r="29" spans="1:7" ht="15" customHeight="1">
      <c r="A29" s="57"/>
      <c r="B29" s="25"/>
      <c r="C29" s="60"/>
      <c r="D29" s="32">
        <v>1</v>
      </c>
      <c r="E29" s="27">
        <v>0.19067338854879365</v>
      </c>
      <c r="F29" s="28">
        <v>0.79186172128195897</v>
      </c>
      <c r="G29" s="28">
        <v>1.7464890169247391E-2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2222</v>
      </c>
      <c r="F30" s="31">
        <v>1781</v>
      </c>
      <c r="G30" s="31">
        <v>45</v>
      </c>
    </row>
    <row r="31" spans="1:7" ht="15" customHeight="1">
      <c r="A31" s="57"/>
      <c r="B31" s="25"/>
      <c r="C31" s="60"/>
      <c r="D31" s="32">
        <v>1</v>
      </c>
      <c r="E31" s="27">
        <v>0.54891304347826086</v>
      </c>
      <c r="F31" s="28">
        <v>0.43997035573122528</v>
      </c>
      <c r="G31" s="28">
        <v>1.1116600790513834E-2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236</v>
      </c>
      <c r="F32" s="31">
        <v>135</v>
      </c>
      <c r="G32" s="31">
        <v>7</v>
      </c>
    </row>
    <row r="33" spans="1:7" ht="15" customHeight="1">
      <c r="A33" s="57"/>
      <c r="B33" s="25"/>
      <c r="C33" s="60"/>
      <c r="D33" s="32">
        <v>1</v>
      </c>
      <c r="E33" s="27">
        <v>0.6243386243386243</v>
      </c>
      <c r="F33" s="28">
        <v>0.35714285714285715</v>
      </c>
      <c r="G33" s="28">
        <v>1.8518518518518517E-2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684</v>
      </c>
      <c r="F34" s="31">
        <v>2358</v>
      </c>
      <c r="G34" s="31">
        <v>77</v>
      </c>
    </row>
    <row r="35" spans="1:7" ht="15" customHeight="1">
      <c r="A35" s="57"/>
      <c r="B35" s="43"/>
      <c r="C35" s="61"/>
      <c r="D35" s="44">
        <v>1</v>
      </c>
      <c r="E35" s="45">
        <v>0.21930105803142033</v>
      </c>
      <c r="F35" s="46">
        <v>0.75601154216094901</v>
      </c>
      <c r="G35" s="46">
        <v>2.4687399807630652E-2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344</v>
      </c>
      <c r="F36" s="24">
        <v>845</v>
      </c>
      <c r="G36" s="24">
        <v>16</v>
      </c>
    </row>
    <row r="37" spans="1:7" ht="15" customHeight="1">
      <c r="A37" s="57"/>
      <c r="B37" s="25"/>
      <c r="C37" s="60"/>
      <c r="D37" s="32">
        <v>1</v>
      </c>
      <c r="E37" s="27">
        <v>0.2854771784232365</v>
      </c>
      <c r="F37" s="28">
        <v>0.70124481327800825</v>
      </c>
      <c r="G37" s="28">
        <v>1.3278008298755186E-2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475</v>
      </c>
      <c r="F38" s="31">
        <v>1058</v>
      </c>
      <c r="G38" s="31">
        <v>13</v>
      </c>
    </row>
    <row r="39" spans="1:7" ht="15" customHeight="1">
      <c r="A39" s="57"/>
      <c r="B39" s="25"/>
      <c r="C39" s="60"/>
      <c r="D39" s="32">
        <v>1</v>
      </c>
      <c r="E39" s="27">
        <v>0.30724450194049158</v>
      </c>
      <c r="F39" s="28">
        <v>0.68434670116429497</v>
      </c>
      <c r="G39" s="28">
        <v>8.4087968952134533E-3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3973</v>
      </c>
      <c r="F40" s="31">
        <v>8583</v>
      </c>
      <c r="G40" s="31">
        <v>223</v>
      </c>
    </row>
    <row r="41" spans="1:7" ht="15" customHeight="1">
      <c r="A41" s="57"/>
      <c r="B41" s="43"/>
      <c r="C41" s="61"/>
      <c r="D41" s="44">
        <v>1</v>
      </c>
      <c r="E41" s="45">
        <v>0.31090069645512169</v>
      </c>
      <c r="F41" s="46">
        <v>0.67164879881054851</v>
      </c>
      <c r="G41" s="46">
        <v>1.7450504734329759E-2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140</v>
      </c>
      <c r="F42" s="38">
        <v>336</v>
      </c>
      <c r="G42" s="38">
        <v>21</v>
      </c>
    </row>
    <row r="43" spans="1:7" ht="15" customHeight="1">
      <c r="A43" s="57"/>
      <c r="B43" s="25"/>
      <c r="C43" s="60"/>
      <c r="D43" s="32">
        <v>1</v>
      </c>
      <c r="E43" s="27">
        <v>0.28169014084507044</v>
      </c>
      <c r="F43" s="28">
        <v>0.676056338028169</v>
      </c>
      <c r="G43" s="28">
        <v>4.2253521126760563E-2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2397</v>
      </c>
      <c r="F44" s="40">
        <v>5629</v>
      </c>
      <c r="G44" s="40">
        <v>121</v>
      </c>
    </row>
    <row r="45" spans="1:7" ht="15" customHeight="1">
      <c r="A45" s="57"/>
      <c r="B45" s="25"/>
      <c r="C45" s="60"/>
      <c r="D45" s="32">
        <v>1</v>
      </c>
      <c r="E45" s="27">
        <v>0.29421873082116118</v>
      </c>
      <c r="F45" s="28">
        <v>0.69092917638394502</v>
      </c>
      <c r="G45" s="28">
        <v>1.4852092794893825E-2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1614</v>
      </c>
      <c r="F46" s="40">
        <v>3503</v>
      </c>
      <c r="G46" s="40">
        <v>80</v>
      </c>
    </row>
    <row r="47" spans="1:7" ht="15" customHeight="1">
      <c r="A47" s="57"/>
      <c r="B47" s="25"/>
      <c r="C47" s="60"/>
      <c r="D47" s="32">
        <v>1</v>
      </c>
      <c r="E47" s="27">
        <v>0.31056378680007696</v>
      </c>
      <c r="F47" s="28">
        <v>0.67404271695208773</v>
      </c>
      <c r="G47" s="28">
        <v>1.539349624783529E-2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684</v>
      </c>
      <c r="F48" s="40">
        <v>1146</v>
      </c>
      <c r="G48" s="40">
        <v>28</v>
      </c>
    </row>
    <row r="49" spans="1:7" ht="15" customHeight="1">
      <c r="A49" s="57"/>
      <c r="B49" s="43"/>
      <c r="C49" s="61"/>
      <c r="D49" s="44">
        <v>1</v>
      </c>
      <c r="E49" s="45">
        <v>0.3681377825618945</v>
      </c>
      <c r="F49" s="46">
        <v>0.61679224973089342</v>
      </c>
      <c r="G49" s="46">
        <v>1.5069967707212056E-2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866</v>
      </c>
      <c r="F50" s="24">
        <v>1974</v>
      </c>
      <c r="G50" s="24">
        <v>11</v>
      </c>
    </row>
    <row r="51" spans="1:7" ht="15" customHeight="1">
      <c r="A51" s="57"/>
      <c r="B51" s="25"/>
      <c r="C51" s="60"/>
      <c r="D51" s="32">
        <v>1</v>
      </c>
      <c r="E51" s="27">
        <v>0.30375306909856192</v>
      </c>
      <c r="F51" s="28">
        <v>0.6923886355664679</v>
      </c>
      <c r="G51" s="28">
        <v>3.858295334970186E-3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581</v>
      </c>
      <c r="F52" s="31">
        <v>1394</v>
      </c>
      <c r="G52" s="31">
        <v>0</v>
      </c>
    </row>
    <row r="53" spans="1:7" ht="15" customHeight="1">
      <c r="A53" s="57"/>
      <c r="B53" s="25"/>
      <c r="C53" s="60"/>
      <c r="D53" s="32">
        <v>1</v>
      </c>
      <c r="E53" s="27">
        <v>0.29417721518987344</v>
      </c>
      <c r="F53" s="28">
        <v>0.70582278481012661</v>
      </c>
      <c r="G53" s="28">
        <v>0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266</v>
      </c>
      <c r="F54" s="31">
        <v>657</v>
      </c>
      <c r="G54" s="31">
        <v>0</v>
      </c>
    </row>
    <row r="55" spans="1:7" ht="15" customHeight="1">
      <c r="A55" s="57"/>
      <c r="B55" s="25"/>
      <c r="C55" s="60"/>
      <c r="D55" s="32">
        <v>1</v>
      </c>
      <c r="E55" s="27">
        <v>0.28819068255687974</v>
      </c>
      <c r="F55" s="28">
        <v>0.71180931744312026</v>
      </c>
      <c r="G55" s="28">
        <v>0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391</v>
      </c>
      <c r="F56" s="31">
        <v>824</v>
      </c>
      <c r="G56" s="31">
        <v>0</v>
      </c>
    </row>
    <row r="57" spans="1:7" ht="15" customHeight="1">
      <c r="A57" s="57"/>
      <c r="B57" s="25"/>
      <c r="C57" s="60"/>
      <c r="D57" s="32">
        <v>1</v>
      </c>
      <c r="E57" s="27">
        <v>0.32181069958847736</v>
      </c>
      <c r="F57" s="28">
        <v>0.67818930041152259</v>
      </c>
      <c r="G57" s="28">
        <v>0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779</v>
      </c>
      <c r="F58" s="31">
        <v>1280</v>
      </c>
      <c r="G58" s="31">
        <v>3</v>
      </c>
    </row>
    <row r="59" spans="1:7" ht="15" customHeight="1">
      <c r="A59" s="57"/>
      <c r="B59" s="25"/>
      <c r="C59" s="60"/>
      <c r="D59" s="32">
        <v>1</v>
      </c>
      <c r="E59" s="27">
        <v>0.37778855480116391</v>
      </c>
      <c r="F59" s="28">
        <v>0.62075654704170713</v>
      </c>
      <c r="G59" s="28">
        <v>1.454898157129001E-3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365</v>
      </c>
      <c r="F60" s="31">
        <v>775</v>
      </c>
      <c r="G60" s="31">
        <v>1</v>
      </c>
    </row>
    <row r="61" spans="1:7" ht="15" customHeight="1">
      <c r="A61" s="57"/>
      <c r="B61" s="25"/>
      <c r="C61" s="60"/>
      <c r="D61" s="32">
        <v>1</v>
      </c>
      <c r="E61" s="27">
        <v>0.31989482909728306</v>
      </c>
      <c r="F61" s="28">
        <v>0.67922874671340927</v>
      </c>
      <c r="G61" s="28">
        <v>8.7642418930762491E-4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659</v>
      </c>
      <c r="F62" s="31">
        <v>1600</v>
      </c>
      <c r="G62" s="31">
        <v>6</v>
      </c>
    </row>
    <row r="63" spans="1:7" ht="15" customHeight="1">
      <c r="A63" s="57"/>
      <c r="B63" s="25"/>
      <c r="C63" s="60"/>
      <c r="D63" s="32">
        <v>1</v>
      </c>
      <c r="E63" s="27">
        <v>0.29094922737306844</v>
      </c>
      <c r="F63" s="28">
        <v>0.70640176600441507</v>
      </c>
      <c r="G63" s="28">
        <v>2.6490066225165563E-3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373</v>
      </c>
      <c r="F64" s="31">
        <v>813</v>
      </c>
      <c r="G64" s="31">
        <v>1</v>
      </c>
    </row>
    <row r="65" spans="1:7" ht="15" customHeight="1">
      <c r="A65" s="57"/>
      <c r="B65" s="25"/>
      <c r="C65" s="60"/>
      <c r="D65" s="32">
        <v>1</v>
      </c>
      <c r="E65" s="27">
        <v>0.31423757371524852</v>
      </c>
      <c r="F65" s="28">
        <v>0.68491996630160068</v>
      </c>
      <c r="G65" s="28">
        <v>8.4245998315080029E-4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712</v>
      </c>
      <c r="F66" s="31">
        <v>1592</v>
      </c>
      <c r="G66" s="31">
        <v>235</v>
      </c>
    </row>
    <row r="67" spans="1:7" ht="15" customHeight="1">
      <c r="A67" s="57"/>
      <c r="B67" s="43"/>
      <c r="C67" s="61"/>
      <c r="D67" s="44">
        <v>1</v>
      </c>
      <c r="E67" s="45">
        <v>0.2804253643166601</v>
      </c>
      <c r="F67" s="46">
        <v>0.62701851122489172</v>
      </c>
      <c r="G67" s="46">
        <v>9.2556124458448213E-2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831</v>
      </c>
      <c r="F68" s="24">
        <v>2100</v>
      </c>
      <c r="G68" s="24">
        <v>21</v>
      </c>
    </row>
    <row r="69" spans="1:7" ht="15" customHeight="1">
      <c r="A69" s="57"/>
      <c r="B69" s="25"/>
      <c r="C69" s="60"/>
      <c r="D69" s="32">
        <v>1</v>
      </c>
      <c r="E69" s="27">
        <v>0.2815040650406504</v>
      </c>
      <c r="F69" s="28">
        <v>0.71138211382113825</v>
      </c>
      <c r="G69" s="28">
        <v>7.1138211382113818E-3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709</v>
      </c>
      <c r="F70" s="31">
        <v>2152</v>
      </c>
      <c r="G70" s="31">
        <v>51</v>
      </c>
    </row>
    <row r="71" spans="1:7" ht="15" customHeight="1">
      <c r="A71" s="57"/>
      <c r="B71" s="25"/>
      <c r="C71" s="60"/>
      <c r="D71" s="32">
        <v>1</v>
      </c>
      <c r="E71" s="27">
        <v>0.24347527472527472</v>
      </c>
      <c r="F71" s="28">
        <v>0.73901098901098905</v>
      </c>
      <c r="G71" s="28">
        <v>1.7513736263736264E-2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1196</v>
      </c>
      <c r="F72" s="31">
        <v>2549</v>
      </c>
      <c r="G72" s="31">
        <v>67</v>
      </c>
    </row>
    <row r="73" spans="1:7" ht="15" customHeight="1">
      <c r="A73" s="57"/>
      <c r="B73" s="25"/>
      <c r="C73" s="60"/>
      <c r="D73" s="32">
        <v>1</v>
      </c>
      <c r="E73" s="27">
        <v>0.31374606505771246</v>
      </c>
      <c r="F73" s="28">
        <v>0.66867785939139557</v>
      </c>
      <c r="G73" s="28">
        <v>1.7576075550891919E-2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915</v>
      </c>
      <c r="F74" s="31">
        <v>1783</v>
      </c>
      <c r="G74" s="31">
        <v>52</v>
      </c>
    </row>
    <row r="75" spans="1:7" ht="15" customHeight="1">
      <c r="A75" s="57"/>
      <c r="B75" s="25"/>
      <c r="C75" s="60"/>
      <c r="D75" s="32">
        <v>1</v>
      </c>
      <c r="E75" s="27">
        <v>0.3327272727272727</v>
      </c>
      <c r="F75" s="28">
        <v>0.64836363636363636</v>
      </c>
      <c r="G75" s="28">
        <v>1.890909090909091E-2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598</v>
      </c>
      <c r="F76" s="31">
        <v>960</v>
      </c>
      <c r="G76" s="31">
        <v>27</v>
      </c>
    </row>
    <row r="77" spans="1:7" ht="15" customHeight="1">
      <c r="A77" s="57"/>
      <c r="B77" s="25"/>
      <c r="C77" s="60"/>
      <c r="D77" s="32">
        <v>1</v>
      </c>
      <c r="E77" s="27">
        <v>0.37728706624605679</v>
      </c>
      <c r="F77" s="28">
        <v>0.60567823343848581</v>
      </c>
      <c r="G77" s="28">
        <v>1.7034700315457414E-2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455</v>
      </c>
      <c r="F78" s="31">
        <v>858</v>
      </c>
      <c r="G78" s="31">
        <v>16</v>
      </c>
    </row>
    <row r="79" spans="1:7" ht="15" customHeight="1">
      <c r="A79" s="57"/>
      <c r="B79" s="25"/>
      <c r="C79" s="60"/>
      <c r="D79" s="32">
        <v>1</v>
      </c>
      <c r="E79" s="27">
        <v>0.34236267870579384</v>
      </c>
      <c r="F79" s="28">
        <v>0.64559819413092556</v>
      </c>
      <c r="G79" s="28">
        <v>1.2039127163280662E-2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242</v>
      </c>
      <c r="F80" s="31">
        <v>429</v>
      </c>
      <c r="G80" s="31">
        <v>15</v>
      </c>
    </row>
    <row r="81" spans="1:7" ht="15" customHeight="1">
      <c r="A81" s="57"/>
      <c r="B81" s="25"/>
      <c r="C81" s="60"/>
      <c r="D81" s="32">
        <v>1</v>
      </c>
      <c r="E81" s="27">
        <v>0.35276967930029157</v>
      </c>
      <c r="F81" s="28">
        <v>0.62536443148688048</v>
      </c>
      <c r="G81" s="28">
        <v>2.1865889212827987E-2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1248</v>
      </c>
      <c r="F84" s="24">
        <v>2896</v>
      </c>
      <c r="G84" s="24">
        <v>43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0.29806544064962981</v>
      </c>
      <c r="F85" s="28">
        <v>0.69166467637926921</v>
      </c>
      <c r="G85" s="28">
        <v>1.0269882971101027E-2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1125</v>
      </c>
      <c r="F86" s="31">
        <v>2561</v>
      </c>
      <c r="G86" s="31">
        <v>51</v>
      </c>
    </row>
    <row r="87" spans="1:7" ht="15" customHeight="1">
      <c r="A87" s="57"/>
      <c r="B87" s="25"/>
      <c r="C87" s="60"/>
      <c r="D87" s="32">
        <v>1</v>
      </c>
      <c r="E87" s="27">
        <v>0.30104361787530104</v>
      </c>
      <c r="F87" s="28">
        <v>0.68530907144768527</v>
      </c>
      <c r="G87" s="28">
        <v>1.3647310677013648E-2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715</v>
      </c>
      <c r="F88" s="31">
        <v>1469</v>
      </c>
      <c r="G88" s="31">
        <v>36</v>
      </c>
    </row>
    <row r="89" spans="1:7" ht="15" customHeight="1">
      <c r="A89" s="57"/>
      <c r="B89" s="25"/>
      <c r="C89" s="60"/>
      <c r="D89" s="32">
        <v>1</v>
      </c>
      <c r="E89" s="27">
        <v>0.32207207207207206</v>
      </c>
      <c r="F89" s="28">
        <v>0.66171171171171173</v>
      </c>
      <c r="G89" s="28">
        <v>1.6216216216216217E-2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1018</v>
      </c>
      <c r="F90" s="31">
        <v>2086</v>
      </c>
      <c r="G90" s="31">
        <v>62</v>
      </c>
    </row>
    <row r="91" spans="1:7" ht="15" customHeight="1">
      <c r="A91" s="57"/>
      <c r="B91" s="25"/>
      <c r="C91" s="60"/>
      <c r="D91" s="32">
        <v>1</v>
      </c>
      <c r="E91" s="27">
        <v>0.32154137713202779</v>
      </c>
      <c r="F91" s="28">
        <v>0.65887555274794696</v>
      </c>
      <c r="G91" s="28">
        <v>1.9583070120025269E-2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497</v>
      </c>
      <c r="F92" s="31">
        <v>1104</v>
      </c>
      <c r="G92" s="31">
        <v>38</v>
      </c>
    </row>
    <row r="93" spans="1:7" ht="15" customHeight="1">
      <c r="A93" s="57"/>
      <c r="B93" s="25"/>
      <c r="C93" s="60"/>
      <c r="D93" s="32">
        <v>1</v>
      </c>
      <c r="E93" s="27">
        <v>0.30323367907260523</v>
      </c>
      <c r="F93" s="28">
        <v>0.67358145210494202</v>
      </c>
      <c r="G93" s="28">
        <v>2.3184868822452714E-2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134</v>
      </c>
      <c r="F94" s="31">
        <v>264</v>
      </c>
      <c r="G94" s="31">
        <v>5</v>
      </c>
    </row>
    <row r="95" spans="1:7" ht="15" customHeight="1">
      <c r="A95" s="57"/>
      <c r="B95" s="25"/>
      <c r="C95" s="60"/>
      <c r="D95" s="32">
        <v>1</v>
      </c>
      <c r="E95" s="27">
        <v>0.33250620347394538</v>
      </c>
      <c r="F95" s="28">
        <v>0.6550868486352357</v>
      </c>
      <c r="G95" s="28">
        <v>1.2406947890818859E-2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113</v>
      </c>
      <c r="F96" s="31">
        <v>247</v>
      </c>
      <c r="G96" s="31">
        <v>13</v>
      </c>
    </row>
    <row r="97" spans="1:7" ht="15" customHeight="1">
      <c r="A97" s="57"/>
      <c r="B97" s="25"/>
      <c r="C97" s="60"/>
      <c r="D97" s="32">
        <v>1</v>
      </c>
      <c r="E97" s="27">
        <v>0.30294906166219837</v>
      </c>
      <c r="F97" s="28">
        <v>0.66219839142091153</v>
      </c>
      <c r="G97" s="28">
        <v>3.4852546916890083E-2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14</v>
      </c>
      <c r="F98" s="31">
        <v>14</v>
      </c>
      <c r="G98" s="31">
        <v>0</v>
      </c>
    </row>
    <row r="99" spans="1:7" ht="15" customHeight="1">
      <c r="A99" s="57"/>
      <c r="B99" s="25"/>
      <c r="C99" s="60"/>
      <c r="D99" s="32">
        <v>1</v>
      </c>
      <c r="E99" s="27">
        <v>0.5</v>
      </c>
      <c r="F99" s="28">
        <v>0.5</v>
      </c>
      <c r="G99" s="28">
        <v>0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2685" priority="56" rank="1"/>
  </conditionalFormatting>
  <conditionalFormatting sqref="E67:G67">
    <cfRule type="top10" dxfId="2684" priority="49" rank="1"/>
  </conditionalFormatting>
  <conditionalFormatting sqref="E65:G65">
    <cfRule type="top10" dxfId="2683" priority="48" rank="1"/>
  </conditionalFormatting>
  <conditionalFormatting sqref="E63:G63">
    <cfRule type="top10" dxfId="2682" priority="47" rank="1"/>
  </conditionalFormatting>
  <conditionalFormatting sqref="E61:G61">
    <cfRule type="top10" dxfId="2681" priority="46" rank="1"/>
  </conditionalFormatting>
  <conditionalFormatting sqref="E59:G59">
    <cfRule type="top10" dxfId="2680" priority="45" rank="1"/>
  </conditionalFormatting>
  <conditionalFormatting sqref="E57:G57">
    <cfRule type="top10" dxfId="2679" priority="44" rank="1"/>
  </conditionalFormatting>
  <conditionalFormatting sqref="E55:G55">
    <cfRule type="top10" dxfId="2678" priority="43" rank="1"/>
  </conditionalFormatting>
  <conditionalFormatting sqref="E53:G53">
    <cfRule type="top10" dxfId="2677" priority="42" rank="1"/>
  </conditionalFormatting>
  <conditionalFormatting sqref="E51:G51">
    <cfRule type="top10" dxfId="2676" priority="41" rank="1"/>
  </conditionalFormatting>
  <conditionalFormatting sqref="E49:G49">
    <cfRule type="top10" dxfId="2675" priority="40" rank="1"/>
  </conditionalFormatting>
  <conditionalFormatting sqref="E47:G47">
    <cfRule type="top10" dxfId="2674" priority="39" rank="1"/>
  </conditionalFormatting>
  <conditionalFormatting sqref="E45:G45">
    <cfRule type="top10" dxfId="2673" priority="38" rank="1"/>
  </conditionalFormatting>
  <conditionalFormatting sqref="E43:G43">
    <cfRule type="top10" dxfId="2672" priority="37" rank="1"/>
  </conditionalFormatting>
  <conditionalFormatting sqref="E41:G41">
    <cfRule type="top10" dxfId="2671" priority="36" rank="1"/>
  </conditionalFormatting>
  <conditionalFormatting sqref="E39:G39">
    <cfRule type="top10" dxfId="2670" priority="35" rank="1"/>
  </conditionalFormatting>
  <conditionalFormatting sqref="E37:G37">
    <cfRule type="top10" dxfId="2669" priority="34" rank="1"/>
  </conditionalFormatting>
  <conditionalFormatting sqref="E35:G35">
    <cfRule type="top10" dxfId="2668" priority="32" rank="1"/>
  </conditionalFormatting>
  <conditionalFormatting sqref="E33:G33">
    <cfRule type="top10" dxfId="2667" priority="31" rank="1"/>
  </conditionalFormatting>
  <conditionalFormatting sqref="E31:G31">
    <cfRule type="top10" dxfId="2666" priority="30" rank="1"/>
  </conditionalFormatting>
  <conditionalFormatting sqref="E29:G29">
    <cfRule type="top10" dxfId="2665" priority="29" rank="1"/>
  </conditionalFormatting>
  <conditionalFormatting sqref="E27:G27">
    <cfRule type="top10" dxfId="2664" priority="28" rank="1"/>
  </conditionalFormatting>
  <conditionalFormatting sqref="E21:G21">
    <cfRule type="top10" dxfId="2663" priority="27" rank="1"/>
  </conditionalFormatting>
  <conditionalFormatting sqref="E19:G19">
    <cfRule type="top10" dxfId="2662" priority="26" rank="1"/>
  </conditionalFormatting>
  <conditionalFormatting sqref="E17:G17">
    <cfRule type="top10" dxfId="2661" priority="25" rank="1"/>
  </conditionalFormatting>
  <conditionalFormatting sqref="E15:G15">
    <cfRule type="top10" dxfId="2660" priority="24" rank="1"/>
  </conditionalFormatting>
  <conditionalFormatting sqref="E13:G13">
    <cfRule type="top10" dxfId="2659" priority="23" rank="1"/>
  </conditionalFormatting>
  <conditionalFormatting sqref="E11:G11">
    <cfRule type="top10" dxfId="2658" priority="22" rank="1"/>
  </conditionalFormatting>
  <conditionalFormatting sqref="E23:G23">
    <cfRule type="top10" dxfId="2657" priority="21" rank="1"/>
  </conditionalFormatting>
  <conditionalFormatting sqref="E25:G25">
    <cfRule type="top10" dxfId="2656" priority="20" rank="1"/>
  </conditionalFormatting>
  <conditionalFormatting sqref="E81:G81">
    <cfRule type="top10" dxfId="2655" priority="17" rank="1"/>
  </conditionalFormatting>
  <conditionalFormatting sqref="E79:G79">
    <cfRule type="top10" dxfId="2654" priority="16" rank="1"/>
  </conditionalFormatting>
  <conditionalFormatting sqref="E77:G77">
    <cfRule type="top10" dxfId="2653" priority="15" rank="1"/>
  </conditionalFormatting>
  <conditionalFormatting sqref="E75:G75">
    <cfRule type="top10" dxfId="2652" priority="14" rank="1"/>
  </conditionalFormatting>
  <conditionalFormatting sqref="E73:G73">
    <cfRule type="top10" dxfId="2651" priority="13" rank="1"/>
  </conditionalFormatting>
  <conditionalFormatting sqref="E71:G71">
    <cfRule type="top10" dxfId="2650" priority="12" rank="1"/>
  </conditionalFormatting>
  <conditionalFormatting sqref="E69:G69">
    <cfRule type="top10" dxfId="2649" priority="11" rank="1"/>
  </conditionalFormatting>
  <conditionalFormatting sqref="E101:G101">
    <cfRule type="top10" dxfId="2648" priority="9" rank="1"/>
  </conditionalFormatting>
  <conditionalFormatting sqref="E99:G99">
    <cfRule type="top10" dxfId="2647" priority="8" rank="1"/>
  </conditionalFormatting>
  <conditionalFormatting sqref="E97:G97">
    <cfRule type="top10" dxfId="2646" priority="7" rank="1"/>
  </conditionalFormatting>
  <conditionalFormatting sqref="E95:G95">
    <cfRule type="top10" dxfId="2645" priority="6" rank="1"/>
  </conditionalFormatting>
  <conditionalFormatting sqref="E93:G93">
    <cfRule type="top10" dxfId="2644" priority="5" rank="1"/>
  </conditionalFormatting>
  <conditionalFormatting sqref="E91:G91">
    <cfRule type="top10" dxfId="2643" priority="4" rank="1"/>
  </conditionalFormatting>
  <conditionalFormatting sqref="E89:G89">
    <cfRule type="top10" dxfId="2642" priority="3" rank="1"/>
  </conditionalFormatting>
  <conditionalFormatting sqref="E87:G87">
    <cfRule type="top10" dxfId="2641" priority="2" rank="1"/>
  </conditionalFormatting>
  <conditionalFormatting sqref="E85:G85">
    <cfRule type="top10" dxfId="264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41"/>
  <sheetViews>
    <sheetView showGridLines="0" zoomScale="80" zoomScaleNormal="80" workbookViewId="0"/>
  </sheetViews>
  <sheetFormatPr defaultColWidth="8.625" defaultRowHeight="15" customHeight="1" zeroHeight="1"/>
  <cols>
    <col min="1" max="1" width="5.625" style="2" customWidth="1"/>
    <col min="2" max="2" width="5.625" style="3" customWidth="1"/>
    <col min="3" max="3" width="12.625" style="3" customWidth="1"/>
    <col min="4" max="16384" width="8.625" style="3"/>
  </cols>
  <sheetData>
    <row r="1" spans="1:24" ht="15" customHeight="1"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24" ht="15" customHeight="1">
      <c r="B2" s="3" t="s">
        <v>47</v>
      </c>
    </row>
    <row r="3" spans="1:24" ht="15" customHeight="1">
      <c r="B3" s="3" t="s">
        <v>273</v>
      </c>
    </row>
    <row r="4" spans="1:24" ht="15" customHeight="1">
      <c r="B4" s="3" t="s">
        <v>275</v>
      </c>
    </row>
    <row r="5" spans="1:24" ht="15" customHeight="1"/>
    <row r="6" spans="1:24" ht="2.1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14" customFormat="1" ht="117.95" customHeight="1" thickBot="1">
      <c r="A7" s="9"/>
      <c r="B7" s="10"/>
      <c r="C7" s="11" t="s">
        <v>207</v>
      </c>
      <c r="D7" s="12" t="s">
        <v>0</v>
      </c>
      <c r="E7" s="41" t="s">
        <v>370</v>
      </c>
      <c r="F7" s="41" t="s">
        <v>371</v>
      </c>
      <c r="G7" s="41" t="s">
        <v>372</v>
      </c>
      <c r="H7" s="41" t="s">
        <v>373</v>
      </c>
      <c r="I7" s="41" t="s">
        <v>374</v>
      </c>
      <c r="J7" s="41" t="s">
        <v>375</v>
      </c>
      <c r="K7" s="41" t="s">
        <v>376</v>
      </c>
      <c r="L7" s="41" t="s">
        <v>377</v>
      </c>
      <c r="M7" s="41" t="s">
        <v>378</v>
      </c>
      <c r="N7" s="13" t="s">
        <v>369</v>
      </c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" customHeight="1" thickTop="1">
      <c r="B8" s="62" t="s">
        <v>208</v>
      </c>
      <c r="C8" s="63"/>
      <c r="D8" s="15">
        <v>16158</v>
      </c>
      <c r="E8" s="16">
        <v>73</v>
      </c>
      <c r="F8" s="17">
        <v>1960</v>
      </c>
      <c r="G8" s="17">
        <v>5027</v>
      </c>
      <c r="H8" s="17">
        <v>4179</v>
      </c>
      <c r="I8" s="17">
        <v>2082</v>
      </c>
      <c r="J8" s="17">
        <v>612</v>
      </c>
      <c r="K8" s="17">
        <v>121</v>
      </c>
      <c r="L8" s="17">
        <v>25</v>
      </c>
      <c r="M8" s="17">
        <v>11</v>
      </c>
      <c r="N8" s="17">
        <v>2068</v>
      </c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 ht="15" customHeight="1">
      <c r="B9" s="64"/>
      <c r="C9" s="65"/>
      <c r="D9" s="18">
        <v>1</v>
      </c>
      <c r="E9" s="19">
        <v>4.5178858769649713E-3</v>
      </c>
      <c r="F9" s="20">
        <v>0.12130214135412799</v>
      </c>
      <c r="G9" s="20">
        <v>0.3111152370342864</v>
      </c>
      <c r="H9" s="20">
        <v>0.25863349424433718</v>
      </c>
      <c r="I9" s="20">
        <v>0.12885258076494616</v>
      </c>
      <c r="J9" s="20">
        <v>3.7875974749350165E-2</v>
      </c>
      <c r="K9" s="20">
        <v>7.4885505631885133E-3</v>
      </c>
      <c r="L9" s="20">
        <v>1.5472211907414284E-3</v>
      </c>
      <c r="M9" s="20">
        <v>6.8077732392622854E-4</v>
      </c>
      <c r="N9" s="20">
        <v>0.12798613689813096</v>
      </c>
      <c r="O9" s="20"/>
      <c r="P9" s="20"/>
      <c r="Q9" s="20"/>
      <c r="R9" s="20"/>
      <c r="S9" s="20"/>
      <c r="T9" s="20"/>
      <c r="U9" s="20"/>
      <c r="V9" s="20"/>
      <c r="W9" s="20"/>
      <c r="X9" s="20"/>
    </row>
    <row r="10" spans="1:24" ht="15" customHeight="1">
      <c r="B10" s="21" t="s">
        <v>203</v>
      </c>
      <c r="C10" s="66" t="s">
        <v>209</v>
      </c>
      <c r="D10" s="22">
        <v>4992</v>
      </c>
      <c r="E10" s="23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</row>
    <row r="11" spans="1:24" ht="15" customHeight="1">
      <c r="B11" s="25"/>
      <c r="C11" s="60"/>
      <c r="D11" s="26">
        <v>1</v>
      </c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4" ht="15" customHeight="1">
      <c r="B12" s="25"/>
      <c r="C12" s="59" t="s">
        <v>210</v>
      </c>
      <c r="D12" s="29">
        <v>10909</v>
      </c>
      <c r="E12" s="30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</row>
    <row r="13" spans="1:24" ht="15" customHeight="1">
      <c r="B13" s="25"/>
      <c r="C13" s="60"/>
      <c r="D13" s="32">
        <v>1</v>
      </c>
      <c r="E13" s="27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4" ht="15" customHeight="1">
      <c r="B14" s="25"/>
      <c r="C14" s="67" t="s">
        <v>211</v>
      </c>
      <c r="D14" s="22">
        <v>257</v>
      </c>
      <c r="E14" s="23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1:24" ht="15" customHeight="1">
      <c r="B15" s="25"/>
      <c r="C15" s="69"/>
      <c r="D15" s="26">
        <v>1</v>
      </c>
      <c r="E15" s="1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</row>
    <row r="16" spans="1:24" ht="15" customHeight="1">
      <c r="B16" s="21" t="s">
        <v>22</v>
      </c>
      <c r="C16" s="66" t="s">
        <v>212</v>
      </c>
      <c r="D16" s="33">
        <v>361</v>
      </c>
      <c r="E16" s="34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</row>
    <row r="17" spans="2:24" ht="15" customHeight="1">
      <c r="B17" s="25"/>
      <c r="C17" s="60"/>
      <c r="D17" s="32">
        <v>1</v>
      </c>
      <c r="E17" s="27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2:24" ht="15" customHeight="1">
      <c r="B18" s="25"/>
      <c r="C18" s="59" t="s">
        <v>213</v>
      </c>
      <c r="D18" s="29">
        <v>695</v>
      </c>
      <c r="E18" s="30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</row>
    <row r="19" spans="2:24" ht="15" customHeight="1">
      <c r="B19" s="25"/>
      <c r="C19" s="60"/>
      <c r="D19" s="32">
        <v>1</v>
      </c>
      <c r="E19" s="27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2:24" ht="15" customHeight="1">
      <c r="B20" s="25"/>
      <c r="C20" s="59" t="s">
        <v>214</v>
      </c>
      <c r="D20" s="29">
        <v>867</v>
      </c>
      <c r="E20" s="30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</row>
    <row r="21" spans="2:24" ht="15" customHeight="1">
      <c r="B21" s="25"/>
      <c r="C21" s="60"/>
      <c r="D21" s="32">
        <v>1</v>
      </c>
      <c r="E21" s="27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2:24" ht="15" customHeight="1">
      <c r="B22" s="25"/>
      <c r="C22" s="59" t="s">
        <v>215</v>
      </c>
      <c r="D22" s="29">
        <v>1749</v>
      </c>
      <c r="E22" s="30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</row>
    <row r="23" spans="2:24" ht="15" customHeight="1">
      <c r="B23" s="25"/>
      <c r="C23" s="60"/>
      <c r="D23" s="32">
        <v>1</v>
      </c>
      <c r="E23" s="27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2:24" ht="15" customHeight="1">
      <c r="B24" s="25"/>
      <c r="C24" s="59" t="s">
        <v>216</v>
      </c>
      <c r="D24" s="29">
        <v>3564</v>
      </c>
      <c r="E24" s="30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</row>
    <row r="25" spans="2:24" ht="15" customHeight="1">
      <c r="B25" s="25"/>
      <c r="C25" s="60"/>
      <c r="D25" s="26">
        <v>1</v>
      </c>
      <c r="E25" s="27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2:24" ht="15" customHeight="1">
      <c r="B26" s="25"/>
      <c r="C26" s="59" t="s">
        <v>217</v>
      </c>
      <c r="D26" s="29">
        <v>4716</v>
      </c>
      <c r="E26" s="30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</row>
    <row r="27" spans="2:24" ht="15" customHeight="1">
      <c r="B27" s="25"/>
      <c r="C27" s="60"/>
      <c r="D27" s="26">
        <v>1</v>
      </c>
      <c r="E27" s="27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2:24" ht="15" customHeight="1">
      <c r="B28" s="25"/>
      <c r="C28" s="59" t="s">
        <v>218</v>
      </c>
      <c r="D28" s="29">
        <v>3882</v>
      </c>
      <c r="E28" s="30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2:24" ht="15" customHeight="1">
      <c r="B29" s="25"/>
      <c r="C29" s="60"/>
      <c r="D29" s="26">
        <v>1</v>
      </c>
      <c r="E29" s="27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2:24" ht="15" customHeight="1">
      <c r="B30" s="25"/>
      <c r="C30" s="67" t="s">
        <v>211</v>
      </c>
      <c r="D30" s="29">
        <v>324</v>
      </c>
      <c r="E30" s="30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</row>
    <row r="31" spans="2:24" ht="15" customHeight="1">
      <c r="B31" s="36"/>
      <c r="C31" s="69"/>
      <c r="D31" s="18">
        <v>1</v>
      </c>
      <c r="E31" s="19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</row>
    <row r="32" spans="2:24" ht="15" customHeight="1">
      <c r="B32" s="25" t="s">
        <v>204</v>
      </c>
      <c r="C32" s="66" t="s">
        <v>219</v>
      </c>
      <c r="D32" s="22">
        <v>5554</v>
      </c>
      <c r="E32" s="2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</row>
    <row r="33" spans="2:24" ht="15" customHeight="1">
      <c r="B33" s="25"/>
      <c r="C33" s="60"/>
      <c r="D33" s="32">
        <v>1</v>
      </c>
      <c r="E33" s="27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</row>
    <row r="34" spans="2:24" ht="15" customHeight="1">
      <c r="B34" s="25"/>
      <c r="C34" s="59" t="s">
        <v>220</v>
      </c>
      <c r="D34" s="29">
        <v>4048</v>
      </c>
      <c r="E34" s="30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</row>
    <row r="35" spans="2:24" ht="15" customHeight="1">
      <c r="B35" s="25"/>
      <c r="C35" s="60"/>
      <c r="D35" s="32">
        <v>1</v>
      </c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</row>
    <row r="36" spans="2:24" ht="15" customHeight="1">
      <c r="B36" s="25"/>
      <c r="C36" s="59" t="s">
        <v>221</v>
      </c>
      <c r="D36" s="29">
        <v>378</v>
      </c>
      <c r="E36" s="30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</row>
    <row r="37" spans="2:24" ht="15" customHeight="1">
      <c r="B37" s="25"/>
      <c r="C37" s="60"/>
      <c r="D37" s="32">
        <v>1</v>
      </c>
      <c r="E37" s="2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</row>
    <row r="38" spans="2:24" ht="15" customHeight="1">
      <c r="B38" s="25"/>
      <c r="C38" s="59" t="s">
        <v>222</v>
      </c>
      <c r="D38" s="29">
        <v>3119</v>
      </c>
      <c r="E38" s="30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</row>
    <row r="39" spans="2:24" ht="15" customHeight="1">
      <c r="B39" s="25"/>
      <c r="C39" s="67"/>
      <c r="D39" s="26">
        <v>1</v>
      </c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</row>
    <row r="40" spans="2:24" ht="15" customHeight="1">
      <c r="B40" s="25"/>
      <c r="C40" s="59" t="s">
        <v>1</v>
      </c>
      <c r="D40" s="29">
        <v>2689</v>
      </c>
      <c r="E40" s="30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2:24" ht="15" customHeight="1">
      <c r="B41" s="25"/>
      <c r="C41" s="60"/>
      <c r="D41" s="32">
        <v>1</v>
      </c>
      <c r="E41" s="2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</row>
    <row r="42" spans="2:24" ht="15" customHeight="1">
      <c r="B42" s="25"/>
      <c r="C42" s="67" t="s">
        <v>211</v>
      </c>
      <c r="D42" s="22">
        <v>370</v>
      </c>
      <c r="E42" s="23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ht="15" customHeight="1">
      <c r="B43" s="25"/>
      <c r="C43" s="69"/>
      <c r="D43" s="26">
        <v>1</v>
      </c>
      <c r="E43" s="19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2:24" ht="15" customHeight="1">
      <c r="B44" s="21" t="s">
        <v>16</v>
      </c>
      <c r="C44" s="66" t="s">
        <v>223</v>
      </c>
      <c r="D44" s="33">
        <v>1205</v>
      </c>
      <c r="E44" s="34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</row>
    <row r="45" spans="2:24" ht="15" customHeight="1">
      <c r="B45" s="25"/>
      <c r="C45" s="60"/>
      <c r="D45" s="32">
        <v>1</v>
      </c>
      <c r="E45" s="2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</row>
    <row r="46" spans="2:24" ht="15" customHeight="1">
      <c r="B46" s="25"/>
      <c r="C46" s="68" t="s">
        <v>224</v>
      </c>
      <c r="D46" s="29">
        <v>1546</v>
      </c>
      <c r="E46" s="30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</row>
    <row r="47" spans="2:24" ht="15" customHeight="1">
      <c r="B47" s="25"/>
      <c r="C47" s="60"/>
      <c r="D47" s="32">
        <v>1</v>
      </c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</row>
    <row r="48" spans="2:24" ht="15" customHeight="1">
      <c r="B48" s="25"/>
      <c r="C48" s="59" t="s">
        <v>225</v>
      </c>
      <c r="D48" s="29">
        <v>12779</v>
      </c>
      <c r="E48" s="30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</row>
    <row r="49" spans="2:24" ht="15" customHeight="1">
      <c r="B49" s="25"/>
      <c r="C49" s="60"/>
      <c r="D49" s="32">
        <v>1</v>
      </c>
      <c r="E49" s="2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</row>
    <row r="50" spans="2:24" ht="15" customHeight="1">
      <c r="B50" s="25"/>
      <c r="C50" s="67" t="s">
        <v>211</v>
      </c>
      <c r="D50" s="22">
        <v>628</v>
      </c>
      <c r="E50" s="23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15" customHeight="1">
      <c r="B51" s="36"/>
      <c r="C51" s="69"/>
      <c r="D51" s="18">
        <v>1</v>
      </c>
      <c r="E51" s="19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2:24" ht="15" customHeight="1">
      <c r="B52" s="25" t="s">
        <v>12</v>
      </c>
      <c r="C52" s="66" t="s">
        <v>226</v>
      </c>
      <c r="D52" s="22">
        <v>497</v>
      </c>
      <c r="E52" s="3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</row>
    <row r="53" spans="2:24" ht="15" customHeight="1">
      <c r="B53" s="25"/>
      <c r="C53" s="60"/>
      <c r="D53" s="32">
        <v>1</v>
      </c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</row>
    <row r="54" spans="2:24" ht="15" customHeight="1">
      <c r="B54" s="25"/>
      <c r="C54" s="59" t="s">
        <v>227</v>
      </c>
      <c r="D54" s="29">
        <v>8147</v>
      </c>
      <c r="E54" s="3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</row>
    <row r="55" spans="2:24" ht="15" customHeight="1">
      <c r="B55" s="25"/>
      <c r="C55" s="60"/>
      <c r="D55" s="32">
        <v>1</v>
      </c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</row>
    <row r="56" spans="2:24" ht="15" customHeight="1">
      <c r="B56" s="25"/>
      <c r="C56" s="59" t="s">
        <v>228</v>
      </c>
      <c r="D56" s="29">
        <v>5197</v>
      </c>
      <c r="E56" s="3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</row>
    <row r="57" spans="2:24" ht="15" customHeight="1">
      <c r="B57" s="25"/>
      <c r="C57" s="60"/>
      <c r="D57" s="32">
        <v>1</v>
      </c>
      <c r="E57" s="27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</row>
    <row r="58" spans="2:24" ht="15" customHeight="1">
      <c r="B58" s="25"/>
      <c r="C58" s="59" t="s">
        <v>229</v>
      </c>
      <c r="D58" s="29">
        <v>1858</v>
      </c>
      <c r="E58" s="3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</row>
    <row r="59" spans="2:24" ht="15" customHeight="1">
      <c r="B59" s="25"/>
      <c r="C59" s="60"/>
      <c r="D59" s="32">
        <v>1</v>
      </c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</row>
    <row r="60" spans="2:24" ht="15" customHeight="1">
      <c r="B60" s="25"/>
      <c r="C60" s="67" t="s">
        <v>211</v>
      </c>
      <c r="D60" s="22">
        <v>459</v>
      </c>
      <c r="E60" s="23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15" customHeight="1">
      <c r="B61" s="25"/>
      <c r="C61" s="69"/>
      <c r="D61" s="26">
        <v>1</v>
      </c>
      <c r="E61" s="19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2:24" ht="15" customHeight="1">
      <c r="B62" s="21" t="s">
        <v>205</v>
      </c>
      <c r="C62" s="66" t="s">
        <v>2</v>
      </c>
      <c r="D62" s="33">
        <v>2851</v>
      </c>
      <c r="E62" s="34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</row>
    <row r="63" spans="2:24" ht="15" customHeight="1">
      <c r="B63" s="25"/>
      <c r="C63" s="60"/>
      <c r="D63" s="32">
        <v>1</v>
      </c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</row>
    <row r="64" spans="2:24" ht="15" customHeight="1">
      <c r="B64" s="25"/>
      <c r="C64" s="59" t="s">
        <v>230</v>
      </c>
      <c r="D64" s="29">
        <v>1975</v>
      </c>
      <c r="E64" s="30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</row>
    <row r="65" spans="2:24" ht="15" customHeight="1">
      <c r="B65" s="25"/>
      <c r="C65" s="60"/>
      <c r="D65" s="32">
        <v>1</v>
      </c>
      <c r="E65" s="27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</row>
    <row r="66" spans="2:24" ht="15" customHeight="1">
      <c r="B66" s="25"/>
      <c r="C66" s="59" t="s">
        <v>231</v>
      </c>
      <c r="D66" s="29">
        <v>923</v>
      </c>
      <c r="E66" s="30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</row>
    <row r="67" spans="2:24" ht="15" customHeight="1">
      <c r="B67" s="25"/>
      <c r="C67" s="60"/>
      <c r="D67" s="32">
        <v>1</v>
      </c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</row>
    <row r="68" spans="2:24" ht="15" customHeight="1">
      <c r="B68" s="25"/>
      <c r="C68" s="59" t="s">
        <v>8</v>
      </c>
      <c r="D68" s="29">
        <v>1215</v>
      </c>
      <c r="E68" s="30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ht="15" customHeight="1">
      <c r="B69" s="25"/>
      <c r="C69" s="60"/>
      <c r="D69" s="32">
        <v>1</v>
      </c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</row>
    <row r="70" spans="2:24" ht="15" customHeight="1">
      <c r="B70" s="25"/>
      <c r="C70" s="59" t="s">
        <v>232</v>
      </c>
      <c r="D70" s="29">
        <v>2062</v>
      </c>
      <c r="E70" s="30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</row>
    <row r="71" spans="2:24" ht="15" customHeight="1">
      <c r="B71" s="25"/>
      <c r="C71" s="60"/>
      <c r="D71" s="32">
        <v>1</v>
      </c>
      <c r="E71" s="27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</row>
    <row r="72" spans="2:24" ht="15" customHeight="1">
      <c r="B72" s="25"/>
      <c r="C72" s="59" t="s">
        <v>14</v>
      </c>
      <c r="D72" s="29">
        <v>1141</v>
      </c>
      <c r="E72" s="30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</row>
    <row r="73" spans="2:24" ht="15" customHeight="1">
      <c r="B73" s="25"/>
      <c r="C73" s="60"/>
      <c r="D73" s="32">
        <v>1</v>
      </c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</row>
    <row r="74" spans="2:24" ht="15" customHeight="1">
      <c r="B74" s="25"/>
      <c r="C74" s="59" t="s">
        <v>5</v>
      </c>
      <c r="D74" s="29">
        <v>2265</v>
      </c>
      <c r="E74" s="30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</row>
    <row r="75" spans="2:24" ht="15" customHeight="1">
      <c r="B75" s="25"/>
      <c r="C75" s="60"/>
      <c r="D75" s="32">
        <v>1</v>
      </c>
      <c r="E75" s="27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</row>
    <row r="76" spans="2:24" ht="15" customHeight="1">
      <c r="B76" s="25"/>
      <c r="C76" s="59" t="s">
        <v>11</v>
      </c>
      <c r="D76" s="29">
        <v>1187</v>
      </c>
      <c r="E76" s="30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</row>
    <row r="77" spans="2:24" ht="15" customHeight="1">
      <c r="B77" s="25"/>
      <c r="C77" s="60"/>
      <c r="D77" s="32">
        <v>1</v>
      </c>
      <c r="E77" s="27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</row>
    <row r="78" spans="2:24" ht="15" customHeight="1">
      <c r="B78" s="25"/>
      <c r="C78" s="59" t="s">
        <v>18</v>
      </c>
      <c r="D78" s="29">
        <v>2539</v>
      </c>
      <c r="E78" s="30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</row>
    <row r="79" spans="2:24" ht="15" customHeight="1">
      <c r="B79" s="25"/>
      <c r="C79" s="60"/>
      <c r="D79" s="32">
        <v>1</v>
      </c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</row>
    <row r="80" spans="2:24" ht="15" customHeight="1">
      <c r="B80" s="25"/>
      <c r="C80" s="67" t="s">
        <v>211</v>
      </c>
      <c r="D80" s="22">
        <v>0</v>
      </c>
      <c r="E80" s="23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24" ht="15" customHeight="1">
      <c r="B81" s="36"/>
      <c r="C81" s="69"/>
      <c r="D81" s="18">
        <v>0</v>
      </c>
      <c r="E81" s="19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</row>
    <row r="82" spans="2:24" ht="15" customHeight="1">
      <c r="B82" s="21" t="s">
        <v>206</v>
      </c>
      <c r="C82" s="66" t="s">
        <v>233</v>
      </c>
      <c r="D82" s="33">
        <v>2952</v>
      </c>
      <c r="E82" s="34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</row>
    <row r="83" spans="2:24" ht="15" customHeight="1">
      <c r="B83" s="25"/>
      <c r="C83" s="60"/>
      <c r="D83" s="32">
        <v>1</v>
      </c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</row>
    <row r="84" spans="2:24" ht="15" customHeight="1">
      <c r="B84" s="25"/>
      <c r="C84" s="59" t="s">
        <v>234</v>
      </c>
      <c r="D84" s="29">
        <v>2912</v>
      </c>
      <c r="E84" s="30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</row>
    <row r="85" spans="2:24" ht="15" customHeight="1">
      <c r="B85" s="25"/>
      <c r="C85" s="60"/>
      <c r="D85" s="32">
        <v>1</v>
      </c>
      <c r="E85" s="27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</row>
    <row r="86" spans="2:24" ht="15" customHeight="1">
      <c r="B86" s="25"/>
      <c r="C86" s="59" t="s">
        <v>235</v>
      </c>
      <c r="D86" s="29">
        <v>3812</v>
      </c>
      <c r="E86" s="30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</row>
    <row r="87" spans="2:24" ht="15" customHeight="1">
      <c r="B87" s="25"/>
      <c r="C87" s="60"/>
      <c r="D87" s="32">
        <v>1</v>
      </c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</row>
    <row r="88" spans="2:24" ht="15" customHeight="1">
      <c r="B88" s="25"/>
      <c r="C88" s="59" t="s">
        <v>236</v>
      </c>
      <c r="D88" s="29">
        <v>2750</v>
      </c>
      <c r="E88" s="30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</row>
    <row r="89" spans="2:24" ht="15" customHeight="1">
      <c r="B89" s="25"/>
      <c r="C89" s="60"/>
      <c r="D89" s="32">
        <v>1</v>
      </c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</row>
    <row r="90" spans="2:24" ht="15" customHeight="1">
      <c r="B90" s="25"/>
      <c r="C90" s="59" t="s">
        <v>237</v>
      </c>
      <c r="D90" s="29">
        <v>1585</v>
      </c>
      <c r="E90" s="30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</row>
    <row r="91" spans="2:24" ht="15" customHeight="1">
      <c r="B91" s="25"/>
      <c r="C91" s="60"/>
      <c r="D91" s="32">
        <v>1</v>
      </c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</row>
    <row r="92" spans="2:24" ht="15" customHeight="1">
      <c r="B92" s="25"/>
      <c r="C92" s="59" t="s">
        <v>238</v>
      </c>
      <c r="D92" s="29">
        <v>1329</v>
      </c>
      <c r="E92" s="30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</row>
    <row r="93" spans="2:24" ht="15" customHeight="1">
      <c r="B93" s="25"/>
      <c r="C93" s="60"/>
      <c r="D93" s="32">
        <v>1</v>
      </c>
      <c r="E93" s="27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</row>
    <row r="94" spans="2:24" ht="15" customHeight="1">
      <c r="B94" s="25"/>
      <c r="C94" s="59" t="s">
        <v>239</v>
      </c>
      <c r="D94" s="29">
        <v>686</v>
      </c>
      <c r="E94" s="30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ht="15" customHeight="1">
      <c r="B95" s="25"/>
      <c r="C95" s="60"/>
      <c r="D95" s="32">
        <v>1</v>
      </c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</row>
    <row r="96" spans="2:24" ht="15" customHeight="1">
      <c r="B96" s="25"/>
      <c r="C96" s="59" t="s">
        <v>20</v>
      </c>
      <c r="D96" s="29">
        <v>0</v>
      </c>
      <c r="E96" s="30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</row>
    <row r="97" spans="2:24" ht="15" customHeight="1">
      <c r="B97" s="25"/>
      <c r="C97" s="60"/>
      <c r="D97" s="32">
        <v>0</v>
      </c>
      <c r="E97" s="27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</row>
    <row r="98" spans="2:24" ht="15" customHeight="1">
      <c r="B98" s="25"/>
      <c r="C98" s="67" t="s">
        <v>211</v>
      </c>
      <c r="D98" s="22">
        <v>132</v>
      </c>
      <c r="E98" s="23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</row>
    <row r="99" spans="2:24" ht="15" customHeight="1">
      <c r="B99" s="36"/>
      <c r="C99" s="69"/>
      <c r="D99" s="18">
        <v>1</v>
      </c>
      <c r="E99" s="19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</row>
    <row r="100" spans="2:24" ht="15" customHeight="1">
      <c r="B100" s="21" t="s">
        <v>240</v>
      </c>
      <c r="C100" s="66" t="s">
        <v>241</v>
      </c>
      <c r="D100" s="33">
        <v>4187</v>
      </c>
      <c r="E100" s="34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</row>
    <row r="101" spans="2:24" ht="15" customHeight="1">
      <c r="B101" s="25" t="s">
        <v>242</v>
      </c>
      <c r="C101" s="60"/>
      <c r="D101" s="32">
        <v>1</v>
      </c>
      <c r="E101" s="27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</row>
    <row r="102" spans="2:24" ht="15" customHeight="1">
      <c r="B102" s="25" t="s">
        <v>243</v>
      </c>
      <c r="C102" s="59" t="s">
        <v>244</v>
      </c>
      <c r="D102" s="29">
        <v>3737</v>
      </c>
      <c r="E102" s="30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</row>
    <row r="103" spans="2:24" ht="15" customHeight="1">
      <c r="B103" s="25"/>
      <c r="C103" s="60"/>
      <c r="D103" s="32">
        <v>1</v>
      </c>
      <c r="E103" s="27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</row>
    <row r="104" spans="2:24" ht="15" customHeight="1">
      <c r="B104" s="25"/>
      <c r="C104" s="59" t="s">
        <v>245</v>
      </c>
      <c r="D104" s="29">
        <v>2220</v>
      </c>
      <c r="E104" s="30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</row>
    <row r="105" spans="2:24" ht="15" customHeight="1">
      <c r="B105" s="25"/>
      <c r="C105" s="60"/>
      <c r="D105" s="32">
        <v>1</v>
      </c>
      <c r="E105" s="27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</row>
    <row r="106" spans="2:24" ht="15" customHeight="1">
      <c r="B106" s="25"/>
      <c r="C106" s="59" t="s">
        <v>246</v>
      </c>
      <c r="D106" s="29">
        <v>3166</v>
      </c>
      <c r="E106" s="30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</row>
    <row r="107" spans="2:24" ht="15" customHeight="1">
      <c r="B107" s="25"/>
      <c r="C107" s="60"/>
      <c r="D107" s="32">
        <v>1</v>
      </c>
      <c r="E107" s="27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</row>
    <row r="108" spans="2:24" ht="15" customHeight="1">
      <c r="B108" s="25"/>
      <c r="C108" s="59" t="s">
        <v>247</v>
      </c>
      <c r="D108" s="29">
        <v>1639</v>
      </c>
      <c r="E108" s="30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</row>
    <row r="109" spans="2:24" ht="15" customHeight="1">
      <c r="B109" s="25"/>
      <c r="C109" s="60"/>
      <c r="D109" s="32">
        <v>1</v>
      </c>
      <c r="E109" s="27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</row>
    <row r="110" spans="2:24" ht="15" customHeight="1">
      <c r="B110" s="25"/>
      <c r="C110" s="59" t="s">
        <v>248</v>
      </c>
      <c r="D110" s="29">
        <v>403</v>
      </c>
      <c r="E110" s="30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</row>
    <row r="111" spans="2:24" ht="15" customHeight="1">
      <c r="B111" s="25"/>
      <c r="C111" s="60"/>
      <c r="D111" s="32">
        <v>1</v>
      </c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</row>
    <row r="112" spans="2:24" ht="15" customHeight="1">
      <c r="B112" s="25"/>
      <c r="C112" s="59" t="s">
        <v>249</v>
      </c>
      <c r="D112" s="29">
        <v>373</v>
      </c>
      <c r="E112" s="30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</row>
    <row r="113" spans="2:24" ht="15" customHeight="1">
      <c r="B113" s="25"/>
      <c r="C113" s="60"/>
      <c r="D113" s="32">
        <v>1</v>
      </c>
      <c r="E113" s="27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</row>
    <row r="114" spans="2:24" ht="15" customHeight="1">
      <c r="B114" s="25"/>
      <c r="C114" s="59" t="s">
        <v>250</v>
      </c>
      <c r="D114" s="29">
        <v>28</v>
      </c>
      <c r="E114" s="30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</row>
    <row r="115" spans="2:24" ht="15" customHeight="1">
      <c r="B115" s="25"/>
      <c r="C115" s="60"/>
      <c r="D115" s="32">
        <v>1</v>
      </c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</row>
    <row r="116" spans="2:24" ht="15" customHeight="1">
      <c r="B116" s="25"/>
      <c r="C116" s="59" t="s">
        <v>20</v>
      </c>
      <c r="D116" s="29">
        <v>1</v>
      </c>
      <c r="E116" s="30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</row>
    <row r="117" spans="2:24" ht="15" customHeight="1">
      <c r="B117" s="25"/>
      <c r="C117" s="60"/>
      <c r="D117" s="32">
        <v>1</v>
      </c>
      <c r="E117" s="27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</row>
    <row r="118" spans="2:24" ht="15" customHeight="1">
      <c r="B118" s="25"/>
      <c r="C118" s="67" t="s">
        <v>211</v>
      </c>
      <c r="D118" s="22">
        <v>404</v>
      </c>
      <c r="E118" s="23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</row>
    <row r="119" spans="2:24" ht="15" customHeight="1">
      <c r="B119" s="36"/>
      <c r="C119" s="69"/>
      <c r="D119" s="18">
        <v>1</v>
      </c>
      <c r="E119" s="19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</row>
    <row r="120" spans="2:24" ht="15" customHeight="1">
      <c r="C120"/>
    </row>
    <row r="121" spans="2:24" ht="15" hidden="1" customHeight="1">
      <c r="C121"/>
    </row>
    <row r="122" spans="2:24" ht="15" hidden="1" customHeight="1">
      <c r="C122"/>
    </row>
    <row r="123" spans="2:24" ht="15" hidden="1" customHeight="1">
      <c r="C123"/>
    </row>
    <row r="124" spans="2:24" ht="15" hidden="1" customHeight="1">
      <c r="C124"/>
    </row>
    <row r="125" spans="2:24" ht="15" hidden="1" customHeight="1">
      <c r="C125"/>
    </row>
    <row r="126" spans="2:24" ht="15" hidden="1" customHeight="1">
      <c r="C126"/>
    </row>
    <row r="127" spans="2:24" ht="15" hidden="1" customHeight="1">
      <c r="C127"/>
    </row>
    <row r="128" spans="2:24" ht="15" hidden="1" customHeight="1">
      <c r="C128"/>
    </row>
    <row r="129" spans="3:3" ht="15" hidden="1" customHeight="1">
      <c r="C129"/>
    </row>
    <row r="130" spans="3:3" ht="15" hidden="1" customHeight="1">
      <c r="C130"/>
    </row>
    <row r="131" spans="3:3" ht="15" hidden="1" customHeight="1">
      <c r="C131"/>
    </row>
    <row r="132" spans="3:3" ht="15" hidden="1" customHeight="1">
      <c r="C132"/>
    </row>
    <row r="133" spans="3:3" ht="15" hidden="1" customHeight="1"/>
    <row r="134" spans="3:3" ht="15" hidden="1" customHeight="1"/>
    <row r="135" spans="3:3" ht="15" hidden="1" customHeight="1"/>
    <row r="136" spans="3:3" ht="15" hidden="1" customHeight="1"/>
    <row r="137" spans="3:3" ht="15" hidden="1" customHeight="1"/>
    <row r="138" spans="3:3" ht="15" hidden="1" customHeight="1"/>
    <row r="139" spans="3:3" ht="15" hidden="1" customHeight="1"/>
    <row r="140" spans="3:3" ht="15" hidden="1" customHeight="1"/>
    <row r="141" spans="3:3" ht="15" hidden="1" customHeight="1"/>
  </sheetData>
  <mergeCells count="56">
    <mergeCell ref="C116:C117"/>
    <mergeCell ref="C118:C119"/>
    <mergeCell ref="C104:C105"/>
    <mergeCell ref="C106:C107"/>
    <mergeCell ref="C108:C109"/>
    <mergeCell ref="C110:C111"/>
    <mergeCell ref="C112:C113"/>
    <mergeCell ref="C114:C115"/>
    <mergeCell ref="C102:C103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78:C79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54:C55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30:C31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</mergeCells>
  <phoneticPr fontId="2"/>
  <conditionalFormatting sqref="E9:X9">
    <cfRule type="top10" dxfId="1849" priority="56" rank="1"/>
  </conditionalFormatting>
  <conditionalFormatting sqref="E15:X15">
    <cfRule type="top10" dxfId="1848" priority="55" rank="1"/>
  </conditionalFormatting>
  <conditionalFormatting sqref="E31:X31">
    <cfRule type="top10" dxfId="1847" priority="54" rank="1"/>
  </conditionalFormatting>
  <conditionalFormatting sqref="E43:X43">
    <cfRule type="top10" dxfId="1846" priority="53" rank="1"/>
  </conditionalFormatting>
  <conditionalFormatting sqref="E51:X51">
    <cfRule type="top10" dxfId="1845" priority="52" rank="1"/>
  </conditionalFormatting>
  <conditionalFormatting sqref="E61:X61">
    <cfRule type="top10" dxfId="1844" priority="51" rank="1"/>
  </conditionalFormatting>
  <conditionalFormatting sqref="E81:X81">
    <cfRule type="top10" dxfId="1843" priority="50" rank="1"/>
  </conditionalFormatting>
  <conditionalFormatting sqref="E79:X79">
    <cfRule type="top10" dxfId="1842" priority="49" rank="1"/>
  </conditionalFormatting>
  <conditionalFormatting sqref="E77:X77">
    <cfRule type="top10" dxfId="1841" priority="48" rank="1"/>
  </conditionalFormatting>
  <conditionalFormatting sqref="E75:X75">
    <cfRule type="top10" dxfId="1840" priority="47" rank="1"/>
  </conditionalFormatting>
  <conditionalFormatting sqref="E73:X73">
    <cfRule type="top10" dxfId="1839" priority="46" rank="1"/>
  </conditionalFormatting>
  <conditionalFormatting sqref="E71:X71">
    <cfRule type="top10" dxfId="1838" priority="45" rank="1"/>
  </conditionalFormatting>
  <conditionalFormatting sqref="E69:X69">
    <cfRule type="top10" dxfId="1837" priority="44" rank="1"/>
  </conditionalFormatting>
  <conditionalFormatting sqref="E67:X67">
    <cfRule type="top10" dxfId="1836" priority="43" rank="1"/>
  </conditionalFormatting>
  <conditionalFormatting sqref="E65:X65">
    <cfRule type="top10" dxfId="1835" priority="42" rank="1"/>
  </conditionalFormatting>
  <conditionalFormatting sqref="E63:X63">
    <cfRule type="top10" dxfId="1834" priority="41" rank="1"/>
  </conditionalFormatting>
  <conditionalFormatting sqref="E59:X59">
    <cfRule type="top10" dxfId="1833" priority="40" rank="1"/>
  </conditionalFormatting>
  <conditionalFormatting sqref="E57:X57">
    <cfRule type="top10" dxfId="1832" priority="39" rank="1"/>
  </conditionalFormatting>
  <conditionalFormatting sqref="E55:X55">
    <cfRule type="top10" dxfId="1831" priority="38" rank="1"/>
  </conditionalFormatting>
  <conditionalFormatting sqref="E53:X53">
    <cfRule type="top10" dxfId="1830" priority="37" rank="1"/>
  </conditionalFormatting>
  <conditionalFormatting sqref="E49:X49">
    <cfRule type="top10" dxfId="1829" priority="36" rank="1"/>
  </conditionalFormatting>
  <conditionalFormatting sqref="E47:X47">
    <cfRule type="top10" dxfId="1828" priority="35" rank="1"/>
  </conditionalFormatting>
  <conditionalFormatting sqref="E45:X45">
    <cfRule type="top10" dxfId="1827" priority="34" rank="1"/>
  </conditionalFormatting>
  <conditionalFormatting sqref="E41:X41">
    <cfRule type="top10" dxfId="1826" priority="33" rank="1"/>
  </conditionalFormatting>
  <conditionalFormatting sqref="E39:X39">
    <cfRule type="top10" dxfId="1825" priority="32" rank="1"/>
  </conditionalFormatting>
  <conditionalFormatting sqref="E37:X37">
    <cfRule type="top10" dxfId="1824" priority="31" rank="1"/>
  </conditionalFormatting>
  <conditionalFormatting sqref="E35:X35">
    <cfRule type="top10" dxfId="1823" priority="30" rank="1"/>
  </conditionalFormatting>
  <conditionalFormatting sqref="E33:X33">
    <cfRule type="top10" dxfId="1822" priority="29" rank="1"/>
  </conditionalFormatting>
  <conditionalFormatting sqref="E29:X29">
    <cfRule type="top10" dxfId="1821" priority="28" rank="1"/>
  </conditionalFormatting>
  <conditionalFormatting sqref="E23:X23">
    <cfRule type="top10" dxfId="1820" priority="27" rank="1"/>
  </conditionalFormatting>
  <conditionalFormatting sqref="E21:X21">
    <cfRule type="top10" dxfId="1819" priority="26" rank="1"/>
  </conditionalFormatting>
  <conditionalFormatting sqref="E19:X19">
    <cfRule type="top10" dxfId="1818" priority="25" rank="1"/>
  </conditionalFormatting>
  <conditionalFormatting sqref="E17:X17">
    <cfRule type="top10" dxfId="1817" priority="24" rank="1"/>
  </conditionalFormatting>
  <conditionalFormatting sqref="E13:X13">
    <cfRule type="top10" dxfId="1816" priority="23" rank="1"/>
  </conditionalFormatting>
  <conditionalFormatting sqref="E11:X11">
    <cfRule type="top10" dxfId="1815" priority="22" rank="1"/>
  </conditionalFormatting>
  <conditionalFormatting sqref="E25:X25">
    <cfRule type="top10" dxfId="1814" priority="21" rank="1"/>
  </conditionalFormatting>
  <conditionalFormatting sqref="E27:X27">
    <cfRule type="top10" dxfId="1813" priority="20" rank="1"/>
  </conditionalFormatting>
  <conditionalFormatting sqref="E99:X99">
    <cfRule type="top10" dxfId="1812" priority="19" rank="1"/>
  </conditionalFormatting>
  <conditionalFormatting sqref="E97:X97">
    <cfRule type="top10" dxfId="1811" priority="18" rank="1"/>
  </conditionalFormatting>
  <conditionalFormatting sqref="E95:X95">
    <cfRule type="top10" dxfId="1810" priority="17" rank="1"/>
  </conditionalFormatting>
  <conditionalFormatting sqref="E93:X93">
    <cfRule type="top10" dxfId="1809" priority="16" rank="1"/>
  </conditionalFormatting>
  <conditionalFormatting sqref="E91:X91">
    <cfRule type="top10" dxfId="1808" priority="15" rank="1"/>
  </conditionalFormatting>
  <conditionalFormatting sqref="E89:X89">
    <cfRule type="top10" dxfId="1807" priority="14" rank="1"/>
  </conditionalFormatting>
  <conditionalFormatting sqref="E87:X87">
    <cfRule type="top10" dxfId="1806" priority="13" rank="1"/>
  </conditionalFormatting>
  <conditionalFormatting sqref="E85:X85">
    <cfRule type="top10" dxfId="1805" priority="12" rank="1"/>
  </conditionalFormatting>
  <conditionalFormatting sqref="E83:X83">
    <cfRule type="top10" dxfId="1804" priority="11" rank="1"/>
  </conditionalFormatting>
  <conditionalFormatting sqref="E119:X119">
    <cfRule type="top10" dxfId="1803" priority="10" rank="1"/>
  </conditionalFormatting>
  <conditionalFormatting sqref="E117:X117">
    <cfRule type="top10" dxfId="1802" priority="9" rank="1"/>
  </conditionalFormatting>
  <conditionalFormatting sqref="E115:X115">
    <cfRule type="top10" dxfId="1801" priority="8" rank="1"/>
  </conditionalFormatting>
  <conditionalFormatting sqref="E113:X113">
    <cfRule type="top10" dxfId="1800" priority="7" rank="1"/>
  </conditionalFormatting>
  <conditionalFormatting sqref="E111:X111">
    <cfRule type="top10" dxfId="1799" priority="6" rank="1"/>
  </conditionalFormatting>
  <conditionalFormatting sqref="E109:X109">
    <cfRule type="top10" dxfId="1798" priority="5" rank="1"/>
  </conditionalFormatting>
  <conditionalFormatting sqref="E107:X107">
    <cfRule type="top10" dxfId="1797" priority="4" rank="1"/>
  </conditionalFormatting>
  <conditionalFormatting sqref="E105:X105">
    <cfRule type="top10" dxfId="1796" priority="3" rank="1"/>
  </conditionalFormatting>
  <conditionalFormatting sqref="E103:X103">
    <cfRule type="top10" dxfId="1795" priority="2" rank="1"/>
  </conditionalFormatting>
  <conditionalFormatting sqref="E101:X101">
    <cfRule type="top10" dxfId="179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273</v>
      </c>
    </row>
    <row r="4" spans="1:16384" ht="15" customHeight="1">
      <c r="B4" s="3" t="s">
        <v>276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7813</v>
      </c>
      <c r="F8" s="17">
        <v>7897</v>
      </c>
      <c r="G8" s="17">
        <v>448</v>
      </c>
    </row>
    <row r="9" spans="1:16384" ht="15" customHeight="1">
      <c r="A9" s="57"/>
      <c r="B9" s="64"/>
      <c r="C9" s="65"/>
      <c r="D9" s="18">
        <v>1</v>
      </c>
      <c r="E9" s="19">
        <v>0.48353756653051122</v>
      </c>
      <c r="F9" s="20">
        <v>0.48873622973140241</v>
      </c>
      <c r="G9" s="20">
        <v>2.7726203738086395E-2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2424</v>
      </c>
      <c r="F10" s="24">
        <v>2409</v>
      </c>
      <c r="G10" s="24">
        <v>159</v>
      </c>
    </row>
    <row r="11" spans="1:16384" ht="15" customHeight="1">
      <c r="A11" s="57"/>
      <c r="B11" s="25"/>
      <c r="C11" s="60"/>
      <c r="D11" s="26">
        <v>1</v>
      </c>
      <c r="E11" s="27">
        <v>0.48557692307692307</v>
      </c>
      <c r="F11" s="28">
        <v>0.48257211538461536</v>
      </c>
      <c r="G11" s="28">
        <v>3.1850961538461536E-2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5228</v>
      </c>
      <c r="F12" s="31">
        <v>5396</v>
      </c>
      <c r="G12" s="31">
        <v>285</v>
      </c>
    </row>
    <row r="13" spans="1:16384" ht="15" customHeight="1">
      <c r="A13" s="57"/>
      <c r="B13" s="43"/>
      <c r="C13" s="61"/>
      <c r="D13" s="44">
        <v>1</v>
      </c>
      <c r="E13" s="45">
        <v>0.47923732697772481</v>
      </c>
      <c r="F13" s="46">
        <v>0.49463745531212761</v>
      </c>
      <c r="G13" s="46">
        <v>2.6125217710147586E-2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126</v>
      </c>
      <c r="F14" s="24">
        <v>220</v>
      </c>
      <c r="G14" s="24">
        <v>15</v>
      </c>
    </row>
    <row r="15" spans="1:16384" ht="15" customHeight="1">
      <c r="A15" s="57"/>
      <c r="B15" s="25"/>
      <c r="C15" s="60"/>
      <c r="D15" s="32">
        <v>1</v>
      </c>
      <c r="E15" s="27">
        <v>0.34903047091412742</v>
      </c>
      <c r="F15" s="28">
        <v>0.60941828254847641</v>
      </c>
      <c r="G15" s="28">
        <v>4.1551246537396121E-2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288</v>
      </c>
      <c r="F16" s="31">
        <v>386</v>
      </c>
      <c r="G16" s="31">
        <v>21</v>
      </c>
    </row>
    <row r="17" spans="1:7" ht="15" customHeight="1">
      <c r="A17" s="57"/>
      <c r="B17" s="25"/>
      <c r="C17" s="60"/>
      <c r="D17" s="32">
        <v>1</v>
      </c>
      <c r="E17" s="27">
        <v>0.41438848920863308</v>
      </c>
      <c r="F17" s="28">
        <v>0.55539568345323742</v>
      </c>
      <c r="G17" s="28">
        <v>3.0215827338129497E-2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374</v>
      </c>
      <c r="F18" s="31">
        <v>469</v>
      </c>
      <c r="G18" s="31">
        <v>24</v>
      </c>
    </row>
    <row r="19" spans="1:7" ht="15" customHeight="1">
      <c r="A19" s="57"/>
      <c r="B19" s="25"/>
      <c r="C19" s="60"/>
      <c r="D19" s="32">
        <v>1</v>
      </c>
      <c r="E19" s="27">
        <v>0.43137254901960786</v>
      </c>
      <c r="F19" s="28">
        <v>0.54094579008073818</v>
      </c>
      <c r="G19" s="28">
        <v>2.768166089965398E-2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788</v>
      </c>
      <c r="F20" s="31">
        <v>907</v>
      </c>
      <c r="G20" s="31">
        <v>54</v>
      </c>
    </row>
    <row r="21" spans="1:7" ht="15" customHeight="1">
      <c r="A21" s="57"/>
      <c r="B21" s="25"/>
      <c r="C21" s="60"/>
      <c r="D21" s="32">
        <v>1</v>
      </c>
      <c r="E21" s="27">
        <v>0.45054316752429963</v>
      </c>
      <c r="F21" s="28">
        <v>0.51858204688393372</v>
      </c>
      <c r="G21" s="28">
        <v>3.0874785591766724E-2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1682</v>
      </c>
      <c r="F22" s="31">
        <v>1779</v>
      </c>
      <c r="G22" s="31">
        <v>103</v>
      </c>
    </row>
    <row r="23" spans="1:7" ht="15" customHeight="1">
      <c r="A23" s="57"/>
      <c r="B23" s="25"/>
      <c r="C23" s="60"/>
      <c r="D23" s="26">
        <v>1</v>
      </c>
      <c r="E23" s="27">
        <v>0.47194163860830529</v>
      </c>
      <c r="F23" s="28">
        <v>0.49915824915824913</v>
      </c>
      <c r="G23" s="28">
        <v>2.8900112233445567E-2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2297</v>
      </c>
      <c r="F24" s="31">
        <v>2315</v>
      </c>
      <c r="G24" s="31">
        <v>104</v>
      </c>
    </row>
    <row r="25" spans="1:7" ht="15" customHeight="1">
      <c r="A25" s="57"/>
      <c r="B25" s="25"/>
      <c r="C25" s="60"/>
      <c r="D25" s="26">
        <v>1</v>
      </c>
      <c r="E25" s="27">
        <v>0.48706530958439354</v>
      </c>
      <c r="F25" s="28">
        <v>0.49088210347752331</v>
      </c>
      <c r="G25" s="28">
        <v>2.2052586938083121E-2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2061</v>
      </c>
      <c r="F26" s="31">
        <v>1706</v>
      </c>
      <c r="G26" s="31">
        <v>115</v>
      </c>
    </row>
    <row r="27" spans="1:7" ht="15" customHeight="1">
      <c r="A27" s="57"/>
      <c r="B27" s="43"/>
      <c r="C27" s="61"/>
      <c r="D27" s="44">
        <v>1</v>
      </c>
      <c r="E27" s="45">
        <v>0.53091190108191655</v>
      </c>
      <c r="F27" s="46">
        <v>0.43946419371458012</v>
      </c>
      <c r="G27" s="46">
        <v>2.9623905203503349E-2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2492</v>
      </c>
      <c r="F28" s="24">
        <v>2933</v>
      </c>
      <c r="G28" s="24">
        <v>129</v>
      </c>
    </row>
    <row r="29" spans="1:7" ht="15" customHeight="1">
      <c r="A29" s="57"/>
      <c r="B29" s="25"/>
      <c r="C29" s="60"/>
      <c r="D29" s="32">
        <v>1</v>
      </c>
      <c r="E29" s="27">
        <v>0.44868563197695355</v>
      </c>
      <c r="F29" s="28">
        <v>0.52808786460208856</v>
      </c>
      <c r="G29" s="28">
        <v>2.3226503420957868E-2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1910</v>
      </c>
      <c r="F30" s="31">
        <v>2029</v>
      </c>
      <c r="G30" s="31">
        <v>109</v>
      </c>
    </row>
    <row r="31" spans="1:7" ht="15" customHeight="1">
      <c r="A31" s="57"/>
      <c r="B31" s="25"/>
      <c r="C31" s="60"/>
      <c r="D31" s="32">
        <v>1</v>
      </c>
      <c r="E31" s="27">
        <v>0.47183794466403162</v>
      </c>
      <c r="F31" s="28">
        <v>0.50123517786561267</v>
      </c>
      <c r="G31" s="28">
        <v>2.6926877470355732E-2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187</v>
      </c>
      <c r="F32" s="31">
        <v>176</v>
      </c>
      <c r="G32" s="31">
        <v>15</v>
      </c>
    </row>
    <row r="33" spans="1:7" ht="15" customHeight="1">
      <c r="A33" s="57"/>
      <c r="B33" s="25"/>
      <c r="C33" s="60"/>
      <c r="D33" s="32">
        <v>1</v>
      </c>
      <c r="E33" s="27">
        <v>0.49470899470899471</v>
      </c>
      <c r="F33" s="28">
        <v>0.46560846560846558</v>
      </c>
      <c r="G33" s="28">
        <v>3.968253968253968E-2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1659</v>
      </c>
      <c r="F34" s="31">
        <v>1392</v>
      </c>
      <c r="G34" s="31">
        <v>68</v>
      </c>
    </row>
    <row r="35" spans="1:7" ht="15" customHeight="1">
      <c r="A35" s="57"/>
      <c r="B35" s="43"/>
      <c r="C35" s="61"/>
      <c r="D35" s="44">
        <v>1</v>
      </c>
      <c r="E35" s="45">
        <v>0.53190125040076952</v>
      </c>
      <c r="F35" s="46">
        <v>0.44629689002885542</v>
      </c>
      <c r="G35" s="46">
        <v>2.1801859570375122E-2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431</v>
      </c>
      <c r="F36" s="24">
        <v>742</v>
      </c>
      <c r="G36" s="24">
        <v>32</v>
      </c>
    </row>
    <row r="37" spans="1:7" ht="15" customHeight="1">
      <c r="A37" s="57"/>
      <c r="B37" s="25"/>
      <c r="C37" s="60"/>
      <c r="D37" s="32">
        <v>1</v>
      </c>
      <c r="E37" s="27">
        <v>0.35767634854771785</v>
      </c>
      <c r="F37" s="28">
        <v>0.61576763485477182</v>
      </c>
      <c r="G37" s="28">
        <v>2.6556016597510373E-2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782</v>
      </c>
      <c r="F38" s="31">
        <v>726</v>
      </c>
      <c r="G38" s="31">
        <v>38</v>
      </c>
    </row>
    <row r="39" spans="1:7" ht="15" customHeight="1">
      <c r="A39" s="57"/>
      <c r="B39" s="25"/>
      <c r="C39" s="60"/>
      <c r="D39" s="32">
        <v>1</v>
      </c>
      <c r="E39" s="27">
        <v>0.50582147477360928</v>
      </c>
      <c r="F39" s="28">
        <v>0.46959896507115134</v>
      </c>
      <c r="G39" s="28">
        <v>2.4579560155239329E-2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6320</v>
      </c>
      <c r="F40" s="31">
        <v>6161</v>
      </c>
      <c r="G40" s="31">
        <v>298</v>
      </c>
    </row>
    <row r="41" spans="1:7" ht="15" customHeight="1">
      <c r="A41" s="57"/>
      <c r="B41" s="43"/>
      <c r="C41" s="61"/>
      <c r="D41" s="44">
        <v>1</v>
      </c>
      <c r="E41" s="45">
        <v>0.494561389780108</v>
      </c>
      <c r="F41" s="46">
        <v>0.48211910165114641</v>
      </c>
      <c r="G41" s="46">
        <v>2.3319508568745598E-2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124</v>
      </c>
      <c r="F42" s="38">
        <v>364</v>
      </c>
      <c r="G42" s="38">
        <v>9</v>
      </c>
    </row>
    <row r="43" spans="1:7" ht="15" customHeight="1">
      <c r="A43" s="57"/>
      <c r="B43" s="25"/>
      <c r="C43" s="60"/>
      <c r="D43" s="32">
        <v>1</v>
      </c>
      <c r="E43" s="27">
        <v>0.24949698189134809</v>
      </c>
      <c r="F43" s="28">
        <v>0.73239436619718312</v>
      </c>
      <c r="G43" s="28">
        <v>1.8108651911468814E-2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3282</v>
      </c>
      <c r="F44" s="40">
        <v>4726</v>
      </c>
      <c r="G44" s="40">
        <v>139</v>
      </c>
    </row>
    <row r="45" spans="1:7" ht="15" customHeight="1">
      <c r="A45" s="57"/>
      <c r="B45" s="25"/>
      <c r="C45" s="60"/>
      <c r="D45" s="32">
        <v>1</v>
      </c>
      <c r="E45" s="27">
        <v>0.40284767399042593</v>
      </c>
      <c r="F45" s="28">
        <v>0.58009083098072911</v>
      </c>
      <c r="G45" s="28">
        <v>1.7061495028844974E-2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2895</v>
      </c>
      <c r="F46" s="40">
        <v>2189</v>
      </c>
      <c r="G46" s="40">
        <v>113</v>
      </c>
    </row>
    <row r="47" spans="1:7" ht="15" customHeight="1">
      <c r="A47" s="57"/>
      <c r="B47" s="25"/>
      <c r="C47" s="60"/>
      <c r="D47" s="32">
        <v>1</v>
      </c>
      <c r="E47" s="27">
        <v>0.55705214546853954</v>
      </c>
      <c r="F47" s="28">
        <v>0.4212045410813931</v>
      </c>
      <c r="G47" s="28">
        <v>2.1743313450067348E-2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1320</v>
      </c>
      <c r="F48" s="40">
        <v>477</v>
      </c>
      <c r="G48" s="40">
        <v>61</v>
      </c>
    </row>
    <row r="49" spans="1:7" ht="15" customHeight="1">
      <c r="A49" s="57"/>
      <c r="B49" s="43"/>
      <c r="C49" s="61"/>
      <c r="D49" s="44">
        <v>1</v>
      </c>
      <c r="E49" s="45">
        <v>0.7104413347685683</v>
      </c>
      <c r="F49" s="46">
        <v>0.25672766415500536</v>
      </c>
      <c r="G49" s="46">
        <v>3.2831001076426267E-2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1353</v>
      </c>
      <c r="F50" s="24">
        <v>1375</v>
      </c>
      <c r="G50" s="24">
        <v>123</v>
      </c>
    </row>
    <row r="51" spans="1:7" ht="15" customHeight="1">
      <c r="A51" s="57"/>
      <c r="B51" s="25"/>
      <c r="C51" s="60"/>
      <c r="D51" s="32">
        <v>1</v>
      </c>
      <c r="E51" s="27">
        <v>0.47457032620133288</v>
      </c>
      <c r="F51" s="28">
        <v>0.48228691687127323</v>
      </c>
      <c r="G51" s="28">
        <v>4.3142756927393895E-2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855</v>
      </c>
      <c r="F52" s="31">
        <v>1092</v>
      </c>
      <c r="G52" s="31">
        <v>28</v>
      </c>
    </row>
    <row r="53" spans="1:7" ht="15" customHeight="1">
      <c r="A53" s="57"/>
      <c r="B53" s="25"/>
      <c r="C53" s="60"/>
      <c r="D53" s="32">
        <v>1</v>
      </c>
      <c r="E53" s="27">
        <v>0.43291139240506327</v>
      </c>
      <c r="F53" s="28">
        <v>0.55291139240506326</v>
      </c>
      <c r="G53" s="28">
        <v>1.4177215189873417E-2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498</v>
      </c>
      <c r="F54" s="31">
        <v>412</v>
      </c>
      <c r="G54" s="31">
        <v>13</v>
      </c>
    </row>
    <row r="55" spans="1:7" ht="15" customHeight="1">
      <c r="A55" s="57"/>
      <c r="B55" s="25"/>
      <c r="C55" s="60"/>
      <c r="D55" s="32">
        <v>1</v>
      </c>
      <c r="E55" s="27">
        <v>0.53954496208017333</v>
      </c>
      <c r="F55" s="28">
        <v>0.44637053087757311</v>
      </c>
      <c r="G55" s="28">
        <v>1.4084507042253521E-2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597</v>
      </c>
      <c r="F56" s="31">
        <v>589</v>
      </c>
      <c r="G56" s="31">
        <v>29</v>
      </c>
    </row>
    <row r="57" spans="1:7" ht="15" customHeight="1">
      <c r="A57" s="57"/>
      <c r="B57" s="25"/>
      <c r="C57" s="60"/>
      <c r="D57" s="32">
        <v>1</v>
      </c>
      <c r="E57" s="27">
        <v>0.49135802469135803</v>
      </c>
      <c r="F57" s="28">
        <v>0.48477366255144033</v>
      </c>
      <c r="G57" s="28">
        <v>2.3868312757201648E-2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1164</v>
      </c>
      <c r="F58" s="31">
        <v>817</v>
      </c>
      <c r="G58" s="31">
        <v>81</v>
      </c>
    </row>
    <row r="59" spans="1:7" ht="15" customHeight="1">
      <c r="A59" s="57"/>
      <c r="B59" s="25"/>
      <c r="C59" s="60"/>
      <c r="D59" s="32">
        <v>1</v>
      </c>
      <c r="E59" s="27">
        <v>0.56450048496605243</v>
      </c>
      <c r="F59" s="28">
        <v>0.39621726479146457</v>
      </c>
      <c r="G59" s="28">
        <v>3.9282250242483024E-2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406</v>
      </c>
      <c r="F60" s="31">
        <v>715</v>
      </c>
      <c r="G60" s="31">
        <v>20</v>
      </c>
    </row>
    <row r="61" spans="1:7" ht="15" customHeight="1">
      <c r="A61" s="57"/>
      <c r="B61" s="25"/>
      <c r="C61" s="60"/>
      <c r="D61" s="32">
        <v>1</v>
      </c>
      <c r="E61" s="27">
        <v>0.35582822085889571</v>
      </c>
      <c r="F61" s="28">
        <v>0.62664329535495178</v>
      </c>
      <c r="G61" s="28">
        <v>1.7528483786152498E-2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922</v>
      </c>
      <c r="F62" s="31">
        <v>1281</v>
      </c>
      <c r="G62" s="31">
        <v>62</v>
      </c>
    </row>
    <row r="63" spans="1:7" ht="15" customHeight="1">
      <c r="A63" s="57"/>
      <c r="B63" s="25"/>
      <c r="C63" s="60"/>
      <c r="D63" s="32">
        <v>1</v>
      </c>
      <c r="E63" s="27">
        <v>0.40706401766004413</v>
      </c>
      <c r="F63" s="28">
        <v>0.56556291390728475</v>
      </c>
      <c r="G63" s="28">
        <v>2.7373068432671083E-2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598</v>
      </c>
      <c r="F64" s="31">
        <v>564</v>
      </c>
      <c r="G64" s="31">
        <v>25</v>
      </c>
    </row>
    <row r="65" spans="1:7" ht="15" customHeight="1">
      <c r="A65" s="57"/>
      <c r="B65" s="25"/>
      <c r="C65" s="60"/>
      <c r="D65" s="32">
        <v>1</v>
      </c>
      <c r="E65" s="27">
        <v>0.50379106992417855</v>
      </c>
      <c r="F65" s="28">
        <v>0.47514743049705138</v>
      </c>
      <c r="G65" s="28">
        <v>2.1061499578770009E-2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1420</v>
      </c>
      <c r="F66" s="31">
        <v>1052</v>
      </c>
      <c r="G66" s="31">
        <v>67</v>
      </c>
    </row>
    <row r="67" spans="1:7" ht="15" customHeight="1">
      <c r="A67" s="57"/>
      <c r="B67" s="43"/>
      <c r="C67" s="61"/>
      <c r="D67" s="44">
        <v>1</v>
      </c>
      <c r="E67" s="45">
        <v>0.55927530523828284</v>
      </c>
      <c r="F67" s="46">
        <v>0.4143363528948405</v>
      </c>
      <c r="G67" s="46">
        <v>2.6388341866876722E-2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1217</v>
      </c>
      <c r="F68" s="24">
        <v>1666</v>
      </c>
      <c r="G68" s="24">
        <v>69</v>
      </c>
    </row>
    <row r="69" spans="1:7" ht="15" customHeight="1">
      <c r="A69" s="57"/>
      <c r="B69" s="25"/>
      <c r="C69" s="60"/>
      <c r="D69" s="32">
        <v>1</v>
      </c>
      <c r="E69" s="27">
        <v>0.4122628726287263</v>
      </c>
      <c r="F69" s="28">
        <v>0.56436314363143636</v>
      </c>
      <c r="G69" s="28">
        <v>2.3373983739837397E-2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1327</v>
      </c>
      <c r="F70" s="31">
        <v>1515</v>
      </c>
      <c r="G70" s="31">
        <v>70</v>
      </c>
    </row>
    <row r="71" spans="1:7" ht="15" customHeight="1">
      <c r="A71" s="57"/>
      <c r="B71" s="25"/>
      <c r="C71" s="60"/>
      <c r="D71" s="32">
        <v>1</v>
      </c>
      <c r="E71" s="27">
        <v>0.45570054945054944</v>
      </c>
      <c r="F71" s="28">
        <v>0.52026098901098905</v>
      </c>
      <c r="G71" s="28">
        <v>2.403846153846154E-2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1744</v>
      </c>
      <c r="F72" s="31">
        <v>1981</v>
      </c>
      <c r="G72" s="31">
        <v>87</v>
      </c>
    </row>
    <row r="73" spans="1:7" ht="15" customHeight="1">
      <c r="A73" s="57"/>
      <c r="B73" s="25"/>
      <c r="C73" s="60"/>
      <c r="D73" s="32">
        <v>1</v>
      </c>
      <c r="E73" s="27">
        <v>0.45750262329485836</v>
      </c>
      <c r="F73" s="28">
        <v>0.51967471143756561</v>
      </c>
      <c r="G73" s="28">
        <v>2.2822665267576075E-2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1443</v>
      </c>
      <c r="F74" s="31">
        <v>1249</v>
      </c>
      <c r="G74" s="31">
        <v>58</v>
      </c>
    </row>
    <row r="75" spans="1:7" ht="15" customHeight="1">
      <c r="A75" s="57"/>
      <c r="B75" s="25"/>
      <c r="C75" s="60"/>
      <c r="D75" s="32">
        <v>1</v>
      </c>
      <c r="E75" s="27">
        <v>0.52472727272727271</v>
      </c>
      <c r="F75" s="28">
        <v>0.45418181818181819</v>
      </c>
      <c r="G75" s="28">
        <v>2.1090909090909091E-2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852</v>
      </c>
      <c r="F76" s="31">
        <v>699</v>
      </c>
      <c r="G76" s="31">
        <v>34</v>
      </c>
    </row>
    <row r="77" spans="1:7" ht="15" customHeight="1">
      <c r="A77" s="57"/>
      <c r="B77" s="25"/>
      <c r="C77" s="60"/>
      <c r="D77" s="32">
        <v>1</v>
      </c>
      <c r="E77" s="27">
        <v>0.53753943217665612</v>
      </c>
      <c r="F77" s="28">
        <v>0.44100946372239747</v>
      </c>
      <c r="G77" s="28">
        <v>2.1451104100946371E-2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715</v>
      </c>
      <c r="F78" s="31">
        <v>558</v>
      </c>
      <c r="G78" s="31">
        <v>56</v>
      </c>
    </row>
    <row r="79" spans="1:7" ht="15" customHeight="1">
      <c r="A79" s="57"/>
      <c r="B79" s="25"/>
      <c r="C79" s="60"/>
      <c r="D79" s="32">
        <v>1</v>
      </c>
      <c r="E79" s="27">
        <v>0.53799849510910458</v>
      </c>
      <c r="F79" s="28">
        <v>0.41986455981941312</v>
      </c>
      <c r="G79" s="28">
        <v>4.2136945071482315E-2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445</v>
      </c>
      <c r="F80" s="31">
        <v>171</v>
      </c>
      <c r="G80" s="31">
        <v>70</v>
      </c>
    </row>
    <row r="81" spans="1:7" ht="15" customHeight="1">
      <c r="A81" s="57"/>
      <c r="B81" s="25"/>
      <c r="C81" s="60"/>
      <c r="D81" s="32">
        <v>1</v>
      </c>
      <c r="E81" s="27">
        <v>0.64868804664723034</v>
      </c>
      <c r="F81" s="28">
        <v>0.24927113702623907</v>
      </c>
      <c r="G81" s="28">
        <v>0.10204081632653061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1750</v>
      </c>
      <c r="F84" s="24">
        <v>2330</v>
      </c>
      <c r="G84" s="24">
        <v>107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0.41796035347504179</v>
      </c>
      <c r="F85" s="28">
        <v>0.55648435634105564</v>
      </c>
      <c r="G85" s="28">
        <v>2.5555290183902554E-2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1844</v>
      </c>
      <c r="F86" s="31">
        <v>1826</v>
      </c>
      <c r="G86" s="31">
        <v>67</v>
      </c>
    </row>
    <row r="87" spans="1:7" ht="15" customHeight="1">
      <c r="A87" s="57"/>
      <c r="B87" s="25"/>
      <c r="C87" s="60"/>
      <c r="D87" s="32">
        <v>1</v>
      </c>
      <c r="E87" s="27">
        <v>0.49344393898849342</v>
      </c>
      <c r="F87" s="28">
        <v>0.48862724110248862</v>
      </c>
      <c r="G87" s="28">
        <v>1.7928819909017929E-2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1079</v>
      </c>
      <c r="F88" s="31">
        <v>1077</v>
      </c>
      <c r="G88" s="31">
        <v>64</v>
      </c>
    </row>
    <row r="89" spans="1:7" ht="15" customHeight="1">
      <c r="A89" s="57"/>
      <c r="B89" s="25"/>
      <c r="C89" s="60"/>
      <c r="D89" s="32">
        <v>1</v>
      </c>
      <c r="E89" s="27">
        <v>0.48603603603603601</v>
      </c>
      <c r="F89" s="28">
        <v>0.48513513513513512</v>
      </c>
      <c r="G89" s="28">
        <v>2.8828828828828829E-2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1563</v>
      </c>
      <c r="F90" s="31">
        <v>1526</v>
      </c>
      <c r="G90" s="31">
        <v>77</v>
      </c>
    </row>
    <row r="91" spans="1:7" ht="15" customHeight="1">
      <c r="A91" s="57"/>
      <c r="B91" s="25"/>
      <c r="C91" s="60"/>
      <c r="D91" s="32">
        <v>1</v>
      </c>
      <c r="E91" s="27">
        <v>0.49368288060644344</v>
      </c>
      <c r="F91" s="28">
        <v>0.48199620972836388</v>
      </c>
      <c r="G91" s="28">
        <v>2.4320909665192673E-2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911</v>
      </c>
      <c r="F92" s="31">
        <v>661</v>
      </c>
      <c r="G92" s="31">
        <v>67</v>
      </c>
    </row>
    <row r="93" spans="1:7" ht="15" customHeight="1">
      <c r="A93" s="57"/>
      <c r="B93" s="25"/>
      <c r="C93" s="60"/>
      <c r="D93" s="32">
        <v>1</v>
      </c>
      <c r="E93" s="27">
        <v>0.55582672361195851</v>
      </c>
      <c r="F93" s="28">
        <v>0.40329469188529593</v>
      </c>
      <c r="G93" s="28">
        <v>4.0878584502745577E-2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225</v>
      </c>
      <c r="F94" s="31">
        <v>161</v>
      </c>
      <c r="G94" s="31">
        <v>17</v>
      </c>
    </row>
    <row r="95" spans="1:7" ht="15" customHeight="1">
      <c r="A95" s="57"/>
      <c r="B95" s="25"/>
      <c r="C95" s="60"/>
      <c r="D95" s="32">
        <v>1</v>
      </c>
      <c r="E95" s="27">
        <v>0.55831265508684869</v>
      </c>
      <c r="F95" s="28">
        <v>0.39950372208436724</v>
      </c>
      <c r="G95" s="28">
        <v>4.2183622828784122E-2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209</v>
      </c>
      <c r="F96" s="31">
        <v>128</v>
      </c>
      <c r="G96" s="31">
        <v>36</v>
      </c>
    </row>
    <row r="97" spans="1:7" ht="15" customHeight="1">
      <c r="A97" s="57"/>
      <c r="B97" s="25"/>
      <c r="C97" s="60"/>
      <c r="D97" s="32">
        <v>1</v>
      </c>
      <c r="E97" s="27">
        <v>0.56032171581769441</v>
      </c>
      <c r="F97" s="28">
        <v>0.34316353887399464</v>
      </c>
      <c r="G97" s="28">
        <v>9.6514745308310987E-2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19</v>
      </c>
      <c r="F98" s="31">
        <v>9</v>
      </c>
      <c r="G98" s="31">
        <v>0</v>
      </c>
    </row>
    <row r="99" spans="1:7" ht="15" customHeight="1">
      <c r="A99" s="57"/>
      <c r="B99" s="25"/>
      <c r="C99" s="60"/>
      <c r="D99" s="32">
        <v>1</v>
      </c>
      <c r="E99" s="27">
        <v>0.6785714285714286</v>
      </c>
      <c r="F99" s="28">
        <v>0.32142857142857145</v>
      </c>
      <c r="G99" s="28">
        <v>0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793" priority="56" rank="1"/>
  </conditionalFormatting>
  <conditionalFormatting sqref="E67:G67">
    <cfRule type="top10" dxfId="1792" priority="49" rank="1"/>
  </conditionalFormatting>
  <conditionalFormatting sqref="E65:G65">
    <cfRule type="top10" dxfId="1791" priority="48" rank="1"/>
  </conditionalFormatting>
  <conditionalFormatting sqref="E63:G63">
    <cfRule type="top10" dxfId="1790" priority="47" rank="1"/>
  </conditionalFormatting>
  <conditionalFormatting sqref="E61:G61">
    <cfRule type="top10" dxfId="1789" priority="46" rank="1"/>
  </conditionalFormatting>
  <conditionalFormatting sqref="E59:G59">
    <cfRule type="top10" dxfId="1788" priority="45" rank="1"/>
  </conditionalFormatting>
  <conditionalFormatting sqref="E57:G57">
    <cfRule type="top10" dxfId="1787" priority="44" rank="1"/>
  </conditionalFormatting>
  <conditionalFormatting sqref="E55:G55">
    <cfRule type="top10" dxfId="1786" priority="43" rank="1"/>
  </conditionalFormatting>
  <conditionalFormatting sqref="E53:G53">
    <cfRule type="top10" dxfId="1785" priority="42" rank="1"/>
  </conditionalFormatting>
  <conditionalFormatting sqref="E51:G51">
    <cfRule type="top10" dxfId="1784" priority="41" rank="1"/>
  </conditionalFormatting>
  <conditionalFormatting sqref="E49:G49">
    <cfRule type="top10" dxfId="1783" priority="40" rank="1"/>
  </conditionalFormatting>
  <conditionalFormatting sqref="E47:G47">
    <cfRule type="top10" dxfId="1782" priority="39" rank="1"/>
  </conditionalFormatting>
  <conditionalFormatting sqref="E45:G45">
    <cfRule type="top10" dxfId="1781" priority="38" rank="1"/>
  </conditionalFormatting>
  <conditionalFormatting sqref="E43:G43">
    <cfRule type="top10" dxfId="1780" priority="37" rank="1"/>
  </conditionalFormatting>
  <conditionalFormatting sqref="E41:G41">
    <cfRule type="top10" dxfId="1779" priority="36" rank="1"/>
  </conditionalFormatting>
  <conditionalFormatting sqref="E39:G39">
    <cfRule type="top10" dxfId="1778" priority="35" rank="1"/>
  </conditionalFormatting>
  <conditionalFormatting sqref="E37:G37">
    <cfRule type="top10" dxfId="1777" priority="34" rank="1"/>
  </conditionalFormatting>
  <conditionalFormatting sqref="E35:G35">
    <cfRule type="top10" dxfId="1776" priority="32" rank="1"/>
  </conditionalFormatting>
  <conditionalFormatting sqref="E33:G33">
    <cfRule type="top10" dxfId="1775" priority="31" rank="1"/>
  </conditionalFormatting>
  <conditionalFormatting sqref="E31:G31">
    <cfRule type="top10" dxfId="1774" priority="30" rank="1"/>
  </conditionalFormatting>
  <conditionalFormatting sqref="E29:G29">
    <cfRule type="top10" dxfId="1773" priority="29" rank="1"/>
  </conditionalFormatting>
  <conditionalFormatting sqref="E27:G27">
    <cfRule type="top10" dxfId="1772" priority="28" rank="1"/>
  </conditionalFormatting>
  <conditionalFormatting sqref="E21:G21">
    <cfRule type="top10" dxfId="1771" priority="27" rank="1"/>
  </conditionalFormatting>
  <conditionalFormatting sqref="E19:G19">
    <cfRule type="top10" dxfId="1770" priority="26" rank="1"/>
  </conditionalFormatting>
  <conditionalFormatting sqref="E17:G17">
    <cfRule type="top10" dxfId="1769" priority="25" rank="1"/>
  </conditionalFormatting>
  <conditionalFormatting sqref="E15:G15">
    <cfRule type="top10" dxfId="1768" priority="24" rank="1"/>
  </conditionalFormatting>
  <conditionalFormatting sqref="E13:G13">
    <cfRule type="top10" dxfId="1767" priority="23" rank="1"/>
  </conditionalFormatting>
  <conditionalFormatting sqref="E11:G11">
    <cfRule type="top10" dxfId="1766" priority="22" rank="1"/>
  </conditionalFormatting>
  <conditionalFormatting sqref="E23:G23">
    <cfRule type="top10" dxfId="1765" priority="21" rank="1"/>
  </conditionalFormatting>
  <conditionalFormatting sqref="E25:G25">
    <cfRule type="top10" dxfId="1764" priority="20" rank="1"/>
  </conditionalFormatting>
  <conditionalFormatting sqref="E81:G81">
    <cfRule type="top10" dxfId="1763" priority="17" rank="1"/>
  </conditionalFormatting>
  <conditionalFormatting sqref="E79:G79">
    <cfRule type="top10" dxfId="1762" priority="16" rank="1"/>
  </conditionalFormatting>
  <conditionalFormatting sqref="E77:G77">
    <cfRule type="top10" dxfId="1761" priority="15" rank="1"/>
  </conditionalFormatting>
  <conditionalFormatting sqref="E75:G75">
    <cfRule type="top10" dxfId="1760" priority="14" rank="1"/>
  </conditionalFormatting>
  <conditionalFormatting sqref="E73:G73">
    <cfRule type="top10" dxfId="1759" priority="13" rank="1"/>
  </conditionalFormatting>
  <conditionalFormatting sqref="E71:G71">
    <cfRule type="top10" dxfId="1758" priority="12" rank="1"/>
  </conditionalFormatting>
  <conditionalFormatting sqref="E69:G69">
    <cfRule type="top10" dxfId="1757" priority="11" rank="1"/>
  </conditionalFormatting>
  <conditionalFormatting sqref="E101:G101">
    <cfRule type="top10" dxfId="1756" priority="9" rank="1"/>
  </conditionalFormatting>
  <conditionalFormatting sqref="E99:G99">
    <cfRule type="top10" dxfId="1755" priority="8" rank="1"/>
  </conditionalFormatting>
  <conditionalFormatting sqref="E97:G97">
    <cfRule type="top10" dxfId="1754" priority="7" rank="1"/>
  </conditionalFormatting>
  <conditionalFormatting sqref="E95:G95">
    <cfRule type="top10" dxfId="1753" priority="6" rank="1"/>
  </conditionalFormatting>
  <conditionalFormatting sqref="E93:G93">
    <cfRule type="top10" dxfId="1752" priority="5" rank="1"/>
  </conditionalFormatting>
  <conditionalFormatting sqref="E91:G91">
    <cfRule type="top10" dxfId="1751" priority="4" rank="1"/>
  </conditionalFormatting>
  <conditionalFormatting sqref="E89:G89">
    <cfRule type="top10" dxfId="1750" priority="3" rank="1"/>
  </conditionalFormatting>
  <conditionalFormatting sqref="E87:G87">
    <cfRule type="top10" dxfId="1749" priority="2" rank="1"/>
  </conditionalFormatting>
  <conditionalFormatting sqref="E85:G85">
    <cfRule type="top10" dxfId="174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277</v>
      </c>
    </row>
    <row r="4" spans="1:16384" ht="15" customHeight="1">
      <c r="B4" s="3" t="s">
        <v>278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6627</v>
      </c>
      <c r="F8" s="17">
        <v>9168</v>
      </c>
      <c r="G8" s="17">
        <v>363</v>
      </c>
    </row>
    <row r="9" spans="1:16384" ht="15" customHeight="1">
      <c r="A9" s="57"/>
      <c r="B9" s="64"/>
      <c r="C9" s="65"/>
      <c r="D9" s="18">
        <v>1</v>
      </c>
      <c r="E9" s="19">
        <v>0.41013739324173781</v>
      </c>
      <c r="F9" s="20">
        <v>0.56739695506869658</v>
      </c>
      <c r="G9" s="20">
        <v>2.246565168956554E-2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2293</v>
      </c>
      <c r="F10" s="24">
        <v>2576</v>
      </c>
      <c r="G10" s="24">
        <v>123</v>
      </c>
    </row>
    <row r="11" spans="1:16384" ht="15" customHeight="1">
      <c r="A11" s="57"/>
      <c r="B11" s="25"/>
      <c r="C11" s="60"/>
      <c r="D11" s="26">
        <v>1</v>
      </c>
      <c r="E11" s="27">
        <v>0.4593349358974359</v>
      </c>
      <c r="F11" s="28">
        <v>0.51602564102564108</v>
      </c>
      <c r="G11" s="28">
        <v>2.4639423076923076E-2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4262</v>
      </c>
      <c r="F12" s="31">
        <v>6411</v>
      </c>
      <c r="G12" s="31">
        <v>236</v>
      </c>
    </row>
    <row r="13" spans="1:16384" ht="15" customHeight="1">
      <c r="A13" s="57"/>
      <c r="B13" s="43"/>
      <c r="C13" s="61"/>
      <c r="D13" s="44">
        <v>1</v>
      </c>
      <c r="E13" s="45">
        <v>0.39068658905490877</v>
      </c>
      <c r="F13" s="46">
        <v>0.58767989733247772</v>
      </c>
      <c r="G13" s="46">
        <v>2.1633513612613439E-2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134</v>
      </c>
      <c r="F14" s="24">
        <v>219</v>
      </c>
      <c r="G14" s="24">
        <v>8</v>
      </c>
    </row>
    <row r="15" spans="1:16384" ht="15" customHeight="1">
      <c r="A15" s="57"/>
      <c r="B15" s="25"/>
      <c r="C15" s="60"/>
      <c r="D15" s="32">
        <v>1</v>
      </c>
      <c r="E15" s="27">
        <v>0.37119113573407203</v>
      </c>
      <c r="F15" s="28">
        <v>0.60664819944598336</v>
      </c>
      <c r="G15" s="28">
        <v>2.2160664819944598E-2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304</v>
      </c>
      <c r="F16" s="31">
        <v>378</v>
      </c>
      <c r="G16" s="31">
        <v>13</v>
      </c>
    </row>
    <row r="17" spans="1:7" ht="15" customHeight="1">
      <c r="A17" s="57"/>
      <c r="B17" s="25"/>
      <c r="C17" s="60"/>
      <c r="D17" s="32">
        <v>1</v>
      </c>
      <c r="E17" s="27">
        <v>0.43741007194244602</v>
      </c>
      <c r="F17" s="28">
        <v>0.54388489208633095</v>
      </c>
      <c r="G17" s="28">
        <v>1.870503597122302E-2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393</v>
      </c>
      <c r="F18" s="31">
        <v>456</v>
      </c>
      <c r="G18" s="31">
        <v>18</v>
      </c>
    </row>
    <row r="19" spans="1:7" ht="15" customHeight="1">
      <c r="A19" s="57"/>
      <c r="B19" s="25"/>
      <c r="C19" s="60"/>
      <c r="D19" s="32">
        <v>1</v>
      </c>
      <c r="E19" s="27">
        <v>0.45328719723183392</v>
      </c>
      <c r="F19" s="28">
        <v>0.52595155709342556</v>
      </c>
      <c r="G19" s="28">
        <v>2.0761245674740483E-2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739</v>
      </c>
      <c r="F20" s="31">
        <v>967</v>
      </c>
      <c r="G20" s="31">
        <v>43</v>
      </c>
    </row>
    <row r="21" spans="1:7" ht="15" customHeight="1">
      <c r="A21" s="57"/>
      <c r="B21" s="25"/>
      <c r="C21" s="60"/>
      <c r="D21" s="32">
        <v>1</v>
      </c>
      <c r="E21" s="27">
        <v>0.42252715837621496</v>
      </c>
      <c r="F21" s="28">
        <v>0.5528873642081189</v>
      </c>
      <c r="G21" s="28">
        <v>2.4585477415666093E-2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1376</v>
      </c>
      <c r="F22" s="31">
        <v>2107</v>
      </c>
      <c r="G22" s="31">
        <v>81</v>
      </c>
    </row>
    <row r="23" spans="1:7" ht="15" customHeight="1">
      <c r="A23" s="57"/>
      <c r="B23" s="25"/>
      <c r="C23" s="60"/>
      <c r="D23" s="26">
        <v>1</v>
      </c>
      <c r="E23" s="27">
        <v>0.38608305274971944</v>
      </c>
      <c r="F23" s="28">
        <v>0.59118967452300786</v>
      </c>
      <c r="G23" s="28">
        <v>2.2727272727272728E-2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1883</v>
      </c>
      <c r="F24" s="31">
        <v>2738</v>
      </c>
      <c r="G24" s="31">
        <v>95</v>
      </c>
    </row>
    <row r="25" spans="1:7" ht="15" customHeight="1">
      <c r="A25" s="57"/>
      <c r="B25" s="25"/>
      <c r="C25" s="60"/>
      <c r="D25" s="26">
        <v>1</v>
      </c>
      <c r="E25" s="27">
        <v>0.39927905004240882</v>
      </c>
      <c r="F25" s="28">
        <v>0.58057675996607294</v>
      </c>
      <c r="G25" s="28">
        <v>2.0144189991518235E-2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1695</v>
      </c>
      <c r="F26" s="31">
        <v>2091</v>
      </c>
      <c r="G26" s="31">
        <v>96</v>
      </c>
    </row>
    <row r="27" spans="1:7" ht="15" customHeight="1">
      <c r="A27" s="57"/>
      <c r="B27" s="43"/>
      <c r="C27" s="61"/>
      <c r="D27" s="44">
        <v>1</v>
      </c>
      <c r="E27" s="45">
        <v>0.43663060278207111</v>
      </c>
      <c r="F27" s="46">
        <v>0.53863987635239563</v>
      </c>
      <c r="G27" s="46">
        <v>2.472952086553323E-2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1953</v>
      </c>
      <c r="F28" s="24">
        <v>3487</v>
      </c>
      <c r="G28" s="24">
        <v>114</v>
      </c>
    </row>
    <row r="29" spans="1:7" ht="15" customHeight="1">
      <c r="A29" s="57"/>
      <c r="B29" s="25"/>
      <c r="C29" s="60"/>
      <c r="D29" s="32">
        <v>1</v>
      </c>
      <c r="E29" s="27">
        <v>0.35163845876845518</v>
      </c>
      <c r="F29" s="28">
        <v>0.62783579402232625</v>
      </c>
      <c r="G29" s="28">
        <v>2.052574720921858E-2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1710</v>
      </c>
      <c r="F30" s="31">
        <v>2263</v>
      </c>
      <c r="G30" s="31">
        <v>75</v>
      </c>
    </row>
    <row r="31" spans="1:7" ht="15" customHeight="1">
      <c r="A31" s="57"/>
      <c r="B31" s="25"/>
      <c r="C31" s="60"/>
      <c r="D31" s="32">
        <v>1</v>
      </c>
      <c r="E31" s="27">
        <v>0.4224308300395257</v>
      </c>
      <c r="F31" s="28">
        <v>0.55904150197628455</v>
      </c>
      <c r="G31" s="28">
        <v>1.8527667984189724E-2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163</v>
      </c>
      <c r="F32" s="31">
        <v>206</v>
      </c>
      <c r="G32" s="31">
        <v>9</v>
      </c>
    </row>
    <row r="33" spans="1:7" ht="15" customHeight="1">
      <c r="A33" s="57"/>
      <c r="B33" s="25"/>
      <c r="C33" s="60"/>
      <c r="D33" s="32">
        <v>1</v>
      </c>
      <c r="E33" s="27">
        <v>0.43121693121693122</v>
      </c>
      <c r="F33" s="28">
        <v>0.544973544973545</v>
      </c>
      <c r="G33" s="28">
        <v>2.3809523809523808E-2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1456</v>
      </c>
      <c r="F34" s="31">
        <v>1604</v>
      </c>
      <c r="G34" s="31">
        <v>59</v>
      </c>
    </row>
    <row r="35" spans="1:7" ht="15" customHeight="1">
      <c r="A35" s="57"/>
      <c r="B35" s="43"/>
      <c r="C35" s="61"/>
      <c r="D35" s="44">
        <v>1</v>
      </c>
      <c r="E35" s="45">
        <v>0.46681628727156138</v>
      </c>
      <c r="F35" s="46">
        <v>0.51426739339531902</v>
      </c>
      <c r="G35" s="46">
        <v>1.8916319333119588E-2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296</v>
      </c>
      <c r="F36" s="24">
        <v>885</v>
      </c>
      <c r="G36" s="24">
        <v>24</v>
      </c>
    </row>
    <row r="37" spans="1:7" ht="15" customHeight="1">
      <c r="A37" s="57"/>
      <c r="B37" s="25"/>
      <c r="C37" s="60"/>
      <c r="D37" s="32">
        <v>1</v>
      </c>
      <c r="E37" s="27">
        <v>0.24564315352697094</v>
      </c>
      <c r="F37" s="28">
        <v>0.73443983402489632</v>
      </c>
      <c r="G37" s="28">
        <v>1.9917012448132779E-2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618</v>
      </c>
      <c r="F38" s="31">
        <v>889</v>
      </c>
      <c r="G38" s="31">
        <v>39</v>
      </c>
    </row>
    <row r="39" spans="1:7" ht="15" customHeight="1">
      <c r="A39" s="57"/>
      <c r="B39" s="25"/>
      <c r="C39" s="60"/>
      <c r="D39" s="32">
        <v>1</v>
      </c>
      <c r="E39" s="27">
        <v>0.39974126778783958</v>
      </c>
      <c r="F39" s="28">
        <v>0.57503234152652005</v>
      </c>
      <c r="G39" s="28">
        <v>2.5226390685640362E-2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5479</v>
      </c>
      <c r="F40" s="31">
        <v>7071</v>
      </c>
      <c r="G40" s="31">
        <v>229</v>
      </c>
    </row>
    <row r="41" spans="1:7" ht="15" customHeight="1">
      <c r="A41" s="57"/>
      <c r="B41" s="43"/>
      <c r="C41" s="61"/>
      <c r="D41" s="44">
        <v>1</v>
      </c>
      <c r="E41" s="45">
        <v>0.42875029345019172</v>
      </c>
      <c r="F41" s="46">
        <v>0.5533296815087253</v>
      </c>
      <c r="G41" s="46">
        <v>1.7920025041083028E-2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96</v>
      </c>
      <c r="F42" s="38">
        <v>394</v>
      </c>
      <c r="G42" s="38">
        <v>7</v>
      </c>
    </row>
    <row r="43" spans="1:7" ht="15" customHeight="1">
      <c r="A43" s="57"/>
      <c r="B43" s="25"/>
      <c r="C43" s="60"/>
      <c r="D43" s="32">
        <v>1</v>
      </c>
      <c r="E43" s="27">
        <v>0.19315895372233399</v>
      </c>
      <c r="F43" s="28">
        <v>0.79275653923541245</v>
      </c>
      <c r="G43" s="28">
        <v>1.4084507042253521E-2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2774</v>
      </c>
      <c r="F44" s="40">
        <v>5269</v>
      </c>
      <c r="G44" s="40">
        <v>104</v>
      </c>
    </row>
    <row r="45" spans="1:7" ht="15" customHeight="1">
      <c r="A45" s="57"/>
      <c r="B45" s="25"/>
      <c r="C45" s="60"/>
      <c r="D45" s="32">
        <v>1</v>
      </c>
      <c r="E45" s="27">
        <v>0.34049343316558245</v>
      </c>
      <c r="F45" s="28">
        <v>0.64674113170492209</v>
      </c>
      <c r="G45" s="28">
        <v>1.2765435129495521E-2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2460</v>
      </c>
      <c r="F46" s="40">
        <v>2659</v>
      </c>
      <c r="G46" s="40">
        <v>78</v>
      </c>
    </row>
    <row r="47" spans="1:7" ht="15" customHeight="1">
      <c r="A47" s="57"/>
      <c r="B47" s="25"/>
      <c r="C47" s="60"/>
      <c r="D47" s="32">
        <v>1</v>
      </c>
      <c r="E47" s="27">
        <v>0.47335000962093515</v>
      </c>
      <c r="F47" s="28">
        <v>0.51164133153742541</v>
      </c>
      <c r="G47" s="28">
        <v>1.5008658841639407E-2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1118</v>
      </c>
      <c r="F48" s="40">
        <v>680</v>
      </c>
      <c r="G48" s="40">
        <v>60</v>
      </c>
    </row>
    <row r="49" spans="1:7" ht="15" customHeight="1">
      <c r="A49" s="57"/>
      <c r="B49" s="43"/>
      <c r="C49" s="61"/>
      <c r="D49" s="44">
        <v>1</v>
      </c>
      <c r="E49" s="45">
        <v>0.60172228202368139</v>
      </c>
      <c r="F49" s="46">
        <v>0.36598493003229277</v>
      </c>
      <c r="G49" s="46">
        <v>3.2292787944025833E-2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1179</v>
      </c>
      <c r="F50" s="24">
        <v>1571</v>
      </c>
      <c r="G50" s="24">
        <v>101</v>
      </c>
    </row>
    <row r="51" spans="1:7" ht="15" customHeight="1">
      <c r="A51" s="57"/>
      <c r="B51" s="25"/>
      <c r="C51" s="60"/>
      <c r="D51" s="32">
        <v>1</v>
      </c>
      <c r="E51" s="27">
        <v>0.41353910908453173</v>
      </c>
      <c r="F51" s="28">
        <v>0.55103472465801473</v>
      </c>
      <c r="G51" s="28">
        <v>3.5426166257453526E-2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766</v>
      </c>
      <c r="F52" s="31">
        <v>1186</v>
      </c>
      <c r="G52" s="31">
        <v>23</v>
      </c>
    </row>
    <row r="53" spans="1:7" ht="15" customHeight="1">
      <c r="A53" s="57"/>
      <c r="B53" s="25"/>
      <c r="C53" s="60"/>
      <c r="D53" s="32">
        <v>1</v>
      </c>
      <c r="E53" s="27">
        <v>0.38784810126582281</v>
      </c>
      <c r="F53" s="28">
        <v>0.6005063291139241</v>
      </c>
      <c r="G53" s="28">
        <v>1.1645569620253165E-2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421</v>
      </c>
      <c r="F54" s="31">
        <v>487</v>
      </c>
      <c r="G54" s="31">
        <v>15</v>
      </c>
    </row>
    <row r="55" spans="1:7" ht="15" customHeight="1">
      <c r="A55" s="57"/>
      <c r="B55" s="25"/>
      <c r="C55" s="60"/>
      <c r="D55" s="32">
        <v>1</v>
      </c>
      <c r="E55" s="27">
        <v>0.4561213434452871</v>
      </c>
      <c r="F55" s="28">
        <v>0.52762730227518961</v>
      </c>
      <c r="G55" s="28">
        <v>1.6251354279523293E-2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560</v>
      </c>
      <c r="F56" s="31">
        <v>631</v>
      </c>
      <c r="G56" s="31">
        <v>24</v>
      </c>
    </row>
    <row r="57" spans="1:7" ht="15" customHeight="1">
      <c r="A57" s="57"/>
      <c r="B57" s="25"/>
      <c r="C57" s="60"/>
      <c r="D57" s="32">
        <v>1</v>
      </c>
      <c r="E57" s="27">
        <v>0.46090534979423869</v>
      </c>
      <c r="F57" s="28">
        <v>0.51934156378600826</v>
      </c>
      <c r="G57" s="28">
        <v>1.9753086419753086E-2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1005</v>
      </c>
      <c r="F58" s="31">
        <v>984</v>
      </c>
      <c r="G58" s="31">
        <v>73</v>
      </c>
    </row>
    <row r="59" spans="1:7" ht="15" customHeight="1">
      <c r="A59" s="57"/>
      <c r="B59" s="25"/>
      <c r="C59" s="60"/>
      <c r="D59" s="32">
        <v>1</v>
      </c>
      <c r="E59" s="27">
        <v>0.48739088263821534</v>
      </c>
      <c r="F59" s="28">
        <v>0.47720659553831229</v>
      </c>
      <c r="G59" s="28">
        <v>3.5402521823472359E-2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414</v>
      </c>
      <c r="F60" s="31">
        <v>713</v>
      </c>
      <c r="G60" s="31">
        <v>14</v>
      </c>
    </row>
    <row r="61" spans="1:7" ht="15" customHeight="1">
      <c r="A61" s="57"/>
      <c r="B61" s="25"/>
      <c r="C61" s="60"/>
      <c r="D61" s="32">
        <v>1</v>
      </c>
      <c r="E61" s="27">
        <v>0.36283961437335671</v>
      </c>
      <c r="F61" s="28">
        <v>0.62489044697633656</v>
      </c>
      <c r="G61" s="28">
        <v>1.2269938650306749E-2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839</v>
      </c>
      <c r="F62" s="31">
        <v>1380</v>
      </c>
      <c r="G62" s="31">
        <v>46</v>
      </c>
    </row>
    <row r="63" spans="1:7" ht="15" customHeight="1">
      <c r="A63" s="57"/>
      <c r="B63" s="25"/>
      <c r="C63" s="60"/>
      <c r="D63" s="32">
        <v>1</v>
      </c>
      <c r="E63" s="27">
        <v>0.37041942604856515</v>
      </c>
      <c r="F63" s="28">
        <v>0.60927152317880795</v>
      </c>
      <c r="G63" s="28">
        <v>2.0309050772626933E-2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475</v>
      </c>
      <c r="F64" s="31">
        <v>689</v>
      </c>
      <c r="G64" s="31">
        <v>23</v>
      </c>
    </row>
    <row r="65" spans="1:7" ht="15" customHeight="1">
      <c r="A65" s="57"/>
      <c r="B65" s="25"/>
      <c r="C65" s="60"/>
      <c r="D65" s="32">
        <v>1</v>
      </c>
      <c r="E65" s="27">
        <v>0.40016849199663018</v>
      </c>
      <c r="F65" s="28">
        <v>0.5804549283909014</v>
      </c>
      <c r="G65" s="28">
        <v>1.9376579612468407E-2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968</v>
      </c>
      <c r="F66" s="31">
        <v>1527</v>
      </c>
      <c r="G66" s="31">
        <v>44</v>
      </c>
    </row>
    <row r="67" spans="1:7" ht="15" customHeight="1">
      <c r="A67" s="57"/>
      <c r="B67" s="43"/>
      <c r="C67" s="61"/>
      <c r="D67" s="44">
        <v>1</v>
      </c>
      <c r="E67" s="45">
        <v>0.38125246159905474</v>
      </c>
      <c r="F67" s="46">
        <v>0.60141788105553362</v>
      </c>
      <c r="G67" s="46">
        <v>1.732965734541158E-2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957</v>
      </c>
      <c r="F68" s="24">
        <v>1937</v>
      </c>
      <c r="G68" s="24">
        <v>58</v>
      </c>
    </row>
    <row r="69" spans="1:7" ht="15" customHeight="1">
      <c r="A69" s="57"/>
      <c r="B69" s="25"/>
      <c r="C69" s="60"/>
      <c r="D69" s="32">
        <v>1</v>
      </c>
      <c r="E69" s="27">
        <v>0.32418699186991867</v>
      </c>
      <c r="F69" s="28">
        <v>0.65616531165311653</v>
      </c>
      <c r="G69" s="28">
        <v>1.9647696476964769E-2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1086</v>
      </c>
      <c r="F70" s="31">
        <v>1766</v>
      </c>
      <c r="G70" s="31">
        <v>60</v>
      </c>
    </row>
    <row r="71" spans="1:7" ht="15" customHeight="1">
      <c r="A71" s="57"/>
      <c r="B71" s="25"/>
      <c r="C71" s="60"/>
      <c r="D71" s="32">
        <v>1</v>
      </c>
      <c r="E71" s="27">
        <v>0.37293956043956045</v>
      </c>
      <c r="F71" s="28">
        <v>0.60645604395604391</v>
      </c>
      <c r="G71" s="28">
        <v>2.0604395604395604E-2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1391</v>
      </c>
      <c r="F72" s="31">
        <v>2362</v>
      </c>
      <c r="G72" s="31">
        <v>59</v>
      </c>
    </row>
    <row r="73" spans="1:7" ht="15" customHeight="1">
      <c r="A73" s="57"/>
      <c r="B73" s="25"/>
      <c r="C73" s="60"/>
      <c r="D73" s="32">
        <v>1</v>
      </c>
      <c r="E73" s="27">
        <v>0.36490031479538299</v>
      </c>
      <c r="F73" s="28">
        <v>0.61962224554039869</v>
      </c>
      <c r="G73" s="28">
        <v>1.5477439664218258E-2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1241</v>
      </c>
      <c r="F74" s="31">
        <v>1459</v>
      </c>
      <c r="G74" s="31">
        <v>50</v>
      </c>
    </row>
    <row r="75" spans="1:7" ht="15" customHeight="1">
      <c r="A75" s="57"/>
      <c r="B75" s="25"/>
      <c r="C75" s="60"/>
      <c r="D75" s="32">
        <v>1</v>
      </c>
      <c r="E75" s="27">
        <v>0.45127272727272727</v>
      </c>
      <c r="F75" s="28">
        <v>0.53054545454545454</v>
      </c>
      <c r="G75" s="28">
        <v>1.8181818181818181E-2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785</v>
      </c>
      <c r="F76" s="31">
        <v>773</v>
      </c>
      <c r="G76" s="31">
        <v>27</v>
      </c>
    </row>
    <row r="77" spans="1:7" ht="15" customHeight="1">
      <c r="A77" s="57"/>
      <c r="B77" s="25"/>
      <c r="C77" s="60"/>
      <c r="D77" s="32">
        <v>1</v>
      </c>
      <c r="E77" s="27">
        <v>0.4952681388012618</v>
      </c>
      <c r="F77" s="28">
        <v>0.48769716088328074</v>
      </c>
      <c r="G77" s="28">
        <v>1.7034700315457414E-2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690</v>
      </c>
      <c r="F78" s="31">
        <v>598</v>
      </c>
      <c r="G78" s="31">
        <v>41</v>
      </c>
    </row>
    <row r="79" spans="1:7" ht="15" customHeight="1">
      <c r="A79" s="57"/>
      <c r="B79" s="25"/>
      <c r="C79" s="60"/>
      <c r="D79" s="32">
        <v>1</v>
      </c>
      <c r="E79" s="27">
        <v>0.5191873589164786</v>
      </c>
      <c r="F79" s="28">
        <v>0.44996237772761477</v>
      </c>
      <c r="G79" s="28">
        <v>3.0850263355906696E-2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428</v>
      </c>
      <c r="F80" s="31">
        <v>195</v>
      </c>
      <c r="G80" s="31">
        <v>63</v>
      </c>
    </row>
    <row r="81" spans="1:7" ht="15" customHeight="1">
      <c r="A81" s="57"/>
      <c r="B81" s="25"/>
      <c r="C81" s="60"/>
      <c r="D81" s="32">
        <v>1</v>
      </c>
      <c r="E81" s="27">
        <v>0.62390670553935856</v>
      </c>
      <c r="F81" s="28">
        <v>0.28425655976676384</v>
      </c>
      <c r="G81" s="28">
        <v>9.1836734693877556E-2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1533</v>
      </c>
      <c r="F84" s="24">
        <v>2570</v>
      </c>
      <c r="G84" s="24">
        <v>84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0.36613326964413662</v>
      </c>
      <c r="F85" s="28">
        <v>0.61380463338906133</v>
      </c>
      <c r="G85" s="28">
        <v>2.0062096966802005E-2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1578</v>
      </c>
      <c r="F86" s="31">
        <v>2101</v>
      </c>
      <c r="G86" s="31">
        <v>58</v>
      </c>
    </row>
    <row r="87" spans="1:7" ht="15" customHeight="1">
      <c r="A87" s="57"/>
      <c r="B87" s="25"/>
      <c r="C87" s="60"/>
      <c r="D87" s="32">
        <v>1</v>
      </c>
      <c r="E87" s="27">
        <v>0.42226384800642225</v>
      </c>
      <c r="F87" s="28">
        <v>0.56221568102756225</v>
      </c>
      <c r="G87" s="28">
        <v>1.5520470966015521E-2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854</v>
      </c>
      <c r="F88" s="31">
        <v>1318</v>
      </c>
      <c r="G88" s="31">
        <v>48</v>
      </c>
    </row>
    <row r="89" spans="1:7" ht="15" customHeight="1">
      <c r="A89" s="57"/>
      <c r="B89" s="25"/>
      <c r="C89" s="60"/>
      <c r="D89" s="32">
        <v>1</v>
      </c>
      <c r="E89" s="27">
        <v>0.3846846846846847</v>
      </c>
      <c r="F89" s="28">
        <v>0.59369369369369374</v>
      </c>
      <c r="G89" s="28">
        <v>2.1621621621621623E-2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1290</v>
      </c>
      <c r="F90" s="31">
        <v>1819</v>
      </c>
      <c r="G90" s="31">
        <v>57</v>
      </c>
    </row>
    <row r="91" spans="1:7" ht="15" customHeight="1">
      <c r="A91" s="57"/>
      <c r="B91" s="25"/>
      <c r="C91" s="60"/>
      <c r="D91" s="32">
        <v>1</v>
      </c>
      <c r="E91" s="27">
        <v>0.40745420088439671</v>
      </c>
      <c r="F91" s="28">
        <v>0.57454200884396711</v>
      </c>
      <c r="G91" s="28">
        <v>1.8003790271636132E-2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781</v>
      </c>
      <c r="F92" s="31">
        <v>798</v>
      </c>
      <c r="G92" s="31">
        <v>60</v>
      </c>
    </row>
    <row r="93" spans="1:7" ht="15" customHeight="1">
      <c r="A93" s="57"/>
      <c r="B93" s="25"/>
      <c r="C93" s="60"/>
      <c r="D93" s="32">
        <v>1</v>
      </c>
      <c r="E93" s="27">
        <v>0.47651006711409394</v>
      </c>
      <c r="F93" s="28">
        <v>0.48688224527150703</v>
      </c>
      <c r="G93" s="28">
        <v>3.6607687614399025E-2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206</v>
      </c>
      <c r="F94" s="31">
        <v>186</v>
      </c>
      <c r="G94" s="31">
        <v>11</v>
      </c>
    </row>
    <row r="95" spans="1:7" ht="15" customHeight="1">
      <c r="A95" s="57"/>
      <c r="B95" s="25"/>
      <c r="C95" s="60"/>
      <c r="D95" s="32">
        <v>1</v>
      </c>
      <c r="E95" s="27">
        <v>0.51116625310173702</v>
      </c>
      <c r="F95" s="28">
        <v>0.46153846153846156</v>
      </c>
      <c r="G95" s="28">
        <v>2.729528535980149E-2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204</v>
      </c>
      <c r="F96" s="31">
        <v>136</v>
      </c>
      <c r="G96" s="31">
        <v>33</v>
      </c>
    </row>
    <row r="97" spans="1:7" ht="15" customHeight="1">
      <c r="A97" s="57"/>
      <c r="B97" s="25"/>
      <c r="C97" s="60"/>
      <c r="D97" s="32">
        <v>1</v>
      </c>
      <c r="E97" s="27">
        <v>0.54691689008042899</v>
      </c>
      <c r="F97" s="28">
        <v>0.36461126005361932</v>
      </c>
      <c r="G97" s="28">
        <v>8.8471849865951746E-2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15</v>
      </c>
      <c r="F98" s="31">
        <v>12</v>
      </c>
      <c r="G98" s="31">
        <v>1</v>
      </c>
    </row>
    <row r="99" spans="1:7" ht="15" customHeight="1">
      <c r="A99" s="57"/>
      <c r="B99" s="25"/>
      <c r="C99" s="60"/>
      <c r="D99" s="32">
        <v>1</v>
      </c>
      <c r="E99" s="27">
        <v>0.5357142857142857</v>
      </c>
      <c r="F99" s="28">
        <v>0.42857142857142855</v>
      </c>
      <c r="G99" s="28">
        <v>3.5714285714285712E-2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747" priority="56" rank="1"/>
  </conditionalFormatting>
  <conditionalFormatting sqref="E67:G67">
    <cfRule type="top10" dxfId="1746" priority="49" rank="1"/>
  </conditionalFormatting>
  <conditionalFormatting sqref="E65:G65">
    <cfRule type="top10" dxfId="1745" priority="48" rank="1"/>
  </conditionalFormatting>
  <conditionalFormatting sqref="E63:G63">
    <cfRule type="top10" dxfId="1744" priority="47" rank="1"/>
  </conditionalFormatting>
  <conditionalFormatting sqref="E61:G61">
    <cfRule type="top10" dxfId="1743" priority="46" rank="1"/>
  </conditionalFormatting>
  <conditionalFormatting sqref="E59:G59">
    <cfRule type="top10" dxfId="1742" priority="45" rank="1"/>
  </conditionalFormatting>
  <conditionalFormatting sqref="E57:G57">
    <cfRule type="top10" dxfId="1741" priority="44" rank="1"/>
  </conditionalFormatting>
  <conditionalFormatting sqref="E55:G55">
    <cfRule type="top10" dxfId="1740" priority="43" rank="1"/>
  </conditionalFormatting>
  <conditionalFormatting sqref="E53:G53">
    <cfRule type="top10" dxfId="1739" priority="42" rank="1"/>
  </conditionalFormatting>
  <conditionalFormatting sqref="E51:G51">
    <cfRule type="top10" dxfId="1738" priority="41" rank="1"/>
  </conditionalFormatting>
  <conditionalFormatting sqref="E49:G49">
    <cfRule type="top10" dxfId="1737" priority="40" rank="1"/>
  </conditionalFormatting>
  <conditionalFormatting sqref="E47:G47">
    <cfRule type="top10" dxfId="1736" priority="39" rank="1"/>
  </conditionalFormatting>
  <conditionalFormatting sqref="E45:G45">
    <cfRule type="top10" dxfId="1735" priority="38" rank="1"/>
  </conditionalFormatting>
  <conditionalFormatting sqref="E43:G43">
    <cfRule type="top10" dxfId="1734" priority="37" rank="1"/>
  </conditionalFormatting>
  <conditionalFormatting sqref="E41:G41">
    <cfRule type="top10" dxfId="1733" priority="36" rank="1"/>
  </conditionalFormatting>
  <conditionalFormatting sqref="E39:G39">
    <cfRule type="top10" dxfId="1732" priority="35" rank="1"/>
  </conditionalFormatting>
  <conditionalFormatting sqref="E37:G37">
    <cfRule type="top10" dxfId="1731" priority="34" rank="1"/>
  </conditionalFormatting>
  <conditionalFormatting sqref="E35:G35">
    <cfRule type="top10" dxfId="1730" priority="32" rank="1"/>
  </conditionalFormatting>
  <conditionalFormatting sqref="E33:G33">
    <cfRule type="top10" dxfId="1729" priority="31" rank="1"/>
  </conditionalFormatting>
  <conditionalFormatting sqref="E31:G31">
    <cfRule type="top10" dxfId="1728" priority="30" rank="1"/>
  </conditionalFormatting>
  <conditionalFormatting sqref="E29:G29">
    <cfRule type="top10" dxfId="1727" priority="29" rank="1"/>
  </conditionalFormatting>
  <conditionalFormatting sqref="E27:G27">
    <cfRule type="top10" dxfId="1726" priority="28" rank="1"/>
  </conditionalFormatting>
  <conditionalFormatting sqref="E21:G21">
    <cfRule type="top10" dxfId="1725" priority="27" rank="1"/>
  </conditionalFormatting>
  <conditionalFormatting sqref="E19:G19">
    <cfRule type="top10" dxfId="1724" priority="26" rank="1"/>
  </conditionalFormatting>
  <conditionalFormatting sqref="E17:G17">
    <cfRule type="top10" dxfId="1723" priority="25" rank="1"/>
  </conditionalFormatting>
  <conditionalFormatting sqref="E15:G15">
    <cfRule type="top10" dxfId="1722" priority="24" rank="1"/>
  </conditionalFormatting>
  <conditionalFormatting sqref="E13:G13">
    <cfRule type="top10" dxfId="1721" priority="23" rank="1"/>
  </conditionalFormatting>
  <conditionalFormatting sqref="E11:G11">
    <cfRule type="top10" dxfId="1720" priority="22" rank="1"/>
  </conditionalFormatting>
  <conditionalFormatting sqref="E23:G23">
    <cfRule type="top10" dxfId="1719" priority="21" rank="1"/>
  </conditionalFormatting>
  <conditionalFormatting sqref="E25:G25">
    <cfRule type="top10" dxfId="1718" priority="20" rank="1"/>
  </conditionalFormatting>
  <conditionalFormatting sqref="E81:G81">
    <cfRule type="top10" dxfId="1717" priority="17" rank="1"/>
  </conditionalFormatting>
  <conditionalFormatting sqref="E79:G79">
    <cfRule type="top10" dxfId="1716" priority="16" rank="1"/>
  </conditionalFormatting>
  <conditionalFormatting sqref="E77:G77">
    <cfRule type="top10" dxfId="1715" priority="15" rank="1"/>
  </conditionalFormatting>
  <conditionalFormatting sqref="E75:G75">
    <cfRule type="top10" dxfId="1714" priority="14" rank="1"/>
  </conditionalFormatting>
  <conditionalFormatting sqref="E73:G73">
    <cfRule type="top10" dxfId="1713" priority="13" rank="1"/>
  </conditionalFormatting>
  <conditionalFormatting sqref="E71:G71">
    <cfRule type="top10" dxfId="1712" priority="12" rank="1"/>
  </conditionalFormatting>
  <conditionalFormatting sqref="E69:G69">
    <cfRule type="top10" dxfId="1711" priority="11" rank="1"/>
  </conditionalFormatting>
  <conditionalFormatting sqref="E101:G101">
    <cfRule type="top10" dxfId="1710" priority="9" rank="1"/>
  </conditionalFormatting>
  <conditionalFormatting sqref="E99:G99">
    <cfRule type="top10" dxfId="1709" priority="8" rank="1"/>
  </conditionalFormatting>
  <conditionalFormatting sqref="E97:G97">
    <cfRule type="top10" dxfId="1708" priority="7" rank="1"/>
  </conditionalFormatting>
  <conditionalFormatting sqref="E95:G95">
    <cfRule type="top10" dxfId="1707" priority="6" rank="1"/>
  </conditionalFormatting>
  <conditionalFormatting sqref="E93:G93">
    <cfRule type="top10" dxfId="1706" priority="5" rank="1"/>
  </conditionalFormatting>
  <conditionalFormatting sqref="E91:G91">
    <cfRule type="top10" dxfId="1705" priority="4" rank="1"/>
  </conditionalFormatting>
  <conditionalFormatting sqref="E89:G89">
    <cfRule type="top10" dxfId="1704" priority="3" rank="1"/>
  </conditionalFormatting>
  <conditionalFormatting sqref="E87:G87">
    <cfRule type="top10" dxfId="1703" priority="2" rank="1"/>
  </conditionalFormatting>
  <conditionalFormatting sqref="E85:G85">
    <cfRule type="top10" dxfId="170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273</v>
      </c>
    </row>
    <row r="4" spans="1:16384" ht="15" customHeight="1">
      <c r="B4" s="3" t="s">
        <v>279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6286</v>
      </c>
      <c r="F8" s="17">
        <v>9308</v>
      </c>
      <c r="G8" s="17">
        <v>564</v>
      </c>
    </row>
    <row r="9" spans="1:16384" ht="15" customHeight="1">
      <c r="A9" s="57"/>
      <c r="B9" s="64"/>
      <c r="C9" s="65"/>
      <c r="D9" s="18">
        <v>1</v>
      </c>
      <c r="E9" s="19">
        <v>0.38903329620002475</v>
      </c>
      <c r="F9" s="20">
        <v>0.57606139373684861</v>
      </c>
      <c r="G9" s="20">
        <v>3.4905310063126624E-2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1837</v>
      </c>
      <c r="F10" s="24">
        <v>2970</v>
      </c>
      <c r="G10" s="24">
        <v>185</v>
      </c>
    </row>
    <row r="11" spans="1:16384" ht="15" customHeight="1">
      <c r="A11" s="57"/>
      <c r="B11" s="25"/>
      <c r="C11" s="60"/>
      <c r="D11" s="26">
        <v>1</v>
      </c>
      <c r="E11" s="27">
        <v>0.36798878205128205</v>
      </c>
      <c r="F11" s="28">
        <v>0.59495192307692313</v>
      </c>
      <c r="G11" s="28">
        <v>3.7059294871794872E-2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4346</v>
      </c>
      <c r="F12" s="31">
        <v>6192</v>
      </c>
      <c r="G12" s="31">
        <v>371</v>
      </c>
    </row>
    <row r="13" spans="1:16384" ht="15" customHeight="1">
      <c r="A13" s="57"/>
      <c r="B13" s="43"/>
      <c r="C13" s="61"/>
      <c r="D13" s="44">
        <v>1</v>
      </c>
      <c r="E13" s="45">
        <v>0.3983866532221102</v>
      </c>
      <c r="F13" s="46">
        <v>0.56760473003941703</v>
      </c>
      <c r="G13" s="46">
        <v>3.4008616738472823E-2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109</v>
      </c>
      <c r="F14" s="24">
        <v>237</v>
      </c>
      <c r="G14" s="24">
        <v>15</v>
      </c>
    </row>
    <row r="15" spans="1:16384" ht="15" customHeight="1">
      <c r="A15" s="57"/>
      <c r="B15" s="25"/>
      <c r="C15" s="60"/>
      <c r="D15" s="32">
        <v>1</v>
      </c>
      <c r="E15" s="27">
        <v>0.30193905817174516</v>
      </c>
      <c r="F15" s="28">
        <v>0.65650969529085867</v>
      </c>
      <c r="G15" s="28">
        <v>4.1551246537396121E-2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259</v>
      </c>
      <c r="F16" s="31">
        <v>420</v>
      </c>
      <c r="G16" s="31">
        <v>16</v>
      </c>
    </row>
    <row r="17" spans="1:7" ht="15" customHeight="1">
      <c r="A17" s="57"/>
      <c r="B17" s="25"/>
      <c r="C17" s="60"/>
      <c r="D17" s="32">
        <v>1</v>
      </c>
      <c r="E17" s="27">
        <v>0.37266187050359711</v>
      </c>
      <c r="F17" s="28">
        <v>0.60431654676258995</v>
      </c>
      <c r="G17" s="28">
        <v>2.302158273381295E-2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351</v>
      </c>
      <c r="F18" s="31">
        <v>492</v>
      </c>
      <c r="G18" s="31">
        <v>24</v>
      </c>
    </row>
    <row r="19" spans="1:7" ht="15" customHeight="1">
      <c r="A19" s="57"/>
      <c r="B19" s="25"/>
      <c r="C19" s="60"/>
      <c r="D19" s="32">
        <v>1</v>
      </c>
      <c r="E19" s="27">
        <v>0.40484429065743943</v>
      </c>
      <c r="F19" s="28">
        <v>0.56747404844290661</v>
      </c>
      <c r="G19" s="28">
        <v>2.768166089965398E-2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681</v>
      </c>
      <c r="F20" s="31">
        <v>1008</v>
      </c>
      <c r="G20" s="31">
        <v>60</v>
      </c>
    </row>
    <row r="21" spans="1:7" ht="15" customHeight="1">
      <c r="A21" s="57"/>
      <c r="B21" s="25"/>
      <c r="C21" s="60"/>
      <c r="D21" s="32">
        <v>1</v>
      </c>
      <c r="E21" s="27">
        <v>0.38936535162950259</v>
      </c>
      <c r="F21" s="28">
        <v>0.57632933104631223</v>
      </c>
      <c r="G21" s="28">
        <v>3.430531732418525E-2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1413</v>
      </c>
      <c r="F22" s="31">
        <v>2030</v>
      </c>
      <c r="G22" s="31">
        <v>121</v>
      </c>
    </row>
    <row r="23" spans="1:7" ht="15" customHeight="1">
      <c r="A23" s="57"/>
      <c r="B23" s="25"/>
      <c r="C23" s="60"/>
      <c r="D23" s="26">
        <v>1</v>
      </c>
      <c r="E23" s="27">
        <v>0.39646464646464646</v>
      </c>
      <c r="F23" s="28">
        <v>0.56958473625140293</v>
      </c>
      <c r="G23" s="28">
        <v>3.3950617283950615E-2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1829</v>
      </c>
      <c r="F24" s="31">
        <v>2716</v>
      </c>
      <c r="G24" s="31">
        <v>171</v>
      </c>
    </row>
    <row r="25" spans="1:7" ht="15" customHeight="1">
      <c r="A25" s="57"/>
      <c r="B25" s="25"/>
      <c r="C25" s="60"/>
      <c r="D25" s="26">
        <v>1</v>
      </c>
      <c r="E25" s="27">
        <v>0.38782866836301949</v>
      </c>
      <c r="F25" s="28">
        <v>0.57591178965224765</v>
      </c>
      <c r="G25" s="28">
        <v>3.6259541984732822E-2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1508</v>
      </c>
      <c r="F26" s="31">
        <v>2232</v>
      </c>
      <c r="G26" s="31">
        <v>142</v>
      </c>
    </row>
    <row r="27" spans="1:7" ht="15" customHeight="1">
      <c r="A27" s="57"/>
      <c r="B27" s="43"/>
      <c r="C27" s="61"/>
      <c r="D27" s="44">
        <v>1</v>
      </c>
      <c r="E27" s="45">
        <v>0.3884595569294178</v>
      </c>
      <c r="F27" s="46">
        <v>0.57496136012364762</v>
      </c>
      <c r="G27" s="46">
        <v>3.6579082946934571E-2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2085</v>
      </c>
      <c r="F28" s="24">
        <v>3317</v>
      </c>
      <c r="G28" s="24">
        <v>152</v>
      </c>
    </row>
    <row r="29" spans="1:7" ht="15" customHeight="1">
      <c r="A29" s="57"/>
      <c r="B29" s="25"/>
      <c r="C29" s="60"/>
      <c r="D29" s="32">
        <v>1</v>
      </c>
      <c r="E29" s="27">
        <v>0.37540511343176092</v>
      </c>
      <c r="F29" s="28">
        <v>0.59722722362261438</v>
      </c>
      <c r="G29" s="28">
        <v>2.7367662945624774E-2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1640</v>
      </c>
      <c r="F30" s="31">
        <v>2268</v>
      </c>
      <c r="G30" s="31">
        <v>140</v>
      </c>
    </row>
    <row r="31" spans="1:7" ht="15" customHeight="1">
      <c r="A31" s="57"/>
      <c r="B31" s="25"/>
      <c r="C31" s="60"/>
      <c r="D31" s="32">
        <v>1</v>
      </c>
      <c r="E31" s="27">
        <v>0.40513833992094861</v>
      </c>
      <c r="F31" s="28">
        <v>0.56027667984189722</v>
      </c>
      <c r="G31" s="28">
        <v>3.4584980237154152E-2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133</v>
      </c>
      <c r="F32" s="31">
        <v>230</v>
      </c>
      <c r="G32" s="31">
        <v>15</v>
      </c>
    </row>
    <row r="33" spans="1:7" ht="15" customHeight="1">
      <c r="A33" s="57"/>
      <c r="B33" s="25"/>
      <c r="C33" s="60"/>
      <c r="D33" s="32">
        <v>1</v>
      </c>
      <c r="E33" s="27">
        <v>0.35185185185185186</v>
      </c>
      <c r="F33" s="28">
        <v>0.60846560846560849</v>
      </c>
      <c r="G33" s="28">
        <v>3.968253968253968E-2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1244</v>
      </c>
      <c r="F34" s="31">
        <v>1772</v>
      </c>
      <c r="G34" s="31">
        <v>103</v>
      </c>
    </row>
    <row r="35" spans="1:7" ht="15" customHeight="1">
      <c r="A35" s="57"/>
      <c r="B35" s="43"/>
      <c r="C35" s="61"/>
      <c r="D35" s="44">
        <v>1</v>
      </c>
      <c r="E35" s="45">
        <v>0.39884578390509778</v>
      </c>
      <c r="F35" s="46">
        <v>0.56813081115742226</v>
      </c>
      <c r="G35" s="46">
        <v>3.3023404937479961E-2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364</v>
      </c>
      <c r="F36" s="24">
        <v>813</v>
      </c>
      <c r="G36" s="24">
        <v>28</v>
      </c>
    </row>
    <row r="37" spans="1:7" ht="15" customHeight="1">
      <c r="A37" s="57"/>
      <c r="B37" s="25"/>
      <c r="C37" s="60"/>
      <c r="D37" s="32">
        <v>1</v>
      </c>
      <c r="E37" s="27">
        <v>0.30207468879668048</v>
      </c>
      <c r="F37" s="28">
        <v>0.67468879668049797</v>
      </c>
      <c r="G37" s="28">
        <v>2.3236514522821577E-2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661</v>
      </c>
      <c r="F38" s="31">
        <v>834</v>
      </c>
      <c r="G38" s="31">
        <v>51</v>
      </c>
    </row>
    <row r="39" spans="1:7" ht="15" customHeight="1">
      <c r="A39" s="57"/>
      <c r="B39" s="25"/>
      <c r="C39" s="60"/>
      <c r="D39" s="32">
        <v>1</v>
      </c>
      <c r="E39" s="27">
        <v>0.42755498059508407</v>
      </c>
      <c r="F39" s="28">
        <v>0.5394566623544631</v>
      </c>
      <c r="G39" s="28">
        <v>3.2988357050452784E-2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5024</v>
      </c>
      <c r="F40" s="31">
        <v>7352</v>
      </c>
      <c r="G40" s="31">
        <v>403</v>
      </c>
    </row>
    <row r="41" spans="1:7" ht="15" customHeight="1">
      <c r="A41" s="57"/>
      <c r="B41" s="43"/>
      <c r="C41" s="61"/>
      <c r="D41" s="44">
        <v>1</v>
      </c>
      <c r="E41" s="45">
        <v>0.3931450035214023</v>
      </c>
      <c r="F41" s="46">
        <v>0.57531888254166996</v>
      </c>
      <c r="G41" s="46">
        <v>3.1536113936927769E-2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106</v>
      </c>
      <c r="F42" s="38">
        <v>384</v>
      </c>
      <c r="G42" s="38">
        <v>7</v>
      </c>
    </row>
    <row r="43" spans="1:7" ht="15" customHeight="1">
      <c r="A43" s="57"/>
      <c r="B43" s="25"/>
      <c r="C43" s="60"/>
      <c r="D43" s="32">
        <v>1</v>
      </c>
      <c r="E43" s="27">
        <v>0.21327967806841047</v>
      </c>
      <c r="F43" s="28">
        <v>0.77263581488933597</v>
      </c>
      <c r="G43" s="28">
        <v>1.4084507042253521E-2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2453</v>
      </c>
      <c r="F44" s="40">
        <v>5507</v>
      </c>
      <c r="G44" s="40">
        <v>187</v>
      </c>
    </row>
    <row r="45" spans="1:7" ht="15" customHeight="1">
      <c r="A45" s="57"/>
      <c r="B45" s="25"/>
      <c r="C45" s="60"/>
      <c r="D45" s="32">
        <v>1</v>
      </c>
      <c r="E45" s="27">
        <v>0.30109242666012032</v>
      </c>
      <c r="F45" s="28">
        <v>0.6759543390204984</v>
      </c>
      <c r="G45" s="28">
        <v>2.2953234319381368E-2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2448</v>
      </c>
      <c r="F46" s="40">
        <v>2608</v>
      </c>
      <c r="G46" s="40">
        <v>141</v>
      </c>
    </row>
    <row r="47" spans="1:7" ht="15" customHeight="1">
      <c r="A47" s="57"/>
      <c r="B47" s="25"/>
      <c r="C47" s="60"/>
      <c r="D47" s="32">
        <v>1</v>
      </c>
      <c r="E47" s="27">
        <v>0.47104098518375986</v>
      </c>
      <c r="F47" s="28">
        <v>0.50182797767943044</v>
      </c>
      <c r="G47" s="28">
        <v>2.7131037136809699E-2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1132</v>
      </c>
      <c r="F48" s="40">
        <v>641</v>
      </c>
      <c r="G48" s="40">
        <v>85</v>
      </c>
    </row>
    <row r="49" spans="1:7" ht="15" customHeight="1">
      <c r="A49" s="57"/>
      <c r="B49" s="43"/>
      <c r="C49" s="61"/>
      <c r="D49" s="44">
        <v>1</v>
      </c>
      <c r="E49" s="45">
        <v>0.60925726587728746</v>
      </c>
      <c r="F49" s="46">
        <v>0.34499461786867602</v>
      </c>
      <c r="G49" s="46">
        <v>4.5748116254036596E-2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1107</v>
      </c>
      <c r="F50" s="24">
        <v>1589</v>
      </c>
      <c r="G50" s="24">
        <v>155</v>
      </c>
    </row>
    <row r="51" spans="1:7" ht="15" customHeight="1">
      <c r="A51" s="57"/>
      <c r="B51" s="25"/>
      <c r="C51" s="60"/>
      <c r="D51" s="32">
        <v>1</v>
      </c>
      <c r="E51" s="27">
        <v>0.38828481234654505</v>
      </c>
      <c r="F51" s="28">
        <v>0.55734829884251136</v>
      </c>
      <c r="G51" s="28">
        <v>5.436688881094353E-2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700</v>
      </c>
      <c r="F52" s="31">
        <v>1247</v>
      </c>
      <c r="G52" s="31">
        <v>28</v>
      </c>
    </row>
    <row r="53" spans="1:7" ht="15" customHeight="1">
      <c r="A53" s="57"/>
      <c r="B53" s="25"/>
      <c r="C53" s="60"/>
      <c r="D53" s="32">
        <v>1</v>
      </c>
      <c r="E53" s="27">
        <v>0.35443037974683544</v>
      </c>
      <c r="F53" s="28">
        <v>0.63139240506329108</v>
      </c>
      <c r="G53" s="28">
        <v>1.4177215189873417E-2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419</v>
      </c>
      <c r="F54" s="31">
        <v>485</v>
      </c>
      <c r="G54" s="31">
        <v>19</v>
      </c>
    </row>
    <row r="55" spans="1:7" ht="15" customHeight="1">
      <c r="A55" s="57"/>
      <c r="B55" s="25"/>
      <c r="C55" s="60"/>
      <c r="D55" s="32">
        <v>1</v>
      </c>
      <c r="E55" s="27">
        <v>0.45395449620801731</v>
      </c>
      <c r="F55" s="28">
        <v>0.52546045503791983</v>
      </c>
      <c r="G55" s="28">
        <v>2.0585048754062838E-2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521</v>
      </c>
      <c r="F56" s="31">
        <v>656</v>
      </c>
      <c r="G56" s="31">
        <v>38</v>
      </c>
    </row>
    <row r="57" spans="1:7" ht="15" customHeight="1">
      <c r="A57" s="57"/>
      <c r="B57" s="25"/>
      <c r="C57" s="60"/>
      <c r="D57" s="32">
        <v>1</v>
      </c>
      <c r="E57" s="27">
        <v>0.42880658436213992</v>
      </c>
      <c r="F57" s="28">
        <v>0.53991769547325108</v>
      </c>
      <c r="G57" s="28">
        <v>3.1275720164609055E-2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966</v>
      </c>
      <c r="F58" s="31">
        <v>998</v>
      </c>
      <c r="G58" s="31">
        <v>98</v>
      </c>
    </row>
    <row r="59" spans="1:7" ht="15" customHeight="1">
      <c r="A59" s="57"/>
      <c r="B59" s="25"/>
      <c r="C59" s="60"/>
      <c r="D59" s="32">
        <v>1</v>
      </c>
      <c r="E59" s="27">
        <v>0.46847720659553832</v>
      </c>
      <c r="F59" s="28">
        <v>0.48399612027158101</v>
      </c>
      <c r="G59" s="28">
        <v>4.7526673132880698E-2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340</v>
      </c>
      <c r="F60" s="31">
        <v>770</v>
      </c>
      <c r="G60" s="31">
        <v>31</v>
      </c>
    </row>
    <row r="61" spans="1:7" ht="15" customHeight="1">
      <c r="A61" s="57"/>
      <c r="B61" s="25"/>
      <c r="C61" s="60"/>
      <c r="D61" s="32">
        <v>1</v>
      </c>
      <c r="E61" s="27">
        <v>0.29798422436459249</v>
      </c>
      <c r="F61" s="28">
        <v>0.67484662576687116</v>
      </c>
      <c r="G61" s="28">
        <v>2.7169149868536371E-2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760</v>
      </c>
      <c r="F62" s="31">
        <v>1434</v>
      </c>
      <c r="G62" s="31">
        <v>71</v>
      </c>
    </row>
    <row r="63" spans="1:7" ht="15" customHeight="1">
      <c r="A63" s="57"/>
      <c r="B63" s="25"/>
      <c r="C63" s="60"/>
      <c r="D63" s="32">
        <v>1</v>
      </c>
      <c r="E63" s="27">
        <v>0.33554083885209712</v>
      </c>
      <c r="F63" s="28">
        <v>0.63311258278145699</v>
      </c>
      <c r="G63" s="28">
        <v>3.1346578366445915E-2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443</v>
      </c>
      <c r="F64" s="31">
        <v>704</v>
      </c>
      <c r="G64" s="31">
        <v>40</v>
      </c>
    </row>
    <row r="65" spans="1:7" ht="15" customHeight="1">
      <c r="A65" s="57"/>
      <c r="B65" s="25"/>
      <c r="C65" s="60"/>
      <c r="D65" s="32">
        <v>1</v>
      </c>
      <c r="E65" s="27">
        <v>0.37320977253580456</v>
      </c>
      <c r="F65" s="28">
        <v>0.59309182813816341</v>
      </c>
      <c r="G65" s="28">
        <v>3.3698399326032011E-2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1030</v>
      </c>
      <c r="F66" s="31">
        <v>1425</v>
      </c>
      <c r="G66" s="31">
        <v>84</v>
      </c>
    </row>
    <row r="67" spans="1:7" ht="15" customHeight="1">
      <c r="A67" s="57"/>
      <c r="B67" s="43"/>
      <c r="C67" s="61"/>
      <c r="D67" s="44">
        <v>1</v>
      </c>
      <c r="E67" s="45">
        <v>0.40567152422213471</v>
      </c>
      <c r="F67" s="46">
        <v>0.56124458448207959</v>
      </c>
      <c r="G67" s="46">
        <v>3.308389129578574E-2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1157</v>
      </c>
      <c r="F68" s="24">
        <v>1716</v>
      </c>
      <c r="G68" s="24">
        <v>79</v>
      </c>
    </row>
    <row r="69" spans="1:7" ht="15" customHeight="1">
      <c r="A69" s="57"/>
      <c r="B69" s="25"/>
      <c r="C69" s="60"/>
      <c r="D69" s="32">
        <v>1</v>
      </c>
      <c r="E69" s="27">
        <v>0.39193766937669378</v>
      </c>
      <c r="F69" s="28">
        <v>0.58130081300813008</v>
      </c>
      <c r="G69" s="28">
        <v>2.6761517615176152E-2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1275</v>
      </c>
      <c r="F70" s="31">
        <v>1566</v>
      </c>
      <c r="G70" s="31">
        <v>71</v>
      </c>
    </row>
    <row r="71" spans="1:7" ht="15" customHeight="1">
      <c r="A71" s="57"/>
      <c r="B71" s="25"/>
      <c r="C71" s="60"/>
      <c r="D71" s="32">
        <v>1</v>
      </c>
      <c r="E71" s="27">
        <v>0.43784340659340659</v>
      </c>
      <c r="F71" s="28">
        <v>0.53777472527472525</v>
      </c>
      <c r="G71" s="28">
        <v>2.4381868131868132E-2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1310</v>
      </c>
      <c r="F72" s="31">
        <v>2401</v>
      </c>
      <c r="G72" s="31">
        <v>101</v>
      </c>
    </row>
    <row r="73" spans="1:7" ht="15" customHeight="1">
      <c r="A73" s="57"/>
      <c r="B73" s="25"/>
      <c r="C73" s="60"/>
      <c r="D73" s="32">
        <v>1</v>
      </c>
      <c r="E73" s="27">
        <v>0.34365162644281216</v>
      </c>
      <c r="F73" s="28">
        <v>0.62985309548793289</v>
      </c>
      <c r="G73" s="28">
        <v>2.6495278069254984E-2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1063</v>
      </c>
      <c r="F74" s="31">
        <v>1596</v>
      </c>
      <c r="G74" s="31">
        <v>91</v>
      </c>
    </row>
    <row r="75" spans="1:7" ht="15" customHeight="1">
      <c r="A75" s="57"/>
      <c r="B75" s="25"/>
      <c r="C75" s="60"/>
      <c r="D75" s="32">
        <v>1</v>
      </c>
      <c r="E75" s="27">
        <v>0.38654545454545453</v>
      </c>
      <c r="F75" s="28">
        <v>0.58036363636363641</v>
      </c>
      <c r="G75" s="28">
        <v>3.3090909090909087E-2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604</v>
      </c>
      <c r="F76" s="31">
        <v>919</v>
      </c>
      <c r="G76" s="31">
        <v>62</v>
      </c>
    </row>
    <row r="77" spans="1:7" ht="15" customHeight="1">
      <c r="A77" s="57"/>
      <c r="B77" s="25"/>
      <c r="C77" s="60"/>
      <c r="D77" s="32">
        <v>1</v>
      </c>
      <c r="E77" s="27">
        <v>0.38107255520504729</v>
      </c>
      <c r="F77" s="28">
        <v>0.57981072555205049</v>
      </c>
      <c r="G77" s="28">
        <v>3.9116719242902206E-2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516</v>
      </c>
      <c r="F78" s="31">
        <v>741</v>
      </c>
      <c r="G78" s="31">
        <v>72</v>
      </c>
    </row>
    <row r="79" spans="1:7" ht="15" customHeight="1">
      <c r="A79" s="57"/>
      <c r="B79" s="25"/>
      <c r="C79" s="60"/>
      <c r="D79" s="32">
        <v>1</v>
      </c>
      <c r="E79" s="27">
        <v>0.38826185101580135</v>
      </c>
      <c r="F79" s="28">
        <v>0.5575620767494357</v>
      </c>
      <c r="G79" s="28">
        <v>5.4176072234762979E-2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307</v>
      </c>
      <c r="F80" s="31">
        <v>297</v>
      </c>
      <c r="G80" s="31">
        <v>82</v>
      </c>
    </row>
    <row r="81" spans="1:7" ht="15" customHeight="1">
      <c r="A81" s="57"/>
      <c r="B81" s="25"/>
      <c r="C81" s="60"/>
      <c r="D81" s="32">
        <v>1</v>
      </c>
      <c r="E81" s="27">
        <v>0.44752186588921283</v>
      </c>
      <c r="F81" s="28">
        <v>0.43294460641399418</v>
      </c>
      <c r="G81" s="28">
        <v>0.119533527696793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1709</v>
      </c>
      <c r="F84" s="24">
        <v>2362</v>
      </c>
      <c r="G84" s="24">
        <v>116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0.40816813947934083</v>
      </c>
      <c r="F85" s="28">
        <v>0.56412705994745638</v>
      </c>
      <c r="G85" s="28">
        <v>2.7704800573202772E-2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1610</v>
      </c>
      <c r="F86" s="31">
        <v>2046</v>
      </c>
      <c r="G86" s="31">
        <v>81</v>
      </c>
    </row>
    <row r="87" spans="1:7" ht="15" customHeight="1">
      <c r="A87" s="57"/>
      <c r="B87" s="25"/>
      <c r="C87" s="60"/>
      <c r="D87" s="32">
        <v>1</v>
      </c>
      <c r="E87" s="27">
        <v>0.43082686647043084</v>
      </c>
      <c r="F87" s="28">
        <v>0.54749799304254754</v>
      </c>
      <c r="G87" s="28">
        <v>2.1675140487021675E-2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835</v>
      </c>
      <c r="F88" s="31">
        <v>1312</v>
      </c>
      <c r="G88" s="31">
        <v>73</v>
      </c>
    </row>
    <row r="89" spans="1:7" ht="15" customHeight="1">
      <c r="A89" s="57"/>
      <c r="B89" s="25"/>
      <c r="C89" s="60"/>
      <c r="D89" s="32">
        <v>1</v>
      </c>
      <c r="E89" s="27">
        <v>0.37612612612612611</v>
      </c>
      <c r="F89" s="28">
        <v>0.59099099099099095</v>
      </c>
      <c r="G89" s="28">
        <v>3.288288288288288E-2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1101</v>
      </c>
      <c r="F90" s="31">
        <v>1961</v>
      </c>
      <c r="G90" s="31">
        <v>104</v>
      </c>
    </row>
    <row r="91" spans="1:7" ht="15" customHeight="1">
      <c r="A91" s="57"/>
      <c r="B91" s="25"/>
      <c r="C91" s="60"/>
      <c r="D91" s="32">
        <v>1</v>
      </c>
      <c r="E91" s="27">
        <v>0.34775742261528741</v>
      </c>
      <c r="F91" s="28">
        <v>0.61939355653821859</v>
      </c>
      <c r="G91" s="28">
        <v>3.2849020846494E-2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599</v>
      </c>
      <c r="F92" s="31">
        <v>945</v>
      </c>
      <c r="G92" s="31">
        <v>95</v>
      </c>
    </row>
    <row r="93" spans="1:7" ht="15" customHeight="1">
      <c r="A93" s="57"/>
      <c r="B93" s="25"/>
      <c r="C93" s="60"/>
      <c r="D93" s="32">
        <v>1</v>
      </c>
      <c r="E93" s="27">
        <v>0.36546674801708356</v>
      </c>
      <c r="F93" s="28">
        <v>0.57657107992678458</v>
      </c>
      <c r="G93" s="28">
        <v>5.7962172056131786E-2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136</v>
      </c>
      <c r="F94" s="31">
        <v>241</v>
      </c>
      <c r="G94" s="31">
        <v>26</v>
      </c>
    </row>
    <row r="95" spans="1:7" ht="15" customHeight="1">
      <c r="A95" s="57"/>
      <c r="B95" s="25"/>
      <c r="C95" s="60"/>
      <c r="D95" s="32">
        <v>1</v>
      </c>
      <c r="E95" s="27">
        <v>0.33746898263027297</v>
      </c>
      <c r="F95" s="28">
        <v>0.59801488833746896</v>
      </c>
      <c r="G95" s="28">
        <v>6.4516129032258063E-2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128</v>
      </c>
      <c r="F96" s="31">
        <v>202</v>
      </c>
      <c r="G96" s="31">
        <v>43</v>
      </c>
    </row>
    <row r="97" spans="1:7" ht="15" customHeight="1">
      <c r="A97" s="57"/>
      <c r="B97" s="25"/>
      <c r="C97" s="60"/>
      <c r="D97" s="32">
        <v>1</v>
      </c>
      <c r="E97" s="27">
        <v>0.34316353887399464</v>
      </c>
      <c r="F97" s="28">
        <v>0.54155495978552282</v>
      </c>
      <c r="G97" s="28">
        <v>0.11528150134048257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14</v>
      </c>
      <c r="F98" s="31">
        <v>10</v>
      </c>
      <c r="G98" s="31">
        <v>4</v>
      </c>
    </row>
    <row r="99" spans="1:7" ht="15" customHeight="1">
      <c r="A99" s="57"/>
      <c r="B99" s="25"/>
      <c r="C99" s="60"/>
      <c r="D99" s="32">
        <v>1</v>
      </c>
      <c r="E99" s="27">
        <v>0.5</v>
      </c>
      <c r="F99" s="28">
        <v>0.35714285714285715</v>
      </c>
      <c r="G99" s="28">
        <v>0.14285714285714285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701" priority="56" rank="1"/>
  </conditionalFormatting>
  <conditionalFormatting sqref="E67:G67">
    <cfRule type="top10" dxfId="1700" priority="49" rank="1"/>
  </conditionalFormatting>
  <conditionalFormatting sqref="E65:G65">
    <cfRule type="top10" dxfId="1699" priority="48" rank="1"/>
  </conditionalFormatting>
  <conditionalFormatting sqref="E63:G63">
    <cfRule type="top10" dxfId="1698" priority="47" rank="1"/>
  </conditionalFormatting>
  <conditionalFormatting sqref="E61:G61">
    <cfRule type="top10" dxfId="1697" priority="46" rank="1"/>
  </conditionalFormatting>
  <conditionalFormatting sqref="E59:G59">
    <cfRule type="top10" dxfId="1696" priority="45" rank="1"/>
  </conditionalFormatting>
  <conditionalFormatting sqref="E57:G57">
    <cfRule type="top10" dxfId="1695" priority="44" rank="1"/>
  </conditionalFormatting>
  <conditionalFormatting sqref="E55:G55">
    <cfRule type="top10" dxfId="1694" priority="43" rank="1"/>
  </conditionalFormatting>
  <conditionalFormatting sqref="E53:G53">
    <cfRule type="top10" dxfId="1693" priority="42" rank="1"/>
  </conditionalFormatting>
  <conditionalFormatting sqref="E51:G51">
    <cfRule type="top10" dxfId="1692" priority="41" rank="1"/>
  </conditionalFormatting>
  <conditionalFormatting sqref="E49:G49">
    <cfRule type="top10" dxfId="1691" priority="40" rank="1"/>
  </conditionalFormatting>
  <conditionalFormatting sqref="E47:G47">
    <cfRule type="top10" dxfId="1690" priority="39" rank="1"/>
  </conditionalFormatting>
  <conditionalFormatting sqref="E45:G45">
    <cfRule type="top10" dxfId="1689" priority="38" rank="1"/>
  </conditionalFormatting>
  <conditionalFormatting sqref="E43:G43">
    <cfRule type="top10" dxfId="1688" priority="37" rank="1"/>
  </conditionalFormatting>
  <conditionalFormatting sqref="E41:G41">
    <cfRule type="top10" dxfId="1687" priority="36" rank="1"/>
  </conditionalFormatting>
  <conditionalFormatting sqref="E39:G39">
    <cfRule type="top10" dxfId="1686" priority="35" rank="1"/>
  </conditionalFormatting>
  <conditionalFormatting sqref="E37:G37">
    <cfRule type="top10" dxfId="1685" priority="34" rank="1"/>
  </conditionalFormatting>
  <conditionalFormatting sqref="E35:G35">
    <cfRule type="top10" dxfId="1684" priority="32" rank="1"/>
  </conditionalFormatting>
  <conditionalFormatting sqref="E33:G33">
    <cfRule type="top10" dxfId="1683" priority="31" rank="1"/>
  </conditionalFormatting>
  <conditionalFormatting sqref="E31:G31">
    <cfRule type="top10" dxfId="1682" priority="30" rank="1"/>
  </conditionalFormatting>
  <conditionalFormatting sqref="E29:G29">
    <cfRule type="top10" dxfId="1681" priority="29" rank="1"/>
  </conditionalFormatting>
  <conditionalFormatting sqref="E27:G27">
    <cfRule type="top10" dxfId="1680" priority="28" rank="1"/>
  </conditionalFormatting>
  <conditionalFormatting sqref="E21:G21">
    <cfRule type="top10" dxfId="1679" priority="27" rank="1"/>
  </conditionalFormatting>
  <conditionalFormatting sqref="E19:G19">
    <cfRule type="top10" dxfId="1678" priority="26" rank="1"/>
  </conditionalFormatting>
  <conditionalFormatting sqref="E17:G17">
    <cfRule type="top10" dxfId="1677" priority="25" rank="1"/>
  </conditionalFormatting>
  <conditionalFormatting sqref="E15:G15">
    <cfRule type="top10" dxfId="1676" priority="24" rank="1"/>
  </conditionalFormatting>
  <conditionalFormatting sqref="E13:G13">
    <cfRule type="top10" dxfId="1675" priority="23" rank="1"/>
  </conditionalFormatting>
  <conditionalFormatting sqref="E11:G11">
    <cfRule type="top10" dxfId="1674" priority="22" rank="1"/>
  </conditionalFormatting>
  <conditionalFormatting sqref="E23:G23">
    <cfRule type="top10" dxfId="1673" priority="21" rank="1"/>
  </conditionalFormatting>
  <conditionalFormatting sqref="E25:G25">
    <cfRule type="top10" dxfId="1672" priority="20" rank="1"/>
  </conditionalFormatting>
  <conditionalFormatting sqref="E81:G81">
    <cfRule type="top10" dxfId="1671" priority="17" rank="1"/>
  </conditionalFormatting>
  <conditionalFormatting sqref="E79:G79">
    <cfRule type="top10" dxfId="1670" priority="16" rank="1"/>
  </conditionalFormatting>
  <conditionalFormatting sqref="E77:G77">
    <cfRule type="top10" dxfId="1669" priority="15" rank="1"/>
  </conditionalFormatting>
  <conditionalFormatting sqref="E75:G75">
    <cfRule type="top10" dxfId="1668" priority="14" rank="1"/>
  </conditionalFormatting>
  <conditionalFormatting sqref="E73:G73">
    <cfRule type="top10" dxfId="1667" priority="13" rank="1"/>
  </conditionalFormatting>
  <conditionalFormatting sqref="E71:G71">
    <cfRule type="top10" dxfId="1666" priority="12" rank="1"/>
  </conditionalFormatting>
  <conditionalFormatting sqref="E69:G69">
    <cfRule type="top10" dxfId="1665" priority="11" rank="1"/>
  </conditionalFormatting>
  <conditionalFormatting sqref="E101:G101">
    <cfRule type="top10" dxfId="1664" priority="9" rank="1"/>
  </conditionalFormatting>
  <conditionalFormatting sqref="E99:G99">
    <cfRule type="top10" dxfId="1663" priority="8" rank="1"/>
  </conditionalFormatting>
  <conditionalFormatting sqref="E97:G97">
    <cfRule type="top10" dxfId="1662" priority="7" rank="1"/>
  </conditionalFormatting>
  <conditionalFormatting sqref="E95:G95">
    <cfRule type="top10" dxfId="1661" priority="6" rank="1"/>
  </conditionalFormatting>
  <conditionalFormatting sqref="E93:G93">
    <cfRule type="top10" dxfId="1660" priority="5" rank="1"/>
  </conditionalFormatting>
  <conditionalFormatting sqref="E91:G91">
    <cfRule type="top10" dxfId="1659" priority="4" rank="1"/>
  </conditionalFormatting>
  <conditionalFormatting sqref="E89:G89">
    <cfRule type="top10" dxfId="1658" priority="3" rank="1"/>
  </conditionalFormatting>
  <conditionalFormatting sqref="E87:G87">
    <cfRule type="top10" dxfId="1657" priority="2" rank="1"/>
  </conditionalFormatting>
  <conditionalFormatting sqref="E85:G85">
    <cfRule type="top10" dxfId="165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277</v>
      </c>
    </row>
    <row r="4" spans="1:16384" ht="15" customHeight="1">
      <c r="B4" s="3" t="s">
        <v>280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12666</v>
      </c>
      <c r="F8" s="17">
        <v>3034</v>
      </c>
      <c r="G8" s="17">
        <v>458</v>
      </c>
    </row>
    <row r="9" spans="1:16384" ht="15" customHeight="1">
      <c r="A9" s="57"/>
      <c r="B9" s="64"/>
      <c r="C9" s="65"/>
      <c r="D9" s="18">
        <v>1</v>
      </c>
      <c r="E9" s="19">
        <v>0.78388414407723728</v>
      </c>
      <c r="F9" s="20">
        <v>0.18777076370837975</v>
      </c>
      <c r="G9" s="20">
        <v>2.8345092214382969E-2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3737</v>
      </c>
      <c r="F10" s="24">
        <v>1116</v>
      </c>
      <c r="G10" s="24">
        <v>139</v>
      </c>
    </row>
    <row r="11" spans="1:16384" ht="15" customHeight="1">
      <c r="A11" s="57"/>
      <c r="B11" s="25"/>
      <c r="C11" s="60"/>
      <c r="D11" s="26">
        <v>1</v>
      </c>
      <c r="E11" s="27">
        <v>0.74859775641025639</v>
      </c>
      <c r="F11" s="28">
        <v>0.22355769230769232</v>
      </c>
      <c r="G11" s="28">
        <v>2.7844551282051284E-2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8716</v>
      </c>
      <c r="F12" s="31">
        <v>1884</v>
      </c>
      <c r="G12" s="31">
        <v>309</v>
      </c>
    </row>
    <row r="13" spans="1:16384" ht="15" customHeight="1">
      <c r="A13" s="57"/>
      <c r="B13" s="43"/>
      <c r="C13" s="61"/>
      <c r="D13" s="44">
        <v>1</v>
      </c>
      <c r="E13" s="45">
        <v>0.79897332477770644</v>
      </c>
      <c r="F13" s="46">
        <v>0.17270143917865982</v>
      </c>
      <c r="G13" s="46">
        <v>2.8325236043633698E-2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291</v>
      </c>
      <c r="F14" s="24">
        <v>62</v>
      </c>
      <c r="G14" s="24">
        <v>8</v>
      </c>
    </row>
    <row r="15" spans="1:16384" ht="15" customHeight="1">
      <c r="A15" s="57"/>
      <c r="B15" s="25"/>
      <c r="C15" s="60"/>
      <c r="D15" s="32">
        <v>1</v>
      </c>
      <c r="E15" s="27">
        <v>0.80609418282548473</v>
      </c>
      <c r="F15" s="28">
        <v>0.17174515235457063</v>
      </c>
      <c r="G15" s="28">
        <v>2.2160664819944598E-2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544</v>
      </c>
      <c r="F16" s="31">
        <v>140</v>
      </c>
      <c r="G16" s="31">
        <v>11</v>
      </c>
    </row>
    <row r="17" spans="1:7" ht="15" customHeight="1">
      <c r="A17" s="57"/>
      <c r="B17" s="25"/>
      <c r="C17" s="60"/>
      <c r="D17" s="32">
        <v>1</v>
      </c>
      <c r="E17" s="27">
        <v>0.78273381294964028</v>
      </c>
      <c r="F17" s="28">
        <v>0.20143884892086331</v>
      </c>
      <c r="G17" s="28">
        <v>1.5827338129496403E-2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700</v>
      </c>
      <c r="F18" s="31">
        <v>151</v>
      </c>
      <c r="G18" s="31">
        <v>16</v>
      </c>
    </row>
    <row r="19" spans="1:7" ht="15" customHeight="1">
      <c r="A19" s="57"/>
      <c r="B19" s="25"/>
      <c r="C19" s="60"/>
      <c r="D19" s="32">
        <v>1</v>
      </c>
      <c r="E19" s="27">
        <v>0.8073817762399077</v>
      </c>
      <c r="F19" s="28">
        <v>0.17416378316032297</v>
      </c>
      <c r="G19" s="28">
        <v>1.845444059976932E-2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1389</v>
      </c>
      <c r="F20" s="31">
        <v>310</v>
      </c>
      <c r="G20" s="31">
        <v>50</v>
      </c>
    </row>
    <row r="21" spans="1:7" ht="15" customHeight="1">
      <c r="A21" s="57"/>
      <c r="B21" s="25"/>
      <c r="C21" s="60"/>
      <c r="D21" s="32">
        <v>1</v>
      </c>
      <c r="E21" s="27">
        <v>0.79416809605488847</v>
      </c>
      <c r="F21" s="28">
        <v>0.17724413950829046</v>
      </c>
      <c r="G21" s="28">
        <v>2.8587764436821039E-2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2795</v>
      </c>
      <c r="F22" s="31">
        <v>665</v>
      </c>
      <c r="G22" s="31">
        <v>104</v>
      </c>
    </row>
    <row r="23" spans="1:7" ht="15" customHeight="1">
      <c r="A23" s="57"/>
      <c r="B23" s="25"/>
      <c r="C23" s="60"/>
      <c r="D23" s="26">
        <v>1</v>
      </c>
      <c r="E23" s="27">
        <v>0.78423120089786758</v>
      </c>
      <c r="F23" s="28">
        <v>0.18658810325476993</v>
      </c>
      <c r="G23" s="28">
        <v>2.9180695847362513E-2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3695</v>
      </c>
      <c r="F24" s="31">
        <v>893</v>
      </c>
      <c r="G24" s="31">
        <v>128</v>
      </c>
    </row>
    <row r="25" spans="1:7" ht="15" customHeight="1">
      <c r="A25" s="57"/>
      <c r="B25" s="25"/>
      <c r="C25" s="60"/>
      <c r="D25" s="26">
        <v>1</v>
      </c>
      <c r="E25" s="27">
        <v>0.78350296861747248</v>
      </c>
      <c r="F25" s="28">
        <v>0.18935538592027143</v>
      </c>
      <c r="G25" s="28">
        <v>2.7141645462256149E-2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2995</v>
      </c>
      <c r="F26" s="31">
        <v>763</v>
      </c>
      <c r="G26" s="31">
        <v>124</v>
      </c>
    </row>
    <row r="27" spans="1:7" ht="15" customHeight="1">
      <c r="A27" s="57"/>
      <c r="B27" s="43"/>
      <c r="C27" s="61"/>
      <c r="D27" s="44">
        <v>1</v>
      </c>
      <c r="E27" s="45">
        <v>0.77150953116950027</v>
      </c>
      <c r="F27" s="46">
        <v>0.19654817104585265</v>
      </c>
      <c r="G27" s="46">
        <v>3.1942297784647092E-2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4475</v>
      </c>
      <c r="F28" s="24">
        <v>920</v>
      </c>
      <c r="G28" s="24">
        <v>159</v>
      </c>
    </row>
    <row r="29" spans="1:7" ht="15" customHeight="1">
      <c r="A29" s="57"/>
      <c r="B29" s="25"/>
      <c r="C29" s="60"/>
      <c r="D29" s="32">
        <v>1</v>
      </c>
      <c r="E29" s="27">
        <v>0.80572560316888731</v>
      </c>
      <c r="F29" s="28">
        <v>0.16564638098667628</v>
      </c>
      <c r="G29" s="28">
        <v>2.8628015844436441E-2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3225</v>
      </c>
      <c r="F30" s="31">
        <v>735</v>
      </c>
      <c r="G30" s="31">
        <v>88</v>
      </c>
    </row>
    <row r="31" spans="1:7" ht="15" customHeight="1">
      <c r="A31" s="57"/>
      <c r="B31" s="25"/>
      <c r="C31" s="60"/>
      <c r="D31" s="32">
        <v>1</v>
      </c>
      <c r="E31" s="27">
        <v>0.79668972332015808</v>
      </c>
      <c r="F31" s="28">
        <v>0.1815711462450593</v>
      </c>
      <c r="G31" s="28">
        <v>2.1739130434782608E-2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303</v>
      </c>
      <c r="F32" s="31">
        <v>67</v>
      </c>
      <c r="G32" s="31">
        <v>8</v>
      </c>
    </row>
    <row r="33" spans="1:7" ht="15" customHeight="1">
      <c r="A33" s="57"/>
      <c r="B33" s="25"/>
      <c r="C33" s="60"/>
      <c r="D33" s="32">
        <v>1</v>
      </c>
      <c r="E33" s="27">
        <v>0.80158730158730163</v>
      </c>
      <c r="F33" s="28">
        <v>0.17724867724867724</v>
      </c>
      <c r="G33" s="28">
        <v>2.1164021164021163E-2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2353</v>
      </c>
      <c r="F34" s="31">
        <v>680</v>
      </c>
      <c r="G34" s="31">
        <v>86</v>
      </c>
    </row>
    <row r="35" spans="1:7" ht="15" customHeight="1">
      <c r="A35" s="57"/>
      <c r="B35" s="43"/>
      <c r="C35" s="61"/>
      <c r="D35" s="44">
        <v>1</v>
      </c>
      <c r="E35" s="45">
        <v>0.75440846425136265</v>
      </c>
      <c r="F35" s="46">
        <v>0.21801859570375121</v>
      </c>
      <c r="G35" s="46">
        <v>2.7572940044886182E-2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1039</v>
      </c>
      <c r="F36" s="24">
        <v>133</v>
      </c>
      <c r="G36" s="24">
        <v>33</v>
      </c>
    </row>
    <row r="37" spans="1:7" ht="15" customHeight="1">
      <c r="A37" s="57"/>
      <c r="B37" s="25"/>
      <c r="C37" s="60"/>
      <c r="D37" s="32">
        <v>1</v>
      </c>
      <c r="E37" s="27">
        <v>0.86224066390041498</v>
      </c>
      <c r="F37" s="28">
        <v>0.11037344398340249</v>
      </c>
      <c r="G37" s="28">
        <v>2.7385892116182572E-2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1256</v>
      </c>
      <c r="F38" s="31">
        <v>242</v>
      </c>
      <c r="G38" s="31">
        <v>48</v>
      </c>
    </row>
    <row r="39" spans="1:7" ht="15" customHeight="1">
      <c r="A39" s="57"/>
      <c r="B39" s="25"/>
      <c r="C39" s="60"/>
      <c r="D39" s="32">
        <v>1</v>
      </c>
      <c r="E39" s="27">
        <v>0.81241914618369993</v>
      </c>
      <c r="F39" s="28">
        <v>0.15653298835705046</v>
      </c>
      <c r="G39" s="28">
        <v>3.1047865459249677E-2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9905</v>
      </c>
      <c r="F40" s="31">
        <v>2572</v>
      </c>
      <c r="G40" s="31">
        <v>302</v>
      </c>
    </row>
    <row r="41" spans="1:7" ht="15" customHeight="1">
      <c r="A41" s="57"/>
      <c r="B41" s="43"/>
      <c r="C41" s="61"/>
      <c r="D41" s="44">
        <v>1</v>
      </c>
      <c r="E41" s="45">
        <v>0.77509977306518507</v>
      </c>
      <c r="F41" s="46">
        <v>0.20126770482823383</v>
      </c>
      <c r="G41" s="46">
        <v>2.3632522106581108E-2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406</v>
      </c>
      <c r="F42" s="38">
        <v>80</v>
      </c>
      <c r="G42" s="38">
        <v>11</v>
      </c>
    </row>
    <row r="43" spans="1:7" ht="15" customHeight="1">
      <c r="A43" s="57"/>
      <c r="B43" s="25"/>
      <c r="C43" s="60"/>
      <c r="D43" s="32">
        <v>1</v>
      </c>
      <c r="E43" s="27">
        <v>0.81690140845070425</v>
      </c>
      <c r="F43" s="28">
        <v>0.16096579476861167</v>
      </c>
      <c r="G43" s="28">
        <v>2.2132796780684104E-2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6488</v>
      </c>
      <c r="F44" s="40">
        <v>1493</v>
      </c>
      <c r="G44" s="40">
        <v>166</v>
      </c>
    </row>
    <row r="45" spans="1:7" ht="15" customHeight="1">
      <c r="A45" s="57"/>
      <c r="B45" s="25"/>
      <c r="C45" s="60"/>
      <c r="D45" s="32">
        <v>1</v>
      </c>
      <c r="E45" s="27">
        <v>0.7963667607708359</v>
      </c>
      <c r="F45" s="28">
        <v>0.18325764084939242</v>
      </c>
      <c r="G45" s="28">
        <v>2.0375598379771695E-2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4111</v>
      </c>
      <c r="F46" s="40">
        <v>978</v>
      </c>
      <c r="G46" s="40">
        <v>108</v>
      </c>
    </row>
    <row r="47" spans="1:7" ht="15" customHeight="1">
      <c r="A47" s="57"/>
      <c r="B47" s="25"/>
      <c r="C47" s="60"/>
      <c r="D47" s="32">
        <v>1</v>
      </c>
      <c r="E47" s="27">
        <v>0.79103328843563592</v>
      </c>
      <c r="F47" s="28">
        <v>0.18818549162978643</v>
      </c>
      <c r="G47" s="28">
        <v>2.0781219934577641E-2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1390</v>
      </c>
      <c r="F48" s="40">
        <v>412</v>
      </c>
      <c r="G48" s="40">
        <v>56</v>
      </c>
    </row>
    <row r="49" spans="1:7" ht="15" customHeight="1">
      <c r="A49" s="57"/>
      <c r="B49" s="43"/>
      <c r="C49" s="61"/>
      <c r="D49" s="44">
        <v>1</v>
      </c>
      <c r="E49" s="45">
        <v>0.74811625403659854</v>
      </c>
      <c r="F49" s="46">
        <v>0.2217438105489774</v>
      </c>
      <c r="G49" s="46">
        <v>3.0139935414424113E-2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2325</v>
      </c>
      <c r="F50" s="24">
        <v>425</v>
      </c>
      <c r="G50" s="24">
        <v>101</v>
      </c>
    </row>
    <row r="51" spans="1:7" ht="15" customHeight="1">
      <c r="A51" s="57"/>
      <c r="B51" s="25"/>
      <c r="C51" s="60"/>
      <c r="D51" s="32">
        <v>1</v>
      </c>
      <c r="E51" s="27">
        <v>0.81550333216415294</v>
      </c>
      <c r="F51" s="28">
        <v>0.14907050157839355</v>
      </c>
      <c r="G51" s="28">
        <v>3.5426166257453526E-2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1558</v>
      </c>
      <c r="F52" s="31">
        <v>388</v>
      </c>
      <c r="G52" s="31">
        <v>29</v>
      </c>
    </row>
    <row r="53" spans="1:7" ht="15" customHeight="1">
      <c r="A53" s="57"/>
      <c r="B53" s="25"/>
      <c r="C53" s="60"/>
      <c r="D53" s="32">
        <v>1</v>
      </c>
      <c r="E53" s="27">
        <v>0.78886075949367085</v>
      </c>
      <c r="F53" s="28">
        <v>0.19645569620253164</v>
      </c>
      <c r="G53" s="28">
        <v>1.4683544303797468E-2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712</v>
      </c>
      <c r="F54" s="31">
        <v>197</v>
      </c>
      <c r="G54" s="31">
        <v>14</v>
      </c>
    </row>
    <row r="55" spans="1:7" ht="15" customHeight="1">
      <c r="A55" s="57"/>
      <c r="B55" s="25"/>
      <c r="C55" s="60"/>
      <c r="D55" s="32">
        <v>1</v>
      </c>
      <c r="E55" s="27">
        <v>0.77139761646803895</v>
      </c>
      <c r="F55" s="28">
        <v>0.2134344528710726</v>
      </c>
      <c r="G55" s="28">
        <v>1.5167930660888408E-2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960</v>
      </c>
      <c r="F56" s="31">
        <v>222</v>
      </c>
      <c r="G56" s="31">
        <v>33</v>
      </c>
    </row>
    <row r="57" spans="1:7" ht="15" customHeight="1">
      <c r="A57" s="57"/>
      <c r="B57" s="25"/>
      <c r="C57" s="60"/>
      <c r="D57" s="32">
        <v>1</v>
      </c>
      <c r="E57" s="27">
        <v>0.79012345679012341</v>
      </c>
      <c r="F57" s="28">
        <v>0.18271604938271604</v>
      </c>
      <c r="G57" s="28">
        <v>2.7160493827160494E-2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1615</v>
      </c>
      <c r="F58" s="31">
        <v>358</v>
      </c>
      <c r="G58" s="31">
        <v>89</v>
      </c>
    </row>
    <row r="59" spans="1:7" ht="15" customHeight="1">
      <c r="A59" s="57"/>
      <c r="B59" s="25"/>
      <c r="C59" s="60"/>
      <c r="D59" s="32">
        <v>1</v>
      </c>
      <c r="E59" s="27">
        <v>0.78322017458777882</v>
      </c>
      <c r="F59" s="28">
        <v>0.17361784675072744</v>
      </c>
      <c r="G59" s="28">
        <v>4.3161978661493697E-2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925</v>
      </c>
      <c r="F60" s="31">
        <v>198</v>
      </c>
      <c r="G60" s="31">
        <v>18</v>
      </c>
    </row>
    <row r="61" spans="1:7" ht="15" customHeight="1">
      <c r="A61" s="57"/>
      <c r="B61" s="25"/>
      <c r="C61" s="60"/>
      <c r="D61" s="32">
        <v>1</v>
      </c>
      <c r="E61" s="27">
        <v>0.81069237510955305</v>
      </c>
      <c r="F61" s="28">
        <v>0.17353198948290974</v>
      </c>
      <c r="G61" s="28">
        <v>1.5775635407537247E-2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1821</v>
      </c>
      <c r="F62" s="31">
        <v>397</v>
      </c>
      <c r="G62" s="31">
        <v>47</v>
      </c>
    </row>
    <row r="63" spans="1:7" ht="15" customHeight="1">
      <c r="A63" s="57"/>
      <c r="B63" s="25"/>
      <c r="C63" s="60"/>
      <c r="D63" s="32">
        <v>1</v>
      </c>
      <c r="E63" s="27">
        <v>0.80397350993377481</v>
      </c>
      <c r="F63" s="28">
        <v>0.17527593818984546</v>
      </c>
      <c r="G63" s="28">
        <v>2.075055187637969E-2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885</v>
      </c>
      <c r="F64" s="31">
        <v>267</v>
      </c>
      <c r="G64" s="31">
        <v>35</v>
      </c>
    </row>
    <row r="65" spans="1:7" ht="15" customHeight="1">
      <c r="A65" s="57"/>
      <c r="B65" s="25"/>
      <c r="C65" s="60"/>
      <c r="D65" s="32">
        <v>1</v>
      </c>
      <c r="E65" s="27">
        <v>0.74557708508845832</v>
      </c>
      <c r="F65" s="28">
        <v>0.22493681550126368</v>
      </c>
      <c r="G65" s="28">
        <v>2.9486099410278011E-2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1865</v>
      </c>
      <c r="F66" s="31">
        <v>582</v>
      </c>
      <c r="G66" s="31">
        <v>92</v>
      </c>
    </row>
    <row r="67" spans="1:7" ht="15" customHeight="1">
      <c r="A67" s="57"/>
      <c r="B67" s="43"/>
      <c r="C67" s="61"/>
      <c r="D67" s="44">
        <v>1</v>
      </c>
      <c r="E67" s="45">
        <v>0.73454115793619534</v>
      </c>
      <c r="F67" s="46">
        <v>0.22922410397794407</v>
      </c>
      <c r="G67" s="46">
        <v>3.6234738085860578E-2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2507</v>
      </c>
      <c r="F68" s="24">
        <v>363</v>
      </c>
      <c r="G68" s="24">
        <v>82</v>
      </c>
    </row>
    <row r="69" spans="1:7" ht="15" customHeight="1">
      <c r="A69" s="57"/>
      <c r="B69" s="25"/>
      <c r="C69" s="60"/>
      <c r="D69" s="32">
        <v>1</v>
      </c>
      <c r="E69" s="27">
        <v>0.8492547425474255</v>
      </c>
      <c r="F69" s="28">
        <v>0.12296747967479675</v>
      </c>
      <c r="G69" s="28">
        <v>2.7777777777777776E-2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2504</v>
      </c>
      <c r="F70" s="31">
        <v>334</v>
      </c>
      <c r="G70" s="31">
        <v>74</v>
      </c>
    </row>
    <row r="71" spans="1:7" ht="15" customHeight="1">
      <c r="A71" s="57"/>
      <c r="B71" s="25"/>
      <c r="C71" s="60"/>
      <c r="D71" s="32">
        <v>1</v>
      </c>
      <c r="E71" s="27">
        <v>0.85989010989010994</v>
      </c>
      <c r="F71" s="28">
        <v>0.11469780219780219</v>
      </c>
      <c r="G71" s="28">
        <v>2.5412087912087912E-2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2917</v>
      </c>
      <c r="F72" s="31">
        <v>809</v>
      </c>
      <c r="G72" s="31">
        <v>86</v>
      </c>
    </row>
    <row r="73" spans="1:7" ht="15" customHeight="1">
      <c r="A73" s="57"/>
      <c r="B73" s="25"/>
      <c r="C73" s="60"/>
      <c r="D73" s="32">
        <v>1</v>
      </c>
      <c r="E73" s="27">
        <v>0.76521511017838406</v>
      </c>
      <c r="F73" s="28">
        <v>0.21222455403987409</v>
      </c>
      <c r="G73" s="28">
        <v>2.2560335781741866E-2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1946</v>
      </c>
      <c r="F74" s="31">
        <v>739</v>
      </c>
      <c r="G74" s="31">
        <v>65</v>
      </c>
    </row>
    <row r="75" spans="1:7" ht="15" customHeight="1">
      <c r="A75" s="57"/>
      <c r="B75" s="25"/>
      <c r="C75" s="60"/>
      <c r="D75" s="32">
        <v>1</v>
      </c>
      <c r="E75" s="27">
        <v>0.70763636363636362</v>
      </c>
      <c r="F75" s="28">
        <v>0.2687272727272727</v>
      </c>
      <c r="G75" s="28">
        <v>2.3636363636363636E-2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1150</v>
      </c>
      <c r="F76" s="31">
        <v>391</v>
      </c>
      <c r="G76" s="31">
        <v>44</v>
      </c>
    </row>
    <row r="77" spans="1:7" ht="15" customHeight="1">
      <c r="A77" s="57"/>
      <c r="B77" s="25"/>
      <c r="C77" s="60"/>
      <c r="D77" s="32">
        <v>1</v>
      </c>
      <c r="E77" s="27">
        <v>0.72555205047318616</v>
      </c>
      <c r="F77" s="28">
        <v>0.24668769716088329</v>
      </c>
      <c r="G77" s="28">
        <v>2.7760252365930601E-2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1023</v>
      </c>
      <c r="F78" s="31">
        <v>250</v>
      </c>
      <c r="G78" s="31">
        <v>56</v>
      </c>
    </row>
    <row r="79" spans="1:7" ht="15" customHeight="1">
      <c r="A79" s="57"/>
      <c r="B79" s="25"/>
      <c r="C79" s="60"/>
      <c r="D79" s="32">
        <v>1</v>
      </c>
      <c r="E79" s="27">
        <v>0.76975169300225732</v>
      </c>
      <c r="F79" s="28">
        <v>0.18811136192626035</v>
      </c>
      <c r="G79" s="28">
        <v>4.2136945071482315E-2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516</v>
      </c>
      <c r="F80" s="31">
        <v>125</v>
      </c>
      <c r="G80" s="31">
        <v>45</v>
      </c>
    </row>
    <row r="81" spans="1:7" ht="15" customHeight="1">
      <c r="A81" s="57"/>
      <c r="B81" s="25"/>
      <c r="C81" s="60"/>
      <c r="D81" s="32">
        <v>1</v>
      </c>
      <c r="E81" s="27">
        <v>0.75218658892128276</v>
      </c>
      <c r="F81" s="28">
        <v>0.18221574344023322</v>
      </c>
      <c r="G81" s="28">
        <v>6.5597667638483959E-2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3612</v>
      </c>
      <c r="F84" s="24">
        <v>472</v>
      </c>
      <c r="G84" s="24">
        <v>103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0.86267016957248621</v>
      </c>
      <c r="F85" s="28">
        <v>0.11272987819441127</v>
      </c>
      <c r="G85" s="28">
        <v>2.4599952233102459E-2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3108</v>
      </c>
      <c r="F86" s="31">
        <v>548</v>
      </c>
      <c r="G86" s="31">
        <v>81</v>
      </c>
    </row>
    <row r="87" spans="1:7" ht="15" customHeight="1">
      <c r="A87" s="57"/>
      <c r="B87" s="25"/>
      <c r="C87" s="60"/>
      <c r="D87" s="32">
        <v>1</v>
      </c>
      <c r="E87" s="27">
        <v>0.83168316831683164</v>
      </c>
      <c r="F87" s="28">
        <v>0.14664169119614665</v>
      </c>
      <c r="G87" s="28">
        <v>2.1675140487021675E-2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1682</v>
      </c>
      <c r="F88" s="31">
        <v>471</v>
      </c>
      <c r="G88" s="31">
        <v>67</v>
      </c>
    </row>
    <row r="89" spans="1:7" ht="15" customHeight="1">
      <c r="A89" s="57"/>
      <c r="B89" s="25"/>
      <c r="C89" s="60"/>
      <c r="D89" s="32">
        <v>1</v>
      </c>
      <c r="E89" s="27">
        <v>0.75765765765765769</v>
      </c>
      <c r="F89" s="28">
        <v>0.21216216216216216</v>
      </c>
      <c r="G89" s="28">
        <v>3.0180180180180181E-2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2286</v>
      </c>
      <c r="F90" s="31">
        <v>803</v>
      </c>
      <c r="G90" s="31">
        <v>77</v>
      </c>
    </row>
    <row r="91" spans="1:7" ht="15" customHeight="1">
      <c r="A91" s="57"/>
      <c r="B91" s="25"/>
      <c r="C91" s="60"/>
      <c r="D91" s="32">
        <v>1</v>
      </c>
      <c r="E91" s="27">
        <v>0.72204674668351232</v>
      </c>
      <c r="F91" s="28">
        <v>0.253632343651295</v>
      </c>
      <c r="G91" s="28">
        <v>2.4320909665192673E-2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1136</v>
      </c>
      <c r="F92" s="31">
        <v>437</v>
      </c>
      <c r="G92" s="31">
        <v>66</v>
      </c>
    </row>
    <row r="93" spans="1:7" ht="15" customHeight="1">
      <c r="A93" s="57"/>
      <c r="B93" s="25"/>
      <c r="C93" s="60"/>
      <c r="D93" s="32">
        <v>1</v>
      </c>
      <c r="E93" s="27">
        <v>0.69310555216595482</v>
      </c>
      <c r="F93" s="28">
        <v>0.2666259914582062</v>
      </c>
      <c r="G93" s="28">
        <v>4.0268456375838924E-2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268</v>
      </c>
      <c r="F94" s="31">
        <v>115</v>
      </c>
      <c r="G94" s="31">
        <v>20</v>
      </c>
    </row>
    <row r="95" spans="1:7" ht="15" customHeight="1">
      <c r="A95" s="57"/>
      <c r="B95" s="25"/>
      <c r="C95" s="60"/>
      <c r="D95" s="32">
        <v>1</v>
      </c>
      <c r="E95" s="27">
        <v>0.66501240694789077</v>
      </c>
      <c r="F95" s="28">
        <v>0.28535980148883372</v>
      </c>
      <c r="G95" s="28">
        <v>4.9627791563275438E-2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256</v>
      </c>
      <c r="F96" s="31">
        <v>90</v>
      </c>
      <c r="G96" s="31">
        <v>27</v>
      </c>
    </row>
    <row r="97" spans="1:7" ht="15" customHeight="1">
      <c r="A97" s="57"/>
      <c r="B97" s="25"/>
      <c r="C97" s="60"/>
      <c r="D97" s="32">
        <v>1</v>
      </c>
      <c r="E97" s="27">
        <v>0.68632707774798929</v>
      </c>
      <c r="F97" s="28">
        <v>0.24128686327077747</v>
      </c>
      <c r="G97" s="28">
        <v>7.2386058981233251E-2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18</v>
      </c>
      <c r="F98" s="31">
        <v>9</v>
      </c>
      <c r="G98" s="31">
        <v>1</v>
      </c>
    </row>
    <row r="99" spans="1:7" ht="15" customHeight="1">
      <c r="A99" s="57"/>
      <c r="B99" s="25"/>
      <c r="C99" s="60"/>
      <c r="D99" s="32">
        <v>1</v>
      </c>
      <c r="E99" s="27">
        <v>0.6428571428571429</v>
      </c>
      <c r="F99" s="28">
        <v>0.32142857142857145</v>
      </c>
      <c r="G99" s="28">
        <v>3.5714285714285712E-2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655" priority="56" rank="1"/>
  </conditionalFormatting>
  <conditionalFormatting sqref="E67:G67">
    <cfRule type="top10" dxfId="1654" priority="49" rank="1"/>
  </conditionalFormatting>
  <conditionalFormatting sqref="E65:G65">
    <cfRule type="top10" dxfId="1653" priority="48" rank="1"/>
  </conditionalFormatting>
  <conditionalFormatting sqref="E63:G63">
    <cfRule type="top10" dxfId="1652" priority="47" rank="1"/>
  </conditionalFormatting>
  <conditionalFormatting sqref="E61:G61">
    <cfRule type="top10" dxfId="1651" priority="46" rank="1"/>
  </conditionalFormatting>
  <conditionalFormatting sqref="E59:G59">
    <cfRule type="top10" dxfId="1650" priority="45" rank="1"/>
  </conditionalFormatting>
  <conditionalFormatting sqref="E57:G57">
    <cfRule type="top10" dxfId="1649" priority="44" rank="1"/>
  </conditionalFormatting>
  <conditionalFormatting sqref="E55:G55">
    <cfRule type="top10" dxfId="1648" priority="43" rank="1"/>
  </conditionalFormatting>
  <conditionalFormatting sqref="E53:G53">
    <cfRule type="top10" dxfId="1647" priority="42" rank="1"/>
  </conditionalFormatting>
  <conditionalFormatting sqref="E51:G51">
    <cfRule type="top10" dxfId="1646" priority="41" rank="1"/>
  </conditionalFormatting>
  <conditionalFormatting sqref="E49:G49">
    <cfRule type="top10" dxfId="1645" priority="40" rank="1"/>
  </conditionalFormatting>
  <conditionalFormatting sqref="E47:G47">
    <cfRule type="top10" dxfId="1644" priority="39" rank="1"/>
  </conditionalFormatting>
  <conditionalFormatting sqref="E45:G45">
    <cfRule type="top10" dxfId="1643" priority="38" rank="1"/>
  </conditionalFormatting>
  <conditionalFormatting sqref="E43:G43">
    <cfRule type="top10" dxfId="1642" priority="37" rank="1"/>
  </conditionalFormatting>
  <conditionalFormatting sqref="E41:G41">
    <cfRule type="top10" dxfId="1641" priority="36" rank="1"/>
  </conditionalFormatting>
  <conditionalFormatting sqref="E39:G39">
    <cfRule type="top10" dxfId="1640" priority="35" rank="1"/>
  </conditionalFormatting>
  <conditionalFormatting sqref="E37:G37">
    <cfRule type="top10" dxfId="1639" priority="34" rank="1"/>
  </conditionalFormatting>
  <conditionalFormatting sqref="E35:G35">
    <cfRule type="top10" dxfId="1638" priority="32" rank="1"/>
  </conditionalFormatting>
  <conditionalFormatting sqref="E33:G33">
    <cfRule type="top10" dxfId="1637" priority="31" rank="1"/>
  </conditionalFormatting>
  <conditionalFormatting sqref="E31:G31">
    <cfRule type="top10" dxfId="1636" priority="30" rank="1"/>
  </conditionalFormatting>
  <conditionalFormatting sqref="E29:G29">
    <cfRule type="top10" dxfId="1635" priority="29" rank="1"/>
  </conditionalFormatting>
  <conditionalFormatting sqref="E27:G27">
    <cfRule type="top10" dxfId="1634" priority="28" rank="1"/>
  </conditionalFormatting>
  <conditionalFormatting sqref="E21:G21">
    <cfRule type="top10" dxfId="1633" priority="27" rank="1"/>
  </conditionalFormatting>
  <conditionalFormatting sqref="E19:G19">
    <cfRule type="top10" dxfId="1632" priority="26" rank="1"/>
  </conditionalFormatting>
  <conditionalFormatting sqref="E17:G17">
    <cfRule type="top10" dxfId="1631" priority="25" rank="1"/>
  </conditionalFormatting>
  <conditionalFormatting sqref="E15:G15">
    <cfRule type="top10" dxfId="1630" priority="24" rank="1"/>
  </conditionalFormatting>
  <conditionalFormatting sqref="E13:G13">
    <cfRule type="top10" dxfId="1629" priority="23" rank="1"/>
  </conditionalFormatting>
  <conditionalFormatting sqref="E11:G11">
    <cfRule type="top10" dxfId="1628" priority="22" rank="1"/>
  </conditionalFormatting>
  <conditionalFormatting sqref="E23:G23">
    <cfRule type="top10" dxfId="1627" priority="21" rank="1"/>
  </conditionalFormatting>
  <conditionalFormatting sqref="E25:G25">
    <cfRule type="top10" dxfId="1626" priority="20" rank="1"/>
  </conditionalFormatting>
  <conditionalFormatting sqref="E81:G81">
    <cfRule type="top10" dxfId="1625" priority="17" rank="1"/>
  </conditionalFormatting>
  <conditionalFormatting sqref="E79:G79">
    <cfRule type="top10" dxfId="1624" priority="16" rank="1"/>
  </conditionalFormatting>
  <conditionalFormatting sqref="E77:G77">
    <cfRule type="top10" dxfId="1623" priority="15" rank="1"/>
  </conditionalFormatting>
  <conditionalFormatting sqref="E75:G75">
    <cfRule type="top10" dxfId="1622" priority="14" rank="1"/>
  </conditionalFormatting>
  <conditionalFormatting sqref="E73:G73">
    <cfRule type="top10" dxfId="1621" priority="13" rank="1"/>
  </conditionalFormatting>
  <conditionalFormatting sqref="E71:G71">
    <cfRule type="top10" dxfId="1620" priority="12" rank="1"/>
  </conditionalFormatting>
  <conditionalFormatting sqref="E69:G69">
    <cfRule type="top10" dxfId="1619" priority="11" rank="1"/>
  </conditionalFormatting>
  <conditionalFormatting sqref="E101:G101">
    <cfRule type="top10" dxfId="1618" priority="9" rank="1"/>
  </conditionalFormatting>
  <conditionalFormatting sqref="E99:G99">
    <cfRule type="top10" dxfId="1617" priority="8" rank="1"/>
  </conditionalFormatting>
  <conditionalFormatting sqref="E97:G97">
    <cfRule type="top10" dxfId="1616" priority="7" rank="1"/>
  </conditionalFormatting>
  <conditionalFormatting sqref="E95:G95">
    <cfRule type="top10" dxfId="1615" priority="6" rank="1"/>
  </conditionalFormatting>
  <conditionalFormatting sqref="E93:G93">
    <cfRule type="top10" dxfId="1614" priority="5" rank="1"/>
  </conditionalFormatting>
  <conditionalFormatting sqref="E91:G91">
    <cfRule type="top10" dxfId="1613" priority="4" rank="1"/>
  </conditionalFormatting>
  <conditionalFormatting sqref="E89:G89">
    <cfRule type="top10" dxfId="1612" priority="3" rank="1"/>
  </conditionalFormatting>
  <conditionalFormatting sqref="E87:G87">
    <cfRule type="top10" dxfId="1611" priority="2" rank="1"/>
  </conditionalFormatting>
  <conditionalFormatting sqref="E85:G85">
    <cfRule type="top10" dxfId="161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273</v>
      </c>
    </row>
    <row r="4" spans="1:16384" ht="15" customHeight="1">
      <c r="B4" s="3" t="s">
        <v>281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355</v>
      </c>
      <c r="F7" s="13" t="s">
        <v>356</v>
      </c>
      <c r="G7" s="13" t="s">
        <v>357</v>
      </c>
      <c r="H7" s="13" t="s">
        <v>358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964</v>
      </c>
      <c r="F8" s="17">
        <v>1310</v>
      </c>
      <c r="G8" s="17">
        <v>10224</v>
      </c>
      <c r="H8" s="17">
        <v>2168</v>
      </c>
      <c r="I8" s="17">
        <v>1492</v>
      </c>
    </row>
    <row r="9" spans="1:16384" ht="15" customHeight="1">
      <c r="A9" s="57"/>
      <c r="B9" s="64"/>
      <c r="C9" s="65"/>
      <c r="D9" s="18">
        <v>1</v>
      </c>
      <c r="E9" s="19">
        <v>5.9660849114989478E-2</v>
      </c>
      <c r="F9" s="20">
        <v>8.1074390394850843E-2</v>
      </c>
      <c r="G9" s="20">
        <v>0.63275157816561456</v>
      </c>
      <c r="H9" s="20">
        <v>0.13417502166109668</v>
      </c>
      <c r="I9" s="20">
        <v>9.2338160663448451E-2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338</v>
      </c>
      <c r="F10" s="24">
        <v>551</v>
      </c>
      <c r="G10" s="24">
        <v>2854</v>
      </c>
      <c r="H10" s="24">
        <v>826</v>
      </c>
      <c r="I10" s="24">
        <v>423</v>
      </c>
    </row>
    <row r="11" spans="1:16384" ht="15" customHeight="1">
      <c r="A11" s="57"/>
      <c r="B11" s="25"/>
      <c r="C11" s="60"/>
      <c r="D11" s="26">
        <v>1</v>
      </c>
      <c r="E11" s="27">
        <v>6.7708333333333329E-2</v>
      </c>
      <c r="F11" s="28">
        <v>0.11037660256410256</v>
      </c>
      <c r="G11" s="28">
        <v>0.57171474358974361</v>
      </c>
      <c r="H11" s="28">
        <v>0.16546474358974358</v>
      </c>
      <c r="I11" s="28">
        <v>8.4735576923076927E-2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603</v>
      </c>
      <c r="F12" s="31">
        <v>733</v>
      </c>
      <c r="G12" s="31">
        <v>7228</v>
      </c>
      <c r="H12" s="31">
        <v>1284</v>
      </c>
      <c r="I12" s="31">
        <v>1061</v>
      </c>
    </row>
    <row r="13" spans="1:16384" ht="15" customHeight="1">
      <c r="A13" s="57"/>
      <c r="B13" s="43"/>
      <c r="C13" s="61"/>
      <c r="D13" s="44">
        <v>1</v>
      </c>
      <c r="E13" s="45">
        <v>5.5275460628838577E-2</v>
      </c>
      <c r="F13" s="46">
        <v>6.7192226601888352E-2</v>
      </c>
      <c r="G13" s="46">
        <v>0.66257218810156748</v>
      </c>
      <c r="H13" s="46">
        <v>0.11770098084150701</v>
      </c>
      <c r="I13" s="46">
        <v>9.7259143826198546E-2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36</v>
      </c>
      <c r="F14" s="24">
        <v>105</v>
      </c>
      <c r="G14" s="24">
        <v>121</v>
      </c>
      <c r="H14" s="24">
        <v>87</v>
      </c>
      <c r="I14" s="24">
        <v>12</v>
      </c>
    </row>
    <row r="15" spans="1:16384" ht="15" customHeight="1">
      <c r="A15" s="57"/>
      <c r="B15" s="25"/>
      <c r="C15" s="60"/>
      <c r="D15" s="32">
        <v>1</v>
      </c>
      <c r="E15" s="27">
        <v>9.9722991689750698E-2</v>
      </c>
      <c r="F15" s="28">
        <v>0.29085872576177285</v>
      </c>
      <c r="G15" s="28">
        <v>0.33518005540166207</v>
      </c>
      <c r="H15" s="28">
        <v>0.24099722991689751</v>
      </c>
      <c r="I15" s="28">
        <v>3.3240997229916899E-2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45</v>
      </c>
      <c r="F16" s="31">
        <v>145</v>
      </c>
      <c r="G16" s="31">
        <v>298</v>
      </c>
      <c r="H16" s="31">
        <v>171</v>
      </c>
      <c r="I16" s="31">
        <v>36</v>
      </c>
    </row>
    <row r="17" spans="1:9" ht="15" customHeight="1">
      <c r="A17" s="57"/>
      <c r="B17" s="25"/>
      <c r="C17" s="60"/>
      <c r="D17" s="32">
        <v>1</v>
      </c>
      <c r="E17" s="27">
        <v>6.4748201438848921E-2</v>
      </c>
      <c r="F17" s="28">
        <v>0.20863309352517986</v>
      </c>
      <c r="G17" s="28">
        <v>0.4287769784172662</v>
      </c>
      <c r="H17" s="28">
        <v>0.24604316546762589</v>
      </c>
      <c r="I17" s="28">
        <v>5.1798561151079135E-2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80</v>
      </c>
      <c r="F18" s="31">
        <v>142</v>
      </c>
      <c r="G18" s="31">
        <v>403</v>
      </c>
      <c r="H18" s="31">
        <v>176</v>
      </c>
      <c r="I18" s="31">
        <v>66</v>
      </c>
    </row>
    <row r="19" spans="1:9" ht="15" customHeight="1">
      <c r="A19" s="57"/>
      <c r="B19" s="25"/>
      <c r="C19" s="60"/>
      <c r="D19" s="32">
        <v>1</v>
      </c>
      <c r="E19" s="27">
        <v>9.22722029988466E-2</v>
      </c>
      <c r="F19" s="28">
        <v>0.1637831603229527</v>
      </c>
      <c r="G19" s="28">
        <v>0.46482122260668973</v>
      </c>
      <c r="H19" s="28">
        <v>0.20299884659746251</v>
      </c>
      <c r="I19" s="28">
        <v>7.6124567474048443E-2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143</v>
      </c>
      <c r="F20" s="31">
        <v>222</v>
      </c>
      <c r="G20" s="31">
        <v>974</v>
      </c>
      <c r="H20" s="31">
        <v>253</v>
      </c>
      <c r="I20" s="31">
        <v>157</v>
      </c>
    </row>
    <row r="21" spans="1:9" ht="15" customHeight="1">
      <c r="A21" s="57"/>
      <c r="B21" s="25"/>
      <c r="C21" s="60"/>
      <c r="D21" s="32">
        <v>1</v>
      </c>
      <c r="E21" s="27">
        <v>8.1761006289308172E-2</v>
      </c>
      <c r="F21" s="28">
        <v>0.12692967409948541</v>
      </c>
      <c r="G21" s="28">
        <v>0.55688965122927392</v>
      </c>
      <c r="H21" s="28">
        <v>0.14465408805031446</v>
      </c>
      <c r="I21" s="28">
        <v>8.9765580331618064E-2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234</v>
      </c>
      <c r="F22" s="31">
        <v>283</v>
      </c>
      <c r="G22" s="31">
        <v>2311</v>
      </c>
      <c r="H22" s="31">
        <v>448</v>
      </c>
      <c r="I22" s="31">
        <v>288</v>
      </c>
    </row>
    <row r="23" spans="1:9" ht="15" customHeight="1">
      <c r="A23" s="57"/>
      <c r="B23" s="25"/>
      <c r="C23" s="60"/>
      <c r="D23" s="26">
        <v>1</v>
      </c>
      <c r="E23" s="27">
        <v>6.5656565656565663E-2</v>
      </c>
      <c r="F23" s="28">
        <v>7.9405162738496071E-2</v>
      </c>
      <c r="G23" s="28">
        <v>0.64842873176206506</v>
      </c>
      <c r="H23" s="28">
        <v>0.12570145903479238</v>
      </c>
      <c r="I23" s="28">
        <v>8.0808080808080815E-2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240</v>
      </c>
      <c r="F24" s="31">
        <v>256</v>
      </c>
      <c r="G24" s="31">
        <v>3230</v>
      </c>
      <c r="H24" s="31">
        <v>529</v>
      </c>
      <c r="I24" s="31">
        <v>461</v>
      </c>
    </row>
    <row r="25" spans="1:9" ht="15" customHeight="1">
      <c r="A25" s="57"/>
      <c r="B25" s="25"/>
      <c r="C25" s="60"/>
      <c r="D25" s="26">
        <v>1</v>
      </c>
      <c r="E25" s="27">
        <v>5.0890585241730277E-2</v>
      </c>
      <c r="F25" s="28">
        <v>5.4283290924512298E-2</v>
      </c>
      <c r="G25" s="28">
        <v>0.68490245971162</v>
      </c>
      <c r="H25" s="28">
        <v>0.1121713316369805</v>
      </c>
      <c r="I25" s="28">
        <v>9.7752332485156912E-2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162</v>
      </c>
      <c r="F26" s="31">
        <v>124</v>
      </c>
      <c r="G26" s="31">
        <v>2709</v>
      </c>
      <c r="H26" s="31">
        <v>436</v>
      </c>
      <c r="I26" s="31">
        <v>451</v>
      </c>
    </row>
    <row r="27" spans="1:9" ht="15" customHeight="1">
      <c r="A27" s="57"/>
      <c r="B27" s="43"/>
      <c r="C27" s="61"/>
      <c r="D27" s="44">
        <v>1</v>
      </c>
      <c r="E27" s="45">
        <v>4.1731066460587329E-2</v>
      </c>
      <c r="F27" s="46">
        <v>3.1942297784647092E-2</v>
      </c>
      <c r="G27" s="46">
        <v>0.69783616692426587</v>
      </c>
      <c r="H27" s="46">
        <v>0.11231324059763009</v>
      </c>
      <c r="I27" s="46">
        <v>0.11617722823286966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287</v>
      </c>
      <c r="F28" s="24">
        <v>358</v>
      </c>
      <c r="G28" s="24">
        <v>3752</v>
      </c>
      <c r="H28" s="24">
        <v>648</v>
      </c>
      <c r="I28" s="24">
        <v>509</v>
      </c>
    </row>
    <row r="29" spans="1:9" ht="15" customHeight="1">
      <c r="A29" s="57"/>
      <c r="B29" s="25"/>
      <c r="C29" s="60"/>
      <c r="D29" s="32">
        <v>1</v>
      </c>
      <c r="E29" s="27">
        <v>5.1674468851278355E-2</v>
      </c>
      <c r="F29" s="28">
        <v>6.445804825351098E-2</v>
      </c>
      <c r="G29" s="28">
        <v>0.67554915376305369</v>
      </c>
      <c r="H29" s="28">
        <v>0.1166726683471372</v>
      </c>
      <c r="I29" s="28">
        <v>9.1645660785019803E-2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322</v>
      </c>
      <c r="F30" s="31">
        <v>445</v>
      </c>
      <c r="G30" s="31">
        <v>2405</v>
      </c>
      <c r="H30" s="31">
        <v>517</v>
      </c>
      <c r="I30" s="31">
        <v>359</v>
      </c>
    </row>
    <row r="31" spans="1:9" ht="15" customHeight="1">
      <c r="A31" s="57"/>
      <c r="B31" s="25"/>
      <c r="C31" s="60"/>
      <c r="D31" s="32">
        <v>1</v>
      </c>
      <c r="E31" s="27">
        <v>7.9545454545454544E-2</v>
      </c>
      <c r="F31" s="28">
        <v>0.1099308300395257</v>
      </c>
      <c r="G31" s="28">
        <v>0.59412055335968383</v>
      </c>
      <c r="H31" s="28">
        <v>0.12771739130434784</v>
      </c>
      <c r="I31" s="28">
        <v>8.8685770750988144E-2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42</v>
      </c>
      <c r="F32" s="31">
        <v>65</v>
      </c>
      <c r="G32" s="31">
        <v>177</v>
      </c>
      <c r="H32" s="31">
        <v>72</v>
      </c>
      <c r="I32" s="31">
        <v>22</v>
      </c>
    </row>
    <row r="33" spans="1:9" ht="15" customHeight="1">
      <c r="A33" s="57"/>
      <c r="B33" s="25"/>
      <c r="C33" s="60"/>
      <c r="D33" s="32">
        <v>1</v>
      </c>
      <c r="E33" s="27">
        <v>0.1111111111111111</v>
      </c>
      <c r="F33" s="28">
        <v>0.17195767195767195</v>
      </c>
      <c r="G33" s="28">
        <v>0.46825396825396826</v>
      </c>
      <c r="H33" s="28">
        <v>0.19047619047619047</v>
      </c>
      <c r="I33" s="28">
        <v>5.8201058201058198E-2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147</v>
      </c>
      <c r="F34" s="31">
        <v>175</v>
      </c>
      <c r="G34" s="31">
        <v>2108</v>
      </c>
      <c r="H34" s="31">
        <v>434</v>
      </c>
      <c r="I34" s="31">
        <v>255</v>
      </c>
    </row>
    <row r="35" spans="1:9" ht="15" customHeight="1">
      <c r="A35" s="57"/>
      <c r="B35" s="43"/>
      <c r="C35" s="61"/>
      <c r="D35" s="44">
        <v>1</v>
      </c>
      <c r="E35" s="45">
        <v>4.7130490541840334E-2</v>
      </c>
      <c r="F35" s="46">
        <v>5.6107726835524209E-2</v>
      </c>
      <c r="G35" s="46">
        <v>0.67585764668162873</v>
      </c>
      <c r="H35" s="46">
        <v>0.13914716255210002</v>
      </c>
      <c r="I35" s="46">
        <v>8.1756973388906695E-2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114</v>
      </c>
      <c r="F36" s="24">
        <v>119</v>
      </c>
      <c r="G36" s="24">
        <v>744</v>
      </c>
      <c r="H36" s="24">
        <v>100</v>
      </c>
      <c r="I36" s="24">
        <v>128</v>
      </c>
    </row>
    <row r="37" spans="1:9" ht="15" customHeight="1">
      <c r="A37" s="57"/>
      <c r="B37" s="25"/>
      <c r="C37" s="60"/>
      <c r="D37" s="32">
        <v>1</v>
      </c>
      <c r="E37" s="27">
        <v>9.4605809128630702E-2</v>
      </c>
      <c r="F37" s="28">
        <v>9.8755186721991697E-2</v>
      </c>
      <c r="G37" s="28">
        <v>0.61742738589211621</v>
      </c>
      <c r="H37" s="28">
        <v>8.2987551867219914E-2</v>
      </c>
      <c r="I37" s="28">
        <v>0.10622406639004149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147</v>
      </c>
      <c r="F38" s="31">
        <v>130</v>
      </c>
      <c r="G38" s="31">
        <v>865</v>
      </c>
      <c r="H38" s="31">
        <v>179</v>
      </c>
      <c r="I38" s="31">
        <v>225</v>
      </c>
    </row>
    <row r="39" spans="1:9" ht="15" customHeight="1">
      <c r="A39" s="57"/>
      <c r="B39" s="25"/>
      <c r="C39" s="60"/>
      <c r="D39" s="32">
        <v>1</v>
      </c>
      <c r="E39" s="27">
        <v>9.5084087968952138E-2</v>
      </c>
      <c r="F39" s="28">
        <v>8.4087968952134537E-2</v>
      </c>
      <c r="G39" s="28">
        <v>0.55950840879689523</v>
      </c>
      <c r="H39" s="28">
        <v>0.11578266494178525</v>
      </c>
      <c r="I39" s="28">
        <v>0.14553686934023286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643</v>
      </c>
      <c r="F40" s="31">
        <v>1020</v>
      </c>
      <c r="G40" s="31">
        <v>8337</v>
      </c>
      <c r="H40" s="31">
        <v>1812</v>
      </c>
      <c r="I40" s="31">
        <v>967</v>
      </c>
    </row>
    <row r="41" spans="1:9" ht="15" customHeight="1">
      <c r="A41" s="57"/>
      <c r="B41" s="43"/>
      <c r="C41" s="61"/>
      <c r="D41" s="44">
        <v>1</v>
      </c>
      <c r="E41" s="45">
        <v>5.0316926207058459E-2</v>
      </c>
      <c r="F41" s="46">
        <v>7.9818452148055399E-2</v>
      </c>
      <c r="G41" s="46">
        <v>0.6523984662336646</v>
      </c>
      <c r="H41" s="46">
        <v>0.14179513263948665</v>
      </c>
      <c r="I41" s="46">
        <v>7.5671022771734875E-2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43</v>
      </c>
      <c r="F42" s="38">
        <v>44</v>
      </c>
      <c r="G42" s="38">
        <v>309</v>
      </c>
      <c r="H42" s="38">
        <v>64</v>
      </c>
      <c r="I42" s="38">
        <v>37</v>
      </c>
    </row>
    <row r="43" spans="1:9" ht="15" customHeight="1">
      <c r="A43" s="57"/>
      <c r="B43" s="25"/>
      <c r="C43" s="60"/>
      <c r="D43" s="32">
        <v>1</v>
      </c>
      <c r="E43" s="27">
        <v>8.651911468812877E-2</v>
      </c>
      <c r="F43" s="28">
        <v>8.8531187122736416E-2</v>
      </c>
      <c r="G43" s="28">
        <v>0.62173038229376254</v>
      </c>
      <c r="H43" s="28">
        <v>0.12877263581488935</v>
      </c>
      <c r="I43" s="28">
        <v>7.4446680080482899E-2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472</v>
      </c>
      <c r="F44" s="40">
        <v>629</v>
      </c>
      <c r="G44" s="40">
        <v>5362</v>
      </c>
      <c r="H44" s="40">
        <v>1047</v>
      </c>
      <c r="I44" s="40">
        <v>637</v>
      </c>
    </row>
    <row r="45" spans="1:9" ht="15" customHeight="1">
      <c r="A45" s="57"/>
      <c r="B45" s="25"/>
      <c r="C45" s="60"/>
      <c r="D45" s="32">
        <v>1</v>
      </c>
      <c r="E45" s="27">
        <v>5.7935436356941206E-2</v>
      </c>
      <c r="F45" s="28">
        <v>7.7206333619737333E-2</v>
      </c>
      <c r="G45" s="28">
        <v>0.65815637658033632</v>
      </c>
      <c r="H45" s="28">
        <v>0.12851356327482508</v>
      </c>
      <c r="I45" s="28">
        <v>7.8188290168160063E-2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315</v>
      </c>
      <c r="F46" s="40">
        <v>436</v>
      </c>
      <c r="G46" s="40">
        <v>3310</v>
      </c>
      <c r="H46" s="40">
        <v>679</v>
      </c>
      <c r="I46" s="40">
        <v>457</v>
      </c>
    </row>
    <row r="47" spans="1:9" ht="15" customHeight="1">
      <c r="A47" s="57"/>
      <c r="B47" s="25"/>
      <c r="C47" s="60"/>
      <c r="D47" s="32">
        <v>1</v>
      </c>
      <c r="E47" s="27">
        <v>6.061189147585145E-2</v>
      </c>
      <c r="F47" s="28">
        <v>8.3894554550702327E-2</v>
      </c>
      <c r="G47" s="28">
        <v>0.63690590725418506</v>
      </c>
      <c r="H47" s="28">
        <v>0.13065229940350201</v>
      </c>
      <c r="I47" s="28">
        <v>8.7935347315759096E-2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102</v>
      </c>
      <c r="F48" s="40">
        <v>171</v>
      </c>
      <c r="G48" s="40">
        <v>1063</v>
      </c>
      <c r="H48" s="40">
        <v>329</v>
      </c>
      <c r="I48" s="40">
        <v>193</v>
      </c>
    </row>
    <row r="49" spans="1:9" ht="15" customHeight="1">
      <c r="A49" s="57"/>
      <c r="B49" s="43"/>
      <c r="C49" s="61"/>
      <c r="D49" s="44">
        <v>1</v>
      </c>
      <c r="E49" s="45">
        <v>5.4897739504843918E-2</v>
      </c>
      <c r="F49" s="46">
        <v>9.2034445640473625E-2</v>
      </c>
      <c r="G49" s="46">
        <v>0.57212055974165765</v>
      </c>
      <c r="H49" s="46">
        <v>0.17707212055974167</v>
      </c>
      <c r="I49" s="46">
        <v>0.10387513455328309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204</v>
      </c>
      <c r="F50" s="24">
        <v>309</v>
      </c>
      <c r="G50" s="24">
        <v>1726</v>
      </c>
      <c r="H50" s="24">
        <v>301</v>
      </c>
      <c r="I50" s="24">
        <v>311</v>
      </c>
    </row>
    <row r="51" spans="1:9" ht="15" customHeight="1">
      <c r="A51" s="57"/>
      <c r="B51" s="25"/>
      <c r="C51" s="60"/>
      <c r="D51" s="32">
        <v>1</v>
      </c>
      <c r="E51" s="27">
        <v>7.1553840757628898E-2</v>
      </c>
      <c r="F51" s="28">
        <v>0.10838302350052613</v>
      </c>
      <c r="G51" s="28">
        <v>0.60540161346895827</v>
      </c>
      <c r="H51" s="28">
        <v>0.10557699052963872</v>
      </c>
      <c r="I51" s="28">
        <v>0.10908453174324799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102</v>
      </c>
      <c r="F52" s="31">
        <v>147</v>
      </c>
      <c r="G52" s="31">
        <v>1375</v>
      </c>
      <c r="H52" s="31">
        <v>255</v>
      </c>
      <c r="I52" s="31">
        <v>96</v>
      </c>
    </row>
    <row r="53" spans="1:9" ht="15" customHeight="1">
      <c r="A53" s="57"/>
      <c r="B53" s="25"/>
      <c r="C53" s="60"/>
      <c r="D53" s="32">
        <v>1</v>
      </c>
      <c r="E53" s="27">
        <v>5.1645569620253164E-2</v>
      </c>
      <c r="F53" s="28">
        <v>7.4430379746835446E-2</v>
      </c>
      <c r="G53" s="28">
        <v>0.69620253164556967</v>
      </c>
      <c r="H53" s="28">
        <v>0.12911392405063291</v>
      </c>
      <c r="I53" s="28">
        <v>4.860759493670886E-2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73</v>
      </c>
      <c r="F54" s="31">
        <v>77</v>
      </c>
      <c r="G54" s="31">
        <v>573</v>
      </c>
      <c r="H54" s="31">
        <v>118</v>
      </c>
      <c r="I54" s="31">
        <v>82</v>
      </c>
    </row>
    <row r="55" spans="1:9" ht="15" customHeight="1">
      <c r="A55" s="57"/>
      <c r="B55" s="25"/>
      <c r="C55" s="60"/>
      <c r="D55" s="32">
        <v>1</v>
      </c>
      <c r="E55" s="27">
        <v>7.90899241603467E-2</v>
      </c>
      <c r="F55" s="28">
        <v>8.3423618634886246E-2</v>
      </c>
      <c r="G55" s="28">
        <v>0.62080173347778977</v>
      </c>
      <c r="H55" s="28">
        <v>0.12784398699891658</v>
      </c>
      <c r="I55" s="28">
        <v>8.8840736728060671E-2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82</v>
      </c>
      <c r="F56" s="31">
        <v>95</v>
      </c>
      <c r="G56" s="31">
        <v>763</v>
      </c>
      <c r="H56" s="31">
        <v>138</v>
      </c>
      <c r="I56" s="31">
        <v>137</v>
      </c>
    </row>
    <row r="57" spans="1:9" ht="15" customHeight="1">
      <c r="A57" s="57"/>
      <c r="B57" s="25"/>
      <c r="C57" s="60"/>
      <c r="D57" s="32">
        <v>1</v>
      </c>
      <c r="E57" s="27">
        <v>6.7489711934156385E-2</v>
      </c>
      <c r="F57" s="28">
        <v>7.8189300411522639E-2</v>
      </c>
      <c r="G57" s="28">
        <v>0.62798353909465021</v>
      </c>
      <c r="H57" s="28">
        <v>0.11358024691358025</v>
      </c>
      <c r="I57" s="28">
        <v>0.11275720164609053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169</v>
      </c>
      <c r="F58" s="31">
        <v>176</v>
      </c>
      <c r="G58" s="31">
        <v>1219</v>
      </c>
      <c r="H58" s="31">
        <v>222</v>
      </c>
      <c r="I58" s="31">
        <v>276</v>
      </c>
    </row>
    <row r="59" spans="1:9" ht="15" customHeight="1">
      <c r="A59" s="57"/>
      <c r="B59" s="25"/>
      <c r="C59" s="60"/>
      <c r="D59" s="32">
        <v>1</v>
      </c>
      <c r="E59" s="27">
        <v>8.1959262851600392E-2</v>
      </c>
      <c r="F59" s="28">
        <v>8.5354025218234722E-2</v>
      </c>
      <c r="G59" s="28">
        <v>0.59117361784675071</v>
      </c>
      <c r="H59" s="28">
        <v>0.10766246362754607</v>
      </c>
      <c r="I59" s="28">
        <v>0.13385063045586809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51</v>
      </c>
      <c r="F60" s="31">
        <v>76</v>
      </c>
      <c r="G60" s="31">
        <v>808</v>
      </c>
      <c r="H60" s="31">
        <v>123</v>
      </c>
      <c r="I60" s="31">
        <v>83</v>
      </c>
    </row>
    <row r="61" spans="1:9" ht="15" customHeight="1">
      <c r="A61" s="57"/>
      <c r="B61" s="25"/>
      <c r="C61" s="60"/>
      <c r="D61" s="32">
        <v>1</v>
      </c>
      <c r="E61" s="27">
        <v>4.4697633654688866E-2</v>
      </c>
      <c r="F61" s="28">
        <v>6.660823838737949E-2</v>
      </c>
      <c r="G61" s="28">
        <v>0.70815074496056096</v>
      </c>
      <c r="H61" s="28">
        <v>0.10780017528483786</v>
      </c>
      <c r="I61" s="28">
        <v>7.274320771253287E-2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109</v>
      </c>
      <c r="F62" s="31">
        <v>160</v>
      </c>
      <c r="G62" s="31">
        <v>1574</v>
      </c>
      <c r="H62" s="31">
        <v>264</v>
      </c>
      <c r="I62" s="31">
        <v>158</v>
      </c>
    </row>
    <row r="63" spans="1:9" ht="15" customHeight="1">
      <c r="A63" s="57"/>
      <c r="B63" s="25"/>
      <c r="C63" s="60"/>
      <c r="D63" s="32">
        <v>1</v>
      </c>
      <c r="E63" s="27">
        <v>4.812362030905077E-2</v>
      </c>
      <c r="F63" s="28">
        <v>7.0640176600441501E-2</v>
      </c>
      <c r="G63" s="28">
        <v>0.69492273730684329</v>
      </c>
      <c r="H63" s="28">
        <v>0.11655629139072848</v>
      </c>
      <c r="I63" s="28">
        <v>6.9757174392935981E-2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70</v>
      </c>
      <c r="F64" s="31">
        <v>79</v>
      </c>
      <c r="G64" s="31">
        <v>746</v>
      </c>
      <c r="H64" s="31">
        <v>193</v>
      </c>
      <c r="I64" s="31">
        <v>99</v>
      </c>
    </row>
    <row r="65" spans="1:9" ht="15" customHeight="1">
      <c r="A65" s="57"/>
      <c r="B65" s="25"/>
      <c r="C65" s="60"/>
      <c r="D65" s="32">
        <v>1</v>
      </c>
      <c r="E65" s="27">
        <v>5.8972198820556022E-2</v>
      </c>
      <c r="F65" s="28">
        <v>6.6554338668913221E-2</v>
      </c>
      <c r="G65" s="28">
        <v>0.62847514743049704</v>
      </c>
      <c r="H65" s="28">
        <v>0.16259477674810446</v>
      </c>
      <c r="I65" s="28">
        <v>8.3403538331929233E-2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104</v>
      </c>
      <c r="F66" s="31">
        <v>191</v>
      </c>
      <c r="G66" s="31">
        <v>1440</v>
      </c>
      <c r="H66" s="31">
        <v>554</v>
      </c>
      <c r="I66" s="31">
        <v>250</v>
      </c>
    </row>
    <row r="67" spans="1:9" ht="15" customHeight="1">
      <c r="A67" s="57"/>
      <c r="B67" s="43"/>
      <c r="C67" s="61"/>
      <c r="D67" s="44">
        <v>1</v>
      </c>
      <c r="E67" s="45">
        <v>4.0961008270972821E-2</v>
      </c>
      <c r="F67" s="46">
        <v>7.5226467113036627E-2</v>
      </c>
      <c r="G67" s="46">
        <v>0.56715242221346984</v>
      </c>
      <c r="H67" s="46">
        <v>0.21819614021268216</v>
      </c>
      <c r="I67" s="46">
        <v>9.8463962189838522E-2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233</v>
      </c>
      <c r="F68" s="24">
        <v>226</v>
      </c>
      <c r="G68" s="24">
        <v>1908</v>
      </c>
      <c r="H68" s="24">
        <v>265</v>
      </c>
      <c r="I68" s="24">
        <v>320</v>
      </c>
    </row>
    <row r="69" spans="1:9" ht="15" customHeight="1">
      <c r="A69" s="57"/>
      <c r="B69" s="25"/>
      <c r="C69" s="60"/>
      <c r="D69" s="32">
        <v>1</v>
      </c>
      <c r="E69" s="27">
        <v>7.8929539295392953E-2</v>
      </c>
      <c r="F69" s="28">
        <v>7.6558265582655827E-2</v>
      </c>
      <c r="G69" s="28">
        <v>0.64634146341463417</v>
      </c>
      <c r="H69" s="28">
        <v>8.9769647696476967E-2</v>
      </c>
      <c r="I69" s="28">
        <v>0.10840108401084012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215</v>
      </c>
      <c r="F70" s="31">
        <v>224</v>
      </c>
      <c r="G70" s="31">
        <v>1904</v>
      </c>
      <c r="H70" s="31">
        <v>263</v>
      </c>
      <c r="I70" s="31">
        <v>306</v>
      </c>
    </row>
    <row r="71" spans="1:9" ht="15" customHeight="1">
      <c r="A71" s="57"/>
      <c r="B71" s="25"/>
      <c r="C71" s="60"/>
      <c r="D71" s="32">
        <v>1</v>
      </c>
      <c r="E71" s="27">
        <v>7.3832417582417584E-2</v>
      </c>
      <c r="F71" s="28">
        <v>7.6923076923076927E-2</v>
      </c>
      <c r="G71" s="28">
        <v>0.65384615384615385</v>
      </c>
      <c r="H71" s="28">
        <v>9.0315934065934064E-2</v>
      </c>
      <c r="I71" s="28">
        <v>0.10508241758241758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235</v>
      </c>
      <c r="F72" s="31">
        <v>314</v>
      </c>
      <c r="G72" s="31">
        <v>2502</v>
      </c>
      <c r="H72" s="31">
        <v>468</v>
      </c>
      <c r="I72" s="31">
        <v>293</v>
      </c>
    </row>
    <row r="73" spans="1:9" ht="15" customHeight="1">
      <c r="A73" s="57"/>
      <c r="B73" s="25"/>
      <c r="C73" s="60"/>
      <c r="D73" s="32">
        <v>1</v>
      </c>
      <c r="E73" s="27">
        <v>6.1647429171038826E-2</v>
      </c>
      <c r="F73" s="28">
        <v>8.2371458551941237E-2</v>
      </c>
      <c r="G73" s="28">
        <v>0.65634837355718778</v>
      </c>
      <c r="H73" s="28">
        <v>0.12277019937040923</v>
      </c>
      <c r="I73" s="28">
        <v>7.6862539349422873E-2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145</v>
      </c>
      <c r="F74" s="31">
        <v>220</v>
      </c>
      <c r="G74" s="31">
        <v>1764</v>
      </c>
      <c r="H74" s="31">
        <v>401</v>
      </c>
      <c r="I74" s="31">
        <v>220</v>
      </c>
    </row>
    <row r="75" spans="1:9" ht="15" customHeight="1">
      <c r="A75" s="57"/>
      <c r="B75" s="25"/>
      <c r="C75" s="60"/>
      <c r="D75" s="32">
        <v>1</v>
      </c>
      <c r="E75" s="27">
        <v>5.2727272727272727E-2</v>
      </c>
      <c r="F75" s="28">
        <v>0.08</v>
      </c>
      <c r="G75" s="28">
        <v>0.6414545454545455</v>
      </c>
      <c r="H75" s="28">
        <v>0.14581818181818182</v>
      </c>
      <c r="I75" s="28">
        <v>0.08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54</v>
      </c>
      <c r="F76" s="31">
        <v>143</v>
      </c>
      <c r="G76" s="31">
        <v>964</v>
      </c>
      <c r="H76" s="31">
        <v>286</v>
      </c>
      <c r="I76" s="31">
        <v>138</v>
      </c>
    </row>
    <row r="77" spans="1:9" ht="15" customHeight="1">
      <c r="A77" s="57"/>
      <c r="B77" s="25"/>
      <c r="C77" s="60"/>
      <c r="D77" s="32">
        <v>1</v>
      </c>
      <c r="E77" s="27">
        <v>3.4069400630914827E-2</v>
      </c>
      <c r="F77" s="28">
        <v>9.022082018927445E-2</v>
      </c>
      <c r="G77" s="28">
        <v>0.60820189274447944</v>
      </c>
      <c r="H77" s="28">
        <v>0.1804416403785489</v>
      </c>
      <c r="I77" s="28">
        <v>8.7066246056782329E-2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52</v>
      </c>
      <c r="F78" s="31">
        <v>107</v>
      </c>
      <c r="G78" s="31">
        <v>802</v>
      </c>
      <c r="H78" s="31">
        <v>250</v>
      </c>
      <c r="I78" s="31">
        <v>118</v>
      </c>
    </row>
    <row r="79" spans="1:9" ht="15" customHeight="1">
      <c r="A79" s="57"/>
      <c r="B79" s="25"/>
      <c r="C79" s="60"/>
      <c r="D79" s="32">
        <v>1</v>
      </c>
      <c r="E79" s="27">
        <v>3.9127163280662153E-2</v>
      </c>
      <c r="F79" s="28">
        <v>8.0511662904439424E-2</v>
      </c>
      <c r="G79" s="28">
        <v>0.60346124905944321</v>
      </c>
      <c r="H79" s="28">
        <v>0.18811136192626035</v>
      </c>
      <c r="I79" s="28">
        <v>8.8788562829194881E-2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23</v>
      </c>
      <c r="F80" s="31">
        <v>67</v>
      </c>
      <c r="G80" s="31">
        <v>306</v>
      </c>
      <c r="H80" s="31">
        <v>209</v>
      </c>
      <c r="I80" s="31">
        <v>81</v>
      </c>
    </row>
    <row r="81" spans="1:9" ht="15" customHeight="1">
      <c r="A81" s="57"/>
      <c r="B81" s="25"/>
      <c r="C81" s="60"/>
      <c r="D81" s="32">
        <v>1</v>
      </c>
      <c r="E81" s="27">
        <v>3.3527696793002916E-2</v>
      </c>
      <c r="F81" s="28">
        <v>9.7667638483965008E-2</v>
      </c>
      <c r="G81" s="28">
        <v>0.44606413994169097</v>
      </c>
      <c r="H81" s="28">
        <v>0.30466472303206998</v>
      </c>
      <c r="I81" s="28">
        <v>0.11807580174927114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339</v>
      </c>
      <c r="F84" s="24">
        <v>404</v>
      </c>
      <c r="G84" s="24">
        <v>2587</v>
      </c>
      <c r="H84" s="24">
        <v>428</v>
      </c>
      <c r="I84" s="24">
        <v>429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8.0964891330308097E-2</v>
      </c>
      <c r="F85" s="28">
        <v>9.6489133030809651E-2</v>
      </c>
      <c r="G85" s="28">
        <v>0.61786481967996176</v>
      </c>
      <c r="H85" s="28">
        <v>0.10222116073561022</v>
      </c>
      <c r="I85" s="28">
        <v>0.10245999522331024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238</v>
      </c>
      <c r="F86" s="31">
        <v>299</v>
      </c>
      <c r="G86" s="31">
        <v>2456</v>
      </c>
      <c r="H86" s="31">
        <v>412</v>
      </c>
      <c r="I86" s="31">
        <v>332</v>
      </c>
    </row>
    <row r="87" spans="1:9" ht="15" customHeight="1">
      <c r="A87" s="57"/>
      <c r="B87" s="25"/>
      <c r="C87" s="60"/>
      <c r="D87" s="32">
        <v>1</v>
      </c>
      <c r="E87" s="27">
        <v>6.3687449826063683E-2</v>
      </c>
      <c r="F87" s="28">
        <v>8.0010703773080005E-2</v>
      </c>
      <c r="G87" s="28">
        <v>0.65721166711265722</v>
      </c>
      <c r="H87" s="28">
        <v>0.11024886272411025</v>
      </c>
      <c r="I87" s="28">
        <v>8.8841316564088835E-2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110</v>
      </c>
      <c r="F88" s="31">
        <v>165</v>
      </c>
      <c r="G88" s="31">
        <v>1474</v>
      </c>
      <c r="H88" s="31">
        <v>270</v>
      </c>
      <c r="I88" s="31">
        <v>201</v>
      </c>
    </row>
    <row r="89" spans="1:9" ht="15" customHeight="1">
      <c r="A89" s="57"/>
      <c r="B89" s="25"/>
      <c r="C89" s="60"/>
      <c r="D89" s="32">
        <v>1</v>
      </c>
      <c r="E89" s="27">
        <v>4.954954954954955E-2</v>
      </c>
      <c r="F89" s="28">
        <v>7.4324324324324328E-2</v>
      </c>
      <c r="G89" s="28">
        <v>0.66396396396396395</v>
      </c>
      <c r="H89" s="28">
        <v>0.12162162162162163</v>
      </c>
      <c r="I89" s="28">
        <v>9.0540540540540546E-2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156</v>
      </c>
      <c r="F90" s="31">
        <v>231</v>
      </c>
      <c r="G90" s="31">
        <v>2088</v>
      </c>
      <c r="H90" s="31">
        <v>440</v>
      </c>
      <c r="I90" s="31">
        <v>251</v>
      </c>
    </row>
    <row r="91" spans="1:9" ht="15" customHeight="1">
      <c r="A91" s="57"/>
      <c r="B91" s="25"/>
      <c r="C91" s="60"/>
      <c r="D91" s="32">
        <v>1</v>
      </c>
      <c r="E91" s="27">
        <v>4.9273531269740996E-2</v>
      </c>
      <c r="F91" s="28">
        <v>7.2962728995578013E-2</v>
      </c>
      <c r="G91" s="28">
        <v>0.65950726468730259</v>
      </c>
      <c r="H91" s="28">
        <v>0.13897662665824384</v>
      </c>
      <c r="I91" s="28">
        <v>7.9279848389134558E-2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77</v>
      </c>
      <c r="F92" s="31">
        <v>114</v>
      </c>
      <c r="G92" s="31">
        <v>946</v>
      </c>
      <c r="H92" s="31">
        <v>342</v>
      </c>
      <c r="I92" s="31">
        <v>160</v>
      </c>
    </row>
    <row r="93" spans="1:9" ht="15" customHeight="1">
      <c r="A93" s="57"/>
      <c r="B93" s="25"/>
      <c r="C93" s="60"/>
      <c r="D93" s="32">
        <v>1</v>
      </c>
      <c r="E93" s="27">
        <v>4.6979865771812082E-2</v>
      </c>
      <c r="F93" s="28">
        <v>6.9554606467358143E-2</v>
      </c>
      <c r="G93" s="28">
        <v>0.57718120805369133</v>
      </c>
      <c r="H93" s="28">
        <v>0.20866381940207443</v>
      </c>
      <c r="I93" s="28">
        <v>9.762050030506407E-2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19</v>
      </c>
      <c r="F94" s="31">
        <v>32</v>
      </c>
      <c r="G94" s="31">
        <v>240</v>
      </c>
      <c r="H94" s="31">
        <v>85</v>
      </c>
      <c r="I94" s="31">
        <v>27</v>
      </c>
    </row>
    <row r="95" spans="1:9" ht="15" customHeight="1">
      <c r="A95" s="57"/>
      <c r="B95" s="25"/>
      <c r="C95" s="60"/>
      <c r="D95" s="32">
        <v>1</v>
      </c>
      <c r="E95" s="27">
        <v>4.7146401985111663E-2</v>
      </c>
      <c r="F95" s="28">
        <v>7.9404466501240695E-2</v>
      </c>
      <c r="G95" s="28">
        <v>0.59553349875930517</v>
      </c>
      <c r="H95" s="28">
        <v>0.21091811414392059</v>
      </c>
      <c r="I95" s="28">
        <v>6.699751861042183E-2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8</v>
      </c>
      <c r="F96" s="31">
        <v>28</v>
      </c>
      <c r="G96" s="31">
        <v>183</v>
      </c>
      <c r="H96" s="31">
        <v>115</v>
      </c>
      <c r="I96" s="31">
        <v>39</v>
      </c>
    </row>
    <row r="97" spans="1:9" ht="15" customHeight="1">
      <c r="A97" s="57"/>
      <c r="B97" s="25"/>
      <c r="C97" s="60"/>
      <c r="D97" s="32">
        <v>1</v>
      </c>
      <c r="E97" s="27">
        <v>2.1447721179624665E-2</v>
      </c>
      <c r="F97" s="28">
        <v>7.5067024128686322E-2</v>
      </c>
      <c r="G97" s="28">
        <v>0.4906166219839142</v>
      </c>
      <c r="H97" s="28">
        <v>0.30831099195710454</v>
      </c>
      <c r="I97" s="28">
        <v>0.10455764075067024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2</v>
      </c>
      <c r="G98" s="31">
        <v>16</v>
      </c>
      <c r="H98" s="31">
        <v>9</v>
      </c>
      <c r="I98" s="31">
        <v>1</v>
      </c>
    </row>
    <row r="99" spans="1:9" ht="15" customHeight="1">
      <c r="A99" s="57"/>
      <c r="B99" s="25"/>
      <c r="C99" s="60"/>
      <c r="D99" s="32">
        <v>1</v>
      </c>
      <c r="E99" s="27">
        <v>0</v>
      </c>
      <c r="F99" s="28">
        <v>7.1428571428571425E-2</v>
      </c>
      <c r="G99" s="28">
        <v>0.5714285714285714</v>
      </c>
      <c r="H99" s="28">
        <v>0.32142857142857145</v>
      </c>
      <c r="I99" s="28">
        <v>3.5714285714285712E-2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1</v>
      </c>
      <c r="H100" s="31">
        <v>0</v>
      </c>
      <c r="I100" s="31">
        <v>0</v>
      </c>
    </row>
    <row r="101" spans="1:9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1</v>
      </c>
      <c r="H101" s="46">
        <v>0</v>
      </c>
      <c r="I101" s="46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I9">
    <cfRule type="top10" dxfId="1609" priority="56" rank="1"/>
  </conditionalFormatting>
  <conditionalFormatting sqref="E67:I67">
    <cfRule type="top10" dxfId="1608" priority="49" rank="1"/>
  </conditionalFormatting>
  <conditionalFormatting sqref="E65:I65">
    <cfRule type="top10" dxfId="1607" priority="48" rank="1"/>
  </conditionalFormatting>
  <conditionalFormatting sqref="E63:I63">
    <cfRule type="top10" dxfId="1606" priority="47" rank="1"/>
  </conditionalFormatting>
  <conditionalFormatting sqref="E61:I61">
    <cfRule type="top10" dxfId="1605" priority="46" rank="1"/>
  </conditionalFormatting>
  <conditionalFormatting sqref="E59:I59">
    <cfRule type="top10" dxfId="1604" priority="45" rank="1"/>
  </conditionalFormatting>
  <conditionalFormatting sqref="E57:I57">
    <cfRule type="top10" dxfId="1603" priority="44" rank="1"/>
  </conditionalFormatting>
  <conditionalFormatting sqref="E55:I55">
    <cfRule type="top10" dxfId="1602" priority="43" rank="1"/>
  </conditionalFormatting>
  <conditionalFormatting sqref="E53:I53">
    <cfRule type="top10" dxfId="1601" priority="42" rank="1"/>
  </conditionalFormatting>
  <conditionalFormatting sqref="E51:I51">
    <cfRule type="top10" dxfId="1600" priority="41" rank="1"/>
  </conditionalFormatting>
  <conditionalFormatting sqref="E49:I49">
    <cfRule type="top10" dxfId="1599" priority="40" rank="1"/>
  </conditionalFormatting>
  <conditionalFormatting sqref="E47:I47">
    <cfRule type="top10" dxfId="1598" priority="39" rank="1"/>
  </conditionalFormatting>
  <conditionalFormatting sqref="E45:I45">
    <cfRule type="top10" dxfId="1597" priority="38" rank="1"/>
  </conditionalFormatting>
  <conditionalFormatting sqref="E43:I43">
    <cfRule type="top10" dxfId="1596" priority="37" rank="1"/>
  </conditionalFormatting>
  <conditionalFormatting sqref="E41:I41">
    <cfRule type="top10" dxfId="1595" priority="36" rank="1"/>
  </conditionalFormatting>
  <conditionalFormatting sqref="E39:I39">
    <cfRule type="top10" dxfId="1594" priority="35" rank="1"/>
  </conditionalFormatting>
  <conditionalFormatting sqref="E37:I37">
    <cfRule type="top10" dxfId="1593" priority="34" rank="1"/>
  </conditionalFormatting>
  <conditionalFormatting sqref="E35:I35">
    <cfRule type="top10" dxfId="1592" priority="32" rank="1"/>
  </conditionalFormatting>
  <conditionalFormatting sqref="E33:I33">
    <cfRule type="top10" dxfId="1591" priority="31" rank="1"/>
  </conditionalFormatting>
  <conditionalFormatting sqref="E31:I31">
    <cfRule type="top10" dxfId="1590" priority="30" rank="1"/>
  </conditionalFormatting>
  <conditionalFormatting sqref="E29:I29">
    <cfRule type="top10" dxfId="1589" priority="29" rank="1"/>
  </conditionalFormatting>
  <conditionalFormatting sqref="E27:I27">
    <cfRule type="top10" dxfId="1588" priority="28" rank="1"/>
  </conditionalFormatting>
  <conditionalFormatting sqref="E21:I21">
    <cfRule type="top10" dxfId="1587" priority="27" rank="1"/>
  </conditionalFormatting>
  <conditionalFormatting sqref="E19:I19">
    <cfRule type="top10" dxfId="1586" priority="26" rank="1"/>
  </conditionalFormatting>
  <conditionalFormatting sqref="E17:I17">
    <cfRule type="top10" dxfId="1585" priority="25" rank="1"/>
  </conditionalFormatting>
  <conditionalFormatting sqref="E15:I15">
    <cfRule type="top10" dxfId="1584" priority="24" rank="1"/>
  </conditionalFormatting>
  <conditionalFormatting sqref="E13:I13">
    <cfRule type="top10" dxfId="1583" priority="23" rank="1"/>
  </conditionalFormatting>
  <conditionalFormatting sqref="E11:I11">
    <cfRule type="top10" dxfId="1582" priority="22" rank="1"/>
  </conditionalFormatting>
  <conditionalFormatting sqref="E23:I23">
    <cfRule type="top10" dxfId="1581" priority="21" rank="1"/>
  </conditionalFormatting>
  <conditionalFormatting sqref="E25:I25">
    <cfRule type="top10" dxfId="1580" priority="20" rank="1"/>
  </conditionalFormatting>
  <conditionalFormatting sqref="E81:I81">
    <cfRule type="top10" dxfId="1579" priority="17" rank="1"/>
  </conditionalFormatting>
  <conditionalFormatting sqref="E79:I79">
    <cfRule type="top10" dxfId="1578" priority="16" rank="1"/>
  </conditionalFormatting>
  <conditionalFormatting sqref="E77:I77">
    <cfRule type="top10" dxfId="1577" priority="15" rank="1"/>
  </conditionalFormatting>
  <conditionalFormatting sqref="E75:I75">
    <cfRule type="top10" dxfId="1576" priority="14" rank="1"/>
  </conditionalFormatting>
  <conditionalFormatting sqref="E73:I73">
    <cfRule type="top10" dxfId="1575" priority="13" rank="1"/>
  </conditionalFormatting>
  <conditionalFormatting sqref="E71:I71">
    <cfRule type="top10" dxfId="1574" priority="12" rank="1"/>
  </conditionalFormatting>
  <conditionalFormatting sqref="E69:I69">
    <cfRule type="top10" dxfId="1573" priority="11" rank="1"/>
  </conditionalFormatting>
  <conditionalFormatting sqref="E101:I101">
    <cfRule type="top10" dxfId="1572" priority="9" rank="1"/>
  </conditionalFormatting>
  <conditionalFormatting sqref="E99:I99">
    <cfRule type="top10" dxfId="1571" priority="8" rank="1"/>
  </conditionalFormatting>
  <conditionalFormatting sqref="E97:I97">
    <cfRule type="top10" dxfId="1570" priority="7" rank="1"/>
  </conditionalFormatting>
  <conditionalFormatting sqref="E95:I95">
    <cfRule type="top10" dxfId="1569" priority="6" rank="1"/>
  </conditionalFormatting>
  <conditionalFormatting sqref="E93:I93">
    <cfRule type="top10" dxfId="1568" priority="5" rank="1"/>
  </conditionalFormatting>
  <conditionalFormatting sqref="E91:I91">
    <cfRule type="top10" dxfId="1567" priority="4" rank="1"/>
  </conditionalFormatting>
  <conditionalFormatting sqref="E89:I89">
    <cfRule type="top10" dxfId="1566" priority="3" rank="1"/>
  </conditionalFormatting>
  <conditionalFormatting sqref="E87:I87">
    <cfRule type="top10" dxfId="1565" priority="2" rank="1"/>
  </conditionalFormatting>
  <conditionalFormatting sqref="E85:I85">
    <cfRule type="top10" dxfId="156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282</v>
      </c>
    </row>
    <row r="4" spans="1:16384" ht="15" customHeight="1">
      <c r="B4" s="3" t="s">
        <v>283</v>
      </c>
    </row>
    <row r="5" spans="1:16384" ht="15" customHeight="1">
      <c r="B5" s="3" t="s">
        <v>170</v>
      </c>
    </row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11188</v>
      </c>
      <c r="E8" s="16">
        <v>9033</v>
      </c>
      <c r="F8" s="17">
        <v>1402</v>
      </c>
      <c r="G8" s="17">
        <v>753</v>
      </c>
    </row>
    <row r="9" spans="1:16384" ht="15" customHeight="1">
      <c r="A9" s="57"/>
      <c r="B9" s="64"/>
      <c r="C9" s="65"/>
      <c r="D9" s="18">
        <v>1</v>
      </c>
      <c r="E9" s="19">
        <v>0.80738291026099396</v>
      </c>
      <c r="F9" s="20">
        <v>0.12531283518055059</v>
      </c>
      <c r="G9" s="20">
        <v>6.7304254558455484E-2</v>
      </c>
    </row>
    <row r="10" spans="1:16384" ht="15" customHeight="1">
      <c r="A10" s="57"/>
      <c r="B10" s="21" t="s">
        <v>203</v>
      </c>
      <c r="C10" s="66" t="s">
        <v>209</v>
      </c>
      <c r="D10" s="22">
        <v>3192</v>
      </c>
      <c r="E10" s="23">
        <v>2464</v>
      </c>
      <c r="F10" s="24">
        <v>507</v>
      </c>
      <c r="G10" s="24">
        <v>221</v>
      </c>
    </row>
    <row r="11" spans="1:16384" ht="15" customHeight="1">
      <c r="A11" s="57"/>
      <c r="B11" s="25"/>
      <c r="C11" s="60"/>
      <c r="D11" s="26">
        <v>1</v>
      </c>
      <c r="E11" s="27">
        <v>0.77192982456140347</v>
      </c>
      <c r="F11" s="28">
        <v>0.15883458646616541</v>
      </c>
      <c r="G11" s="28">
        <v>6.9235588972431081E-2</v>
      </c>
    </row>
    <row r="12" spans="1:16384" ht="15" customHeight="1">
      <c r="A12" s="57"/>
      <c r="B12" s="25"/>
      <c r="C12" s="59" t="s">
        <v>210</v>
      </c>
      <c r="D12" s="29">
        <v>7831</v>
      </c>
      <c r="E12" s="30">
        <v>6427</v>
      </c>
      <c r="F12" s="31">
        <v>879</v>
      </c>
      <c r="G12" s="31">
        <v>525</v>
      </c>
    </row>
    <row r="13" spans="1:16384" ht="15" customHeight="1">
      <c r="A13" s="57"/>
      <c r="B13" s="43"/>
      <c r="C13" s="61"/>
      <c r="D13" s="44">
        <v>1</v>
      </c>
      <c r="E13" s="45">
        <v>0.82071255267526499</v>
      </c>
      <c r="F13" s="46">
        <v>0.11224620099604138</v>
      </c>
      <c r="G13" s="46">
        <v>6.7041246328693654E-2</v>
      </c>
    </row>
    <row r="14" spans="1:16384" ht="15" customHeight="1">
      <c r="A14" s="57"/>
      <c r="B14" s="25" t="s">
        <v>22</v>
      </c>
      <c r="C14" s="67" t="s">
        <v>212</v>
      </c>
      <c r="D14" s="22">
        <v>157</v>
      </c>
      <c r="E14" s="23">
        <v>114</v>
      </c>
      <c r="F14" s="24">
        <v>25</v>
      </c>
      <c r="G14" s="24">
        <v>18</v>
      </c>
    </row>
    <row r="15" spans="1:16384" ht="15" customHeight="1">
      <c r="A15" s="57"/>
      <c r="B15" s="25"/>
      <c r="C15" s="60"/>
      <c r="D15" s="32">
        <v>1</v>
      </c>
      <c r="E15" s="27">
        <v>0.72611464968152861</v>
      </c>
      <c r="F15" s="28">
        <v>0.15923566878980891</v>
      </c>
      <c r="G15" s="28">
        <v>0.11464968152866242</v>
      </c>
    </row>
    <row r="16" spans="1:16384" ht="15" customHeight="1">
      <c r="A16" s="57"/>
      <c r="B16" s="25"/>
      <c r="C16" s="59" t="s">
        <v>213</v>
      </c>
      <c r="D16" s="29">
        <v>343</v>
      </c>
      <c r="E16" s="30">
        <v>270</v>
      </c>
      <c r="F16" s="31">
        <v>46</v>
      </c>
      <c r="G16" s="31">
        <v>27</v>
      </c>
    </row>
    <row r="17" spans="1:7" ht="15" customHeight="1">
      <c r="A17" s="57"/>
      <c r="B17" s="25"/>
      <c r="C17" s="60"/>
      <c r="D17" s="32">
        <v>1</v>
      </c>
      <c r="E17" s="27">
        <v>0.78717201166180761</v>
      </c>
      <c r="F17" s="28">
        <v>0.13411078717201166</v>
      </c>
      <c r="G17" s="28">
        <v>7.8717201166180764E-2</v>
      </c>
    </row>
    <row r="18" spans="1:7" ht="15" customHeight="1">
      <c r="A18" s="57"/>
      <c r="B18" s="25"/>
      <c r="C18" s="59" t="s">
        <v>214</v>
      </c>
      <c r="D18" s="29">
        <v>483</v>
      </c>
      <c r="E18" s="30">
        <v>377</v>
      </c>
      <c r="F18" s="31">
        <v>64</v>
      </c>
      <c r="G18" s="31">
        <v>42</v>
      </c>
    </row>
    <row r="19" spans="1:7" ht="15" customHeight="1">
      <c r="A19" s="57"/>
      <c r="B19" s="25"/>
      <c r="C19" s="60"/>
      <c r="D19" s="32">
        <v>1</v>
      </c>
      <c r="E19" s="27">
        <v>0.78053830227743271</v>
      </c>
      <c r="F19" s="28">
        <v>0.13250517598343686</v>
      </c>
      <c r="G19" s="28">
        <v>8.6956521739130432E-2</v>
      </c>
    </row>
    <row r="20" spans="1:7" ht="15" customHeight="1">
      <c r="A20" s="57"/>
      <c r="B20" s="25"/>
      <c r="C20" s="59" t="s">
        <v>215</v>
      </c>
      <c r="D20" s="29">
        <v>1117</v>
      </c>
      <c r="E20" s="30">
        <v>920</v>
      </c>
      <c r="F20" s="31">
        <v>129</v>
      </c>
      <c r="G20" s="31">
        <v>68</v>
      </c>
    </row>
    <row r="21" spans="1:7" ht="15" customHeight="1">
      <c r="A21" s="57"/>
      <c r="B21" s="25"/>
      <c r="C21" s="60"/>
      <c r="D21" s="32">
        <v>1</v>
      </c>
      <c r="E21" s="27">
        <v>0.82363473589973146</v>
      </c>
      <c r="F21" s="28">
        <v>0.11548791405550582</v>
      </c>
      <c r="G21" s="28">
        <v>6.087735004476276E-2</v>
      </c>
    </row>
    <row r="22" spans="1:7" ht="15" customHeight="1">
      <c r="A22" s="57"/>
      <c r="B22" s="25"/>
      <c r="C22" s="59" t="s">
        <v>216</v>
      </c>
      <c r="D22" s="29">
        <v>2545</v>
      </c>
      <c r="E22" s="30">
        <v>2049</v>
      </c>
      <c r="F22" s="31">
        <v>342</v>
      </c>
      <c r="G22" s="31">
        <v>154</v>
      </c>
    </row>
    <row r="23" spans="1:7" ht="15" customHeight="1">
      <c r="A23" s="57"/>
      <c r="B23" s="25"/>
      <c r="C23" s="60"/>
      <c r="D23" s="26">
        <v>1</v>
      </c>
      <c r="E23" s="27">
        <v>0.80510805500982319</v>
      </c>
      <c r="F23" s="28">
        <v>0.1343811394891945</v>
      </c>
      <c r="G23" s="28">
        <v>6.0510805500982319E-2</v>
      </c>
    </row>
    <row r="24" spans="1:7" ht="15" customHeight="1">
      <c r="A24" s="57"/>
      <c r="B24" s="25"/>
      <c r="C24" s="59" t="s">
        <v>217</v>
      </c>
      <c r="D24" s="29">
        <v>3470</v>
      </c>
      <c r="E24" s="30">
        <v>2807</v>
      </c>
      <c r="F24" s="31">
        <v>433</v>
      </c>
      <c r="G24" s="31">
        <v>230</v>
      </c>
    </row>
    <row r="25" spans="1:7" ht="15" customHeight="1">
      <c r="A25" s="57"/>
      <c r="B25" s="25"/>
      <c r="C25" s="60"/>
      <c r="D25" s="26">
        <v>1</v>
      </c>
      <c r="E25" s="27">
        <v>0.8089337175792507</v>
      </c>
      <c r="F25" s="28">
        <v>0.12478386167146974</v>
      </c>
      <c r="G25" s="28">
        <v>6.6282420749279536E-2</v>
      </c>
    </row>
    <row r="26" spans="1:7" ht="15" customHeight="1">
      <c r="A26" s="57"/>
      <c r="B26" s="25"/>
      <c r="C26" s="59" t="s">
        <v>218</v>
      </c>
      <c r="D26" s="29">
        <v>2871</v>
      </c>
      <c r="E26" s="30">
        <v>2325</v>
      </c>
      <c r="F26" s="31">
        <v>343</v>
      </c>
      <c r="G26" s="31">
        <v>203</v>
      </c>
    </row>
    <row r="27" spans="1:7" ht="15" customHeight="1">
      <c r="A27" s="57"/>
      <c r="B27" s="43"/>
      <c r="C27" s="61"/>
      <c r="D27" s="44">
        <v>1</v>
      </c>
      <c r="E27" s="45">
        <v>0.80982236154649945</v>
      </c>
      <c r="F27" s="46">
        <v>0.11947056774642982</v>
      </c>
      <c r="G27" s="46">
        <v>7.0707070707070704E-2</v>
      </c>
    </row>
    <row r="28" spans="1:7" ht="15" customHeight="1">
      <c r="A28" s="57"/>
      <c r="B28" s="25" t="s">
        <v>204</v>
      </c>
      <c r="C28" s="67" t="s">
        <v>219</v>
      </c>
      <c r="D28" s="22">
        <v>4039</v>
      </c>
      <c r="E28" s="23">
        <v>3337</v>
      </c>
      <c r="F28" s="24">
        <v>450</v>
      </c>
      <c r="G28" s="24">
        <v>252</v>
      </c>
    </row>
    <row r="29" spans="1:7" ht="15" customHeight="1">
      <c r="A29" s="57"/>
      <c r="B29" s="25"/>
      <c r="C29" s="60"/>
      <c r="D29" s="32">
        <v>1</v>
      </c>
      <c r="E29" s="27">
        <v>0.82619460262441202</v>
      </c>
      <c r="F29" s="28">
        <v>0.11141371626640258</v>
      </c>
      <c r="G29" s="28">
        <v>6.2391681109185443E-2</v>
      </c>
    </row>
    <row r="30" spans="1:7" ht="15" customHeight="1">
      <c r="A30" s="57"/>
      <c r="B30" s="25"/>
      <c r="C30" s="59" t="s">
        <v>220</v>
      </c>
      <c r="D30" s="29">
        <v>2727</v>
      </c>
      <c r="E30" s="30">
        <v>2220</v>
      </c>
      <c r="F30" s="31">
        <v>351</v>
      </c>
      <c r="G30" s="31">
        <v>156</v>
      </c>
    </row>
    <row r="31" spans="1:7" ht="15" customHeight="1">
      <c r="A31" s="57"/>
      <c r="B31" s="25"/>
      <c r="C31" s="60"/>
      <c r="D31" s="32">
        <v>1</v>
      </c>
      <c r="E31" s="27">
        <v>0.81408140814081409</v>
      </c>
      <c r="F31" s="28">
        <v>0.12871287128712872</v>
      </c>
      <c r="G31" s="28">
        <v>5.7205720572057209E-2</v>
      </c>
    </row>
    <row r="32" spans="1:7" ht="15" customHeight="1">
      <c r="A32" s="57"/>
      <c r="B32" s="25"/>
      <c r="C32" s="59" t="s">
        <v>221</v>
      </c>
      <c r="D32" s="29">
        <v>219</v>
      </c>
      <c r="E32" s="30">
        <v>182</v>
      </c>
      <c r="F32" s="31">
        <v>21</v>
      </c>
      <c r="G32" s="31">
        <v>16</v>
      </c>
    </row>
    <row r="33" spans="1:7" ht="15" customHeight="1">
      <c r="A33" s="57"/>
      <c r="B33" s="25"/>
      <c r="C33" s="60"/>
      <c r="D33" s="32">
        <v>1</v>
      </c>
      <c r="E33" s="27">
        <v>0.83105022831050224</v>
      </c>
      <c r="F33" s="28">
        <v>9.5890410958904104E-2</v>
      </c>
      <c r="G33" s="28">
        <v>7.3059360730593603E-2</v>
      </c>
    </row>
    <row r="34" spans="1:7" ht="15" customHeight="1">
      <c r="A34" s="57"/>
      <c r="B34" s="25"/>
      <c r="C34" s="59" t="s">
        <v>222</v>
      </c>
      <c r="D34" s="29">
        <v>2255</v>
      </c>
      <c r="E34" s="30">
        <v>1795</v>
      </c>
      <c r="F34" s="31">
        <v>306</v>
      </c>
      <c r="G34" s="31">
        <v>154</v>
      </c>
    </row>
    <row r="35" spans="1:7" ht="15" customHeight="1">
      <c r="A35" s="57"/>
      <c r="B35" s="43"/>
      <c r="C35" s="61"/>
      <c r="D35" s="44">
        <v>1</v>
      </c>
      <c r="E35" s="45">
        <v>0.7960088691796009</v>
      </c>
      <c r="F35" s="46">
        <v>0.13569844789356986</v>
      </c>
      <c r="G35" s="46">
        <v>6.8292682926829273E-2</v>
      </c>
    </row>
    <row r="36" spans="1:7" ht="15" customHeight="1">
      <c r="A36" s="57"/>
      <c r="B36" s="25" t="s">
        <v>16</v>
      </c>
      <c r="C36" s="67" t="s">
        <v>223</v>
      </c>
      <c r="D36" s="22">
        <v>858</v>
      </c>
      <c r="E36" s="23">
        <v>743</v>
      </c>
      <c r="F36" s="24">
        <v>49</v>
      </c>
      <c r="G36" s="24">
        <v>66</v>
      </c>
    </row>
    <row r="37" spans="1:7" ht="15" customHeight="1">
      <c r="A37" s="57"/>
      <c r="B37" s="25"/>
      <c r="C37" s="60"/>
      <c r="D37" s="32">
        <v>1</v>
      </c>
      <c r="E37" s="27">
        <v>0.86596736596736601</v>
      </c>
      <c r="F37" s="28">
        <v>5.7109557109557112E-2</v>
      </c>
      <c r="G37" s="28">
        <v>7.6923076923076927E-2</v>
      </c>
    </row>
    <row r="38" spans="1:7" ht="15" customHeight="1">
      <c r="A38" s="57"/>
      <c r="B38" s="25"/>
      <c r="C38" s="68" t="s">
        <v>224</v>
      </c>
      <c r="D38" s="29">
        <v>1012</v>
      </c>
      <c r="E38" s="30">
        <v>851</v>
      </c>
      <c r="F38" s="31">
        <v>83</v>
      </c>
      <c r="G38" s="31">
        <v>78</v>
      </c>
    </row>
    <row r="39" spans="1:7" ht="15" customHeight="1">
      <c r="A39" s="57"/>
      <c r="B39" s="25"/>
      <c r="C39" s="60"/>
      <c r="D39" s="32">
        <v>1</v>
      </c>
      <c r="E39" s="27">
        <v>0.84090909090909094</v>
      </c>
      <c r="F39" s="28">
        <v>8.201581027667984E-2</v>
      </c>
      <c r="G39" s="28">
        <v>7.7075098814229248E-2</v>
      </c>
    </row>
    <row r="40" spans="1:7" ht="15" customHeight="1">
      <c r="A40" s="57"/>
      <c r="B40" s="25"/>
      <c r="C40" s="59" t="s">
        <v>225</v>
      </c>
      <c r="D40" s="29">
        <v>8980</v>
      </c>
      <c r="E40" s="30">
        <v>7161</v>
      </c>
      <c r="F40" s="31">
        <v>1239</v>
      </c>
      <c r="G40" s="31">
        <v>580</v>
      </c>
    </row>
    <row r="41" spans="1:7" ht="15" customHeight="1">
      <c r="A41" s="57"/>
      <c r="B41" s="43"/>
      <c r="C41" s="61"/>
      <c r="D41" s="44">
        <v>1</v>
      </c>
      <c r="E41" s="45">
        <v>0.79743875278396437</v>
      </c>
      <c r="F41" s="46">
        <v>0.13797327394209355</v>
      </c>
      <c r="G41" s="46">
        <v>6.4587973273942098E-2</v>
      </c>
    </row>
    <row r="42" spans="1:7" ht="15" customHeight="1">
      <c r="A42" s="57"/>
      <c r="B42" s="25" t="s">
        <v>12</v>
      </c>
      <c r="C42" s="67" t="s">
        <v>226</v>
      </c>
      <c r="D42" s="22">
        <v>352</v>
      </c>
      <c r="E42" s="37">
        <v>284</v>
      </c>
      <c r="F42" s="38">
        <v>37</v>
      </c>
      <c r="G42" s="38">
        <v>31</v>
      </c>
    </row>
    <row r="43" spans="1:7" ht="15" customHeight="1">
      <c r="A43" s="57"/>
      <c r="B43" s="25"/>
      <c r="C43" s="60"/>
      <c r="D43" s="32">
        <v>1</v>
      </c>
      <c r="E43" s="27">
        <v>0.80681818181818177</v>
      </c>
      <c r="F43" s="28">
        <v>0.10511363636363637</v>
      </c>
      <c r="G43" s="28">
        <v>8.8068181818181823E-2</v>
      </c>
    </row>
    <row r="44" spans="1:7" ht="15" customHeight="1">
      <c r="A44" s="57"/>
      <c r="B44" s="25"/>
      <c r="C44" s="59" t="s">
        <v>227</v>
      </c>
      <c r="D44" s="29">
        <v>5834</v>
      </c>
      <c r="E44" s="39">
        <v>4767</v>
      </c>
      <c r="F44" s="40">
        <v>692</v>
      </c>
      <c r="G44" s="40">
        <v>375</v>
      </c>
    </row>
    <row r="45" spans="1:7" ht="15" customHeight="1">
      <c r="A45" s="57"/>
      <c r="B45" s="25"/>
      <c r="C45" s="60"/>
      <c r="D45" s="32">
        <v>1</v>
      </c>
      <c r="E45" s="27">
        <v>0.81710661638669868</v>
      </c>
      <c r="F45" s="28">
        <v>0.11861501542680837</v>
      </c>
      <c r="G45" s="28">
        <v>6.4278368186492976E-2</v>
      </c>
    </row>
    <row r="46" spans="1:7" ht="15" customHeight="1">
      <c r="A46" s="57"/>
      <c r="B46" s="25"/>
      <c r="C46" s="59" t="s">
        <v>228</v>
      </c>
      <c r="D46" s="29">
        <v>3625</v>
      </c>
      <c r="E46" s="39">
        <v>2931</v>
      </c>
      <c r="F46" s="40">
        <v>455</v>
      </c>
      <c r="G46" s="40">
        <v>239</v>
      </c>
    </row>
    <row r="47" spans="1:7" ht="15" customHeight="1">
      <c r="A47" s="57"/>
      <c r="B47" s="25"/>
      <c r="C47" s="60"/>
      <c r="D47" s="32">
        <v>1</v>
      </c>
      <c r="E47" s="27">
        <v>0.80855172413793108</v>
      </c>
      <c r="F47" s="28">
        <v>0.12551724137931033</v>
      </c>
      <c r="G47" s="28">
        <v>6.5931034482758624E-2</v>
      </c>
    </row>
    <row r="48" spans="1:7" ht="15" customHeight="1">
      <c r="A48" s="57"/>
      <c r="B48" s="25"/>
      <c r="C48" s="59" t="s">
        <v>229</v>
      </c>
      <c r="D48" s="29">
        <v>1165</v>
      </c>
      <c r="E48" s="39">
        <v>886</v>
      </c>
      <c r="F48" s="40">
        <v>194</v>
      </c>
      <c r="G48" s="40">
        <v>85</v>
      </c>
    </row>
    <row r="49" spans="1:7" ht="15" customHeight="1">
      <c r="A49" s="57"/>
      <c r="B49" s="43"/>
      <c r="C49" s="61"/>
      <c r="D49" s="44">
        <v>1</v>
      </c>
      <c r="E49" s="45">
        <v>0.76051502145922745</v>
      </c>
      <c r="F49" s="46">
        <v>0.16652360515021458</v>
      </c>
      <c r="G49" s="46">
        <v>7.2961373390557943E-2</v>
      </c>
    </row>
    <row r="50" spans="1:7" ht="15" customHeight="1">
      <c r="A50" s="57"/>
      <c r="B50" s="25" t="s">
        <v>205</v>
      </c>
      <c r="C50" s="67" t="s">
        <v>2</v>
      </c>
      <c r="D50" s="22">
        <v>1930</v>
      </c>
      <c r="E50" s="23">
        <v>1566</v>
      </c>
      <c r="F50" s="24">
        <v>243</v>
      </c>
      <c r="G50" s="24">
        <v>121</v>
      </c>
    </row>
    <row r="51" spans="1:7" ht="15" customHeight="1">
      <c r="A51" s="57"/>
      <c r="B51" s="25"/>
      <c r="C51" s="60"/>
      <c r="D51" s="32">
        <v>1</v>
      </c>
      <c r="E51" s="27">
        <v>0.81139896373056997</v>
      </c>
      <c r="F51" s="28">
        <v>0.12590673575129532</v>
      </c>
      <c r="G51" s="28">
        <v>6.269430051813471E-2</v>
      </c>
    </row>
    <row r="52" spans="1:7" ht="15" customHeight="1">
      <c r="A52" s="57"/>
      <c r="B52" s="25"/>
      <c r="C52" s="59" t="s">
        <v>230</v>
      </c>
      <c r="D52" s="29">
        <v>1477</v>
      </c>
      <c r="E52" s="30">
        <v>1267</v>
      </c>
      <c r="F52" s="31">
        <v>162</v>
      </c>
      <c r="G52" s="31">
        <v>48</v>
      </c>
    </row>
    <row r="53" spans="1:7" ht="15" customHeight="1">
      <c r="A53" s="57"/>
      <c r="B53" s="25"/>
      <c r="C53" s="60"/>
      <c r="D53" s="32">
        <v>1</v>
      </c>
      <c r="E53" s="27">
        <v>0.85781990521327012</v>
      </c>
      <c r="F53" s="28">
        <v>0.10968178740690589</v>
      </c>
      <c r="G53" s="28">
        <v>3.2498307379823968E-2</v>
      </c>
    </row>
    <row r="54" spans="1:7" ht="15" customHeight="1">
      <c r="A54" s="57"/>
      <c r="B54" s="25"/>
      <c r="C54" s="59" t="s">
        <v>231</v>
      </c>
      <c r="D54" s="29">
        <v>646</v>
      </c>
      <c r="E54" s="30">
        <v>525</v>
      </c>
      <c r="F54" s="31">
        <v>99</v>
      </c>
      <c r="G54" s="31">
        <v>22</v>
      </c>
    </row>
    <row r="55" spans="1:7" ht="15" customHeight="1">
      <c r="A55" s="57"/>
      <c r="B55" s="25"/>
      <c r="C55" s="60"/>
      <c r="D55" s="32">
        <v>1</v>
      </c>
      <c r="E55" s="27">
        <v>0.81269349845201233</v>
      </c>
      <c r="F55" s="28">
        <v>0.15325077399380804</v>
      </c>
      <c r="G55" s="28">
        <v>3.4055727554179564E-2</v>
      </c>
    </row>
    <row r="56" spans="1:7" ht="15" customHeight="1">
      <c r="A56" s="57"/>
      <c r="B56" s="25"/>
      <c r="C56" s="59" t="s">
        <v>8</v>
      </c>
      <c r="D56" s="29">
        <v>845</v>
      </c>
      <c r="E56" s="30">
        <v>694</v>
      </c>
      <c r="F56" s="31">
        <v>109</v>
      </c>
      <c r="G56" s="31">
        <v>42</v>
      </c>
    </row>
    <row r="57" spans="1:7" ht="15" customHeight="1">
      <c r="A57" s="57"/>
      <c r="B57" s="25"/>
      <c r="C57" s="60"/>
      <c r="D57" s="32">
        <v>1</v>
      </c>
      <c r="E57" s="27">
        <v>0.82130177514792901</v>
      </c>
      <c r="F57" s="28">
        <v>0.1289940828402367</v>
      </c>
      <c r="G57" s="28">
        <v>4.9704142011834318E-2</v>
      </c>
    </row>
    <row r="58" spans="1:7" ht="15" customHeight="1">
      <c r="A58" s="57"/>
      <c r="B58" s="25"/>
      <c r="C58" s="59" t="s">
        <v>232</v>
      </c>
      <c r="D58" s="29">
        <v>1388</v>
      </c>
      <c r="E58" s="30">
        <v>1132</v>
      </c>
      <c r="F58" s="31">
        <v>174</v>
      </c>
      <c r="G58" s="31">
        <v>82</v>
      </c>
    </row>
    <row r="59" spans="1:7" ht="15" customHeight="1">
      <c r="A59" s="57"/>
      <c r="B59" s="25"/>
      <c r="C59" s="60"/>
      <c r="D59" s="32">
        <v>1</v>
      </c>
      <c r="E59" s="27">
        <v>0.81556195965417866</v>
      </c>
      <c r="F59" s="28">
        <v>0.12536023054755044</v>
      </c>
      <c r="G59" s="28">
        <v>5.9077809798270896E-2</v>
      </c>
    </row>
    <row r="60" spans="1:7" ht="15" customHeight="1">
      <c r="A60" s="57"/>
      <c r="B60" s="25"/>
      <c r="C60" s="59" t="s">
        <v>14</v>
      </c>
      <c r="D60" s="29">
        <v>859</v>
      </c>
      <c r="E60" s="30">
        <v>711</v>
      </c>
      <c r="F60" s="31">
        <v>103</v>
      </c>
      <c r="G60" s="31">
        <v>45</v>
      </c>
    </row>
    <row r="61" spans="1:7" ht="15" customHeight="1">
      <c r="A61" s="57"/>
      <c r="B61" s="25"/>
      <c r="C61" s="60"/>
      <c r="D61" s="32">
        <v>1</v>
      </c>
      <c r="E61" s="27">
        <v>0.82770663562281721</v>
      </c>
      <c r="F61" s="28">
        <v>0.11990686845168801</v>
      </c>
      <c r="G61" s="28">
        <v>5.2386495925494762E-2</v>
      </c>
    </row>
    <row r="62" spans="1:7" ht="15" customHeight="1">
      <c r="A62" s="57"/>
      <c r="B62" s="25"/>
      <c r="C62" s="59" t="s">
        <v>5</v>
      </c>
      <c r="D62" s="29">
        <v>1683</v>
      </c>
      <c r="E62" s="30">
        <v>1402</v>
      </c>
      <c r="F62" s="31">
        <v>198</v>
      </c>
      <c r="G62" s="31">
        <v>83</v>
      </c>
    </row>
    <row r="63" spans="1:7" ht="15" customHeight="1">
      <c r="A63" s="57"/>
      <c r="B63" s="25"/>
      <c r="C63" s="60"/>
      <c r="D63" s="32">
        <v>1</v>
      </c>
      <c r="E63" s="27">
        <v>0.83303624480095073</v>
      </c>
      <c r="F63" s="28">
        <v>0.11764705882352941</v>
      </c>
      <c r="G63" s="28">
        <v>4.9316696375519907E-2</v>
      </c>
    </row>
    <row r="64" spans="1:7" ht="15" customHeight="1">
      <c r="A64" s="57"/>
      <c r="B64" s="25"/>
      <c r="C64" s="59" t="s">
        <v>11</v>
      </c>
      <c r="D64" s="29">
        <v>816</v>
      </c>
      <c r="E64" s="30">
        <v>661</v>
      </c>
      <c r="F64" s="31">
        <v>102</v>
      </c>
      <c r="G64" s="31">
        <v>53</v>
      </c>
    </row>
    <row r="65" spans="1:7" ht="15" customHeight="1">
      <c r="A65" s="57"/>
      <c r="B65" s="25"/>
      <c r="C65" s="60"/>
      <c r="D65" s="32">
        <v>1</v>
      </c>
      <c r="E65" s="27">
        <v>0.81004901960784315</v>
      </c>
      <c r="F65" s="28">
        <v>0.125</v>
      </c>
      <c r="G65" s="28">
        <v>6.4950980392156868E-2</v>
      </c>
    </row>
    <row r="66" spans="1:7" ht="15" customHeight="1">
      <c r="A66" s="57"/>
      <c r="B66" s="25"/>
      <c r="C66" s="59" t="s">
        <v>18</v>
      </c>
      <c r="D66" s="29">
        <v>1544</v>
      </c>
      <c r="E66" s="30">
        <v>1075</v>
      </c>
      <c r="F66" s="31">
        <v>212</v>
      </c>
      <c r="G66" s="31">
        <v>257</v>
      </c>
    </row>
    <row r="67" spans="1:7" ht="15" customHeight="1">
      <c r="A67" s="57"/>
      <c r="B67" s="43"/>
      <c r="C67" s="61"/>
      <c r="D67" s="44">
        <v>1</v>
      </c>
      <c r="E67" s="45">
        <v>0.69624352331606221</v>
      </c>
      <c r="F67" s="46">
        <v>0.13730569948186527</v>
      </c>
      <c r="G67" s="46">
        <v>0.16645077720207255</v>
      </c>
    </row>
    <row r="68" spans="1:7" ht="15" customHeight="1">
      <c r="A68" s="57"/>
      <c r="B68" s="25" t="s">
        <v>206</v>
      </c>
      <c r="C68" s="67" t="s">
        <v>233</v>
      </c>
      <c r="D68" s="22">
        <v>2141</v>
      </c>
      <c r="E68" s="23">
        <v>1862</v>
      </c>
      <c r="F68" s="24">
        <v>146</v>
      </c>
      <c r="G68" s="24">
        <v>133</v>
      </c>
    </row>
    <row r="69" spans="1:7" ht="15" customHeight="1">
      <c r="A69" s="57"/>
      <c r="B69" s="25"/>
      <c r="C69" s="60"/>
      <c r="D69" s="32">
        <v>1</v>
      </c>
      <c r="E69" s="27">
        <v>0.86968706212050439</v>
      </c>
      <c r="F69" s="28">
        <v>6.819243344231668E-2</v>
      </c>
      <c r="G69" s="28">
        <v>6.212050443717889E-2</v>
      </c>
    </row>
    <row r="70" spans="1:7" ht="15" customHeight="1">
      <c r="A70" s="57"/>
      <c r="B70" s="25"/>
      <c r="C70" s="59" t="s">
        <v>234</v>
      </c>
      <c r="D70" s="29">
        <v>2119</v>
      </c>
      <c r="E70" s="30">
        <v>1854</v>
      </c>
      <c r="F70" s="31">
        <v>140</v>
      </c>
      <c r="G70" s="31">
        <v>125</v>
      </c>
    </row>
    <row r="71" spans="1:7" ht="15" customHeight="1">
      <c r="A71" s="57"/>
      <c r="B71" s="25"/>
      <c r="C71" s="60"/>
      <c r="D71" s="32">
        <v>1</v>
      </c>
      <c r="E71" s="27">
        <v>0.87494100991033508</v>
      </c>
      <c r="F71" s="28">
        <v>6.6068900424728641E-2</v>
      </c>
      <c r="G71" s="28">
        <v>5.8990089664936289E-2</v>
      </c>
    </row>
    <row r="72" spans="1:7" ht="15" customHeight="1">
      <c r="A72" s="57"/>
      <c r="B72" s="25"/>
      <c r="C72" s="59" t="s">
        <v>235</v>
      </c>
      <c r="D72" s="29">
        <v>2737</v>
      </c>
      <c r="E72" s="30">
        <v>2106</v>
      </c>
      <c r="F72" s="31">
        <v>442</v>
      </c>
      <c r="G72" s="31">
        <v>189</v>
      </c>
    </row>
    <row r="73" spans="1:7" ht="15" customHeight="1">
      <c r="A73" s="57"/>
      <c r="B73" s="25"/>
      <c r="C73" s="60"/>
      <c r="D73" s="32">
        <v>1</v>
      </c>
      <c r="E73" s="27">
        <v>0.76945560833028859</v>
      </c>
      <c r="F73" s="28">
        <v>0.16149068322981366</v>
      </c>
      <c r="G73" s="28">
        <v>6.9053708439897693E-2</v>
      </c>
    </row>
    <row r="74" spans="1:7" ht="15" customHeight="1">
      <c r="A74" s="57"/>
      <c r="B74" s="25"/>
      <c r="C74" s="59" t="s">
        <v>236</v>
      </c>
      <c r="D74" s="29">
        <v>1909</v>
      </c>
      <c r="E74" s="30">
        <v>1397</v>
      </c>
      <c r="F74" s="31">
        <v>382</v>
      </c>
      <c r="G74" s="31">
        <v>130</v>
      </c>
    </row>
    <row r="75" spans="1:7" ht="15" customHeight="1">
      <c r="A75" s="57"/>
      <c r="B75" s="25"/>
      <c r="C75" s="60"/>
      <c r="D75" s="32">
        <v>1</v>
      </c>
      <c r="E75" s="27">
        <v>0.73179675222629648</v>
      </c>
      <c r="F75" s="28">
        <v>0.20010476689366161</v>
      </c>
      <c r="G75" s="28">
        <v>6.8098480880041903E-2</v>
      </c>
    </row>
    <row r="76" spans="1:7" ht="15" customHeight="1">
      <c r="A76" s="57"/>
      <c r="B76" s="25"/>
      <c r="C76" s="59" t="s">
        <v>237</v>
      </c>
      <c r="D76" s="29">
        <v>1018</v>
      </c>
      <c r="E76" s="30">
        <v>794</v>
      </c>
      <c r="F76" s="31">
        <v>153</v>
      </c>
      <c r="G76" s="31">
        <v>71</v>
      </c>
    </row>
    <row r="77" spans="1:7" ht="15" customHeight="1">
      <c r="A77" s="57"/>
      <c r="B77" s="25"/>
      <c r="C77" s="60"/>
      <c r="D77" s="32">
        <v>1</v>
      </c>
      <c r="E77" s="27">
        <v>0.77996070726915523</v>
      </c>
      <c r="F77" s="28">
        <v>0.15029469548133595</v>
      </c>
      <c r="G77" s="28">
        <v>6.9744597249508836E-2</v>
      </c>
    </row>
    <row r="78" spans="1:7" ht="15" customHeight="1">
      <c r="A78" s="57"/>
      <c r="B78" s="25"/>
      <c r="C78" s="59" t="s">
        <v>238</v>
      </c>
      <c r="D78" s="29">
        <v>854</v>
      </c>
      <c r="E78" s="30">
        <v>704</v>
      </c>
      <c r="F78" s="31">
        <v>93</v>
      </c>
      <c r="G78" s="31">
        <v>57</v>
      </c>
    </row>
    <row r="79" spans="1:7" ht="15" customHeight="1">
      <c r="A79" s="57"/>
      <c r="B79" s="25"/>
      <c r="C79" s="60"/>
      <c r="D79" s="32">
        <v>1</v>
      </c>
      <c r="E79" s="27">
        <v>0.82435597189695553</v>
      </c>
      <c r="F79" s="28">
        <v>0.10889929742388758</v>
      </c>
      <c r="G79" s="28">
        <v>6.6744730679156913E-2</v>
      </c>
    </row>
    <row r="80" spans="1:7" ht="15" customHeight="1">
      <c r="A80" s="57"/>
      <c r="B80" s="25"/>
      <c r="C80" s="59" t="s">
        <v>239</v>
      </c>
      <c r="D80" s="29">
        <v>329</v>
      </c>
      <c r="E80" s="30">
        <v>254</v>
      </c>
      <c r="F80" s="31">
        <v>39</v>
      </c>
      <c r="G80" s="31">
        <v>36</v>
      </c>
    </row>
    <row r="81" spans="1:7" ht="15" customHeight="1">
      <c r="A81" s="57"/>
      <c r="B81" s="25"/>
      <c r="C81" s="60"/>
      <c r="D81" s="32">
        <v>1</v>
      </c>
      <c r="E81" s="27">
        <v>0.77203647416413379</v>
      </c>
      <c r="F81" s="28">
        <v>0.11854103343465046</v>
      </c>
      <c r="G81" s="28">
        <v>0.10942249240121581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2926</v>
      </c>
      <c r="E84" s="23">
        <v>2565</v>
      </c>
      <c r="F84" s="24">
        <v>168</v>
      </c>
      <c r="G84" s="24">
        <v>193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0.87662337662337664</v>
      </c>
      <c r="F85" s="28">
        <v>5.7416267942583733E-2</v>
      </c>
      <c r="G85" s="28">
        <v>6.596035543403965E-2</v>
      </c>
    </row>
    <row r="86" spans="1:7" ht="15" customHeight="1">
      <c r="A86" s="57"/>
      <c r="B86" s="25" t="s">
        <v>243</v>
      </c>
      <c r="C86" s="59" t="s">
        <v>244</v>
      </c>
      <c r="D86" s="29">
        <v>2694</v>
      </c>
      <c r="E86" s="30">
        <v>2285</v>
      </c>
      <c r="F86" s="31">
        <v>252</v>
      </c>
      <c r="G86" s="31">
        <v>157</v>
      </c>
    </row>
    <row r="87" spans="1:7" ht="15" customHeight="1">
      <c r="A87" s="57"/>
      <c r="B87" s="25"/>
      <c r="C87" s="60"/>
      <c r="D87" s="32">
        <v>1</v>
      </c>
      <c r="E87" s="27">
        <v>0.84818114328136596</v>
      </c>
      <c r="F87" s="28">
        <v>9.3541202672605794E-2</v>
      </c>
      <c r="G87" s="28">
        <v>5.8277654046028214E-2</v>
      </c>
    </row>
    <row r="88" spans="1:7" ht="15" customHeight="1">
      <c r="A88" s="57"/>
      <c r="B88" s="25"/>
      <c r="C88" s="59" t="s">
        <v>245</v>
      </c>
      <c r="D88" s="29">
        <v>1584</v>
      </c>
      <c r="E88" s="30">
        <v>1268</v>
      </c>
      <c r="F88" s="31">
        <v>219</v>
      </c>
      <c r="G88" s="31">
        <v>97</v>
      </c>
    </row>
    <row r="89" spans="1:7" ht="15" customHeight="1">
      <c r="A89" s="57"/>
      <c r="B89" s="25"/>
      <c r="C89" s="60"/>
      <c r="D89" s="32">
        <v>1</v>
      </c>
      <c r="E89" s="27">
        <v>0.8005050505050505</v>
      </c>
      <c r="F89" s="28">
        <v>0.13825757575757575</v>
      </c>
      <c r="G89" s="28">
        <v>6.1237373737373736E-2</v>
      </c>
    </row>
    <row r="90" spans="1:7" ht="15" customHeight="1">
      <c r="A90" s="57"/>
      <c r="B90" s="25"/>
      <c r="C90" s="59" t="s">
        <v>246</v>
      </c>
      <c r="D90" s="29">
        <v>2244</v>
      </c>
      <c r="E90" s="30">
        <v>1650</v>
      </c>
      <c r="F90" s="31">
        <v>440</v>
      </c>
      <c r="G90" s="31">
        <v>154</v>
      </c>
    </row>
    <row r="91" spans="1:7" ht="15" customHeight="1">
      <c r="A91" s="57"/>
      <c r="B91" s="25"/>
      <c r="C91" s="60"/>
      <c r="D91" s="32">
        <v>1</v>
      </c>
      <c r="E91" s="27">
        <v>0.73529411764705888</v>
      </c>
      <c r="F91" s="28">
        <v>0.19607843137254902</v>
      </c>
      <c r="G91" s="28">
        <v>6.8627450980392163E-2</v>
      </c>
    </row>
    <row r="92" spans="1:7" ht="15" customHeight="1">
      <c r="A92" s="57"/>
      <c r="B92" s="25"/>
      <c r="C92" s="59" t="s">
        <v>247</v>
      </c>
      <c r="D92" s="29">
        <v>1023</v>
      </c>
      <c r="E92" s="30">
        <v>739</v>
      </c>
      <c r="F92" s="31">
        <v>205</v>
      </c>
      <c r="G92" s="31">
        <v>79</v>
      </c>
    </row>
    <row r="93" spans="1:7" ht="15" customHeight="1">
      <c r="A93" s="57"/>
      <c r="B93" s="25"/>
      <c r="C93" s="60"/>
      <c r="D93" s="32">
        <v>1</v>
      </c>
      <c r="E93" s="27">
        <v>0.72238514173998047</v>
      </c>
      <c r="F93" s="28">
        <v>0.20039100684261973</v>
      </c>
      <c r="G93" s="28">
        <v>7.7223851417399805E-2</v>
      </c>
    </row>
    <row r="94" spans="1:7" ht="15" customHeight="1">
      <c r="A94" s="57"/>
      <c r="B94" s="25"/>
      <c r="C94" s="59" t="s">
        <v>248</v>
      </c>
      <c r="D94" s="29">
        <v>259</v>
      </c>
      <c r="E94" s="30">
        <v>182</v>
      </c>
      <c r="F94" s="31">
        <v>50</v>
      </c>
      <c r="G94" s="31">
        <v>27</v>
      </c>
    </row>
    <row r="95" spans="1:7" ht="15" customHeight="1">
      <c r="A95" s="57"/>
      <c r="B95" s="25"/>
      <c r="C95" s="60"/>
      <c r="D95" s="32">
        <v>1</v>
      </c>
      <c r="E95" s="27">
        <v>0.70270270270270274</v>
      </c>
      <c r="F95" s="28">
        <v>0.19305019305019305</v>
      </c>
      <c r="G95" s="28">
        <v>0.10424710424710425</v>
      </c>
    </row>
    <row r="96" spans="1:7" ht="15" customHeight="1">
      <c r="A96" s="57"/>
      <c r="B96" s="25"/>
      <c r="C96" s="59" t="s">
        <v>249</v>
      </c>
      <c r="D96" s="29">
        <v>191</v>
      </c>
      <c r="E96" s="30">
        <v>135</v>
      </c>
      <c r="F96" s="31">
        <v>34</v>
      </c>
      <c r="G96" s="31">
        <v>22</v>
      </c>
    </row>
    <row r="97" spans="1:7" ht="15" customHeight="1">
      <c r="A97" s="57"/>
      <c r="B97" s="25"/>
      <c r="C97" s="60"/>
      <c r="D97" s="32">
        <v>1</v>
      </c>
      <c r="E97" s="27">
        <v>0.70680628272251311</v>
      </c>
      <c r="F97" s="28">
        <v>0.17801047120418848</v>
      </c>
      <c r="G97" s="28">
        <v>0.11518324607329843</v>
      </c>
    </row>
    <row r="98" spans="1:7" ht="15" customHeight="1">
      <c r="A98" s="57"/>
      <c r="B98" s="25"/>
      <c r="C98" s="59" t="s">
        <v>250</v>
      </c>
      <c r="D98" s="29">
        <v>16</v>
      </c>
      <c r="E98" s="30">
        <v>13</v>
      </c>
      <c r="F98" s="31">
        <v>1</v>
      </c>
      <c r="G98" s="31">
        <v>2</v>
      </c>
    </row>
    <row r="99" spans="1:7" ht="15" customHeight="1">
      <c r="A99" s="57"/>
      <c r="B99" s="25"/>
      <c r="C99" s="60"/>
      <c r="D99" s="32">
        <v>1</v>
      </c>
      <c r="E99" s="27">
        <v>0.8125</v>
      </c>
      <c r="F99" s="28">
        <v>6.25E-2</v>
      </c>
      <c r="G99" s="28">
        <v>0.125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563" priority="56" rank="1"/>
  </conditionalFormatting>
  <conditionalFormatting sqref="E67:G67">
    <cfRule type="top10" dxfId="1562" priority="49" rank="1"/>
  </conditionalFormatting>
  <conditionalFormatting sqref="E65:G65">
    <cfRule type="top10" dxfId="1561" priority="48" rank="1"/>
  </conditionalFormatting>
  <conditionalFormatting sqref="E63:G63">
    <cfRule type="top10" dxfId="1560" priority="47" rank="1"/>
  </conditionalFormatting>
  <conditionalFormatting sqref="E61:G61">
    <cfRule type="top10" dxfId="1559" priority="46" rank="1"/>
  </conditionalFormatting>
  <conditionalFormatting sqref="E59:G59">
    <cfRule type="top10" dxfId="1558" priority="45" rank="1"/>
  </conditionalFormatting>
  <conditionalFormatting sqref="E57:G57">
    <cfRule type="top10" dxfId="1557" priority="44" rank="1"/>
  </conditionalFormatting>
  <conditionalFormatting sqref="E55:G55">
    <cfRule type="top10" dxfId="1556" priority="43" rank="1"/>
  </conditionalFormatting>
  <conditionalFormatting sqref="E53:G53">
    <cfRule type="top10" dxfId="1555" priority="42" rank="1"/>
  </conditionalFormatting>
  <conditionalFormatting sqref="E51:G51">
    <cfRule type="top10" dxfId="1554" priority="41" rank="1"/>
  </conditionalFormatting>
  <conditionalFormatting sqref="E49:G49">
    <cfRule type="top10" dxfId="1553" priority="40" rank="1"/>
  </conditionalFormatting>
  <conditionalFormatting sqref="E47:G47">
    <cfRule type="top10" dxfId="1552" priority="39" rank="1"/>
  </conditionalFormatting>
  <conditionalFormatting sqref="E45:G45">
    <cfRule type="top10" dxfId="1551" priority="38" rank="1"/>
  </conditionalFormatting>
  <conditionalFormatting sqref="E43:G43">
    <cfRule type="top10" dxfId="1550" priority="37" rank="1"/>
  </conditionalFormatting>
  <conditionalFormatting sqref="E41:G41">
    <cfRule type="top10" dxfId="1549" priority="36" rank="1"/>
  </conditionalFormatting>
  <conditionalFormatting sqref="E39:G39">
    <cfRule type="top10" dxfId="1548" priority="35" rank="1"/>
  </conditionalFormatting>
  <conditionalFormatting sqref="E37:G37">
    <cfRule type="top10" dxfId="1547" priority="34" rank="1"/>
  </conditionalFormatting>
  <conditionalFormatting sqref="E35:G35">
    <cfRule type="top10" dxfId="1546" priority="32" rank="1"/>
  </conditionalFormatting>
  <conditionalFormatting sqref="E33:G33">
    <cfRule type="top10" dxfId="1545" priority="31" rank="1"/>
  </conditionalFormatting>
  <conditionalFormatting sqref="E31:G31">
    <cfRule type="top10" dxfId="1544" priority="30" rank="1"/>
  </conditionalFormatting>
  <conditionalFormatting sqref="E29:G29">
    <cfRule type="top10" dxfId="1543" priority="29" rank="1"/>
  </conditionalFormatting>
  <conditionalFormatting sqref="E27:G27">
    <cfRule type="top10" dxfId="1542" priority="28" rank="1"/>
  </conditionalFormatting>
  <conditionalFormatting sqref="E21:G21">
    <cfRule type="top10" dxfId="1541" priority="27" rank="1"/>
  </conditionalFormatting>
  <conditionalFormatting sqref="E19:G19">
    <cfRule type="top10" dxfId="1540" priority="26" rank="1"/>
  </conditionalFormatting>
  <conditionalFormatting sqref="E17:G17">
    <cfRule type="top10" dxfId="1539" priority="25" rank="1"/>
  </conditionalFormatting>
  <conditionalFormatting sqref="E15:G15">
    <cfRule type="top10" dxfId="1538" priority="24" rank="1"/>
  </conditionalFormatting>
  <conditionalFormatting sqref="E13:G13">
    <cfRule type="top10" dxfId="1537" priority="23" rank="1"/>
  </conditionalFormatting>
  <conditionalFormatting sqref="E11:G11">
    <cfRule type="top10" dxfId="1536" priority="22" rank="1"/>
  </conditionalFormatting>
  <conditionalFormatting sqref="E23:G23">
    <cfRule type="top10" dxfId="1535" priority="21" rank="1"/>
  </conditionalFormatting>
  <conditionalFormatting sqref="E25:G25">
    <cfRule type="top10" dxfId="1534" priority="20" rank="1"/>
  </conditionalFormatting>
  <conditionalFormatting sqref="E81:G81">
    <cfRule type="top10" dxfId="1533" priority="17" rank="1"/>
  </conditionalFormatting>
  <conditionalFormatting sqref="E79:G79">
    <cfRule type="top10" dxfId="1532" priority="16" rank="1"/>
  </conditionalFormatting>
  <conditionalFormatting sqref="E77:G77">
    <cfRule type="top10" dxfId="1531" priority="15" rank="1"/>
  </conditionalFormatting>
  <conditionalFormatting sqref="E75:G75">
    <cfRule type="top10" dxfId="1530" priority="14" rank="1"/>
  </conditionalFormatting>
  <conditionalFormatting sqref="E73:G73">
    <cfRule type="top10" dxfId="1529" priority="13" rank="1"/>
  </conditionalFormatting>
  <conditionalFormatting sqref="E71:G71">
    <cfRule type="top10" dxfId="1528" priority="12" rank="1"/>
  </conditionalFormatting>
  <conditionalFormatting sqref="E69:G69">
    <cfRule type="top10" dxfId="1527" priority="11" rank="1"/>
  </conditionalFormatting>
  <conditionalFormatting sqref="E101:G101">
    <cfRule type="top10" dxfId="1526" priority="9" rank="1"/>
  </conditionalFormatting>
  <conditionalFormatting sqref="E99:G99">
    <cfRule type="top10" dxfId="1525" priority="8" rank="1"/>
  </conditionalFormatting>
  <conditionalFormatting sqref="E97:G97">
    <cfRule type="top10" dxfId="1524" priority="7" rank="1"/>
  </conditionalFormatting>
  <conditionalFormatting sqref="E95:G95">
    <cfRule type="top10" dxfId="1523" priority="6" rank="1"/>
  </conditionalFormatting>
  <conditionalFormatting sqref="E93:G93">
    <cfRule type="top10" dxfId="1522" priority="5" rank="1"/>
  </conditionalFormatting>
  <conditionalFormatting sqref="E91:G91">
    <cfRule type="top10" dxfId="1521" priority="4" rank="1"/>
  </conditionalFormatting>
  <conditionalFormatting sqref="E89:G89">
    <cfRule type="top10" dxfId="1520" priority="3" rank="1"/>
  </conditionalFormatting>
  <conditionalFormatting sqref="E87:G87">
    <cfRule type="top10" dxfId="1519" priority="2" rank="1"/>
  </conditionalFormatting>
  <conditionalFormatting sqref="E85:G85">
    <cfRule type="top10" dxfId="151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384" width="8.625" style="3"/>
  </cols>
  <sheetData>
    <row r="1" spans="1:7" ht="15" customHeight="1">
      <c r="A1" s="57"/>
      <c r="E1"/>
      <c r="F1"/>
      <c r="G1"/>
    </row>
    <row r="2" spans="1:7" ht="15" customHeight="1">
      <c r="B2" s="3" t="s">
        <v>47</v>
      </c>
    </row>
    <row r="3" spans="1:7" ht="15" customHeight="1">
      <c r="B3" s="3" t="s">
        <v>273</v>
      </c>
    </row>
    <row r="4" spans="1:7" ht="15" customHeight="1">
      <c r="B4" s="3" t="s">
        <v>284</v>
      </c>
    </row>
    <row r="5" spans="1:7" ht="15" customHeight="1"/>
    <row r="6" spans="1:7" ht="2.1" customHeight="1">
      <c r="B6" s="4"/>
      <c r="C6" s="5"/>
      <c r="D6" s="6"/>
      <c r="E6" s="7"/>
      <c r="F6" s="8"/>
      <c r="G6" s="8"/>
    </row>
    <row r="7" spans="1:7" s="14" customFormat="1" ht="117.95" customHeight="1" thickBot="1">
      <c r="A7" s="9"/>
      <c r="B7" s="10"/>
      <c r="C7" s="11" t="s">
        <v>207</v>
      </c>
      <c r="D7" s="12" t="s">
        <v>0</v>
      </c>
      <c r="E7" s="13" t="s">
        <v>91</v>
      </c>
      <c r="F7" s="13" t="s">
        <v>92</v>
      </c>
      <c r="G7" s="13" t="s">
        <v>44</v>
      </c>
    </row>
    <row r="8" spans="1:7" ht="15" customHeight="1" thickTop="1">
      <c r="A8" s="57"/>
      <c r="B8" s="62" t="s">
        <v>208</v>
      </c>
      <c r="C8" s="63"/>
      <c r="D8" s="15">
        <v>16158</v>
      </c>
      <c r="E8" s="16">
        <v>2794</v>
      </c>
      <c r="F8" s="17">
        <v>12422</v>
      </c>
      <c r="G8" s="17">
        <v>942</v>
      </c>
    </row>
    <row r="9" spans="1:7" ht="15" customHeight="1">
      <c r="A9" s="57"/>
      <c r="B9" s="64"/>
      <c r="C9" s="65"/>
      <c r="D9" s="18">
        <v>1</v>
      </c>
      <c r="E9" s="19">
        <v>0.17291744027726202</v>
      </c>
      <c r="F9" s="20">
        <v>0.76878326525560092</v>
      </c>
      <c r="G9" s="20">
        <v>5.8299294467137025E-2</v>
      </c>
    </row>
    <row r="10" spans="1:7" ht="15" customHeight="1">
      <c r="A10" s="57"/>
      <c r="B10" s="21" t="s">
        <v>203</v>
      </c>
      <c r="C10" s="66" t="s">
        <v>209</v>
      </c>
      <c r="D10" s="22">
        <v>4992</v>
      </c>
      <c r="E10" s="23">
        <v>981</v>
      </c>
      <c r="F10" s="24">
        <v>3702</v>
      </c>
      <c r="G10" s="24">
        <v>309</v>
      </c>
    </row>
    <row r="11" spans="1:7" ht="15" customHeight="1">
      <c r="A11" s="57"/>
      <c r="B11" s="25"/>
      <c r="C11" s="60"/>
      <c r="D11" s="26">
        <v>1</v>
      </c>
      <c r="E11" s="27">
        <v>0.19651442307692307</v>
      </c>
      <c r="F11" s="28">
        <v>0.74158653846153844</v>
      </c>
      <c r="G11" s="28">
        <v>6.1899038461538464E-2</v>
      </c>
    </row>
    <row r="12" spans="1:7" ht="15" customHeight="1">
      <c r="A12" s="57"/>
      <c r="B12" s="25"/>
      <c r="C12" s="59" t="s">
        <v>210</v>
      </c>
      <c r="D12" s="29">
        <v>10909</v>
      </c>
      <c r="E12" s="30">
        <v>1752</v>
      </c>
      <c r="F12" s="31">
        <v>8534</v>
      </c>
      <c r="G12" s="31">
        <v>623</v>
      </c>
    </row>
    <row r="13" spans="1:7" ht="15" customHeight="1">
      <c r="A13" s="57"/>
      <c r="B13" s="25"/>
      <c r="C13" s="60"/>
      <c r="D13" s="32">
        <v>1</v>
      </c>
      <c r="E13" s="27">
        <v>0.1606013383444862</v>
      </c>
      <c r="F13" s="28">
        <v>0.7822898524154368</v>
      </c>
      <c r="G13" s="28">
        <v>5.7108809240077003E-2</v>
      </c>
    </row>
    <row r="14" spans="1:7" ht="15" customHeight="1">
      <c r="A14" s="57"/>
      <c r="B14" s="21" t="s">
        <v>22</v>
      </c>
      <c r="C14" s="66" t="s">
        <v>212</v>
      </c>
      <c r="D14" s="33">
        <v>361</v>
      </c>
      <c r="E14" s="34">
        <v>47</v>
      </c>
      <c r="F14" s="35">
        <v>291</v>
      </c>
      <c r="G14" s="35">
        <v>23</v>
      </c>
    </row>
    <row r="15" spans="1:7" ht="15" customHeight="1">
      <c r="A15" s="57"/>
      <c r="B15" s="25"/>
      <c r="C15" s="60"/>
      <c r="D15" s="32">
        <v>1</v>
      </c>
      <c r="E15" s="27">
        <v>0.13019390581717452</v>
      </c>
      <c r="F15" s="28">
        <v>0.80609418282548473</v>
      </c>
      <c r="G15" s="28">
        <v>6.3711911357340723E-2</v>
      </c>
    </row>
    <row r="16" spans="1:7" ht="15" customHeight="1">
      <c r="A16" s="57"/>
      <c r="B16" s="25"/>
      <c r="C16" s="59" t="s">
        <v>213</v>
      </c>
      <c r="D16" s="29">
        <v>695</v>
      </c>
      <c r="E16" s="30">
        <v>116</v>
      </c>
      <c r="F16" s="31">
        <v>536</v>
      </c>
      <c r="G16" s="31">
        <v>43</v>
      </c>
    </row>
    <row r="17" spans="1:7" ht="15" customHeight="1">
      <c r="A17" s="57"/>
      <c r="B17" s="25"/>
      <c r="C17" s="60"/>
      <c r="D17" s="32">
        <v>1</v>
      </c>
      <c r="E17" s="27">
        <v>0.1669064748201439</v>
      </c>
      <c r="F17" s="28">
        <v>0.77122302158273381</v>
      </c>
      <c r="G17" s="28">
        <v>6.1870503597122303E-2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145</v>
      </c>
      <c r="F18" s="31">
        <v>672</v>
      </c>
      <c r="G18" s="31">
        <v>50</v>
      </c>
    </row>
    <row r="19" spans="1:7" ht="15" customHeight="1">
      <c r="A19" s="57"/>
      <c r="B19" s="25"/>
      <c r="C19" s="60"/>
      <c r="D19" s="32">
        <v>1</v>
      </c>
      <c r="E19" s="27">
        <v>0.16724336793540945</v>
      </c>
      <c r="F19" s="28">
        <v>0.77508650519031141</v>
      </c>
      <c r="G19" s="28">
        <v>5.7670126874279123E-2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327</v>
      </c>
      <c r="F20" s="31">
        <v>1299</v>
      </c>
      <c r="G20" s="31">
        <v>123</v>
      </c>
    </row>
    <row r="21" spans="1:7" ht="15" customHeight="1">
      <c r="A21" s="57"/>
      <c r="B21" s="25"/>
      <c r="C21" s="60"/>
      <c r="D21" s="32">
        <v>1</v>
      </c>
      <c r="E21" s="27">
        <v>0.18696397941680962</v>
      </c>
      <c r="F21" s="28">
        <v>0.74271012006861059</v>
      </c>
      <c r="G21" s="28">
        <v>7.0325900514579764E-2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632</v>
      </c>
      <c r="F22" s="31">
        <v>2726</v>
      </c>
      <c r="G22" s="31">
        <v>206</v>
      </c>
    </row>
    <row r="23" spans="1:7" ht="15" customHeight="1">
      <c r="A23" s="57"/>
      <c r="B23" s="25"/>
      <c r="C23" s="60"/>
      <c r="D23" s="26">
        <v>1</v>
      </c>
      <c r="E23" s="27">
        <v>0.17732884399551066</v>
      </c>
      <c r="F23" s="28">
        <v>0.76487093153759822</v>
      </c>
      <c r="G23" s="28">
        <v>5.7800224466891134E-2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816</v>
      </c>
      <c r="F24" s="31">
        <v>3652</v>
      </c>
      <c r="G24" s="31">
        <v>248</v>
      </c>
    </row>
    <row r="25" spans="1:7" ht="15" customHeight="1">
      <c r="A25" s="57"/>
      <c r="B25" s="25"/>
      <c r="C25" s="60"/>
      <c r="D25" s="26">
        <v>1</v>
      </c>
      <c r="E25" s="27">
        <v>0.17302798982188294</v>
      </c>
      <c r="F25" s="28">
        <v>0.77438507209499574</v>
      </c>
      <c r="G25" s="28">
        <v>5.2586938083121287E-2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630</v>
      </c>
      <c r="F26" s="31">
        <v>3016</v>
      </c>
      <c r="G26" s="31">
        <v>236</v>
      </c>
    </row>
    <row r="27" spans="1:7" ht="15" customHeight="1">
      <c r="A27" s="57"/>
      <c r="B27" s="43"/>
      <c r="C27" s="61"/>
      <c r="D27" s="44">
        <v>1</v>
      </c>
      <c r="E27" s="45">
        <v>0.16228748068006182</v>
      </c>
      <c r="F27" s="46">
        <v>0.77691911385883561</v>
      </c>
      <c r="G27" s="46">
        <v>6.0793405461102526E-2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921</v>
      </c>
      <c r="F28" s="24">
        <v>4348</v>
      </c>
      <c r="G28" s="24">
        <v>285</v>
      </c>
    </row>
    <row r="29" spans="1:7" ht="15" customHeight="1">
      <c r="A29" s="57"/>
      <c r="B29" s="25"/>
      <c r="C29" s="60"/>
      <c r="D29" s="32">
        <v>1</v>
      </c>
      <c r="E29" s="27">
        <v>0.16582643140079223</v>
      </c>
      <c r="F29" s="28">
        <v>0.78285920057616132</v>
      </c>
      <c r="G29" s="28">
        <v>5.1314368023046453E-2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806</v>
      </c>
      <c r="F30" s="31">
        <v>3012</v>
      </c>
      <c r="G30" s="31">
        <v>230</v>
      </c>
    </row>
    <row r="31" spans="1:7" ht="15" customHeight="1">
      <c r="A31" s="57"/>
      <c r="B31" s="25"/>
      <c r="C31" s="60"/>
      <c r="D31" s="32">
        <v>1</v>
      </c>
      <c r="E31" s="27">
        <v>0.19911067193675888</v>
      </c>
      <c r="F31" s="28">
        <v>0.74407114624505932</v>
      </c>
      <c r="G31" s="28">
        <v>5.6818181818181816E-2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70</v>
      </c>
      <c r="F32" s="31">
        <v>278</v>
      </c>
      <c r="G32" s="31">
        <v>30</v>
      </c>
    </row>
    <row r="33" spans="1:7" ht="15" customHeight="1">
      <c r="A33" s="57"/>
      <c r="B33" s="25"/>
      <c r="C33" s="60"/>
      <c r="D33" s="32">
        <v>1</v>
      </c>
      <c r="E33" s="27">
        <v>0.18518518518518517</v>
      </c>
      <c r="F33" s="28">
        <v>0.73544973544973546</v>
      </c>
      <c r="G33" s="28">
        <v>7.9365079365079361E-2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472</v>
      </c>
      <c r="F34" s="31">
        <v>2479</v>
      </c>
      <c r="G34" s="31">
        <v>168</v>
      </c>
    </row>
    <row r="35" spans="1:7" ht="15" customHeight="1">
      <c r="A35" s="57"/>
      <c r="B35" s="25"/>
      <c r="C35" s="67"/>
      <c r="D35" s="26">
        <v>1</v>
      </c>
      <c r="E35" s="27">
        <v>0.15133055466495671</v>
      </c>
      <c r="F35" s="28">
        <v>0.79480602757294005</v>
      </c>
      <c r="G35" s="28">
        <v>5.3863417762103238E-2</v>
      </c>
    </row>
    <row r="36" spans="1:7" ht="15" customHeight="1">
      <c r="A36" s="57"/>
      <c r="B36" s="21" t="s">
        <v>16</v>
      </c>
      <c r="C36" s="66" t="s">
        <v>223</v>
      </c>
      <c r="D36" s="33">
        <v>1205</v>
      </c>
      <c r="E36" s="34">
        <v>179</v>
      </c>
      <c r="F36" s="35">
        <v>973</v>
      </c>
      <c r="G36" s="35">
        <v>53</v>
      </c>
    </row>
    <row r="37" spans="1:7" ht="15" customHeight="1">
      <c r="A37" s="57"/>
      <c r="B37" s="25"/>
      <c r="C37" s="60"/>
      <c r="D37" s="32">
        <v>1</v>
      </c>
      <c r="E37" s="27">
        <v>0.14854771784232365</v>
      </c>
      <c r="F37" s="28">
        <v>0.80746887966804981</v>
      </c>
      <c r="G37" s="28">
        <v>4.3983402489626559E-2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328</v>
      </c>
      <c r="F38" s="31">
        <v>1109</v>
      </c>
      <c r="G38" s="31">
        <v>109</v>
      </c>
    </row>
    <row r="39" spans="1:7" ht="15" customHeight="1">
      <c r="A39" s="57"/>
      <c r="B39" s="25"/>
      <c r="C39" s="60"/>
      <c r="D39" s="32">
        <v>1</v>
      </c>
      <c r="E39" s="27">
        <v>0.21216041397153945</v>
      </c>
      <c r="F39" s="28">
        <v>0.71733505821474774</v>
      </c>
      <c r="G39" s="28">
        <v>7.0504527813712803E-2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2192</v>
      </c>
      <c r="F40" s="31">
        <v>9935</v>
      </c>
      <c r="G40" s="31">
        <v>652</v>
      </c>
    </row>
    <row r="41" spans="1:7" ht="15" customHeight="1">
      <c r="A41" s="57"/>
      <c r="B41" s="43"/>
      <c r="C41" s="61"/>
      <c r="D41" s="44">
        <v>1</v>
      </c>
      <c r="E41" s="45">
        <v>0.17153141873386024</v>
      </c>
      <c r="F41" s="46">
        <v>0.77744737459895141</v>
      </c>
      <c r="G41" s="46">
        <v>5.1021206667188353E-2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36</v>
      </c>
      <c r="F42" s="38">
        <v>437</v>
      </c>
      <c r="G42" s="38">
        <v>24</v>
      </c>
    </row>
    <row r="43" spans="1:7" ht="15" customHeight="1">
      <c r="A43" s="57"/>
      <c r="B43" s="25"/>
      <c r="C43" s="60"/>
      <c r="D43" s="32">
        <v>1</v>
      </c>
      <c r="E43" s="27">
        <v>7.2434607645875254E-2</v>
      </c>
      <c r="F43" s="28">
        <v>0.87927565392354123</v>
      </c>
      <c r="G43" s="28">
        <v>4.8289738430583498E-2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914</v>
      </c>
      <c r="F44" s="40">
        <v>6884</v>
      </c>
      <c r="G44" s="40">
        <v>349</v>
      </c>
    </row>
    <row r="45" spans="1:7" ht="15" customHeight="1">
      <c r="A45" s="57"/>
      <c r="B45" s="25"/>
      <c r="C45" s="60"/>
      <c r="D45" s="32">
        <v>1</v>
      </c>
      <c r="E45" s="27">
        <v>0.11218853565729717</v>
      </c>
      <c r="F45" s="28">
        <v>0.84497360991776116</v>
      </c>
      <c r="G45" s="28">
        <v>4.2837854424941695E-2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1115</v>
      </c>
      <c r="F46" s="40">
        <v>3793</v>
      </c>
      <c r="G46" s="40">
        <v>289</v>
      </c>
    </row>
    <row r="47" spans="1:7" ht="15" customHeight="1">
      <c r="A47" s="57"/>
      <c r="B47" s="25"/>
      <c r="C47" s="60"/>
      <c r="D47" s="32">
        <v>1</v>
      </c>
      <c r="E47" s="27">
        <v>0.21454685395420434</v>
      </c>
      <c r="F47" s="28">
        <v>0.72984414085049065</v>
      </c>
      <c r="G47" s="28">
        <v>5.5609005195304984E-2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652</v>
      </c>
      <c r="F48" s="40">
        <v>1081</v>
      </c>
      <c r="G48" s="40">
        <v>125</v>
      </c>
    </row>
    <row r="49" spans="1:7" ht="15" customHeight="1">
      <c r="A49" s="57"/>
      <c r="B49" s="25"/>
      <c r="C49" s="60"/>
      <c r="D49" s="32">
        <v>1</v>
      </c>
      <c r="E49" s="27">
        <v>0.35091496232508074</v>
      </c>
      <c r="F49" s="28">
        <v>0.58180839612486546</v>
      </c>
      <c r="G49" s="28">
        <v>6.727664155005382E-2</v>
      </c>
    </row>
    <row r="50" spans="1:7" ht="15" customHeight="1">
      <c r="A50" s="57"/>
      <c r="B50" s="21" t="s">
        <v>205</v>
      </c>
      <c r="C50" s="66" t="s">
        <v>2</v>
      </c>
      <c r="D50" s="33">
        <v>2851</v>
      </c>
      <c r="E50" s="34">
        <v>468</v>
      </c>
      <c r="F50" s="35">
        <v>2145</v>
      </c>
      <c r="G50" s="35">
        <v>238</v>
      </c>
    </row>
    <row r="51" spans="1:7" ht="15" customHeight="1">
      <c r="A51" s="57"/>
      <c r="B51" s="25"/>
      <c r="C51" s="60"/>
      <c r="D51" s="32">
        <v>1</v>
      </c>
      <c r="E51" s="27">
        <v>0.16415292879691337</v>
      </c>
      <c r="F51" s="28">
        <v>0.75236759031918621</v>
      </c>
      <c r="G51" s="28">
        <v>8.3479480883900392E-2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310</v>
      </c>
      <c r="F52" s="31">
        <v>1609</v>
      </c>
      <c r="G52" s="31">
        <v>56</v>
      </c>
    </row>
    <row r="53" spans="1:7" ht="15" customHeight="1">
      <c r="A53" s="57"/>
      <c r="B53" s="25"/>
      <c r="C53" s="60"/>
      <c r="D53" s="32">
        <v>1</v>
      </c>
      <c r="E53" s="27">
        <v>0.1569620253164557</v>
      </c>
      <c r="F53" s="28">
        <v>0.81468354430379741</v>
      </c>
      <c r="G53" s="28">
        <v>2.8354430379746835E-2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181</v>
      </c>
      <c r="F54" s="31">
        <v>673</v>
      </c>
      <c r="G54" s="31">
        <v>69</v>
      </c>
    </row>
    <row r="55" spans="1:7" ht="15" customHeight="1">
      <c r="A55" s="57"/>
      <c r="B55" s="25"/>
      <c r="C55" s="60"/>
      <c r="D55" s="32">
        <v>1</v>
      </c>
      <c r="E55" s="27">
        <v>0.19609967497291442</v>
      </c>
      <c r="F55" s="28">
        <v>0.72914409534127844</v>
      </c>
      <c r="G55" s="28">
        <v>7.4756229685807155E-2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217</v>
      </c>
      <c r="F56" s="31">
        <v>927</v>
      </c>
      <c r="G56" s="31">
        <v>71</v>
      </c>
    </row>
    <row r="57" spans="1:7" ht="15" customHeight="1">
      <c r="A57" s="57"/>
      <c r="B57" s="25"/>
      <c r="C57" s="60"/>
      <c r="D57" s="32">
        <v>1</v>
      </c>
      <c r="E57" s="27">
        <v>0.17860082304526748</v>
      </c>
      <c r="F57" s="28">
        <v>0.76296296296296295</v>
      </c>
      <c r="G57" s="28">
        <v>5.8436213991769549E-2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424</v>
      </c>
      <c r="F58" s="31">
        <v>1467</v>
      </c>
      <c r="G58" s="31">
        <v>171</v>
      </c>
    </row>
    <row r="59" spans="1:7" ht="15" customHeight="1">
      <c r="A59" s="57"/>
      <c r="B59" s="25"/>
      <c r="C59" s="60"/>
      <c r="D59" s="32">
        <v>1</v>
      </c>
      <c r="E59" s="27">
        <v>0.20562560620756548</v>
      </c>
      <c r="F59" s="28">
        <v>0.71144519883608148</v>
      </c>
      <c r="G59" s="28">
        <v>8.292919495635305E-2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135</v>
      </c>
      <c r="F60" s="31">
        <v>964</v>
      </c>
      <c r="G60" s="31">
        <v>42</v>
      </c>
    </row>
    <row r="61" spans="1:7" ht="15" customHeight="1">
      <c r="A61" s="57"/>
      <c r="B61" s="25"/>
      <c r="C61" s="60"/>
      <c r="D61" s="32">
        <v>1</v>
      </c>
      <c r="E61" s="27">
        <v>0.11831726555652936</v>
      </c>
      <c r="F61" s="28">
        <v>0.84487291849255042</v>
      </c>
      <c r="G61" s="28">
        <v>3.6809815950920248E-2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358</v>
      </c>
      <c r="F62" s="31">
        <v>1781</v>
      </c>
      <c r="G62" s="31">
        <v>126</v>
      </c>
    </row>
    <row r="63" spans="1:7" ht="15" customHeight="1">
      <c r="A63" s="57"/>
      <c r="B63" s="25"/>
      <c r="C63" s="60"/>
      <c r="D63" s="32">
        <v>1</v>
      </c>
      <c r="E63" s="27">
        <v>0.15805739514348785</v>
      </c>
      <c r="F63" s="28">
        <v>0.78631346578366446</v>
      </c>
      <c r="G63" s="28">
        <v>5.562913907284768E-2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203</v>
      </c>
      <c r="F64" s="31">
        <v>931</v>
      </c>
      <c r="G64" s="31">
        <v>53</v>
      </c>
    </row>
    <row r="65" spans="1:7" ht="15" customHeight="1">
      <c r="A65" s="57"/>
      <c r="B65" s="25"/>
      <c r="C65" s="60"/>
      <c r="D65" s="32">
        <v>1</v>
      </c>
      <c r="E65" s="27">
        <v>0.17101937657961247</v>
      </c>
      <c r="F65" s="28">
        <v>0.78433024431339515</v>
      </c>
      <c r="G65" s="28">
        <v>4.4650379106992419E-2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498</v>
      </c>
      <c r="F66" s="31">
        <v>1925</v>
      </c>
      <c r="G66" s="31">
        <v>116</v>
      </c>
    </row>
    <row r="67" spans="1:7" ht="15" customHeight="1">
      <c r="A67" s="57"/>
      <c r="B67" s="25"/>
      <c r="C67" s="60"/>
      <c r="D67" s="32">
        <v>1</v>
      </c>
      <c r="E67" s="27">
        <v>0.19614021268215834</v>
      </c>
      <c r="F67" s="28">
        <v>0.75817250886175658</v>
      </c>
      <c r="G67" s="28">
        <v>4.568727845608507E-2</v>
      </c>
    </row>
    <row r="68" spans="1:7" ht="15" customHeight="1">
      <c r="A68" s="57"/>
      <c r="B68" s="21" t="s">
        <v>206</v>
      </c>
      <c r="C68" s="66" t="s">
        <v>233</v>
      </c>
      <c r="D68" s="33">
        <v>2952</v>
      </c>
      <c r="E68" s="34">
        <v>518</v>
      </c>
      <c r="F68" s="35">
        <v>2281</v>
      </c>
      <c r="G68" s="35">
        <v>153</v>
      </c>
    </row>
    <row r="69" spans="1:7" ht="15" customHeight="1">
      <c r="A69" s="57"/>
      <c r="B69" s="25"/>
      <c r="C69" s="60"/>
      <c r="D69" s="32">
        <v>1</v>
      </c>
      <c r="E69" s="27">
        <v>0.17547425474254744</v>
      </c>
      <c r="F69" s="28">
        <v>0.77269647696476962</v>
      </c>
      <c r="G69" s="28">
        <v>5.1829268292682924E-2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526</v>
      </c>
      <c r="F70" s="31">
        <v>2246</v>
      </c>
      <c r="G70" s="31">
        <v>140</v>
      </c>
    </row>
    <row r="71" spans="1:7" ht="15" customHeight="1">
      <c r="A71" s="57"/>
      <c r="B71" s="25"/>
      <c r="C71" s="60"/>
      <c r="D71" s="32">
        <v>1</v>
      </c>
      <c r="E71" s="27">
        <v>0.18063186813186813</v>
      </c>
      <c r="F71" s="28">
        <v>0.77129120879120883</v>
      </c>
      <c r="G71" s="28">
        <v>4.807692307692308E-2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549</v>
      </c>
      <c r="F72" s="31">
        <v>3063</v>
      </c>
      <c r="G72" s="31">
        <v>200</v>
      </c>
    </row>
    <row r="73" spans="1:7" ht="15" customHeight="1">
      <c r="A73" s="57"/>
      <c r="B73" s="25"/>
      <c r="C73" s="60"/>
      <c r="D73" s="32">
        <v>1</v>
      </c>
      <c r="E73" s="27">
        <v>0.14401888772298008</v>
      </c>
      <c r="F73" s="28">
        <v>0.80351521511017843</v>
      </c>
      <c r="G73" s="28">
        <v>5.2465897166841552E-2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483</v>
      </c>
      <c r="F74" s="31">
        <v>2099</v>
      </c>
      <c r="G74" s="31">
        <v>168</v>
      </c>
    </row>
    <row r="75" spans="1:7" ht="15" customHeight="1">
      <c r="A75" s="57"/>
      <c r="B75" s="25"/>
      <c r="C75" s="60"/>
      <c r="D75" s="32">
        <v>1</v>
      </c>
      <c r="E75" s="27">
        <v>0.17563636363636365</v>
      </c>
      <c r="F75" s="28">
        <v>0.76327272727272732</v>
      </c>
      <c r="G75" s="28">
        <v>6.1090909090909092E-2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278</v>
      </c>
      <c r="F76" s="31">
        <v>1214</v>
      </c>
      <c r="G76" s="31">
        <v>93</v>
      </c>
    </row>
    <row r="77" spans="1:7" ht="15" customHeight="1">
      <c r="A77" s="57"/>
      <c r="B77" s="25"/>
      <c r="C77" s="60"/>
      <c r="D77" s="32">
        <v>1</v>
      </c>
      <c r="E77" s="27">
        <v>0.1753943217665615</v>
      </c>
      <c r="F77" s="28">
        <v>0.76593059936908514</v>
      </c>
      <c r="G77" s="28">
        <v>5.867507886435331E-2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250</v>
      </c>
      <c r="F78" s="31">
        <v>978</v>
      </c>
      <c r="G78" s="31">
        <v>101</v>
      </c>
    </row>
    <row r="79" spans="1:7" ht="15" customHeight="1">
      <c r="A79" s="57"/>
      <c r="B79" s="25"/>
      <c r="C79" s="60"/>
      <c r="D79" s="32">
        <v>1</v>
      </c>
      <c r="E79" s="27">
        <v>0.18811136192626035</v>
      </c>
      <c r="F79" s="28">
        <v>0.73589164785553052</v>
      </c>
      <c r="G79" s="28">
        <v>7.5996990218209173E-2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171</v>
      </c>
      <c r="F80" s="31">
        <v>434</v>
      </c>
      <c r="G80" s="31">
        <v>81</v>
      </c>
    </row>
    <row r="81" spans="1:7" ht="15" customHeight="1">
      <c r="A81" s="57"/>
      <c r="B81" s="25"/>
      <c r="C81" s="60"/>
      <c r="D81" s="32">
        <v>1</v>
      </c>
      <c r="E81" s="27">
        <v>0.24927113702623907</v>
      </c>
      <c r="F81" s="28">
        <v>0.63265306122448983</v>
      </c>
      <c r="G81" s="28">
        <v>0.11807580174927114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25"/>
      <c r="C83" s="60"/>
      <c r="D83" s="32">
        <v>0</v>
      </c>
      <c r="E83" s="27">
        <v>0</v>
      </c>
      <c r="F83" s="28">
        <v>0</v>
      </c>
      <c r="G83" s="28">
        <v>0</v>
      </c>
    </row>
    <row r="84" spans="1:7" ht="15" customHeight="1">
      <c r="A84" s="57"/>
      <c r="B84" s="21" t="s">
        <v>240</v>
      </c>
      <c r="C84" s="66" t="s">
        <v>241</v>
      </c>
      <c r="D84" s="33">
        <v>4187</v>
      </c>
      <c r="E84" s="34">
        <v>738</v>
      </c>
      <c r="F84" s="35">
        <v>3252</v>
      </c>
      <c r="G84" s="35">
        <v>197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0.17625985192261762</v>
      </c>
      <c r="F85" s="28">
        <v>0.77668975400047768</v>
      </c>
      <c r="G85" s="28">
        <v>4.7050394076904707E-2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695</v>
      </c>
      <c r="F86" s="31">
        <v>2848</v>
      </c>
      <c r="G86" s="31">
        <v>194</v>
      </c>
    </row>
    <row r="87" spans="1:7" ht="15" customHeight="1">
      <c r="A87" s="57"/>
      <c r="B87" s="25"/>
      <c r="C87" s="60"/>
      <c r="D87" s="32">
        <v>1</v>
      </c>
      <c r="E87" s="27">
        <v>0.18597805726518599</v>
      </c>
      <c r="F87" s="28">
        <v>0.76210864329676209</v>
      </c>
      <c r="G87" s="28">
        <v>5.191329943805191E-2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339</v>
      </c>
      <c r="F88" s="31">
        <v>1741</v>
      </c>
      <c r="G88" s="31">
        <v>140</v>
      </c>
    </row>
    <row r="89" spans="1:7" ht="15" customHeight="1">
      <c r="A89" s="57"/>
      <c r="B89" s="25"/>
      <c r="C89" s="60"/>
      <c r="D89" s="32">
        <v>1</v>
      </c>
      <c r="E89" s="27">
        <v>0.1527027027027027</v>
      </c>
      <c r="F89" s="28">
        <v>0.78423423423423422</v>
      </c>
      <c r="G89" s="28">
        <v>6.3063063063063057E-2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489</v>
      </c>
      <c r="F90" s="31">
        <v>2487</v>
      </c>
      <c r="G90" s="31">
        <v>190</v>
      </c>
    </row>
    <row r="91" spans="1:7" ht="15" customHeight="1">
      <c r="A91" s="57"/>
      <c r="B91" s="25"/>
      <c r="C91" s="60"/>
      <c r="D91" s="32">
        <v>1</v>
      </c>
      <c r="E91" s="27">
        <v>0.15445356917245737</v>
      </c>
      <c r="F91" s="28">
        <v>0.78553379658875555</v>
      </c>
      <c r="G91" s="28">
        <v>6.001263423878711E-2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305</v>
      </c>
      <c r="F92" s="31">
        <v>1217</v>
      </c>
      <c r="G92" s="31">
        <v>117</v>
      </c>
    </row>
    <row r="93" spans="1:7" ht="15" customHeight="1">
      <c r="A93" s="57"/>
      <c r="B93" s="25"/>
      <c r="C93" s="60"/>
      <c r="D93" s="32">
        <v>1</v>
      </c>
      <c r="E93" s="27">
        <v>0.18608907870652838</v>
      </c>
      <c r="F93" s="28">
        <v>0.7425259304453935</v>
      </c>
      <c r="G93" s="28">
        <v>7.1384990848078103E-2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77</v>
      </c>
      <c r="F94" s="31">
        <v>296</v>
      </c>
      <c r="G94" s="31">
        <v>30</v>
      </c>
    </row>
    <row r="95" spans="1:7" ht="15" customHeight="1">
      <c r="A95" s="57"/>
      <c r="B95" s="25"/>
      <c r="C95" s="60"/>
      <c r="D95" s="32">
        <v>1</v>
      </c>
      <c r="E95" s="27">
        <v>0.19106699751861042</v>
      </c>
      <c r="F95" s="28">
        <v>0.73449131513647647</v>
      </c>
      <c r="G95" s="28">
        <v>7.4441687344913146E-2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78</v>
      </c>
      <c r="F96" s="31">
        <v>256</v>
      </c>
      <c r="G96" s="31">
        <v>39</v>
      </c>
    </row>
    <row r="97" spans="1:7" ht="15" customHeight="1">
      <c r="A97" s="57"/>
      <c r="B97" s="25"/>
      <c r="C97" s="60"/>
      <c r="D97" s="32">
        <v>1</v>
      </c>
      <c r="E97" s="27">
        <v>0.20911528150134048</v>
      </c>
      <c r="F97" s="28">
        <v>0.68632707774798929</v>
      </c>
      <c r="G97" s="28">
        <v>0.10455764075067024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7</v>
      </c>
      <c r="F98" s="31">
        <v>18</v>
      </c>
      <c r="G98" s="31">
        <v>3</v>
      </c>
    </row>
    <row r="99" spans="1:7" ht="15" customHeight="1">
      <c r="A99" s="57"/>
      <c r="B99" s="25"/>
      <c r="C99" s="60"/>
      <c r="D99" s="32">
        <v>1</v>
      </c>
      <c r="E99" s="27">
        <v>0.25</v>
      </c>
      <c r="F99" s="28">
        <v>0.6428571428571429</v>
      </c>
      <c r="G99" s="28">
        <v>0.10714285714285714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5" hidden="1" customHeight="1">
      <c r="C103"/>
    </row>
    <row r="104" spans="1:7" ht="15" hidden="1" customHeight="1">
      <c r="C104"/>
    </row>
    <row r="105" spans="1:7" ht="15" hidden="1" customHeight="1">
      <c r="C105"/>
    </row>
    <row r="106" spans="1:7" ht="15" hidden="1" customHeight="1">
      <c r="C106"/>
    </row>
    <row r="107" spans="1:7" ht="15" hidden="1" customHeight="1">
      <c r="C107"/>
    </row>
    <row r="108" spans="1:7" ht="15" hidden="1" customHeight="1">
      <c r="C108"/>
    </row>
    <row r="109" spans="1:7" ht="15" hidden="1" customHeight="1">
      <c r="C109"/>
    </row>
    <row r="110" spans="1:7" ht="15" hidden="1" customHeight="1">
      <c r="C110"/>
    </row>
    <row r="111" spans="1:7" ht="15" hidden="1" customHeight="1">
      <c r="C111"/>
    </row>
    <row r="112" spans="1:7" ht="15" hidden="1" customHeight="1">
      <c r="C112"/>
    </row>
    <row r="113" spans="3:3" ht="15" hidden="1" customHeight="1">
      <c r="C113"/>
    </row>
    <row r="114" spans="3:3" ht="15" hidden="1" customHeight="1">
      <c r="C114"/>
    </row>
    <row r="115" spans="3:3" ht="15" hidden="1" customHeight="1"/>
    <row r="116" spans="3:3" ht="15" hidden="1" customHeight="1"/>
    <row r="117" spans="3:3" ht="15" hidden="1" customHeight="1"/>
    <row r="118" spans="3:3" ht="15" hidden="1" customHeight="1"/>
    <row r="119" spans="3:3" ht="15" hidden="1" customHeight="1"/>
    <row r="120" spans="3:3" ht="15" hidden="1" customHeight="1"/>
    <row r="121" spans="3:3" ht="15" hidden="1" customHeight="1"/>
    <row r="122" spans="3:3" ht="15" hidden="1" customHeight="1"/>
    <row r="123" spans="3:3" ht="15" hidden="1" customHeight="1"/>
    <row r="124" spans="3:3" ht="15" hidden="1" customHeight="1"/>
    <row r="125" spans="3:3" ht="15" hidden="1" customHeight="1"/>
    <row r="126" spans="3:3" ht="15" hidden="1" customHeight="1"/>
    <row r="127" spans="3:3" ht="15" hidden="1" customHeight="1"/>
    <row r="128" spans="3:3" ht="15" hidden="1" customHeight="1"/>
    <row r="129" ht="15" hidden="1" customHeight="1"/>
    <row r="130" ht="15" hidden="1" customHeight="1"/>
    <row r="131" ht="15" hidden="1" customHeight="1"/>
    <row r="132" ht="15" hidden="1" customHeight="1"/>
    <row r="133" ht="15" hidden="1" customHeight="1"/>
    <row r="134" ht="15" hidden="1" customHeight="1"/>
    <row r="135" ht="15" hidden="1" customHeight="1"/>
    <row r="136" ht="15" hidden="1" customHeight="1"/>
    <row r="137" ht="15" hidden="1" customHeight="1"/>
    <row r="138" ht="15" hidden="1" customHeight="1"/>
    <row r="139" ht="15" hidden="1" customHeight="1"/>
    <row r="140" ht="15" hidden="1" customHeight="1"/>
    <row r="141" ht="15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G9">
    <cfRule type="top10" dxfId="1517" priority="57" rank="1"/>
  </conditionalFormatting>
  <conditionalFormatting sqref="E67:G67">
    <cfRule type="top10" dxfId="1516" priority="58" rank="1"/>
  </conditionalFormatting>
  <conditionalFormatting sqref="E65:G65">
    <cfRule type="top10" dxfId="1515" priority="59" rank="1"/>
  </conditionalFormatting>
  <conditionalFormatting sqref="E63:G63">
    <cfRule type="top10" dxfId="1514" priority="60" rank="1"/>
  </conditionalFormatting>
  <conditionalFormatting sqref="E61:G61">
    <cfRule type="top10" dxfId="1513" priority="61" rank="1"/>
  </conditionalFormatting>
  <conditionalFormatting sqref="E59:G59">
    <cfRule type="top10" dxfId="1512" priority="62" rank="1"/>
  </conditionalFormatting>
  <conditionalFormatting sqref="E57:G57">
    <cfRule type="top10" dxfId="1511" priority="63" rank="1"/>
  </conditionalFormatting>
  <conditionalFormatting sqref="E55:G55">
    <cfRule type="top10" dxfId="1510" priority="64" rank="1"/>
  </conditionalFormatting>
  <conditionalFormatting sqref="E53:G53">
    <cfRule type="top10" dxfId="1509" priority="65" rank="1"/>
  </conditionalFormatting>
  <conditionalFormatting sqref="E51:G51">
    <cfRule type="top10" dxfId="1508" priority="66" rank="1"/>
  </conditionalFormatting>
  <conditionalFormatting sqref="E49:G49">
    <cfRule type="top10" dxfId="1507" priority="67" rank="1"/>
  </conditionalFormatting>
  <conditionalFormatting sqref="E47:G47">
    <cfRule type="top10" dxfId="1506" priority="68" rank="1"/>
  </conditionalFormatting>
  <conditionalFormatting sqref="E45:G45">
    <cfRule type="top10" dxfId="1505" priority="69" rank="1"/>
  </conditionalFormatting>
  <conditionalFormatting sqref="E43:G43">
    <cfRule type="top10" dxfId="1504" priority="70" rank="1"/>
  </conditionalFormatting>
  <conditionalFormatting sqref="E41:G41">
    <cfRule type="top10" dxfId="1503" priority="71" rank="1"/>
  </conditionalFormatting>
  <conditionalFormatting sqref="E39:G39">
    <cfRule type="top10" dxfId="1502" priority="72" rank="1"/>
  </conditionalFormatting>
  <conditionalFormatting sqref="E37:G37">
    <cfRule type="top10" dxfId="1501" priority="73" rank="1"/>
  </conditionalFormatting>
  <conditionalFormatting sqref="E35:G35">
    <cfRule type="top10" dxfId="1500" priority="74" rank="1"/>
  </conditionalFormatting>
  <conditionalFormatting sqref="E33:G33">
    <cfRule type="top10" dxfId="1499" priority="75" rank="1"/>
  </conditionalFormatting>
  <conditionalFormatting sqref="E31:G31">
    <cfRule type="top10" dxfId="1498" priority="76" rank="1"/>
  </conditionalFormatting>
  <conditionalFormatting sqref="E29:G29">
    <cfRule type="top10" dxfId="1497" priority="77" rank="1"/>
  </conditionalFormatting>
  <conditionalFormatting sqref="E27:G27">
    <cfRule type="top10" dxfId="1496" priority="78" rank="1"/>
  </conditionalFormatting>
  <conditionalFormatting sqref="E21:G21">
    <cfRule type="top10" dxfId="1495" priority="79" rank="1"/>
  </conditionalFormatting>
  <conditionalFormatting sqref="E19:G19">
    <cfRule type="top10" dxfId="1494" priority="80" rank="1"/>
  </conditionalFormatting>
  <conditionalFormatting sqref="E17:G17">
    <cfRule type="top10" dxfId="1493" priority="81" rank="1"/>
  </conditionalFormatting>
  <conditionalFormatting sqref="E15:G15">
    <cfRule type="top10" dxfId="1492" priority="82" rank="1"/>
  </conditionalFormatting>
  <conditionalFormatting sqref="E13:G13">
    <cfRule type="top10" dxfId="1491" priority="83" rank="1"/>
  </conditionalFormatting>
  <conditionalFormatting sqref="E11:G11">
    <cfRule type="top10" dxfId="1490" priority="84" rank="1"/>
  </conditionalFormatting>
  <conditionalFormatting sqref="E23:G23">
    <cfRule type="top10" dxfId="1489" priority="85" rank="1"/>
  </conditionalFormatting>
  <conditionalFormatting sqref="E25:G25">
    <cfRule type="top10" dxfId="1488" priority="86" rank="1"/>
  </conditionalFormatting>
  <conditionalFormatting sqref="E81:G81">
    <cfRule type="top10" dxfId="1487" priority="87" rank="1"/>
  </conditionalFormatting>
  <conditionalFormatting sqref="E79:G79">
    <cfRule type="top10" dxfId="1486" priority="88" rank="1"/>
  </conditionalFormatting>
  <conditionalFormatting sqref="E77:G77">
    <cfRule type="top10" dxfId="1485" priority="89" rank="1"/>
  </conditionalFormatting>
  <conditionalFormatting sqref="E75:G75">
    <cfRule type="top10" dxfId="1484" priority="90" rank="1"/>
  </conditionalFormatting>
  <conditionalFormatting sqref="E73:G73">
    <cfRule type="top10" dxfId="1483" priority="91" rank="1"/>
  </conditionalFormatting>
  <conditionalFormatting sqref="E71:G71">
    <cfRule type="top10" dxfId="1482" priority="92" rank="1"/>
  </conditionalFormatting>
  <conditionalFormatting sqref="E69:G69">
    <cfRule type="top10" dxfId="1481" priority="93" rank="1"/>
  </conditionalFormatting>
  <conditionalFormatting sqref="E101:G101">
    <cfRule type="top10" dxfId="1480" priority="94" rank="1"/>
  </conditionalFormatting>
  <conditionalFormatting sqref="E99:G99">
    <cfRule type="top10" dxfId="1479" priority="95" rank="1"/>
  </conditionalFormatting>
  <conditionalFormatting sqref="E97:G97">
    <cfRule type="top10" dxfId="1478" priority="96" rank="1"/>
  </conditionalFormatting>
  <conditionalFormatting sqref="E95:G95">
    <cfRule type="top10" dxfId="1477" priority="97" rank="1"/>
  </conditionalFormatting>
  <conditionalFormatting sqref="E93:G93">
    <cfRule type="top10" dxfId="1476" priority="98" rank="1"/>
  </conditionalFormatting>
  <conditionalFormatting sqref="E91:G91">
    <cfRule type="top10" dxfId="1475" priority="99" rank="1"/>
  </conditionalFormatting>
  <conditionalFormatting sqref="E89:G89">
    <cfRule type="top10" dxfId="1474" priority="100" rank="1"/>
  </conditionalFormatting>
  <conditionalFormatting sqref="E87:G87">
    <cfRule type="top10" dxfId="1473" priority="101" rank="1"/>
  </conditionalFormatting>
  <conditionalFormatting sqref="E85:G85">
    <cfRule type="top10" dxfId="1472" priority="102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</row>
    <row r="2" spans="1:16384" ht="15" customHeight="1">
      <c r="B2" s="3" t="s">
        <v>47</v>
      </c>
    </row>
    <row r="3" spans="1:16384" ht="15" customHeight="1">
      <c r="B3" s="3" t="s">
        <v>273</v>
      </c>
    </row>
    <row r="4" spans="1:16384" ht="15" customHeight="1">
      <c r="B4" s="3" t="s">
        <v>285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93</v>
      </c>
      <c r="F7" s="13" t="s">
        <v>94</v>
      </c>
      <c r="G7" s="13" t="s">
        <v>95</v>
      </c>
      <c r="H7" s="13" t="s">
        <v>96</v>
      </c>
      <c r="I7" s="13" t="s">
        <v>97</v>
      </c>
      <c r="J7" s="13" t="s">
        <v>44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8427</v>
      </c>
      <c r="F8" s="17">
        <v>2659</v>
      </c>
      <c r="G8" s="17">
        <v>1526</v>
      </c>
      <c r="H8" s="17">
        <v>1220</v>
      </c>
      <c r="I8" s="17">
        <v>1845</v>
      </c>
      <c r="J8" s="17">
        <v>481</v>
      </c>
    </row>
    <row r="9" spans="1:16384" ht="15" customHeight="1">
      <c r="A9" s="57"/>
      <c r="B9" s="64"/>
      <c r="C9" s="65"/>
      <c r="D9" s="18">
        <v>1</v>
      </c>
      <c r="E9" s="19">
        <v>0.52153731897512068</v>
      </c>
      <c r="F9" s="20">
        <v>0.16456244584725832</v>
      </c>
      <c r="G9" s="20">
        <v>9.4442381482856788E-2</v>
      </c>
      <c r="H9" s="20">
        <v>7.5504394108181702E-2</v>
      </c>
      <c r="I9" s="20">
        <v>0.11418492387671741</v>
      </c>
      <c r="J9" s="20">
        <v>2.9768535709865082E-2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2975</v>
      </c>
      <c r="F10" s="24">
        <v>516</v>
      </c>
      <c r="G10" s="24">
        <v>330</v>
      </c>
      <c r="H10" s="24">
        <v>317</v>
      </c>
      <c r="I10" s="24">
        <v>676</v>
      </c>
      <c r="J10" s="24">
        <v>178</v>
      </c>
    </row>
    <row r="11" spans="1:16384" ht="15" customHeight="1">
      <c r="A11" s="57"/>
      <c r="B11" s="25"/>
      <c r="C11" s="60"/>
      <c r="D11" s="26">
        <v>1</v>
      </c>
      <c r="E11" s="27">
        <v>0.59595352564102566</v>
      </c>
      <c r="F11" s="28">
        <v>0.10336538461538461</v>
      </c>
      <c r="G11" s="28">
        <v>6.6105769230769232E-2</v>
      </c>
      <c r="H11" s="28">
        <v>6.3501602564102561E-2</v>
      </c>
      <c r="I11" s="28">
        <v>0.13541666666666666</v>
      </c>
      <c r="J11" s="28">
        <v>3.565705128205128E-2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5315</v>
      </c>
      <c r="F12" s="31">
        <v>2084</v>
      </c>
      <c r="G12" s="31">
        <v>1184</v>
      </c>
      <c r="H12" s="31">
        <v>896</v>
      </c>
      <c r="I12" s="31">
        <v>1134</v>
      </c>
      <c r="J12" s="31">
        <v>296</v>
      </c>
    </row>
    <row r="13" spans="1:16384" ht="15" customHeight="1">
      <c r="A13" s="57"/>
      <c r="B13" s="43"/>
      <c r="C13" s="61"/>
      <c r="D13" s="44">
        <v>1</v>
      </c>
      <c r="E13" s="45">
        <v>0.48721239343661199</v>
      </c>
      <c r="F13" s="46">
        <v>0.1910349252910441</v>
      </c>
      <c r="G13" s="46">
        <v>0.10853423778531487</v>
      </c>
      <c r="H13" s="46">
        <v>8.2134017783481533E-2</v>
      </c>
      <c r="I13" s="46">
        <v>0.1039508662572188</v>
      </c>
      <c r="J13" s="46">
        <v>2.7133559446328719E-2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212</v>
      </c>
      <c r="F14" s="24">
        <v>55</v>
      </c>
      <c r="G14" s="24">
        <v>22</v>
      </c>
      <c r="H14" s="24">
        <v>24</v>
      </c>
      <c r="I14" s="24">
        <v>37</v>
      </c>
      <c r="J14" s="24">
        <v>11</v>
      </c>
    </row>
    <row r="15" spans="1:16384" ht="15" customHeight="1">
      <c r="A15" s="57"/>
      <c r="B15" s="25"/>
      <c r="C15" s="60"/>
      <c r="D15" s="32">
        <v>1</v>
      </c>
      <c r="E15" s="27">
        <v>0.58725761772853191</v>
      </c>
      <c r="F15" s="28">
        <v>0.1523545706371191</v>
      </c>
      <c r="G15" s="28">
        <v>6.0941828254847646E-2</v>
      </c>
      <c r="H15" s="28">
        <v>6.6481994459833799E-2</v>
      </c>
      <c r="I15" s="28">
        <v>0.10249307479224377</v>
      </c>
      <c r="J15" s="28">
        <v>3.0470914127423823E-2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385</v>
      </c>
      <c r="F16" s="31">
        <v>85</v>
      </c>
      <c r="G16" s="31">
        <v>56</v>
      </c>
      <c r="H16" s="31">
        <v>33</v>
      </c>
      <c r="I16" s="31">
        <v>111</v>
      </c>
      <c r="J16" s="31">
        <v>25</v>
      </c>
    </row>
    <row r="17" spans="1:10" ht="15" customHeight="1">
      <c r="A17" s="57"/>
      <c r="B17" s="25"/>
      <c r="C17" s="60"/>
      <c r="D17" s="32">
        <v>1</v>
      </c>
      <c r="E17" s="27">
        <v>0.5539568345323741</v>
      </c>
      <c r="F17" s="28">
        <v>0.1223021582733813</v>
      </c>
      <c r="G17" s="28">
        <v>8.0575539568345317E-2</v>
      </c>
      <c r="H17" s="28">
        <v>4.7482014388489209E-2</v>
      </c>
      <c r="I17" s="28">
        <v>0.15971223021582734</v>
      </c>
      <c r="J17" s="28">
        <v>3.5971223021582732E-2</v>
      </c>
    </row>
    <row r="18" spans="1:10" ht="15" customHeight="1">
      <c r="A18" s="57"/>
      <c r="B18" s="25"/>
      <c r="C18" s="59" t="s">
        <v>214</v>
      </c>
      <c r="D18" s="29">
        <v>867</v>
      </c>
      <c r="E18" s="30">
        <v>473</v>
      </c>
      <c r="F18" s="31">
        <v>95</v>
      </c>
      <c r="G18" s="31">
        <v>68</v>
      </c>
      <c r="H18" s="31">
        <v>70</v>
      </c>
      <c r="I18" s="31">
        <v>126</v>
      </c>
      <c r="J18" s="31">
        <v>35</v>
      </c>
    </row>
    <row r="19" spans="1:10" ht="15" customHeight="1">
      <c r="A19" s="57"/>
      <c r="B19" s="25"/>
      <c r="C19" s="60"/>
      <c r="D19" s="32">
        <v>1</v>
      </c>
      <c r="E19" s="27">
        <v>0.5455594002306805</v>
      </c>
      <c r="F19" s="28">
        <v>0.10957324106113034</v>
      </c>
      <c r="G19" s="28">
        <v>7.8431372549019607E-2</v>
      </c>
      <c r="H19" s="28">
        <v>8.073817762399077E-2</v>
      </c>
      <c r="I19" s="28">
        <v>0.1453287197231834</v>
      </c>
      <c r="J19" s="28">
        <v>4.0369088811995385E-2</v>
      </c>
    </row>
    <row r="20" spans="1:10" ht="15" customHeight="1">
      <c r="A20" s="57"/>
      <c r="B20" s="25"/>
      <c r="C20" s="59" t="s">
        <v>215</v>
      </c>
      <c r="D20" s="29">
        <v>1749</v>
      </c>
      <c r="E20" s="30">
        <v>960</v>
      </c>
      <c r="F20" s="31">
        <v>229</v>
      </c>
      <c r="G20" s="31">
        <v>149</v>
      </c>
      <c r="H20" s="31">
        <v>139</v>
      </c>
      <c r="I20" s="31">
        <v>212</v>
      </c>
      <c r="J20" s="31">
        <v>60</v>
      </c>
    </row>
    <row r="21" spans="1:10" ht="15" customHeight="1">
      <c r="A21" s="57"/>
      <c r="B21" s="25"/>
      <c r="C21" s="60"/>
      <c r="D21" s="32">
        <v>1</v>
      </c>
      <c r="E21" s="27">
        <v>0.548885077186964</v>
      </c>
      <c r="F21" s="28">
        <v>0.13093196112064037</v>
      </c>
      <c r="G21" s="28">
        <v>8.5191538021726701E-2</v>
      </c>
      <c r="H21" s="28">
        <v>7.947398513436249E-2</v>
      </c>
      <c r="I21" s="28">
        <v>0.12121212121212122</v>
      </c>
      <c r="J21" s="28">
        <v>3.430531732418525E-2</v>
      </c>
    </row>
    <row r="22" spans="1:10" ht="15" customHeight="1">
      <c r="A22" s="57"/>
      <c r="B22" s="25"/>
      <c r="C22" s="59" t="s">
        <v>216</v>
      </c>
      <c r="D22" s="29">
        <v>3564</v>
      </c>
      <c r="E22" s="30">
        <v>1795</v>
      </c>
      <c r="F22" s="31">
        <v>582</v>
      </c>
      <c r="G22" s="31">
        <v>372</v>
      </c>
      <c r="H22" s="31">
        <v>292</v>
      </c>
      <c r="I22" s="31">
        <v>416</v>
      </c>
      <c r="J22" s="31">
        <v>107</v>
      </c>
    </row>
    <row r="23" spans="1:10" ht="15" customHeight="1">
      <c r="A23" s="57"/>
      <c r="B23" s="25"/>
      <c r="C23" s="60"/>
      <c r="D23" s="26">
        <v>1</v>
      </c>
      <c r="E23" s="27">
        <v>0.50364758698092027</v>
      </c>
      <c r="F23" s="28">
        <v>0.16329966329966331</v>
      </c>
      <c r="G23" s="28">
        <v>0.10437710437710437</v>
      </c>
      <c r="H23" s="28">
        <v>8.1930415263748599E-2</v>
      </c>
      <c r="I23" s="28">
        <v>0.11672278338945005</v>
      </c>
      <c r="J23" s="28">
        <v>3.0022446689113354E-2</v>
      </c>
    </row>
    <row r="24" spans="1:10" ht="15" customHeight="1">
      <c r="A24" s="57"/>
      <c r="B24" s="25"/>
      <c r="C24" s="59" t="s">
        <v>217</v>
      </c>
      <c r="D24" s="29">
        <v>4716</v>
      </c>
      <c r="E24" s="30">
        <v>2325</v>
      </c>
      <c r="F24" s="31">
        <v>891</v>
      </c>
      <c r="G24" s="31">
        <v>509</v>
      </c>
      <c r="H24" s="31">
        <v>387</v>
      </c>
      <c r="I24" s="31">
        <v>493</v>
      </c>
      <c r="J24" s="31">
        <v>111</v>
      </c>
    </row>
    <row r="25" spans="1:10" ht="15" customHeight="1">
      <c r="A25" s="57"/>
      <c r="B25" s="25"/>
      <c r="C25" s="60"/>
      <c r="D25" s="26">
        <v>1</v>
      </c>
      <c r="E25" s="27">
        <v>0.49300254452926207</v>
      </c>
      <c r="F25" s="28">
        <v>0.18893129770992367</v>
      </c>
      <c r="G25" s="28">
        <v>0.10793044953350296</v>
      </c>
      <c r="H25" s="28">
        <v>8.2061068702290074E-2</v>
      </c>
      <c r="I25" s="28">
        <v>0.10453774385072095</v>
      </c>
      <c r="J25" s="28">
        <v>2.3536895674300253E-2</v>
      </c>
    </row>
    <row r="26" spans="1:10" ht="15" customHeight="1">
      <c r="A26" s="57"/>
      <c r="B26" s="25"/>
      <c r="C26" s="59" t="s">
        <v>218</v>
      </c>
      <c r="D26" s="29">
        <v>3882</v>
      </c>
      <c r="E26" s="30">
        <v>2107</v>
      </c>
      <c r="F26" s="31">
        <v>656</v>
      </c>
      <c r="G26" s="31">
        <v>334</v>
      </c>
      <c r="H26" s="31">
        <v>261</v>
      </c>
      <c r="I26" s="31">
        <v>403</v>
      </c>
      <c r="J26" s="31">
        <v>121</v>
      </c>
    </row>
    <row r="27" spans="1:10" ht="15" customHeight="1">
      <c r="A27" s="57"/>
      <c r="B27" s="43"/>
      <c r="C27" s="61"/>
      <c r="D27" s="44">
        <v>1</v>
      </c>
      <c r="E27" s="45">
        <v>0.54276146316331786</v>
      </c>
      <c r="F27" s="46">
        <v>0.1689850592478104</v>
      </c>
      <c r="G27" s="46">
        <v>8.6038124678001024E-2</v>
      </c>
      <c r="H27" s="46">
        <v>6.7233384853168474E-2</v>
      </c>
      <c r="I27" s="46">
        <v>0.10381246780010304</v>
      </c>
      <c r="J27" s="46">
        <v>3.1169500257599177E-2</v>
      </c>
    </row>
    <row r="28" spans="1:10" ht="15" customHeight="1">
      <c r="A28" s="57"/>
      <c r="B28" s="25" t="s">
        <v>204</v>
      </c>
      <c r="C28" s="67" t="s">
        <v>219</v>
      </c>
      <c r="D28" s="22">
        <v>5554</v>
      </c>
      <c r="E28" s="23">
        <v>798</v>
      </c>
      <c r="F28" s="24">
        <v>1782</v>
      </c>
      <c r="G28" s="24">
        <v>1030</v>
      </c>
      <c r="H28" s="24">
        <v>764</v>
      </c>
      <c r="I28" s="24">
        <v>1047</v>
      </c>
      <c r="J28" s="24">
        <v>133</v>
      </c>
    </row>
    <row r="29" spans="1:10" ht="15" customHeight="1">
      <c r="A29" s="57"/>
      <c r="B29" s="25"/>
      <c r="C29" s="60"/>
      <c r="D29" s="32">
        <v>1</v>
      </c>
      <c r="E29" s="27">
        <v>0.14368023046453007</v>
      </c>
      <c r="F29" s="28">
        <v>0.32084983795462729</v>
      </c>
      <c r="G29" s="28">
        <v>0.18545192653943104</v>
      </c>
      <c r="H29" s="28">
        <v>0.13755851638458769</v>
      </c>
      <c r="I29" s="28">
        <v>0.18851278357940224</v>
      </c>
      <c r="J29" s="28">
        <v>2.3946705077421679E-2</v>
      </c>
    </row>
    <row r="30" spans="1:10" ht="15" customHeight="1">
      <c r="A30" s="57"/>
      <c r="B30" s="25"/>
      <c r="C30" s="59" t="s">
        <v>220</v>
      </c>
      <c r="D30" s="29">
        <v>4048</v>
      </c>
      <c r="E30" s="30">
        <v>2937</v>
      </c>
      <c r="F30" s="31">
        <v>221</v>
      </c>
      <c r="G30" s="31">
        <v>236</v>
      </c>
      <c r="H30" s="31">
        <v>226</v>
      </c>
      <c r="I30" s="31">
        <v>301</v>
      </c>
      <c r="J30" s="31">
        <v>127</v>
      </c>
    </row>
    <row r="31" spans="1:10" ht="15" customHeight="1">
      <c r="A31" s="57"/>
      <c r="B31" s="25"/>
      <c r="C31" s="60"/>
      <c r="D31" s="32">
        <v>1</v>
      </c>
      <c r="E31" s="27">
        <v>0.72554347826086951</v>
      </c>
      <c r="F31" s="28">
        <v>5.4594861660079048E-2</v>
      </c>
      <c r="G31" s="28">
        <v>5.8300395256916999E-2</v>
      </c>
      <c r="H31" s="28">
        <v>5.5830039525691696E-2</v>
      </c>
      <c r="I31" s="28">
        <v>7.4357707509881424E-2</v>
      </c>
      <c r="J31" s="28">
        <v>3.1373517786561264E-2</v>
      </c>
    </row>
    <row r="32" spans="1:10" ht="15" customHeight="1">
      <c r="A32" s="57"/>
      <c r="B32" s="25"/>
      <c r="C32" s="59" t="s">
        <v>221</v>
      </c>
      <c r="D32" s="29">
        <v>378</v>
      </c>
      <c r="E32" s="30">
        <v>259</v>
      </c>
      <c r="F32" s="31">
        <v>33</v>
      </c>
      <c r="G32" s="31">
        <v>21</v>
      </c>
      <c r="H32" s="31">
        <v>16</v>
      </c>
      <c r="I32" s="31">
        <v>29</v>
      </c>
      <c r="J32" s="31">
        <v>20</v>
      </c>
    </row>
    <row r="33" spans="1:10" ht="15" customHeight="1">
      <c r="A33" s="57"/>
      <c r="B33" s="25"/>
      <c r="C33" s="60"/>
      <c r="D33" s="32">
        <v>1</v>
      </c>
      <c r="E33" s="27">
        <v>0.68518518518518523</v>
      </c>
      <c r="F33" s="28">
        <v>8.7301587301587297E-2</v>
      </c>
      <c r="G33" s="28">
        <v>5.5555555555555552E-2</v>
      </c>
      <c r="H33" s="28">
        <v>4.2328042328042326E-2</v>
      </c>
      <c r="I33" s="28">
        <v>7.6719576719576715E-2</v>
      </c>
      <c r="J33" s="28">
        <v>5.2910052910052907E-2</v>
      </c>
    </row>
    <row r="34" spans="1:10" ht="15" customHeight="1">
      <c r="A34" s="57"/>
      <c r="B34" s="25"/>
      <c r="C34" s="59" t="s">
        <v>222</v>
      </c>
      <c r="D34" s="29">
        <v>3119</v>
      </c>
      <c r="E34" s="30">
        <v>2262</v>
      </c>
      <c r="F34" s="31">
        <v>353</v>
      </c>
      <c r="G34" s="31">
        <v>121</v>
      </c>
      <c r="H34" s="31">
        <v>101</v>
      </c>
      <c r="I34" s="31">
        <v>199</v>
      </c>
      <c r="J34" s="31">
        <v>83</v>
      </c>
    </row>
    <row r="35" spans="1:10" ht="15" customHeight="1">
      <c r="A35" s="57"/>
      <c r="B35" s="43"/>
      <c r="C35" s="61"/>
      <c r="D35" s="44">
        <v>1</v>
      </c>
      <c r="E35" s="45">
        <v>0.72523244629688999</v>
      </c>
      <c r="F35" s="46">
        <v>0.11317730041680026</v>
      </c>
      <c r="G35" s="46">
        <v>3.8794485411991021E-2</v>
      </c>
      <c r="H35" s="46">
        <v>3.2382173773645398E-2</v>
      </c>
      <c r="I35" s="46">
        <v>6.3802500801538958E-2</v>
      </c>
      <c r="J35" s="46">
        <v>2.6611093299134338E-2</v>
      </c>
    </row>
    <row r="36" spans="1:10" ht="15" customHeight="1">
      <c r="A36" s="57"/>
      <c r="B36" s="25" t="s">
        <v>16</v>
      </c>
      <c r="C36" s="67" t="s">
        <v>223</v>
      </c>
      <c r="D36" s="22">
        <v>1205</v>
      </c>
      <c r="E36" s="23">
        <v>499</v>
      </c>
      <c r="F36" s="24">
        <v>207</v>
      </c>
      <c r="G36" s="24">
        <v>203</v>
      </c>
      <c r="H36" s="24">
        <v>122</v>
      </c>
      <c r="I36" s="24">
        <v>149</v>
      </c>
      <c r="J36" s="24">
        <v>25</v>
      </c>
    </row>
    <row r="37" spans="1:10" ht="15" customHeight="1">
      <c r="A37" s="57"/>
      <c r="B37" s="25"/>
      <c r="C37" s="60"/>
      <c r="D37" s="32">
        <v>1</v>
      </c>
      <c r="E37" s="27">
        <v>0.41410788381742741</v>
      </c>
      <c r="F37" s="28">
        <v>0.17178423236514523</v>
      </c>
      <c r="G37" s="28">
        <v>0.16846473029045644</v>
      </c>
      <c r="H37" s="28">
        <v>0.1012448132780083</v>
      </c>
      <c r="I37" s="28">
        <v>0.12365145228215768</v>
      </c>
      <c r="J37" s="28">
        <v>2.0746887966804978E-2</v>
      </c>
    </row>
    <row r="38" spans="1:10" ht="15" customHeight="1">
      <c r="A38" s="57"/>
      <c r="B38" s="25"/>
      <c r="C38" s="68" t="s">
        <v>224</v>
      </c>
      <c r="D38" s="29">
        <v>1546</v>
      </c>
      <c r="E38" s="30">
        <v>635</v>
      </c>
      <c r="F38" s="31">
        <v>228</v>
      </c>
      <c r="G38" s="31">
        <v>237</v>
      </c>
      <c r="H38" s="31">
        <v>189</v>
      </c>
      <c r="I38" s="31">
        <v>207</v>
      </c>
      <c r="J38" s="31">
        <v>50</v>
      </c>
    </row>
    <row r="39" spans="1:10" ht="15" customHeight="1">
      <c r="A39" s="57"/>
      <c r="B39" s="25"/>
      <c r="C39" s="60"/>
      <c r="D39" s="32">
        <v>1</v>
      </c>
      <c r="E39" s="27">
        <v>0.41073738680465716</v>
      </c>
      <c r="F39" s="28">
        <v>0.14747736093143596</v>
      </c>
      <c r="G39" s="28">
        <v>0.15329883570504527</v>
      </c>
      <c r="H39" s="28">
        <v>0.12225097024579561</v>
      </c>
      <c r="I39" s="28">
        <v>0.13389391979301424</v>
      </c>
      <c r="J39" s="28">
        <v>3.2341526520051747E-2</v>
      </c>
    </row>
    <row r="40" spans="1:10" ht="15" customHeight="1">
      <c r="A40" s="57"/>
      <c r="B40" s="25"/>
      <c r="C40" s="59" t="s">
        <v>225</v>
      </c>
      <c r="D40" s="29">
        <v>12779</v>
      </c>
      <c r="E40" s="30">
        <v>7040</v>
      </c>
      <c r="F40" s="31">
        <v>2157</v>
      </c>
      <c r="G40" s="31">
        <v>1007</v>
      </c>
      <c r="H40" s="31">
        <v>854</v>
      </c>
      <c r="I40" s="31">
        <v>1402</v>
      </c>
      <c r="J40" s="31">
        <v>319</v>
      </c>
    </row>
    <row r="41" spans="1:10" ht="15" customHeight="1">
      <c r="A41" s="57"/>
      <c r="B41" s="43"/>
      <c r="C41" s="61"/>
      <c r="D41" s="44">
        <v>1</v>
      </c>
      <c r="E41" s="45">
        <v>0.55090382659050008</v>
      </c>
      <c r="F41" s="46">
        <v>0.16879255027779952</v>
      </c>
      <c r="G41" s="46">
        <v>7.8801158150089992E-2</v>
      </c>
      <c r="H41" s="46">
        <v>6.6828390327881682E-2</v>
      </c>
      <c r="I41" s="46">
        <v>0.10971124501134674</v>
      </c>
      <c r="J41" s="46">
        <v>2.4962829642382032E-2</v>
      </c>
    </row>
    <row r="42" spans="1:10" ht="15" customHeight="1">
      <c r="A42" s="57"/>
      <c r="B42" s="25" t="s">
        <v>12</v>
      </c>
      <c r="C42" s="67" t="s">
        <v>226</v>
      </c>
      <c r="D42" s="22">
        <v>497</v>
      </c>
      <c r="E42" s="37">
        <v>273</v>
      </c>
      <c r="F42" s="38">
        <v>85</v>
      </c>
      <c r="G42" s="38">
        <v>50</v>
      </c>
      <c r="H42" s="38">
        <v>25</v>
      </c>
      <c r="I42" s="38">
        <v>52</v>
      </c>
      <c r="J42" s="38">
        <v>12</v>
      </c>
    </row>
    <row r="43" spans="1:10" ht="15" customHeight="1">
      <c r="A43" s="57"/>
      <c r="B43" s="25"/>
      <c r="C43" s="60"/>
      <c r="D43" s="32">
        <v>1</v>
      </c>
      <c r="E43" s="27">
        <v>0.54929577464788737</v>
      </c>
      <c r="F43" s="28">
        <v>0.17102615694164991</v>
      </c>
      <c r="G43" s="28">
        <v>0.1006036217303823</v>
      </c>
      <c r="H43" s="28">
        <v>5.030181086519115E-2</v>
      </c>
      <c r="I43" s="28">
        <v>0.10462776659959759</v>
      </c>
      <c r="J43" s="28">
        <v>2.4144869215291749E-2</v>
      </c>
    </row>
    <row r="44" spans="1:10" ht="15" customHeight="1">
      <c r="A44" s="57"/>
      <c r="B44" s="25"/>
      <c r="C44" s="59" t="s">
        <v>227</v>
      </c>
      <c r="D44" s="29">
        <v>8147</v>
      </c>
      <c r="E44" s="39">
        <v>4462</v>
      </c>
      <c r="F44" s="40">
        <v>1443</v>
      </c>
      <c r="G44" s="40">
        <v>796</v>
      </c>
      <c r="H44" s="40">
        <v>571</v>
      </c>
      <c r="I44" s="40">
        <v>742</v>
      </c>
      <c r="J44" s="40">
        <v>133</v>
      </c>
    </row>
    <row r="45" spans="1:10" ht="15" customHeight="1">
      <c r="A45" s="57"/>
      <c r="B45" s="25"/>
      <c r="C45" s="60"/>
      <c r="D45" s="32">
        <v>1</v>
      </c>
      <c r="E45" s="27">
        <v>0.54768626488277894</v>
      </c>
      <c r="F45" s="28">
        <v>0.17712041242175033</v>
      </c>
      <c r="G45" s="28">
        <v>9.7704676568061866E-2</v>
      </c>
      <c r="H45" s="28">
        <v>7.008714864367252E-2</v>
      </c>
      <c r="I45" s="28">
        <v>9.1076469866208418E-2</v>
      </c>
      <c r="J45" s="28">
        <v>1.6325027617527924E-2</v>
      </c>
    </row>
    <row r="46" spans="1:10" ht="15" customHeight="1">
      <c r="A46" s="57"/>
      <c r="B46" s="25"/>
      <c r="C46" s="59" t="s">
        <v>228</v>
      </c>
      <c r="D46" s="29">
        <v>5197</v>
      </c>
      <c r="E46" s="39">
        <v>2620</v>
      </c>
      <c r="F46" s="40">
        <v>845</v>
      </c>
      <c r="G46" s="40">
        <v>510</v>
      </c>
      <c r="H46" s="40">
        <v>471</v>
      </c>
      <c r="I46" s="40">
        <v>625</v>
      </c>
      <c r="J46" s="40">
        <v>126</v>
      </c>
    </row>
    <row r="47" spans="1:10" ht="15" customHeight="1">
      <c r="A47" s="57"/>
      <c r="B47" s="25"/>
      <c r="C47" s="60"/>
      <c r="D47" s="32">
        <v>1</v>
      </c>
      <c r="E47" s="27">
        <v>0.50413700211660573</v>
      </c>
      <c r="F47" s="28">
        <v>0.16259380411776025</v>
      </c>
      <c r="G47" s="28">
        <v>9.8133538579949969E-2</v>
      </c>
      <c r="H47" s="28">
        <v>9.0629209159130267E-2</v>
      </c>
      <c r="I47" s="28">
        <v>0.1202616894362132</v>
      </c>
      <c r="J47" s="28">
        <v>2.4244756590340581E-2</v>
      </c>
    </row>
    <row r="48" spans="1:10" ht="15" customHeight="1">
      <c r="A48" s="57"/>
      <c r="B48" s="25"/>
      <c r="C48" s="59" t="s">
        <v>229</v>
      </c>
      <c r="D48" s="29">
        <v>1858</v>
      </c>
      <c r="E48" s="39">
        <v>899</v>
      </c>
      <c r="F48" s="40">
        <v>244</v>
      </c>
      <c r="G48" s="40">
        <v>132</v>
      </c>
      <c r="H48" s="40">
        <v>120</v>
      </c>
      <c r="I48" s="40">
        <v>378</v>
      </c>
      <c r="J48" s="40">
        <v>85</v>
      </c>
    </row>
    <row r="49" spans="1:10" ht="15" customHeight="1">
      <c r="A49" s="57"/>
      <c r="B49" s="43"/>
      <c r="C49" s="61"/>
      <c r="D49" s="44">
        <v>1</v>
      </c>
      <c r="E49" s="45">
        <v>0.4838536060279871</v>
      </c>
      <c r="F49" s="46">
        <v>0.13132400430570507</v>
      </c>
      <c r="G49" s="46">
        <v>7.1044133476856841E-2</v>
      </c>
      <c r="H49" s="46">
        <v>6.4585575888051666E-2</v>
      </c>
      <c r="I49" s="46">
        <v>0.20344456404736275</v>
      </c>
      <c r="J49" s="46">
        <v>4.5748116254036596E-2</v>
      </c>
    </row>
    <row r="50" spans="1:10" ht="15" customHeight="1">
      <c r="A50" s="57"/>
      <c r="B50" s="25" t="s">
        <v>205</v>
      </c>
      <c r="C50" s="67" t="s">
        <v>2</v>
      </c>
      <c r="D50" s="22">
        <v>2851</v>
      </c>
      <c r="E50" s="23">
        <v>1477</v>
      </c>
      <c r="F50" s="24">
        <v>458</v>
      </c>
      <c r="G50" s="24">
        <v>300</v>
      </c>
      <c r="H50" s="24">
        <v>226</v>
      </c>
      <c r="I50" s="24">
        <v>265</v>
      </c>
      <c r="J50" s="24">
        <v>125</v>
      </c>
    </row>
    <row r="51" spans="1:10" ht="15" customHeight="1">
      <c r="A51" s="57"/>
      <c r="B51" s="25"/>
      <c r="C51" s="60"/>
      <c r="D51" s="32">
        <v>1</v>
      </c>
      <c r="E51" s="27">
        <v>0.51806383725008764</v>
      </c>
      <c r="F51" s="28">
        <v>0.1606453875833041</v>
      </c>
      <c r="G51" s="28">
        <v>0.1052262364082778</v>
      </c>
      <c r="H51" s="28">
        <v>7.9270431427569274E-2</v>
      </c>
      <c r="I51" s="28">
        <v>9.2949842160645391E-2</v>
      </c>
      <c r="J51" s="28">
        <v>4.3844265170115748E-2</v>
      </c>
    </row>
    <row r="52" spans="1:10" ht="15" customHeight="1">
      <c r="A52" s="57"/>
      <c r="B52" s="25"/>
      <c r="C52" s="59" t="s">
        <v>230</v>
      </c>
      <c r="D52" s="29">
        <v>1975</v>
      </c>
      <c r="E52" s="30">
        <v>1031</v>
      </c>
      <c r="F52" s="31">
        <v>391</v>
      </c>
      <c r="G52" s="31">
        <v>199</v>
      </c>
      <c r="H52" s="31">
        <v>152</v>
      </c>
      <c r="I52" s="31">
        <v>178</v>
      </c>
      <c r="J52" s="31">
        <v>24</v>
      </c>
    </row>
    <row r="53" spans="1:10" ht="15" customHeight="1">
      <c r="A53" s="57"/>
      <c r="B53" s="25"/>
      <c r="C53" s="60"/>
      <c r="D53" s="32">
        <v>1</v>
      </c>
      <c r="E53" s="27">
        <v>0.52202531645569616</v>
      </c>
      <c r="F53" s="28">
        <v>0.19797468354430381</v>
      </c>
      <c r="G53" s="28">
        <v>0.10075949367088607</v>
      </c>
      <c r="H53" s="28">
        <v>7.6962025316455698E-2</v>
      </c>
      <c r="I53" s="28">
        <v>9.0126582278481013E-2</v>
      </c>
      <c r="J53" s="28">
        <v>1.2151898734177215E-2</v>
      </c>
    </row>
    <row r="54" spans="1:10" ht="15" customHeight="1">
      <c r="A54" s="57"/>
      <c r="B54" s="25"/>
      <c r="C54" s="59" t="s">
        <v>231</v>
      </c>
      <c r="D54" s="29">
        <v>923</v>
      </c>
      <c r="E54" s="30">
        <v>418</v>
      </c>
      <c r="F54" s="31">
        <v>161</v>
      </c>
      <c r="G54" s="31">
        <v>112</v>
      </c>
      <c r="H54" s="31">
        <v>83</v>
      </c>
      <c r="I54" s="31">
        <v>108</v>
      </c>
      <c r="J54" s="31">
        <v>41</v>
      </c>
    </row>
    <row r="55" spans="1:10" ht="15" customHeight="1">
      <c r="A55" s="57"/>
      <c r="B55" s="25"/>
      <c r="C55" s="60"/>
      <c r="D55" s="32">
        <v>1</v>
      </c>
      <c r="E55" s="27">
        <v>0.45287107258938247</v>
      </c>
      <c r="F55" s="28">
        <v>0.17443120260021669</v>
      </c>
      <c r="G55" s="28">
        <v>0.12134344528710726</v>
      </c>
      <c r="H55" s="28">
        <v>8.9924160346695564E-2</v>
      </c>
      <c r="I55" s="28">
        <v>0.11700975081256772</v>
      </c>
      <c r="J55" s="28">
        <v>4.4420368364030335E-2</v>
      </c>
    </row>
    <row r="56" spans="1:10" ht="15" customHeight="1">
      <c r="A56" s="57"/>
      <c r="B56" s="25"/>
      <c r="C56" s="59" t="s">
        <v>8</v>
      </c>
      <c r="D56" s="29">
        <v>1215</v>
      </c>
      <c r="E56" s="30">
        <v>617</v>
      </c>
      <c r="F56" s="31">
        <v>185</v>
      </c>
      <c r="G56" s="31">
        <v>141</v>
      </c>
      <c r="H56" s="31">
        <v>125</v>
      </c>
      <c r="I56" s="31">
        <v>118</v>
      </c>
      <c r="J56" s="31">
        <v>29</v>
      </c>
    </row>
    <row r="57" spans="1:10" ht="15" customHeight="1">
      <c r="A57" s="57"/>
      <c r="B57" s="25"/>
      <c r="C57" s="60"/>
      <c r="D57" s="32">
        <v>1</v>
      </c>
      <c r="E57" s="27">
        <v>0.50781893004115231</v>
      </c>
      <c r="F57" s="28">
        <v>0.15226337448559671</v>
      </c>
      <c r="G57" s="28">
        <v>0.11604938271604938</v>
      </c>
      <c r="H57" s="28">
        <v>0.102880658436214</v>
      </c>
      <c r="I57" s="28">
        <v>9.7119341563786002E-2</v>
      </c>
      <c r="J57" s="28">
        <v>2.3868312757201648E-2</v>
      </c>
    </row>
    <row r="58" spans="1:10" ht="15" customHeight="1">
      <c r="A58" s="57"/>
      <c r="B58" s="25"/>
      <c r="C58" s="59" t="s">
        <v>232</v>
      </c>
      <c r="D58" s="29">
        <v>2062</v>
      </c>
      <c r="E58" s="30">
        <v>1037</v>
      </c>
      <c r="F58" s="31">
        <v>280</v>
      </c>
      <c r="G58" s="31">
        <v>224</v>
      </c>
      <c r="H58" s="31">
        <v>161</v>
      </c>
      <c r="I58" s="31">
        <v>261</v>
      </c>
      <c r="J58" s="31">
        <v>99</v>
      </c>
    </row>
    <row r="59" spans="1:10" ht="15" customHeight="1">
      <c r="A59" s="57"/>
      <c r="B59" s="25"/>
      <c r="C59" s="60"/>
      <c r="D59" s="32">
        <v>1</v>
      </c>
      <c r="E59" s="27">
        <v>0.50290979631425803</v>
      </c>
      <c r="F59" s="28">
        <v>0.13579049466537343</v>
      </c>
      <c r="G59" s="28">
        <v>0.10863239573229874</v>
      </c>
      <c r="H59" s="28">
        <v>7.807953443258972E-2</v>
      </c>
      <c r="I59" s="28">
        <v>0.12657613967022308</v>
      </c>
      <c r="J59" s="28">
        <v>4.8011639185257034E-2</v>
      </c>
    </row>
    <row r="60" spans="1:10" ht="15" customHeight="1">
      <c r="A60" s="57"/>
      <c r="B60" s="25"/>
      <c r="C60" s="59" t="s">
        <v>14</v>
      </c>
      <c r="D60" s="29">
        <v>1141</v>
      </c>
      <c r="E60" s="30">
        <v>623</v>
      </c>
      <c r="F60" s="31">
        <v>214</v>
      </c>
      <c r="G60" s="31">
        <v>104</v>
      </c>
      <c r="H60" s="31">
        <v>80</v>
      </c>
      <c r="I60" s="31">
        <v>104</v>
      </c>
      <c r="J60" s="31">
        <v>16</v>
      </c>
    </row>
    <row r="61" spans="1:10" ht="15" customHeight="1">
      <c r="A61" s="57"/>
      <c r="B61" s="25"/>
      <c r="C61" s="60"/>
      <c r="D61" s="32">
        <v>1</v>
      </c>
      <c r="E61" s="27">
        <v>0.54601226993865026</v>
      </c>
      <c r="F61" s="28">
        <v>0.18755477651183172</v>
      </c>
      <c r="G61" s="28">
        <v>9.1148115687992984E-2</v>
      </c>
      <c r="H61" s="28">
        <v>7.0113935144609993E-2</v>
      </c>
      <c r="I61" s="28">
        <v>9.1148115687992984E-2</v>
      </c>
      <c r="J61" s="28">
        <v>1.4022787028921999E-2</v>
      </c>
    </row>
    <row r="62" spans="1:10" ht="15" customHeight="1">
      <c r="A62" s="57"/>
      <c r="B62" s="25"/>
      <c r="C62" s="59" t="s">
        <v>5</v>
      </c>
      <c r="D62" s="29">
        <v>2265</v>
      </c>
      <c r="E62" s="30">
        <v>1177</v>
      </c>
      <c r="F62" s="31">
        <v>383</v>
      </c>
      <c r="G62" s="31">
        <v>217</v>
      </c>
      <c r="H62" s="31">
        <v>150</v>
      </c>
      <c r="I62" s="31">
        <v>270</v>
      </c>
      <c r="J62" s="31">
        <v>68</v>
      </c>
    </row>
    <row r="63" spans="1:10" ht="15" customHeight="1">
      <c r="A63" s="57"/>
      <c r="B63" s="25"/>
      <c r="C63" s="60"/>
      <c r="D63" s="32">
        <v>1</v>
      </c>
      <c r="E63" s="27">
        <v>0.51964679911699774</v>
      </c>
      <c r="F63" s="28">
        <v>0.16909492273730684</v>
      </c>
      <c r="G63" s="28">
        <v>9.5805739514348787E-2</v>
      </c>
      <c r="H63" s="28">
        <v>6.6225165562913912E-2</v>
      </c>
      <c r="I63" s="28">
        <v>0.11920529801324503</v>
      </c>
      <c r="J63" s="28">
        <v>3.0022075055187638E-2</v>
      </c>
    </row>
    <row r="64" spans="1:10" ht="15" customHeight="1">
      <c r="A64" s="57"/>
      <c r="B64" s="25"/>
      <c r="C64" s="59" t="s">
        <v>11</v>
      </c>
      <c r="D64" s="29">
        <v>1187</v>
      </c>
      <c r="E64" s="30">
        <v>654</v>
      </c>
      <c r="F64" s="31">
        <v>162</v>
      </c>
      <c r="G64" s="31">
        <v>93</v>
      </c>
      <c r="H64" s="31">
        <v>95</v>
      </c>
      <c r="I64" s="31">
        <v>159</v>
      </c>
      <c r="J64" s="31">
        <v>24</v>
      </c>
    </row>
    <row r="65" spans="1:10" ht="15" customHeight="1">
      <c r="A65" s="57"/>
      <c r="B65" s="25"/>
      <c r="C65" s="60"/>
      <c r="D65" s="32">
        <v>1</v>
      </c>
      <c r="E65" s="27">
        <v>0.55096882898062338</v>
      </c>
      <c r="F65" s="28">
        <v>0.13647851727042964</v>
      </c>
      <c r="G65" s="28">
        <v>7.834877843302443E-2</v>
      </c>
      <c r="H65" s="28">
        <v>8.0033698399326031E-2</v>
      </c>
      <c r="I65" s="28">
        <v>0.13395113732097724</v>
      </c>
      <c r="J65" s="28">
        <v>2.0219039595619208E-2</v>
      </c>
    </row>
    <row r="66" spans="1:10" ht="15" customHeight="1">
      <c r="A66" s="57"/>
      <c r="B66" s="25"/>
      <c r="C66" s="59" t="s">
        <v>18</v>
      </c>
      <c r="D66" s="29">
        <v>2539</v>
      </c>
      <c r="E66" s="30">
        <v>1393</v>
      </c>
      <c r="F66" s="31">
        <v>425</v>
      </c>
      <c r="G66" s="31">
        <v>136</v>
      </c>
      <c r="H66" s="31">
        <v>148</v>
      </c>
      <c r="I66" s="31">
        <v>382</v>
      </c>
      <c r="J66" s="31">
        <v>55</v>
      </c>
    </row>
    <row r="67" spans="1:10" ht="15" customHeight="1">
      <c r="A67" s="57"/>
      <c r="B67" s="43"/>
      <c r="C67" s="61"/>
      <c r="D67" s="44">
        <v>1</v>
      </c>
      <c r="E67" s="45">
        <v>0.54864119732178018</v>
      </c>
      <c r="F67" s="46">
        <v>0.16738873572272547</v>
      </c>
      <c r="G67" s="46">
        <v>5.3564395431272158E-2</v>
      </c>
      <c r="H67" s="46">
        <v>5.82906656163844E-2</v>
      </c>
      <c r="I67" s="46">
        <v>0.15045293422607325</v>
      </c>
      <c r="J67" s="46">
        <v>2.1662071681764473E-2</v>
      </c>
    </row>
    <row r="68" spans="1:10" ht="15" customHeight="1">
      <c r="A68" s="57"/>
      <c r="B68" s="25" t="s">
        <v>206</v>
      </c>
      <c r="C68" s="67" t="s">
        <v>233</v>
      </c>
      <c r="D68" s="22">
        <v>2952</v>
      </c>
      <c r="E68" s="23">
        <v>1151</v>
      </c>
      <c r="F68" s="24">
        <v>450</v>
      </c>
      <c r="G68" s="24">
        <v>523</v>
      </c>
      <c r="H68" s="24">
        <v>379</v>
      </c>
      <c r="I68" s="24">
        <v>389</v>
      </c>
      <c r="J68" s="24">
        <v>60</v>
      </c>
    </row>
    <row r="69" spans="1:10" ht="15" customHeight="1">
      <c r="A69" s="57"/>
      <c r="B69" s="25"/>
      <c r="C69" s="60"/>
      <c r="D69" s="32">
        <v>1</v>
      </c>
      <c r="E69" s="27">
        <v>0.38990514905149054</v>
      </c>
      <c r="F69" s="28">
        <v>0.1524390243902439</v>
      </c>
      <c r="G69" s="28">
        <v>0.17716802168021681</v>
      </c>
      <c r="H69" s="28">
        <v>0.12838753387533874</v>
      </c>
      <c r="I69" s="28">
        <v>0.13177506775067752</v>
      </c>
      <c r="J69" s="28">
        <v>2.032520325203252E-2</v>
      </c>
    </row>
    <row r="70" spans="1:10" ht="15" customHeight="1">
      <c r="A70" s="57"/>
      <c r="B70" s="25"/>
      <c r="C70" s="59" t="s">
        <v>234</v>
      </c>
      <c r="D70" s="29">
        <v>2912</v>
      </c>
      <c r="E70" s="30">
        <v>1191</v>
      </c>
      <c r="F70" s="31">
        <v>611</v>
      </c>
      <c r="G70" s="31">
        <v>382</v>
      </c>
      <c r="H70" s="31">
        <v>313</v>
      </c>
      <c r="I70" s="31">
        <v>344</v>
      </c>
      <c r="J70" s="31">
        <v>71</v>
      </c>
    </row>
    <row r="71" spans="1:10" ht="15" customHeight="1">
      <c r="A71" s="57"/>
      <c r="B71" s="25"/>
      <c r="C71" s="60"/>
      <c r="D71" s="32">
        <v>1</v>
      </c>
      <c r="E71" s="27">
        <v>0.40899725274725274</v>
      </c>
      <c r="F71" s="28">
        <v>0.20982142857142858</v>
      </c>
      <c r="G71" s="28">
        <v>0.13118131868131869</v>
      </c>
      <c r="H71" s="28">
        <v>0.10748626373626374</v>
      </c>
      <c r="I71" s="28">
        <v>0.11813186813186813</v>
      </c>
      <c r="J71" s="28">
        <v>2.4381868131868132E-2</v>
      </c>
    </row>
    <row r="72" spans="1:10" ht="15" customHeight="1">
      <c r="A72" s="57"/>
      <c r="B72" s="25"/>
      <c r="C72" s="59" t="s">
        <v>235</v>
      </c>
      <c r="D72" s="29">
        <v>3812</v>
      </c>
      <c r="E72" s="30">
        <v>2003</v>
      </c>
      <c r="F72" s="31">
        <v>768</v>
      </c>
      <c r="G72" s="31">
        <v>338</v>
      </c>
      <c r="H72" s="31">
        <v>255</v>
      </c>
      <c r="I72" s="31">
        <v>367</v>
      </c>
      <c r="J72" s="31">
        <v>81</v>
      </c>
    </row>
    <row r="73" spans="1:10" ht="15" customHeight="1">
      <c r="A73" s="57"/>
      <c r="B73" s="25"/>
      <c r="C73" s="60"/>
      <c r="D73" s="32">
        <v>1</v>
      </c>
      <c r="E73" s="27">
        <v>0.52544596012591815</v>
      </c>
      <c r="F73" s="28">
        <v>0.20146904512067157</v>
      </c>
      <c r="G73" s="28">
        <v>8.8667366211962223E-2</v>
      </c>
      <c r="H73" s="28">
        <v>6.6894018887722978E-2</v>
      </c>
      <c r="I73" s="28">
        <v>9.6274921301154254E-2</v>
      </c>
      <c r="J73" s="28">
        <v>2.1248688352570828E-2</v>
      </c>
    </row>
    <row r="74" spans="1:10" ht="15" customHeight="1">
      <c r="A74" s="57"/>
      <c r="B74" s="25"/>
      <c r="C74" s="59" t="s">
        <v>236</v>
      </c>
      <c r="D74" s="29">
        <v>2750</v>
      </c>
      <c r="E74" s="30">
        <v>1625</v>
      </c>
      <c r="F74" s="31">
        <v>437</v>
      </c>
      <c r="G74" s="31">
        <v>148</v>
      </c>
      <c r="H74" s="31">
        <v>162</v>
      </c>
      <c r="I74" s="31">
        <v>289</v>
      </c>
      <c r="J74" s="31">
        <v>89</v>
      </c>
    </row>
    <row r="75" spans="1:10" ht="15" customHeight="1">
      <c r="A75" s="57"/>
      <c r="B75" s="25"/>
      <c r="C75" s="60"/>
      <c r="D75" s="32">
        <v>1</v>
      </c>
      <c r="E75" s="27">
        <v>0.59090909090909094</v>
      </c>
      <c r="F75" s="28">
        <v>0.15890909090909092</v>
      </c>
      <c r="G75" s="28">
        <v>5.3818181818181821E-2</v>
      </c>
      <c r="H75" s="28">
        <v>5.8909090909090911E-2</v>
      </c>
      <c r="I75" s="28">
        <v>0.1050909090909091</v>
      </c>
      <c r="J75" s="28">
        <v>3.2363636363636365E-2</v>
      </c>
    </row>
    <row r="76" spans="1:10" ht="15" customHeight="1">
      <c r="A76" s="57"/>
      <c r="B76" s="25"/>
      <c r="C76" s="59" t="s">
        <v>237</v>
      </c>
      <c r="D76" s="29">
        <v>1585</v>
      </c>
      <c r="E76" s="30">
        <v>1099</v>
      </c>
      <c r="F76" s="31">
        <v>170</v>
      </c>
      <c r="G76" s="31">
        <v>71</v>
      </c>
      <c r="H76" s="31">
        <v>53</v>
      </c>
      <c r="I76" s="31">
        <v>142</v>
      </c>
      <c r="J76" s="31">
        <v>50</v>
      </c>
    </row>
    <row r="77" spans="1:10" ht="15" customHeight="1">
      <c r="A77" s="57"/>
      <c r="B77" s="25"/>
      <c r="C77" s="60"/>
      <c r="D77" s="32">
        <v>1</v>
      </c>
      <c r="E77" s="27">
        <v>0.69337539432176654</v>
      </c>
      <c r="F77" s="28">
        <v>0.10725552050473186</v>
      </c>
      <c r="G77" s="28">
        <v>4.4794952681388014E-2</v>
      </c>
      <c r="H77" s="28">
        <v>3.3438485804416405E-2</v>
      </c>
      <c r="I77" s="28">
        <v>8.9589905362776029E-2</v>
      </c>
      <c r="J77" s="28">
        <v>3.1545741324921134E-2</v>
      </c>
    </row>
    <row r="78" spans="1:10" ht="15" customHeight="1">
      <c r="A78" s="57"/>
      <c r="B78" s="25"/>
      <c r="C78" s="59" t="s">
        <v>238</v>
      </c>
      <c r="D78" s="29">
        <v>1329</v>
      </c>
      <c r="E78" s="30">
        <v>881</v>
      </c>
      <c r="F78" s="31">
        <v>154</v>
      </c>
      <c r="G78" s="31">
        <v>40</v>
      </c>
      <c r="H78" s="31">
        <v>41</v>
      </c>
      <c r="I78" s="31">
        <v>161</v>
      </c>
      <c r="J78" s="31">
        <v>52</v>
      </c>
    </row>
    <row r="79" spans="1:10" ht="15" customHeight="1">
      <c r="A79" s="57"/>
      <c r="B79" s="25"/>
      <c r="C79" s="60"/>
      <c r="D79" s="32">
        <v>1</v>
      </c>
      <c r="E79" s="27">
        <v>0.66290443942814148</v>
      </c>
      <c r="F79" s="28">
        <v>0.11587659894657637</v>
      </c>
      <c r="G79" s="28">
        <v>3.0097817908201655E-2</v>
      </c>
      <c r="H79" s="28">
        <v>3.0850263355906696E-2</v>
      </c>
      <c r="I79" s="28">
        <v>0.12114371708051166</v>
      </c>
      <c r="J79" s="28">
        <v>3.9127163280662153E-2</v>
      </c>
    </row>
    <row r="80" spans="1:10" ht="15" customHeight="1">
      <c r="A80" s="57"/>
      <c r="B80" s="25"/>
      <c r="C80" s="59" t="s">
        <v>239</v>
      </c>
      <c r="D80" s="29">
        <v>686</v>
      </c>
      <c r="E80" s="30">
        <v>400</v>
      </c>
      <c r="F80" s="31">
        <v>52</v>
      </c>
      <c r="G80" s="31">
        <v>12</v>
      </c>
      <c r="H80" s="31">
        <v>12</v>
      </c>
      <c r="I80" s="31">
        <v>136</v>
      </c>
      <c r="J80" s="31">
        <v>74</v>
      </c>
    </row>
    <row r="81" spans="1:10" ht="15" customHeight="1">
      <c r="A81" s="57"/>
      <c r="B81" s="25"/>
      <c r="C81" s="60"/>
      <c r="D81" s="32">
        <v>1</v>
      </c>
      <c r="E81" s="27">
        <v>0.58309037900874638</v>
      </c>
      <c r="F81" s="28">
        <v>7.5801749271137031E-2</v>
      </c>
      <c r="G81" s="28">
        <v>1.7492711370262391E-2</v>
      </c>
      <c r="H81" s="28">
        <v>1.7492711370262391E-2</v>
      </c>
      <c r="I81" s="28">
        <v>0.19825072886297376</v>
      </c>
      <c r="J81" s="28">
        <v>0.10787172011661808</v>
      </c>
    </row>
    <row r="82" spans="1:1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</row>
    <row r="83" spans="1:10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57"/>
      <c r="B84" s="25" t="s">
        <v>240</v>
      </c>
      <c r="C84" s="67" t="s">
        <v>241</v>
      </c>
      <c r="D84" s="22">
        <v>4187</v>
      </c>
      <c r="E84" s="23">
        <v>1850</v>
      </c>
      <c r="F84" s="24">
        <v>636</v>
      </c>
      <c r="G84" s="24">
        <v>597</v>
      </c>
      <c r="H84" s="24">
        <v>464</v>
      </c>
      <c r="I84" s="24">
        <v>539</v>
      </c>
      <c r="J84" s="24">
        <v>101</v>
      </c>
    </row>
    <row r="85" spans="1:10" ht="15" customHeight="1">
      <c r="A85" s="57"/>
      <c r="B85" s="25" t="s">
        <v>242</v>
      </c>
      <c r="C85" s="60"/>
      <c r="D85" s="32">
        <v>1</v>
      </c>
      <c r="E85" s="27">
        <v>0.44184380224504416</v>
      </c>
      <c r="F85" s="28">
        <v>0.15189873417721519</v>
      </c>
      <c r="G85" s="28">
        <v>0.14258418915691426</v>
      </c>
      <c r="H85" s="28">
        <v>0.11081920229281109</v>
      </c>
      <c r="I85" s="28">
        <v>0.12873178887031286</v>
      </c>
      <c r="J85" s="28">
        <v>2.4122283257702413E-2</v>
      </c>
    </row>
    <row r="86" spans="1:10" ht="15" customHeight="1">
      <c r="A86" s="57"/>
      <c r="B86" s="25" t="s">
        <v>243</v>
      </c>
      <c r="C86" s="59" t="s">
        <v>244</v>
      </c>
      <c r="D86" s="29">
        <v>3737</v>
      </c>
      <c r="E86" s="30">
        <v>1722</v>
      </c>
      <c r="F86" s="31">
        <v>705</v>
      </c>
      <c r="G86" s="31">
        <v>428</v>
      </c>
      <c r="H86" s="31">
        <v>324</v>
      </c>
      <c r="I86" s="31">
        <v>473</v>
      </c>
      <c r="J86" s="31">
        <v>85</v>
      </c>
    </row>
    <row r="87" spans="1:10" ht="15" customHeight="1">
      <c r="A87" s="57"/>
      <c r="B87" s="25"/>
      <c r="C87" s="60"/>
      <c r="D87" s="32">
        <v>1</v>
      </c>
      <c r="E87" s="27">
        <v>0.46079743109446081</v>
      </c>
      <c r="F87" s="28">
        <v>0.18865400053518866</v>
      </c>
      <c r="G87" s="28">
        <v>0.11453037195611453</v>
      </c>
      <c r="H87" s="28">
        <v>8.6700561948086702E-2</v>
      </c>
      <c r="I87" s="28">
        <v>0.12657211667112658</v>
      </c>
      <c r="J87" s="28">
        <v>2.2745517795022745E-2</v>
      </c>
    </row>
    <row r="88" spans="1:10" ht="15" customHeight="1">
      <c r="A88" s="57"/>
      <c r="B88" s="25"/>
      <c r="C88" s="59" t="s">
        <v>245</v>
      </c>
      <c r="D88" s="29">
        <v>2220</v>
      </c>
      <c r="E88" s="30">
        <v>1162</v>
      </c>
      <c r="F88" s="31">
        <v>458</v>
      </c>
      <c r="G88" s="31">
        <v>173</v>
      </c>
      <c r="H88" s="31">
        <v>141</v>
      </c>
      <c r="I88" s="31">
        <v>227</v>
      </c>
      <c r="J88" s="31">
        <v>59</v>
      </c>
    </row>
    <row r="89" spans="1:10" ht="15" customHeight="1">
      <c r="A89" s="57"/>
      <c r="B89" s="25"/>
      <c r="C89" s="60"/>
      <c r="D89" s="32">
        <v>1</v>
      </c>
      <c r="E89" s="27">
        <v>0.52342342342342341</v>
      </c>
      <c r="F89" s="28">
        <v>0.20630630630630631</v>
      </c>
      <c r="G89" s="28">
        <v>7.7927927927927923E-2</v>
      </c>
      <c r="H89" s="28">
        <v>6.3513513513513517E-2</v>
      </c>
      <c r="I89" s="28">
        <v>0.10225225225225225</v>
      </c>
      <c r="J89" s="28">
        <v>2.6576576576576576E-2</v>
      </c>
    </row>
    <row r="90" spans="1:10" ht="15" customHeight="1">
      <c r="A90" s="57"/>
      <c r="B90" s="25"/>
      <c r="C90" s="59" t="s">
        <v>246</v>
      </c>
      <c r="D90" s="29">
        <v>3166</v>
      </c>
      <c r="E90" s="30">
        <v>1882</v>
      </c>
      <c r="F90" s="31">
        <v>525</v>
      </c>
      <c r="G90" s="31">
        <v>201</v>
      </c>
      <c r="H90" s="31">
        <v>183</v>
      </c>
      <c r="I90" s="31">
        <v>287</v>
      </c>
      <c r="J90" s="31">
        <v>88</v>
      </c>
    </row>
    <row r="91" spans="1:10" ht="15" customHeight="1">
      <c r="A91" s="57"/>
      <c r="B91" s="25"/>
      <c r="C91" s="60"/>
      <c r="D91" s="32">
        <v>1</v>
      </c>
      <c r="E91" s="27">
        <v>0.59444093493367023</v>
      </c>
      <c r="F91" s="28">
        <v>0.16582438408085912</v>
      </c>
      <c r="G91" s="28">
        <v>6.3487049905243204E-2</v>
      </c>
      <c r="H91" s="28">
        <v>5.7801642451042322E-2</v>
      </c>
      <c r="I91" s="28">
        <v>9.0650663297536321E-2</v>
      </c>
      <c r="J91" s="28">
        <v>2.7795325331648767E-2</v>
      </c>
    </row>
    <row r="92" spans="1:10" ht="15" customHeight="1">
      <c r="A92" s="57"/>
      <c r="B92" s="25"/>
      <c r="C92" s="59" t="s">
        <v>247</v>
      </c>
      <c r="D92" s="29">
        <v>1639</v>
      </c>
      <c r="E92" s="30">
        <v>1061</v>
      </c>
      <c r="F92" s="31">
        <v>192</v>
      </c>
      <c r="G92" s="31">
        <v>77</v>
      </c>
      <c r="H92" s="31">
        <v>64</v>
      </c>
      <c r="I92" s="31">
        <v>170</v>
      </c>
      <c r="J92" s="31">
        <v>75</v>
      </c>
    </row>
    <row r="93" spans="1:10" ht="15" customHeight="1">
      <c r="A93" s="57"/>
      <c r="B93" s="25"/>
      <c r="C93" s="60"/>
      <c r="D93" s="32">
        <v>1</v>
      </c>
      <c r="E93" s="27">
        <v>0.64734594264795609</v>
      </c>
      <c r="F93" s="28">
        <v>0.11714460036607688</v>
      </c>
      <c r="G93" s="28">
        <v>4.6979865771812082E-2</v>
      </c>
      <c r="H93" s="28">
        <v>3.9048200122025624E-2</v>
      </c>
      <c r="I93" s="28">
        <v>0.10372178157413056</v>
      </c>
      <c r="J93" s="28">
        <v>4.5759609517998782E-2</v>
      </c>
    </row>
    <row r="94" spans="1:10" ht="15" customHeight="1">
      <c r="A94" s="57"/>
      <c r="B94" s="25"/>
      <c r="C94" s="59" t="s">
        <v>248</v>
      </c>
      <c r="D94" s="29">
        <v>403</v>
      </c>
      <c r="E94" s="30">
        <v>270</v>
      </c>
      <c r="F94" s="31">
        <v>45</v>
      </c>
      <c r="G94" s="31">
        <v>17</v>
      </c>
      <c r="H94" s="31">
        <v>16</v>
      </c>
      <c r="I94" s="31">
        <v>36</v>
      </c>
      <c r="J94" s="31">
        <v>19</v>
      </c>
    </row>
    <row r="95" spans="1:10" ht="15" customHeight="1">
      <c r="A95" s="57"/>
      <c r="B95" s="25"/>
      <c r="C95" s="60"/>
      <c r="D95" s="32">
        <v>1</v>
      </c>
      <c r="E95" s="27">
        <v>0.66997518610421836</v>
      </c>
      <c r="F95" s="28">
        <v>0.11166253101736973</v>
      </c>
      <c r="G95" s="28">
        <v>4.2183622828784122E-2</v>
      </c>
      <c r="H95" s="28">
        <v>3.9702233250620347E-2</v>
      </c>
      <c r="I95" s="28">
        <v>8.9330024813895778E-2</v>
      </c>
      <c r="J95" s="28">
        <v>4.7146401985111663E-2</v>
      </c>
    </row>
    <row r="96" spans="1:10" ht="15" customHeight="1">
      <c r="A96" s="57"/>
      <c r="B96" s="25"/>
      <c r="C96" s="59" t="s">
        <v>249</v>
      </c>
      <c r="D96" s="29">
        <v>373</v>
      </c>
      <c r="E96" s="30">
        <v>233</v>
      </c>
      <c r="F96" s="31">
        <v>34</v>
      </c>
      <c r="G96" s="31">
        <v>5</v>
      </c>
      <c r="H96" s="31">
        <v>2</v>
      </c>
      <c r="I96" s="31">
        <v>62</v>
      </c>
      <c r="J96" s="31">
        <v>37</v>
      </c>
    </row>
    <row r="97" spans="1:10" ht="15" customHeight="1">
      <c r="A97" s="57"/>
      <c r="B97" s="25"/>
      <c r="C97" s="60"/>
      <c r="D97" s="32">
        <v>1</v>
      </c>
      <c r="E97" s="27">
        <v>0.62466487935656834</v>
      </c>
      <c r="F97" s="28">
        <v>9.1152815013404831E-2</v>
      </c>
      <c r="G97" s="28">
        <v>1.3404825737265416E-2</v>
      </c>
      <c r="H97" s="28">
        <v>5.3619302949061663E-3</v>
      </c>
      <c r="I97" s="28">
        <v>0.16621983914209115</v>
      </c>
      <c r="J97" s="28">
        <v>9.9195710455764072E-2</v>
      </c>
    </row>
    <row r="98" spans="1:10" ht="15" customHeight="1">
      <c r="A98" s="57"/>
      <c r="B98" s="25"/>
      <c r="C98" s="59" t="s">
        <v>250</v>
      </c>
      <c r="D98" s="29">
        <v>28</v>
      </c>
      <c r="E98" s="30">
        <v>18</v>
      </c>
      <c r="F98" s="31">
        <v>4</v>
      </c>
      <c r="G98" s="31">
        <v>1</v>
      </c>
      <c r="H98" s="31">
        <v>0</v>
      </c>
      <c r="I98" s="31">
        <v>3</v>
      </c>
      <c r="J98" s="31">
        <v>2</v>
      </c>
    </row>
    <row r="99" spans="1:10" ht="15" customHeight="1">
      <c r="A99" s="57"/>
      <c r="B99" s="25"/>
      <c r="C99" s="60"/>
      <c r="D99" s="32">
        <v>1</v>
      </c>
      <c r="E99" s="27">
        <v>0.6428571428571429</v>
      </c>
      <c r="F99" s="28">
        <v>0.14285714285714285</v>
      </c>
      <c r="G99" s="28">
        <v>3.5714285714285712E-2</v>
      </c>
      <c r="H99" s="28">
        <v>0</v>
      </c>
      <c r="I99" s="28">
        <v>0.10714285714285714</v>
      </c>
      <c r="J99" s="28">
        <v>7.1428571428571425E-2</v>
      </c>
    </row>
    <row r="100" spans="1:10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  <c r="H100" s="31">
        <v>0</v>
      </c>
      <c r="I100" s="31">
        <v>0</v>
      </c>
      <c r="J100" s="31">
        <v>0</v>
      </c>
    </row>
    <row r="101" spans="1:10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J9">
    <cfRule type="top10" dxfId="1471" priority="56" rank="1"/>
  </conditionalFormatting>
  <conditionalFormatting sqref="E67:J67">
    <cfRule type="top10" dxfId="1470" priority="49" rank="1"/>
  </conditionalFormatting>
  <conditionalFormatting sqref="E65:J65">
    <cfRule type="top10" dxfId="1469" priority="48" rank="1"/>
  </conditionalFormatting>
  <conditionalFormatting sqref="E63:J63">
    <cfRule type="top10" dxfId="1468" priority="47" rank="1"/>
  </conditionalFormatting>
  <conditionalFormatting sqref="E61:J61">
    <cfRule type="top10" dxfId="1467" priority="46" rank="1"/>
  </conditionalFormatting>
  <conditionalFormatting sqref="E59:J59">
    <cfRule type="top10" dxfId="1466" priority="45" rank="1"/>
  </conditionalFormatting>
  <conditionalFormatting sqref="E57:J57">
    <cfRule type="top10" dxfId="1465" priority="44" rank="1"/>
  </conditionalFormatting>
  <conditionalFormatting sqref="E55:J55">
    <cfRule type="top10" dxfId="1464" priority="43" rank="1"/>
  </conditionalFormatting>
  <conditionalFormatting sqref="E53:J53">
    <cfRule type="top10" dxfId="1463" priority="42" rank="1"/>
  </conditionalFormatting>
  <conditionalFormatting sqref="E51:J51">
    <cfRule type="top10" dxfId="1462" priority="41" rank="1"/>
  </conditionalFormatting>
  <conditionalFormatting sqref="E49:J49">
    <cfRule type="top10" dxfId="1461" priority="40" rank="1"/>
  </conditionalFormatting>
  <conditionalFormatting sqref="E47:J47">
    <cfRule type="top10" dxfId="1460" priority="39" rank="1"/>
  </conditionalFormatting>
  <conditionalFormatting sqref="E45:J45">
    <cfRule type="top10" dxfId="1459" priority="38" rank="1"/>
  </conditionalFormatting>
  <conditionalFormatting sqref="E43:J43">
    <cfRule type="top10" dxfId="1458" priority="37" rank="1"/>
  </conditionalFormatting>
  <conditionalFormatting sqref="E41:J41">
    <cfRule type="top10" dxfId="1457" priority="36" rank="1"/>
  </conditionalFormatting>
  <conditionalFormatting sqref="E39:J39">
    <cfRule type="top10" dxfId="1456" priority="35" rank="1"/>
  </conditionalFormatting>
  <conditionalFormatting sqref="E37:J37">
    <cfRule type="top10" dxfId="1455" priority="34" rank="1"/>
  </conditionalFormatting>
  <conditionalFormatting sqref="E35:J35">
    <cfRule type="top10" dxfId="1454" priority="32" rank="1"/>
  </conditionalFormatting>
  <conditionalFormatting sqref="E33:J33">
    <cfRule type="top10" dxfId="1453" priority="31" rank="1"/>
  </conditionalFormatting>
  <conditionalFormatting sqref="E31:J31">
    <cfRule type="top10" dxfId="1452" priority="30" rank="1"/>
  </conditionalFormatting>
  <conditionalFormatting sqref="E29:J29">
    <cfRule type="top10" dxfId="1451" priority="29" rank="1"/>
  </conditionalFormatting>
  <conditionalFormatting sqref="E27:J27">
    <cfRule type="top10" dxfId="1450" priority="28" rank="1"/>
  </conditionalFormatting>
  <conditionalFormatting sqref="E21:J21">
    <cfRule type="top10" dxfId="1449" priority="27" rank="1"/>
  </conditionalFormatting>
  <conditionalFormatting sqref="E19:J19">
    <cfRule type="top10" dxfId="1448" priority="26" rank="1"/>
  </conditionalFormatting>
  <conditionalFormatting sqref="E17:J17">
    <cfRule type="top10" dxfId="1447" priority="25" rank="1"/>
  </conditionalFormatting>
  <conditionalFormatting sqref="E15:J15">
    <cfRule type="top10" dxfId="1446" priority="24" rank="1"/>
  </conditionalFormatting>
  <conditionalFormatting sqref="E13:J13">
    <cfRule type="top10" dxfId="1445" priority="23" rank="1"/>
  </conditionalFormatting>
  <conditionalFormatting sqref="E11:J11">
    <cfRule type="top10" dxfId="1444" priority="22" rank="1"/>
  </conditionalFormatting>
  <conditionalFormatting sqref="E23:J23">
    <cfRule type="top10" dxfId="1443" priority="21" rank="1"/>
  </conditionalFormatting>
  <conditionalFormatting sqref="E25:J25">
    <cfRule type="top10" dxfId="1442" priority="20" rank="1"/>
  </conditionalFormatting>
  <conditionalFormatting sqref="E81:J81">
    <cfRule type="top10" dxfId="1441" priority="17" rank="1"/>
  </conditionalFormatting>
  <conditionalFormatting sqref="E79:J79">
    <cfRule type="top10" dxfId="1440" priority="16" rank="1"/>
  </conditionalFormatting>
  <conditionalFormatting sqref="E77:J77">
    <cfRule type="top10" dxfId="1439" priority="15" rank="1"/>
  </conditionalFormatting>
  <conditionalFormatting sqref="E75:J75">
    <cfRule type="top10" dxfId="1438" priority="14" rank="1"/>
  </conditionalFormatting>
  <conditionalFormatting sqref="E73:J73">
    <cfRule type="top10" dxfId="1437" priority="13" rank="1"/>
  </conditionalFormatting>
  <conditionalFormatting sqref="E71:J71">
    <cfRule type="top10" dxfId="1436" priority="12" rank="1"/>
  </conditionalFormatting>
  <conditionalFormatting sqref="E69:J69">
    <cfRule type="top10" dxfId="1435" priority="11" rank="1"/>
  </conditionalFormatting>
  <conditionalFormatting sqref="E101:J101">
    <cfRule type="top10" dxfId="1434" priority="9" rank="1"/>
  </conditionalFormatting>
  <conditionalFormatting sqref="E99:J99">
    <cfRule type="top10" dxfId="1433" priority="8" rank="1"/>
  </conditionalFormatting>
  <conditionalFormatting sqref="E97:J97">
    <cfRule type="top10" dxfId="1432" priority="7" rank="1"/>
  </conditionalFormatting>
  <conditionalFormatting sqref="E95:J95">
    <cfRule type="top10" dxfId="1431" priority="6" rank="1"/>
  </conditionalFormatting>
  <conditionalFormatting sqref="E93:J93">
    <cfRule type="top10" dxfId="1430" priority="5" rank="1"/>
  </conditionalFormatting>
  <conditionalFormatting sqref="E91:J91">
    <cfRule type="top10" dxfId="1429" priority="4" rank="1"/>
  </conditionalFormatting>
  <conditionalFormatting sqref="E89:J89">
    <cfRule type="top10" dxfId="1428" priority="3" rank="1"/>
  </conditionalFormatting>
  <conditionalFormatting sqref="E87:J87">
    <cfRule type="top10" dxfId="1427" priority="2" rank="1"/>
  </conditionalFormatting>
  <conditionalFormatting sqref="E85:J85">
    <cfRule type="top10" dxfId="142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286</v>
      </c>
    </row>
    <row r="4" spans="1:16384" ht="15" customHeight="1">
      <c r="B4" s="3" t="s">
        <v>287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10574</v>
      </c>
      <c r="F8" s="17">
        <v>5133</v>
      </c>
      <c r="G8" s="17">
        <v>451</v>
      </c>
    </row>
    <row r="9" spans="1:16384" ht="15" customHeight="1">
      <c r="A9" s="57"/>
      <c r="B9" s="64"/>
      <c r="C9" s="65"/>
      <c r="D9" s="18">
        <v>1</v>
      </c>
      <c r="E9" s="19">
        <v>0.65441267483599452</v>
      </c>
      <c r="F9" s="20">
        <v>0.31767545488303006</v>
      </c>
      <c r="G9" s="20">
        <v>2.791187028097537E-2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3066</v>
      </c>
      <c r="F10" s="24">
        <v>1787</v>
      </c>
      <c r="G10" s="24">
        <v>139</v>
      </c>
    </row>
    <row r="11" spans="1:16384" ht="15" customHeight="1">
      <c r="A11" s="57"/>
      <c r="B11" s="25"/>
      <c r="C11" s="60"/>
      <c r="D11" s="26">
        <v>1</v>
      </c>
      <c r="E11" s="27">
        <v>0.61418269230769229</v>
      </c>
      <c r="F11" s="28">
        <v>0.35797275641025639</v>
      </c>
      <c r="G11" s="28">
        <v>2.7844551282051284E-2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7325</v>
      </c>
      <c r="F12" s="31">
        <v>3276</v>
      </c>
      <c r="G12" s="31">
        <v>308</v>
      </c>
    </row>
    <row r="13" spans="1:16384" ht="15" customHeight="1">
      <c r="A13" s="57"/>
      <c r="B13" s="43"/>
      <c r="C13" s="61"/>
      <c r="D13" s="44">
        <v>1</v>
      </c>
      <c r="E13" s="45">
        <v>0.67146392886607387</v>
      </c>
      <c r="F13" s="46">
        <v>0.30030250252085433</v>
      </c>
      <c r="G13" s="46">
        <v>2.8233568613071774E-2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145</v>
      </c>
      <c r="F14" s="24">
        <v>204</v>
      </c>
      <c r="G14" s="24">
        <v>12</v>
      </c>
    </row>
    <row r="15" spans="1:16384" ht="15" customHeight="1">
      <c r="A15" s="57"/>
      <c r="B15" s="25"/>
      <c r="C15" s="60"/>
      <c r="D15" s="32">
        <v>1</v>
      </c>
      <c r="E15" s="27">
        <v>0.40166204986149584</v>
      </c>
      <c r="F15" s="28">
        <v>0.5650969529085873</v>
      </c>
      <c r="G15" s="28">
        <v>3.3240997229916899E-2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309</v>
      </c>
      <c r="F16" s="31">
        <v>372</v>
      </c>
      <c r="G16" s="31">
        <v>14</v>
      </c>
    </row>
    <row r="17" spans="1:7" ht="15" customHeight="1">
      <c r="A17" s="57"/>
      <c r="B17" s="25"/>
      <c r="C17" s="60"/>
      <c r="D17" s="32">
        <v>1</v>
      </c>
      <c r="E17" s="27">
        <v>0.44460431654676258</v>
      </c>
      <c r="F17" s="28">
        <v>0.53525179856115113</v>
      </c>
      <c r="G17" s="28">
        <v>2.0143884892086329E-2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438</v>
      </c>
      <c r="F18" s="31">
        <v>401</v>
      </c>
      <c r="G18" s="31">
        <v>28</v>
      </c>
    </row>
    <row r="19" spans="1:7" ht="15" customHeight="1">
      <c r="A19" s="57"/>
      <c r="B19" s="25"/>
      <c r="C19" s="60"/>
      <c r="D19" s="32">
        <v>1</v>
      </c>
      <c r="E19" s="27">
        <v>0.50519031141868509</v>
      </c>
      <c r="F19" s="28">
        <v>0.46251441753171857</v>
      </c>
      <c r="G19" s="28">
        <v>3.2295271049596307E-2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1027</v>
      </c>
      <c r="F20" s="31">
        <v>668</v>
      </c>
      <c r="G20" s="31">
        <v>54</v>
      </c>
    </row>
    <row r="21" spans="1:7" ht="15" customHeight="1">
      <c r="A21" s="57"/>
      <c r="B21" s="25"/>
      <c r="C21" s="60"/>
      <c r="D21" s="32">
        <v>1</v>
      </c>
      <c r="E21" s="27">
        <v>0.58719268153230419</v>
      </c>
      <c r="F21" s="28">
        <v>0.3819325328759291</v>
      </c>
      <c r="G21" s="28">
        <v>3.0874785591766724E-2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2363</v>
      </c>
      <c r="F22" s="31">
        <v>1111</v>
      </c>
      <c r="G22" s="31">
        <v>90</v>
      </c>
    </row>
    <row r="23" spans="1:7" ht="15" customHeight="1">
      <c r="A23" s="57"/>
      <c r="B23" s="25"/>
      <c r="C23" s="60"/>
      <c r="D23" s="26">
        <v>1</v>
      </c>
      <c r="E23" s="27">
        <v>0.66301907968574636</v>
      </c>
      <c r="F23" s="28">
        <v>0.31172839506172839</v>
      </c>
      <c r="G23" s="28">
        <v>2.5252525252525252E-2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3294</v>
      </c>
      <c r="F24" s="31">
        <v>1305</v>
      </c>
      <c r="G24" s="31">
        <v>117</v>
      </c>
    </row>
    <row r="25" spans="1:7" ht="15" customHeight="1">
      <c r="A25" s="57"/>
      <c r="B25" s="25"/>
      <c r="C25" s="60"/>
      <c r="D25" s="26">
        <v>1</v>
      </c>
      <c r="E25" s="27">
        <v>0.69847328244274809</v>
      </c>
      <c r="F25" s="28">
        <v>0.27671755725190839</v>
      </c>
      <c r="G25" s="28">
        <v>2.4809160305343511E-2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2768</v>
      </c>
      <c r="F26" s="31">
        <v>988</v>
      </c>
      <c r="G26" s="31">
        <v>126</v>
      </c>
    </row>
    <row r="27" spans="1:7" ht="15" customHeight="1">
      <c r="A27" s="57"/>
      <c r="B27" s="43"/>
      <c r="C27" s="61"/>
      <c r="D27" s="44">
        <v>1</v>
      </c>
      <c r="E27" s="45">
        <v>0.71303451828954145</v>
      </c>
      <c r="F27" s="46">
        <v>0.25450798557444615</v>
      </c>
      <c r="G27" s="46">
        <v>3.2457496136012363E-2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3542</v>
      </c>
      <c r="F28" s="24">
        <v>1874</v>
      </c>
      <c r="G28" s="24">
        <v>138</v>
      </c>
    </row>
    <row r="29" spans="1:7" ht="15" customHeight="1">
      <c r="A29" s="57"/>
      <c r="B29" s="25"/>
      <c r="C29" s="60"/>
      <c r="D29" s="32">
        <v>1</v>
      </c>
      <c r="E29" s="27">
        <v>0.63773856679870367</v>
      </c>
      <c r="F29" s="28">
        <v>0.33741447605329494</v>
      </c>
      <c r="G29" s="28">
        <v>2.484695714800144E-2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2578</v>
      </c>
      <c r="F30" s="31">
        <v>1366</v>
      </c>
      <c r="G30" s="31">
        <v>104</v>
      </c>
    </row>
    <row r="31" spans="1:7" ht="15" customHeight="1">
      <c r="A31" s="57"/>
      <c r="B31" s="25"/>
      <c r="C31" s="60"/>
      <c r="D31" s="32">
        <v>1</v>
      </c>
      <c r="E31" s="27">
        <v>0.63685770750988147</v>
      </c>
      <c r="F31" s="28">
        <v>0.33745059288537549</v>
      </c>
      <c r="G31" s="28">
        <v>2.5691699604743084E-2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198</v>
      </c>
      <c r="F32" s="31">
        <v>167</v>
      </c>
      <c r="G32" s="31">
        <v>13</v>
      </c>
    </row>
    <row r="33" spans="1:7" ht="15" customHeight="1">
      <c r="A33" s="57"/>
      <c r="B33" s="25"/>
      <c r="C33" s="60"/>
      <c r="D33" s="32">
        <v>1</v>
      </c>
      <c r="E33" s="27">
        <v>0.52380952380952384</v>
      </c>
      <c r="F33" s="28">
        <v>0.4417989417989418</v>
      </c>
      <c r="G33" s="28">
        <v>3.439153439153439E-2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2203</v>
      </c>
      <c r="F34" s="31">
        <v>839</v>
      </c>
      <c r="G34" s="31">
        <v>77</v>
      </c>
    </row>
    <row r="35" spans="1:7" ht="15" customHeight="1">
      <c r="A35" s="57"/>
      <c r="B35" s="43"/>
      <c r="C35" s="61"/>
      <c r="D35" s="44">
        <v>1</v>
      </c>
      <c r="E35" s="45">
        <v>0.70631612696377044</v>
      </c>
      <c r="F35" s="46">
        <v>0.26899647322859893</v>
      </c>
      <c r="G35" s="46">
        <v>2.4687399807630652E-2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606</v>
      </c>
      <c r="F36" s="24">
        <v>580</v>
      </c>
      <c r="G36" s="24">
        <v>19</v>
      </c>
    </row>
    <row r="37" spans="1:7" ht="15" customHeight="1">
      <c r="A37" s="57"/>
      <c r="B37" s="25"/>
      <c r="C37" s="60"/>
      <c r="D37" s="32">
        <v>1</v>
      </c>
      <c r="E37" s="27">
        <v>0.50290456431535269</v>
      </c>
      <c r="F37" s="28">
        <v>0.48132780082987553</v>
      </c>
      <c r="G37" s="28">
        <v>1.5767634854771784E-2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983</v>
      </c>
      <c r="F38" s="31">
        <v>512</v>
      </c>
      <c r="G38" s="31">
        <v>51</v>
      </c>
    </row>
    <row r="39" spans="1:7" ht="15" customHeight="1">
      <c r="A39" s="57"/>
      <c r="B39" s="25"/>
      <c r="C39" s="60"/>
      <c r="D39" s="32">
        <v>1</v>
      </c>
      <c r="E39" s="27">
        <v>0.63583441138421737</v>
      </c>
      <c r="F39" s="28">
        <v>0.33117723156532991</v>
      </c>
      <c r="G39" s="28">
        <v>3.2988357050452784E-2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8624</v>
      </c>
      <c r="F40" s="31">
        <v>3858</v>
      </c>
      <c r="G40" s="31">
        <v>297</v>
      </c>
    </row>
    <row r="41" spans="1:7" ht="15" customHeight="1">
      <c r="A41" s="57"/>
      <c r="B41" s="43"/>
      <c r="C41" s="61"/>
      <c r="D41" s="44">
        <v>1</v>
      </c>
      <c r="E41" s="45">
        <v>0.67485718757336255</v>
      </c>
      <c r="F41" s="46">
        <v>0.30190155724235074</v>
      </c>
      <c r="G41" s="46">
        <v>2.324125518428672E-2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273</v>
      </c>
      <c r="F42" s="38">
        <v>217</v>
      </c>
      <c r="G42" s="38">
        <v>7</v>
      </c>
    </row>
    <row r="43" spans="1:7" ht="15" customHeight="1">
      <c r="A43" s="57"/>
      <c r="B43" s="25"/>
      <c r="C43" s="60"/>
      <c r="D43" s="32">
        <v>1</v>
      </c>
      <c r="E43" s="27">
        <v>0.54929577464788737</v>
      </c>
      <c r="F43" s="28">
        <v>0.43661971830985913</v>
      </c>
      <c r="G43" s="28">
        <v>1.4084507042253521E-2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5201</v>
      </c>
      <c r="F44" s="40">
        <v>2802</v>
      </c>
      <c r="G44" s="40">
        <v>144</v>
      </c>
    </row>
    <row r="45" spans="1:7" ht="15" customHeight="1">
      <c r="A45" s="57"/>
      <c r="B45" s="25"/>
      <c r="C45" s="60"/>
      <c r="D45" s="32">
        <v>1</v>
      </c>
      <c r="E45" s="27">
        <v>0.63839450104332884</v>
      </c>
      <c r="F45" s="28">
        <v>0.34393028108506196</v>
      </c>
      <c r="G45" s="28">
        <v>1.7675217871609181E-2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3553</v>
      </c>
      <c r="F46" s="40">
        <v>1542</v>
      </c>
      <c r="G46" s="40">
        <v>102</v>
      </c>
    </row>
    <row r="47" spans="1:7" ht="15" customHeight="1">
      <c r="A47" s="57"/>
      <c r="B47" s="25"/>
      <c r="C47" s="60"/>
      <c r="D47" s="32">
        <v>1</v>
      </c>
      <c r="E47" s="27">
        <v>0.68366365210698476</v>
      </c>
      <c r="F47" s="28">
        <v>0.29670964017702522</v>
      </c>
      <c r="G47" s="28">
        <v>1.9626707715989993E-2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1317</v>
      </c>
      <c r="F48" s="40">
        <v>481</v>
      </c>
      <c r="G48" s="40">
        <v>60</v>
      </c>
    </row>
    <row r="49" spans="1:7" ht="15" customHeight="1">
      <c r="A49" s="57"/>
      <c r="B49" s="43"/>
      <c r="C49" s="61"/>
      <c r="D49" s="44">
        <v>1</v>
      </c>
      <c r="E49" s="45">
        <v>0.70882669537136711</v>
      </c>
      <c r="F49" s="46">
        <v>0.2588805166846071</v>
      </c>
      <c r="G49" s="46">
        <v>3.2292787944025833E-2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1822</v>
      </c>
      <c r="F50" s="24">
        <v>928</v>
      </c>
      <c r="G50" s="24">
        <v>101</v>
      </c>
    </row>
    <row r="51" spans="1:7" ht="15" customHeight="1">
      <c r="A51" s="57"/>
      <c r="B51" s="25"/>
      <c r="C51" s="60"/>
      <c r="D51" s="32">
        <v>1</v>
      </c>
      <c r="E51" s="27">
        <v>0.6390740091196071</v>
      </c>
      <c r="F51" s="28">
        <v>0.3254998246229393</v>
      </c>
      <c r="G51" s="28">
        <v>3.5426166257453526E-2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1272</v>
      </c>
      <c r="F52" s="31">
        <v>683</v>
      </c>
      <c r="G52" s="31">
        <v>20</v>
      </c>
    </row>
    <row r="53" spans="1:7" ht="15" customHeight="1">
      <c r="A53" s="57"/>
      <c r="B53" s="25"/>
      <c r="C53" s="60"/>
      <c r="D53" s="32">
        <v>1</v>
      </c>
      <c r="E53" s="27">
        <v>0.64405063291139242</v>
      </c>
      <c r="F53" s="28">
        <v>0.34582278481012657</v>
      </c>
      <c r="G53" s="28">
        <v>1.0126582278481013E-2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631</v>
      </c>
      <c r="F54" s="31">
        <v>256</v>
      </c>
      <c r="G54" s="31">
        <v>36</v>
      </c>
    </row>
    <row r="55" spans="1:7" ht="15" customHeight="1">
      <c r="A55" s="57"/>
      <c r="B55" s="25"/>
      <c r="C55" s="60"/>
      <c r="D55" s="32">
        <v>1</v>
      </c>
      <c r="E55" s="27">
        <v>0.68364030335861325</v>
      </c>
      <c r="F55" s="28">
        <v>0.27735644637053086</v>
      </c>
      <c r="G55" s="28">
        <v>3.9003250270855903E-2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795</v>
      </c>
      <c r="F56" s="31">
        <v>383</v>
      </c>
      <c r="G56" s="31">
        <v>37</v>
      </c>
    </row>
    <row r="57" spans="1:7" ht="15" customHeight="1">
      <c r="A57" s="57"/>
      <c r="B57" s="25"/>
      <c r="C57" s="60"/>
      <c r="D57" s="32">
        <v>1</v>
      </c>
      <c r="E57" s="27">
        <v>0.65432098765432101</v>
      </c>
      <c r="F57" s="28">
        <v>0.31522633744855966</v>
      </c>
      <c r="G57" s="28">
        <v>3.0452674897119343E-2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1370</v>
      </c>
      <c r="F58" s="31">
        <v>589</v>
      </c>
      <c r="G58" s="31">
        <v>103</v>
      </c>
    </row>
    <row r="59" spans="1:7" ht="15" customHeight="1">
      <c r="A59" s="57"/>
      <c r="B59" s="25"/>
      <c r="C59" s="60"/>
      <c r="D59" s="32">
        <v>1</v>
      </c>
      <c r="E59" s="27">
        <v>0.66440349175557711</v>
      </c>
      <c r="F59" s="28">
        <v>0.28564500484966054</v>
      </c>
      <c r="G59" s="28">
        <v>4.995150339476237E-2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679</v>
      </c>
      <c r="F60" s="31">
        <v>444</v>
      </c>
      <c r="G60" s="31">
        <v>18</v>
      </c>
    </row>
    <row r="61" spans="1:7" ht="15" customHeight="1">
      <c r="A61" s="57"/>
      <c r="B61" s="25"/>
      <c r="C61" s="60"/>
      <c r="D61" s="32">
        <v>1</v>
      </c>
      <c r="E61" s="27">
        <v>0.59509202453987731</v>
      </c>
      <c r="F61" s="28">
        <v>0.38913234005258546</v>
      </c>
      <c r="G61" s="28">
        <v>1.5775635407537247E-2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1412</v>
      </c>
      <c r="F62" s="31">
        <v>798</v>
      </c>
      <c r="G62" s="31">
        <v>55</v>
      </c>
    </row>
    <row r="63" spans="1:7" ht="15" customHeight="1">
      <c r="A63" s="57"/>
      <c r="B63" s="25"/>
      <c r="C63" s="60"/>
      <c r="D63" s="32">
        <v>1</v>
      </c>
      <c r="E63" s="27">
        <v>0.62339955849889628</v>
      </c>
      <c r="F63" s="28">
        <v>0.352317880794702</v>
      </c>
      <c r="G63" s="28">
        <v>2.4282560706401765E-2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815</v>
      </c>
      <c r="F64" s="31">
        <v>348</v>
      </c>
      <c r="G64" s="31">
        <v>24</v>
      </c>
    </row>
    <row r="65" spans="1:7" ht="15" customHeight="1">
      <c r="A65" s="57"/>
      <c r="B65" s="25"/>
      <c r="C65" s="60"/>
      <c r="D65" s="32">
        <v>1</v>
      </c>
      <c r="E65" s="27">
        <v>0.68660488626790228</v>
      </c>
      <c r="F65" s="28">
        <v>0.2931760741364785</v>
      </c>
      <c r="G65" s="28">
        <v>2.0219039595619208E-2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1778</v>
      </c>
      <c r="F66" s="31">
        <v>704</v>
      </c>
      <c r="G66" s="31">
        <v>57</v>
      </c>
    </row>
    <row r="67" spans="1:7" ht="15" customHeight="1">
      <c r="A67" s="57"/>
      <c r="B67" s="43"/>
      <c r="C67" s="61"/>
      <c r="D67" s="44">
        <v>1</v>
      </c>
      <c r="E67" s="45">
        <v>0.70027569909413157</v>
      </c>
      <c r="F67" s="46">
        <v>0.27727451752658527</v>
      </c>
      <c r="G67" s="46">
        <v>2.2449783379283182E-2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1612</v>
      </c>
      <c r="F68" s="24">
        <v>1262</v>
      </c>
      <c r="G68" s="24">
        <v>78</v>
      </c>
    </row>
    <row r="69" spans="1:7" ht="15" customHeight="1">
      <c r="A69" s="57"/>
      <c r="B69" s="25"/>
      <c r="C69" s="60"/>
      <c r="D69" s="32">
        <v>1</v>
      </c>
      <c r="E69" s="27">
        <v>0.54607046070460707</v>
      </c>
      <c r="F69" s="28">
        <v>0.4275067750677507</v>
      </c>
      <c r="G69" s="28">
        <v>2.6422764227642278E-2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1580</v>
      </c>
      <c r="F70" s="31">
        <v>1266</v>
      </c>
      <c r="G70" s="31">
        <v>66</v>
      </c>
    </row>
    <row r="71" spans="1:7" ht="15" customHeight="1">
      <c r="A71" s="57"/>
      <c r="B71" s="25"/>
      <c r="C71" s="60"/>
      <c r="D71" s="32">
        <v>1</v>
      </c>
      <c r="E71" s="27">
        <v>0.54258241758241754</v>
      </c>
      <c r="F71" s="28">
        <v>0.43475274725274726</v>
      </c>
      <c r="G71" s="28">
        <v>2.2664835164835164E-2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2798</v>
      </c>
      <c r="F72" s="31">
        <v>950</v>
      </c>
      <c r="G72" s="31">
        <v>64</v>
      </c>
    </row>
    <row r="73" spans="1:7" ht="15" customHeight="1">
      <c r="A73" s="57"/>
      <c r="B73" s="25"/>
      <c r="C73" s="60"/>
      <c r="D73" s="32">
        <v>1</v>
      </c>
      <c r="E73" s="27">
        <v>0.73399790136411336</v>
      </c>
      <c r="F73" s="28">
        <v>0.24921301154249736</v>
      </c>
      <c r="G73" s="28">
        <v>1.6789087093389297E-2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1957</v>
      </c>
      <c r="F74" s="31">
        <v>736</v>
      </c>
      <c r="G74" s="31">
        <v>57</v>
      </c>
    </row>
    <row r="75" spans="1:7" ht="15" customHeight="1">
      <c r="A75" s="57"/>
      <c r="B75" s="25"/>
      <c r="C75" s="60"/>
      <c r="D75" s="32">
        <v>1</v>
      </c>
      <c r="E75" s="27">
        <v>0.71163636363636362</v>
      </c>
      <c r="F75" s="28">
        <v>0.26763636363636362</v>
      </c>
      <c r="G75" s="28">
        <v>2.0727272727272726E-2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1162</v>
      </c>
      <c r="F76" s="31">
        <v>384</v>
      </c>
      <c r="G76" s="31">
        <v>39</v>
      </c>
    </row>
    <row r="77" spans="1:7" ht="15" customHeight="1">
      <c r="A77" s="57"/>
      <c r="B77" s="25"/>
      <c r="C77" s="60"/>
      <c r="D77" s="32">
        <v>1</v>
      </c>
      <c r="E77" s="27">
        <v>0.73312302839116716</v>
      </c>
      <c r="F77" s="28">
        <v>0.24227129337539433</v>
      </c>
      <c r="G77" s="28">
        <v>2.4605678233438486E-2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941</v>
      </c>
      <c r="F78" s="31">
        <v>333</v>
      </c>
      <c r="G78" s="31">
        <v>55</v>
      </c>
    </row>
    <row r="79" spans="1:7" ht="15" customHeight="1">
      <c r="A79" s="57"/>
      <c r="B79" s="25"/>
      <c r="C79" s="60"/>
      <c r="D79" s="32">
        <v>1</v>
      </c>
      <c r="E79" s="27">
        <v>0.70805116629044396</v>
      </c>
      <c r="F79" s="28">
        <v>0.25056433408577877</v>
      </c>
      <c r="G79" s="28">
        <v>4.1384499623777278E-2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436</v>
      </c>
      <c r="F80" s="31">
        <v>161</v>
      </c>
      <c r="G80" s="31">
        <v>89</v>
      </c>
    </row>
    <row r="81" spans="1:7" ht="15" customHeight="1">
      <c r="A81" s="57"/>
      <c r="B81" s="25"/>
      <c r="C81" s="60"/>
      <c r="D81" s="32">
        <v>1</v>
      </c>
      <c r="E81" s="27">
        <v>0.63556851311953355</v>
      </c>
      <c r="F81" s="28">
        <v>0.23469387755102042</v>
      </c>
      <c r="G81" s="28">
        <v>0.12973760932944606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1832</v>
      </c>
      <c r="F84" s="24">
        <v>2247</v>
      </c>
      <c r="G84" s="24">
        <v>108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0.43754478146644377</v>
      </c>
      <c r="F85" s="28">
        <v>0.53666109386195371</v>
      </c>
      <c r="G85" s="28">
        <v>2.5794124671602581E-2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2251</v>
      </c>
      <c r="F86" s="31">
        <v>1418</v>
      </c>
      <c r="G86" s="31">
        <v>68</v>
      </c>
    </row>
    <row r="87" spans="1:7" ht="15" customHeight="1">
      <c r="A87" s="57"/>
      <c r="B87" s="25"/>
      <c r="C87" s="60"/>
      <c r="D87" s="32">
        <v>1</v>
      </c>
      <c r="E87" s="27">
        <v>0.60235483007760238</v>
      </c>
      <c r="F87" s="28">
        <v>0.37944875568637942</v>
      </c>
      <c r="G87" s="28">
        <v>1.8196414236018196E-2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1596</v>
      </c>
      <c r="F88" s="31">
        <v>562</v>
      </c>
      <c r="G88" s="31">
        <v>62</v>
      </c>
    </row>
    <row r="89" spans="1:7" ht="15" customHeight="1">
      <c r="A89" s="57"/>
      <c r="B89" s="25"/>
      <c r="C89" s="60"/>
      <c r="D89" s="32">
        <v>1</v>
      </c>
      <c r="E89" s="27">
        <v>0.7189189189189189</v>
      </c>
      <c r="F89" s="28">
        <v>0.25315315315315318</v>
      </c>
      <c r="G89" s="28">
        <v>2.7927927927927927E-2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2601</v>
      </c>
      <c r="F90" s="31">
        <v>502</v>
      </c>
      <c r="G90" s="31">
        <v>63</v>
      </c>
    </row>
    <row r="91" spans="1:7" ht="15" customHeight="1">
      <c r="A91" s="57"/>
      <c r="B91" s="25"/>
      <c r="C91" s="60"/>
      <c r="D91" s="32">
        <v>1</v>
      </c>
      <c r="E91" s="27">
        <v>0.82154137713202779</v>
      </c>
      <c r="F91" s="28">
        <v>0.15855969677826912</v>
      </c>
      <c r="G91" s="28">
        <v>1.9898926089703096E-2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1378</v>
      </c>
      <c r="F92" s="31">
        <v>188</v>
      </c>
      <c r="G92" s="31">
        <v>73</v>
      </c>
    </row>
    <row r="93" spans="1:7" ht="15" customHeight="1">
      <c r="A93" s="57"/>
      <c r="B93" s="25"/>
      <c r="C93" s="60"/>
      <c r="D93" s="32">
        <v>1</v>
      </c>
      <c r="E93" s="27">
        <v>0.84075655887736422</v>
      </c>
      <c r="F93" s="28">
        <v>0.11470408785845028</v>
      </c>
      <c r="G93" s="28">
        <v>4.4539353264185476E-2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340</v>
      </c>
      <c r="F94" s="31">
        <v>47</v>
      </c>
      <c r="G94" s="31">
        <v>16</v>
      </c>
    </row>
    <row r="95" spans="1:7" ht="15" customHeight="1">
      <c r="A95" s="57"/>
      <c r="B95" s="25"/>
      <c r="C95" s="60"/>
      <c r="D95" s="32">
        <v>1</v>
      </c>
      <c r="E95" s="27">
        <v>0.84367245657568235</v>
      </c>
      <c r="F95" s="28">
        <v>0.11662531017369727</v>
      </c>
      <c r="G95" s="28">
        <v>3.9702233250620347E-2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289</v>
      </c>
      <c r="F96" s="31">
        <v>40</v>
      </c>
      <c r="G96" s="31">
        <v>44</v>
      </c>
    </row>
    <row r="97" spans="1:7" ht="15" customHeight="1">
      <c r="A97" s="57"/>
      <c r="B97" s="25"/>
      <c r="C97" s="60"/>
      <c r="D97" s="32">
        <v>1</v>
      </c>
      <c r="E97" s="27">
        <v>0.77479892761394098</v>
      </c>
      <c r="F97" s="28">
        <v>0.10723860589812333</v>
      </c>
      <c r="G97" s="28">
        <v>0.11796246648793565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20</v>
      </c>
      <c r="F98" s="31">
        <v>3</v>
      </c>
      <c r="G98" s="31">
        <v>5</v>
      </c>
    </row>
    <row r="99" spans="1:7" ht="15" customHeight="1">
      <c r="A99" s="57"/>
      <c r="B99" s="25"/>
      <c r="C99" s="60"/>
      <c r="D99" s="32">
        <v>1</v>
      </c>
      <c r="E99" s="27">
        <v>0.7142857142857143</v>
      </c>
      <c r="F99" s="28">
        <v>0.10714285714285714</v>
      </c>
      <c r="G99" s="28">
        <v>0.17857142857142858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425" priority="56" rank="1"/>
  </conditionalFormatting>
  <conditionalFormatting sqref="E67:G67">
    <cfRule type="top10" dxfId="1424" priority="49" rank="1"/>
  </conditionalFormatting>
  <conditionalFormatting sqref="E65:G65">
    <cfRule type="top10" dxfId="1423" priority="48" rank="1"/>
  </conditionalFormatting>
  <conditionalFormatting sqref="E63:G63">
    <cfRule type="top10" dxfId="1422" priority="47" rank="1"/>
  </conditionalFormatting>
  <conditionalFormatting sqref="E61:G61">
    <cfRule type="top10" dxfId="1421" priority="46" rank="1"/>
  </conditionalFormatting>
  <conditionalFormatting sqref="E59:G59">
    <cfRule type="top10" dxfId="1420" priority="45" rank="1"/>
  </conditionalFormatting>
  <conditionalFormatting sqref="E57:G57">
    <cfRule type="top10" dxfId="1419" priority="44" rank="1"/>
  </conditionalFormatting>
  <conditionalFormatting sqref="E55:G55">
    <cfRule type="top10" dxfId="1418" priority="43" rank="1"/>
  </conditionalFormatting>
  <conditionalFormatting sqref="E53:G53">
    <cfRule type="top10" dxfId="1417" priority="42" rank="1"/>
  </conditionalFormatting>
  <conditionalFormatting sqref="E51:G51">
    <cfRule type="top10" dxfId="1416" priority="41" rank="1"/>
  </conditionalFormatting>
  <conditionalFormatting sqref="E49:G49">
    <cfRule type="top10" dxfId="1415" priority="40" rank="1"/>
  </conditionalFormatting>
  <conditionalFormatting sqref="E47:G47">
    <cfRule type="top10" dxfId="1414" priority="39" rank="1"/>
  </conditionalFormatting>
  <conditionalFormatting sqref="E45:G45">
    <cfRule type="top10" dxfId="1413" priority="38" rank="1"/>
  </conditionalFormatting>
  <conditionalFormatting sqref="E43:G43">
    <cfRule type="top10" dxfId="1412" priority="37" rank="1"/>
  </conditionalFormatting>
  <conditionalFormatting sqref="E41:G41">
    <cfRule type="top10" dxfId="1411" priority="36" rank="1"/>
  </conditionalFormatting>
  <conditionalFormatting sqref="E39:G39">
    <cfRule type="top10" dxfId="1410" priority="35" rank="1"/>
  </conditionalFormatting>
  <conditionalFormatting sqref="E37:G37">
    <cfRule type="top10" dxfId="1409" priority="34" rank="1"/>
  </conditionalFormatting>
  <conditionalFormatting sqref="E35:G35">
    <cfRule type="top10" dxfId="1408" priority="32" rank="1"/>
  </conditionalFormatting>
  <conditionalFormatting sqref="E33:G33">
    <cfRule type="top10" dxfId="1407" priority="31" rank="1"/>
  </conditionalFormatting>
  <conditionalFormatting sqref="E31:G31">
    <cfRule type="top10" dxfId="1406" priority="30" rank="1"/>
  </conditionalFormatting>
  <conditionalFormatting sqref="E29:G29">
    <cfRule type="top10" dxfId="1405" priority="29" rank="1"/>
  </conditionalFormatting>
  <conditionalFormatting sqref="E27:G27">
    <cfRule type="top10" dxfId="1404" priority="28" rank="1"/>
  </conditionalFormatting>
  <conditionalFormatting sqref="E21:G21">
    <cfRule type="top10" dxfId="1403" priority="27" rank="1"/>
  </conditionalFormatting>
  <conditionalFormatting sqref="E19:G19">
    <cfRule type="top10" dxfId="1402" priority="26" rank="1"/>
  </conditionalFormatting>
  <conditionalFormatting sqref="E17:G17">
    <cfRule type="top10" dxfId="1401" priority="25" rank="1"/>
  </conditionalFormatting>
  <conditionalFormatting sqref="E15:G15">
    <cfRule type="top10" dxfId="1400" priority="24" rank="1"/>
  </conditionalFormatting>
  <conditionalFormatting sqref="E13:G13">
    <cfRule type="top10" dxfId="1399" priority="23" rank="1"/>
  </conditionalFormatting>
  <conditionalFormatting sqref="E11:G11">
    <cfRule type="top10" dxfId="1398" priority="22" rank="1"/>
  </conditionalFormatting>
  <conditionalFormatting sqref="E23:G23">
    <cfRule type="top10" dxfId="1397" priority="21" rank="1"/>
  </conditionalFormatting>
  <conditionalFormatting sqref="E25:G25">
    <cfRule type="top10" dxfId="1396" priority="20" rank="1"/>
  </conditionalFormatting>
  <conditionalFormatting sqref="E81:G81">
    <cfRule type="top10" dxfId="1395" priority="17" rank="1"/>
  </conditionalFormatting>
  <conditionalFormatting sqref="E79:G79">
    <cfRule type="top10" dxfId="1394" priority="16" rank="1"/>
  </conditionalFormatting>
  <conditionalFormatting sqref="E77:G77">
    <cfRule type="top10" dxfId="1393" priority="15" rank="1"/>
  </conditionalFormatting>
  <conditionalFormatting sqref="E75:G75">
    <cfRule type="top10" dxfId="1392" priority="14" rank="1"/>
  </conditionalFormatting>
  <conditionalFormatting sqref="E73:G73">
    <cfRule type="top10" dxfId="1391" priority="13" rank="1"/>
  </conditionalFormatting>
  <conditionalFormatting sqref="E71:G71">
    <cfRule type="top10" dxfId="1390" priority="12" rank="1"/>
  </conditionalFormatting>
  <conditionalFormatting sqref="E69:G69">
    <cfRule type="top10" dxfId="1389" priority="11" rank="1"/>
  </conditionalFormatting>
  <conditionalFormatting sqref="E101:G101">
    <cfRule type="top10" dxfId="1388" priority="9" rank="1"/>
  </conditionalFormatting>
  <conditionalFormatting sqref="E99:G99">
    <cfRule type="top10" dxfId="1387" priority="8" rank="1"/>
  </conditionalFormatting>
  <conditionalFormatting sqref="E97:G97">
    <cfRule type="top10" dxfId="1386" priority="7" rank="1"/>
  </conditionalFormatting>
  <conditionalFormatting sqref="E95:G95">
    <cfRule type="top10" dxfId="1385" priority="6" rank="1"/>
  </conditionalFormatting>
  <conditionalFormatting sqref="E93:G93">
    <cfRule type="top10" dxfId="1384" priority="5" rank="1"/>
  </conditionalFormatting>
  <conditionalFormatting sqref="E91:G91">
    <cfRule type="top10" dxfId="1383" priority="4" rank="1"/>
  </conditionalFormatting>
  <conditionalFormatting sqref="E89:G89">
    <cfRule type="top10" dxfId="1382" priority="3" rank="1"/>
  </conditionalFormatting>
  <conditionalFormatting sqref="E87:G87">
    <cfRule type="top10" dxfId="1381" priority="2" rank="1"/>
  </conditionalFormatting>
  <conditionalFormatting sqref="E85:G85">
    <cfRule type="top10" dxfId="138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XEX141"/>
  <sheetViews>
    <sheetView showGridLines="0" topLeftCell="A76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2" width="8.625" style="3"/>
    <col min="13" max="16384" width="8.625" style="48"/>
  </cols>
  <sheetData>
    <row r="1" spans="1:16378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6378" ht="15" customHeight="1"/>
    <row r="3" spans="1:16378" ht="15" customHeight="1">
      <c r="B3" s="3" t="s">
        <v>252</v>
      </c>
    </row>
    <row r="4" spans="1:16378" ht="15" customHeight="1"/>
    <row r="5" spans="1:16378" ht="15" customHeight="1"/>
    <row r="6" spans="1:16378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6378" s="49" customFormat="1" ht="117" customHeight="1" thickBot="1">
      <c r="A7" s="9"/>
      <c r="B7" s="10"/>
      <c r="C7" s="11" t="s">
        <v>207</v>
      </c>
      <c r="D7" s="12" t="s">
        <v>0</v>
      </c>
      <c r="E7" s="41" t="s">
        <v>324</v>
      </c>
      <c r="F7" s="41" t="s">
        <v>325</v>
      </c>
      <c r="G7" s="41" t="s">
        <v>326</v>
      </c>
      <c r="H7" s="41" t="s">
        <v>327</v>
      </c>
      <c r="I7" s="41" t="s">
        <v>328</v>
      </c>
      <c r="J7" s="41" t="s">
        <v>349</v>
      </c>
      <c r="K7" s="41" t="s">
        <v>350</v>
      </c>
      <c r="L7" s="42" t="s">
        <v>44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</row>
    <row r="8" spans="1:16378" ht="15" customHeight="1" thickTop="1">
      <c r="A8" s="57"/>
      <c r="B8" s="62" t="s">
        <v>208</v>
      </c>
      <c r="C8" s="63"/>
      <c r="D8" s="15">
        <v>16158</v>
      </c>
      <c r="E8" s="16">
        <v>361</v>
      </c>
      <c r="F8" s="17">
        <v>695</v>
      </c>
      <c r="G8" s="17">
        <v>867</v>
      </c>
      <c r="H8" s="17">
        <v>1749</v>
      </c>
      <c r="I8" s="17">
        <v>3564</v>
      </c>
      <c r="J8" s="17">
        <v>4716</v>
      </c>
      <c r="K8" s="17">
        <v>3882</v>
      </c>
      <c r="L8" s="17">
        <v>324</v>
      </c>
      <c r="M8" s="56"/>
    </row>
    <row r="9" spans="1:16378" ht="15" customHeight="1">
      <c r="A9" s="57"/>
      <c r="B9" s="64"/>
      <c r="C9" s="65"/>
      <c r="D9" s="51">
        <v>1</v>
      </c>
      <c r="E9" s="52">
        <v>2.2341873994306226E-2</v>
      </c>
      <c r="F9" s="53">
        <v>4.3012749102611707E-2</v>
      </c>
      <c r="G9" s="53">
        <v>5.3657630894912739E-2</v>
      </c>
      <c r="H9" s="53">
        <v>0.10824359450427033</v>
      </c>
      <c r="I9" s="53">
        <v>0.22057185295209802</v>
      </c>
      <c r="J9" s="53">
        <v>0.29186780542146307</v>
      </c>
      <c r="K9" s="53">
        <v>0.24025250649832899</v>
      </c>
      <c r="L9" s="53">
        <v>2.0051986632008911E-2</v>
      </c>
      <c r="M9" s="56"/>
    </row>
    <row r="10" spans="1:16378" ht="15" customHeight="1">
      <c r="A10" s="57"/>
      <c r="B10" s="21" t="s">
        <v>203</v>
      </c>
      <c r="C10" s="66" t="s">
        <v>209</v>
      </c>
      <c r="D10" s="22">
        <v>4992</v>
      </c>
      <c r="E10" s="23">
        <v>188</v>
      </c>
      <c r="F10" s="24">
        <v>383</v>
      </c>
      <c r="G10" s="24">
        <v>409</v>
      </c>
      <c r="H10" s="24">
        <v>723</v>
      </c>
      <c r="I10" s="24">
        <v>1165</v>
      </c>
      <c r="J10" s="24">
        <v>1258</v>
      </c>
      <c r="K10" s="24">
        <v>844</v>
      </c>
      <c r="L10" s="24">
        <v>22</v>
      </c>
      <c r="M10" s="56"/>
    </row>
    <row r="11" spans="1:16378" ht="15" customHeight="1">
      <c r="A11" s="57"/>
      <c r="B11" s="25"/>
      <c r="C11" s="60"/>
      <c r="D11" s="26">
        <v>1</v>
      </c>
      <c r="E11" s="27">
        <v>3.7660256410256408E-2</v>
      </c>
      <c r="F11" s="28">
        <v>7.6722756410256415E-2</v>
      </c>
      <c r="G11" s="28">
        <v>8.1931089743589744E-2</v>
      </c>
      <c r="H11" s="28">
        <v>0.14483173076923078</v>
      </c>
      <c r="I11" s="28">
        <v>0.23337339743589744</v>
      </c>
      <c r="J11" s="28">
        <v>0.25200320512820512</v>
      </c>
      <c r="K11" s="28">
        <v>0.16907051282051283</v>
      </c>
      <c r="L11" s="28">
        <v>4.407051282051282E-3</v>
      </c>
      <c r="M11" s="56"/>
    </row>
    <row r="12" spans="1:16378" ht="15" customHeight="1">
      <c r="A12" s="57"/>
      <c r="B12" s="25"/>
      <c r="C12" s="59" t="s">
        <v>210</v>
      </c>
      <c r="D12" s="29">
        <v>10909</v>
      </c>
      <c r="E12" s="30">
        <v>171</v>
      </c>
      <c r="F12" s="31">
        <v>312</v>
      </c>
      <c r="G12" s="31">
        <v>458</v>
      </c>
      <c r="H12" s="31">
        <v>1026</v>
      </c>
      <c r="I12" s="31">
        <v>2397</v>
      </c>
      <c r="J12" s="31">
        <v>3453</v>
      </c>
      <c r="K12" s="31">
        <v>3035</v>
      </c>
      <c r="L12" s="31">
        <v>57</v>
      </c>
      <c r="M12" s="56"/>
    </row>
    <row r="13" spans="1:16378" ht="15" customHeight="1">
      <c r="A13" s="57"/>
      <c r="B13" s="43"/>
      <c r="C13" s="61"/>
      <c r="D13" s="32">
        <v>1</v>
      </c>
      <c r="E13" s="27">
        <v>1.5675130626088551E-2</v>
      </c>
      <c r="F13" s="28">
        <v>2.860023833531946E-2</v>
      </c>
      <c r="G13" s="28">
        <v>4.1983683197359976E-2</v>
      </c>
      <c r="H13" s="28">
        <v>9.4050783756531309E-2</v>
      </c>
      <c r="I13" s="28">
        <v>0.21972683105692548</v>
      </c>
      <c r="J13" s="28">
        <v>0.31652763773031439</v>
      </c>
      <c r="K13" s="28">
        <v>0.2782106517554313</v>
      </c>
      <c r="L13" s="28">
        <v>5.2250435420295172E-3</v>
      </c>
      <c r="M13" s="56"/>
    </row>
    <row r="14" spans="1:16378" ht="15" customHeight="1">
      <c r="A14" s="57"/>
      <c r="B14" s="25" t="s">
        <v>22</v>
      </c>
      <c r="C14" s="67" t="s">
        <v>212</v>
      </c>
      <c r="D14" s="33">
        <v>361</v>
      </c>
      <c r="E14" s="34">
        <v>361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56"/>
    </row>
    <row r="15" spans="1:16378" ht="15" customHeight="1">
      <c r="A15" s="57"/>
      <c r="B15" s="25"/>
      <c r="C15" s="60"/>
      <c r="D15" s="32">
        <v>1</v>
      </c>
      <c r="E15" s="27">
        <v>1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56"/>
    </row>
    <row r="16" spans="1:16378" ht="15" customHeight="1">
      <c r="A16" s="57"/>
      <c r="B16" s="25"/>
      <c r="C16" s="59" t="s">
        <v>213</v>
      </c>
      <c r="D16" s="29">
        <v>695</v>
      </c>
      <c r="E16" s="30">
        <v>0</v>
      </c>
      <c r="F16" s="31">
        <v>695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56"/>
    </row>
    <row r="17" spans="1:13" ht="15" customHeight="1">
      <c r="A17" s="57"/>
      <c r="B17" s="25"/>
      <c r="C17" s="60"/>
      <c r="D17" s="32">
        <v>1</v>
      </c>
      <c r="E17" s="27">
        <v>0</v>
      </c>
      <c r="F17" s="28">
        <v>1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56"/>
    </row>
    <row r="18" spans="1:13" ht="15" customHeight="1">
      <c r="A18" s="57"/>
      <c r="B18" s="25"/>
      <c r="C18" s="59" t="s">
        <v>214</v>
      </c>
      <c r="D18" s="29">
        <v>867</v>
      </c>
      <c r="E18" s="30">
        <v>0</v>
      </c>
      <c r="F18" s="31">
        <v>0</v>
      </c>
      <c r="G18" s="31">
        <v>867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56"/>
    </row>
    <row r="19" spans="1:13" ht="15" customHeight="1">
      <c r="A19" s="57"/>
      <c r="B19" s="25"/>
      <c r="C19" s="60"/>
      <c r="D19" s="32">
        <v>1</v>
      </c>
      <c r="E19" s="27">
        <v>0</v>
      </c>
      <c r="F19" s="28">
        <v>0</v>
      </c>
      <c r="G19" s="28">
        <v>1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56"/>
    </row>
    <row r="20" spans="1:13" ht="15" customHeight="1">
      <c r="A20" s="57"/>
      <c r="B20" s="25"/>
      <c r="C20" s="59" t="s">
        <v>215</v>
      </c>
      <c r="D20" s="29">
        <v>1749</v>
      </c>
      <c r="E20" s="30">
        <v>0</v>
      </c>
      <c r="F20" s="31">
        <v>0</v>
      </c>
      <c r="G20" s="31">
        <v>0</v>
      </c>
      <c r="H20" s="31">
        <v>1749</v>
      </c>
      <c r="I20" s="31">
        <v>0</v>
      </c>
      <c r="J20" s="31">
        <v>0</v>
      </c>
      <c r="K20" s="31">
        <v>0</v>
      </c>
      <c r="L20" s="31">
        <v>0</v>
      </c>
      <c r="M20" s="56"/>
    </row>
    <row r="21" spans="1:13" ht="15" customHeight="1">
      <c r="A21" s="57"/>
      <c r="B21" s="25"/>
      <c r="C21" s="60"/>
      <c r="D21" s="32">
        <v>1</v>
      </c>
      <c r="E21" s="27">
        <v>0</v>
      </c>
      <c r="F21" s="28">
        <v>0</v>
      </c>
      <c r="G21" s="28">
        <v>0</v>
      </c>
      <c r="H21" s="28">
        <v>1</v>
      </c>
      <c r="I21" s="28">
        <v>0</v>
      </c>
      <c r="J21" s="28">
        <v>0</v>
      </c>
      <c r="K21" s="28">
        <v>0</v>
      </c>
      <c r="L21" s="28">
        <v>0</v>
      </c>
      <c r="M21" s="56"/>
    </row>
    <row r="22" spans="1:13" ht="15" customHeight="1">
      <c r="A22" s="57"/>
      <c r="B22" s="25"/>
      <c r="C22" s="59" t="s">
        <v>216</v>
      </c>
      <c r="D22" s="29">
        <v>3564</v>
      </c>
      <c r="E22" s="30">
        <v>0</v>
      </c>
      <c r="F22" s="31">
        <v>0</v>
      </c>
      <c r="G22" s="31">
        <v>0</v>
      </c>
      <c r="H22" s="31">
        <v>0</v>
      </c>
      <c r="I22" s="31">
        <v>3564</v>
      </c>
      <c r="J22" s="31">
        <v>0</v>
      </c>
      <c r="K22" s="31">
        <v>0</v>
      </c>
      <c r="L22" s="31">
        <v>0</v>
      </c>
      <c r="M22" s="56"/>
    </row>
    <row r="23" spans="1:13" ht="15" customHeight="1">
      <c r="A23" s="57"/>
      <c r="B23" s="25"/>
      <c r="C23" s="60"/>
      <c r="D23" s="26">
        <v>1</v>
      </c>
      <c r="E23" s="27">
        <v>0</v>
      </c>
      <c r="F23" s="28">
        <v>0</v>
      </c>
      <c r="G23" s="28">
        <v>0</v>
      </c>
      <c r="H23" s="28">
        <v>0</v>
      </c>
      <c r="I23" s="28">
        <v>1</v>
      </c>
      <c r="J23" s="28">
        <v>0</v>
      </c>
      <c r="K23" s="28">
        <v>0</v>
      </c>
      <c r="L23" s="28">
        <v>0</v>
      </c>
      <c r="M23" s="56"/>
    </row>
    <row r="24" spans="1:13" ht="15" customHeight="1">
      <c r="A24" s="57"/>
      <c r="B24" s="25"/>
      <c r="C24" s="59" t="s">
        <v>217</v>
      </c>
      <c r="D24" s="29">
        <v>4716</v>
      </c>
      <c r="E24" s="30">
        <v>0</v>
      </c>
      <c r="F24" s="31">
        <v>0</v>
      </c>
      <c r="G24" s="31">
        <v>0</v>
      </c>
      <c r="H24" s="31">
        <v>0</v>
      </c>
      <c r="I24" s="31">
        <v>0</v>
      </c>
      <c r="J24" s="31">
        <v>4716</v>
      </c>
      <c r="K24" s="31">
        <v>0</v>
      </c>
      <c r="L24" s="31">
        <v>0</v>
      </c>
      <c r="M24" s="56"/>
    </row>
    <row r="25" spans="1:13" ht="15" customHeight="1">
      <c r="A25" s="57"/>
      <c r="B25" s="25"/>
      <c r="C25" s="60"/>
      <c r="D25" s="26">
        <v>1</v>
      </c>
      <c r="E25" s="27">
        <v>0</v>
      </c>
      <c r="F25" s="28">
        <v>0</v>
      </c>
      <c r="G25" s="28">
        <v>0</v>
      </c>
      <c r="H25" s="28">
        <v>0</v>
      </c>
      <c r="I25" s="28">
        <v>0</v>
      </c>
      <c r="J25" s="28">
        <v>1</v>
      </c>
      <c r="K25" s="28">
        <v>0</v>
      </c>
      <c r="L25" s="28">
        <v>0</v>
      </c>
      <c r="M25" s="56"/>
    </row>
    <row r="26" spans="1:13" ht="15" customHeight="1">
      <c r="A26" s="57"/>
      <c r="B26" s="25"/>
      <c r="C26" s="59" t="s">
        <v>218</v>
      </c>
      <c r="D26" s="29">
        <v>3882</v>
      </c>
      <c r="E26" s="30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3882</v>
      </c>
      <c r="L26" s="31">
        <v>0</v>
      </c>
      <c r="M26" s="56"/>
    </row>
    <row r="27" spans="1:13" ht="15" customHeight="1">
      <c r="A27" s="57"/>
      <c r="B27" s="43"/>
      <c r="C27" s="61"/>
      <c r="D27" s="51">
        <v>1</v>
      </c>
      <c r="E27" s="52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1</v>
      </c>
      <c r="L27" s="53">
        <v>0</v>
      </c>
      <c r="M27" s="56"/>
    </row>
    <row r="28" spans="1:13" ht="15" customHeight="1">
      <c r="A28" s="57"/>
      <c r="B28" s="25" t="s">
        <v>204</v>
      </c>
      <c r="C28" s="67" t="s">
        <v>219</v>
      </c>
      <c r="D28" s="22">
        <v>5554</v>
      </c>
      <c r="E28" s="23">
        <v>71</v>
      </c>
      <c r="F28" s="24">
        <v>166</v>
      </c>
      <c r="G28" s="24">
        <v>214</v>
      </c>
      <c r="H28" s="24">
        <v>449</v>
      </c>
      <c r="I28" s="24">
        <v>1228</v>
      </c>
      <c r="J28" s="24">
        <v>1869</v>
      </c>
      <c r="K28" s="24">
        <v>1433</v>
      </c>
      <c r="L28" s="24">
        <v>124</v>
      </c>
      <c r="M28" s="56"/>
    </row>
    <row r="29" spans="1:13" ht="15" customHeight="1">
      <c r="A29" s="57"/>
      <c r="B29" s="25"/>
      <c r="C29" s="60"/>
      <c r="D29" s="32">
        <v>1</v>
      </c>
      <c r="E29" s="27">
        <v>1.2783579402232625E-2</v>
      </c>
      <c r="F29" s="28">
        <v>2.9888368743248111E-2</v>
      </c>
      <c r="G29" s="28">
        <v>3.8530788620813827E-2</v>
      </c>
      <c r="H29" s="28">
        <v>8.0842635938062651E-2</v>
      </c>
      <c r="I29" s="28">
        <v>0.22110190853438963</v>
      </c>
      <c r="J29" s="28">
        <v>0.33651422398271513</v>
      </c>
      <c r="K29" s="28">
        <v>0.25801224342815987</v>
      </c>
      <c r="L29" s="28">
        <v>2.2326251350378107E-2</v>
      </c>
      <c r="M29" s="56"/>
    </row>
    <row r="30" spans="1:13" ht="15" customHeight="1">
      <c r="A30" s="57"/>
      <c r="B30" s="25"/>
      <c r="C30" s="59" t="s">
        <v>220</v>
      </c>
      <c r="D30" s="29">
        <v>4048</v>
      </c>
      <c r="E30" s="30">
        <v>41</v>
      </c>
      <c r="F30" s="31">
        <v>229</v>
      </c>
      <c r="G30" s="31">
        <v>367</v>
      </c>
      <c r="H30" s="31">
        <v>755</v>
      </c>
      <c r="I30" s="31">
        <v>1174</v>
      </c>
      <c r="J30" s="31">
        <v>1023</v>
      </c>
      <c r="K30" s="31">
        <v>395</v>
      </c>
      <c r="L30" s="31">
        <v>64</v>
      </c>
      <c r="M30" s="56"/>
    </row>
    <row r="31" spans="1:13" ht="15" customHeight="1">
      <c r="A31" s="57"/>
      <c r="B31" s="25"/>
      <c r="C31" s="60"/>
      <c r="D31" s="32">
        <v>1</v>
      </c>
      <c r="E31" s="27">
        <v>1.0128458498023716E-2</v>
      </c>
      <c r="F31" s="28">
        <v>5.6571146245059288E-2</v>
      </c>
      <c r="G31" s="28">
        <v>9.0662055335968383E-2</v>
      </c>
      <c r="H31" s="28">
        <v>0.18651185770750989</v>
      </c>
      <c r="I31" s="28">
        <v>0.29001976284584979</v>
      </c>
      <c r="J31" s="28">
        <v>0.25271739130434784</v>
      </c>
      <c r="K31" s="28">
        <v>9.7579051383399215E-2</v>
      </c>
      <c r="L31" s="28">
        <v>1.5810276679841896E-2</v>
      </c>
      <c r="M31" s="56"/>
    </row>
    <row r="32" spans="1:13" ht="15" customHeight="1">
      <c r="A32" s="57"/>
      <c r="B32" s="25"/>
      <c r="C32" s="59" t="s">
        <v>221</v>
      </c>
      <c r="D32" s="29">
        <v>378</v>
      </c>
      <c r="E32" s="30">
        <v>77</v>
      </c>
      <c r="F32" s="31">
        <v>72</v>
      </c>
      <c r="G32" s="31">
        <v>40</v>
      </c>
      <c r="H32" s="31">
        <v>43</v>
      </c>
      <c r="I32" s="31">
        <v>62</v>
      </c>
      <c r="J32" s="31">
        <v>52</v>
      </c>
      <c r="K32" s="31">
        <v>24</v>
      </c>
      <c r="L32" s="31">
        <v>8</v>
      </c>
      <c r="M32" s="56"/>
    </row>
    <row r="33" spans="1:13" ht="15" customHeight="1">
      <c r="A33" s="57"/>
      <c r="B33" s="25"/>
      <c r="C33" s="60"/>
      <c r="D33" s="32">
        <v>1</v>
      </c>
      <c r="E33" s="27">
        <v>0.20370370370370369</v>
      </c>
      <c r="F33" s="28">
        <v>0.19047619047619047</v>
      </c>
      <c r="G33" s="28">
        <v>0.10582010582010581</v>
      </c>
      <c r="H33" s="28">
        <v>0.11375661375661375</v>
      </c>
      <c r="I33" s="28">
        <v>0.16402116402116401</v>
      </c>
      <c r="J33" s="28">
        <v>0.13756613756613756</v>
      </c>
      <c r="K33" s="28">
        <v>6.3492063492063489E-2</v>
      </c>
      <c r="L33" s="28">
        <v>2.1164021164021163E-2</v>
      </c>
      <c r="M33" s="56"/>
    </row>
    <row r="34" spans="1:13" ht="15" customHeight="1">
      <c r="A34" s="57"/>
      <c r="B34" s="25"/>
      <c r="C34" s="59" t="s">
        <v>222</v>
      </c>
      <c r="D34" s="29">
        <v>3119</v>
      </c>
      <c r="E34" s="30">
        <v>33</v>
      </c>
      <c r="F34" s="31">
        <v>71</v>
      </c>
      <c r="G34" s="31">
        <v>92</v>
      </c>
      <c r="H34" s="31">
        <v>229</v>
      </c>
      <c r="I34" s="31">
        <v>593</v>
      </c>
      <c r="J34" s="31">
        <v>940</v>
      </c>
      <c r="K34" s="31">
        <v>1074</v>
      </c>
      <c r="L34" s="31">
        <v>87</v>
      </c>
      <c r="M34" s="56"/>
    </row>
    <row r="35" spans="1:13" ht="15" customHeight="1">
      <c r="A35" s="57"/>
      <c r="B35" s="43"/>
      <c r="C35" s="61"/>
      <c r="D35" s="26">
        <v>1</v>
      </c>
      <c r="E35" s="27">
        <v>1.0580314203270279E-2</v>
      </c>
      <c r="F35" s="28">
        <v>2.2763706316126963E-2</v>
      </c>
      <c r="G35" s="28">
        <v>2.9496633536389868E-2</v>
      </c>
      <c r="H35" s="28">
        <v>7.342096825905739E-2</v>
      </c>
      <c r="I35" s="28">
        <v>0.19012504007694775</v>
      </c>
      <c r="J35" s="28">
        <v>0.30137864700224432</v>
      </c>
      <c r="K35" s="28">
        <v>0.34434113497915997</v>
      </c>
      <c r="L35" s="28">
        <v>2.7893555626803464E-2</v>
      </c>
      <c r="M35" s="56"/>
    </row>
    <row r="36" spans="1:13" ht="15" customHeight="1">
      <c r="A36" s="57"/>
      <c r="B36" s="25" t="s">
        <v>16</v>
      </c>
      <c r="C36" s="67" t="s">
        <v>223</v>
      </c>
      <c r="D36" s="33">
        <v>1205</v>
      </c>
      <c r="E36" s="34">
        <v>26</v>
      </c>
      <c r="F36" s="35">
        <v>52</v>
      </c>
      <c r="G36" s="35">
        <v>74</v>
      </c>
      <c r="H36" s="35">
        <v>146</v>
      </c>
      <c r="I36" s="35">
        <v>304</v>
      </c>
      <c r="J36" s="35">
        <v>388</v>
      </c>
      <c r="K36" s="35">
        <v>196</v>
      </c>
      <c r="L36" s="35">
        <v>19</v>
      </c>
      <c r="M36" s="56"/>
    </row>
    <row r="37" spans="1:13" ht="15" customHeight="1">
      <c r="A37" s="57"/>
      <c r="B37" s="25"/>
      <c r="C37" s="60"/>
      <c r="D37" s="32">
        <v>1</v>
      </c>
      <c r="E37" s="27">
        <v>2.1576763485477178E-2</v>
      </c>
      <c r="F37" s="28">
        <v>4.3153526970954356E-2</v>
      </c>
      <c r="G37" s="28">
        <v>6.1410788381742736E-2</v>
      </c>
      <c r="H37" s="28">
        <v>0.12116182572614108</v>
      </c>
      <c r="I37" s="28">
        <v>0.25228215767634854</v>
      </c>
      <c r="J37" s="28">
        <v>0.3219917012448133</v>
      </c>
      <c r="K37" s="28">
        <v>0.16265560165975104</v>
      </c>
      <c r="L37" s="28">
        <v>1.5767634854771784E-2</v>
      </c>
      <c r="M37" s="56"/>
    </row>
    <row r="38" spans="1:13" ht="15" customHeight="1">
      <c r="A38" s="57"/>
      <c r="B38" s="25"/>
      <c r="C38" s="68" t="s">
        <v>224</v>
      </c>
      <c r="D38" s="29">
        <v>1546</v>
      </c>
      <c r="E38" s="30">
        <v>49</v>
      </c>
      <c r="F38" s="31">
        <v>67</v>
      </c>
      <c r="G38" s="31">
        <v>78</v>
      </c>
      <c r="H38" s="31">
        <v>178</v>
      </c>
      <c r="I38" s="31">
        <v>402</v>
      </c>
      <c r="J38" s="31">
        <v>481</v>
      </c>
      <c r="K38" s="31">
        <v>270</v>
      </c>
      <c r="L38" s="31">
        <v>21</v>
      </c>
      <c r="M38" s="56"/>
    </row>
    <row r="39" spans="1:13" ht="15" customHeight="1">
      <c r="A39" s="57"/>
      <c r="B39" s="25"/>
      <c r="C39" s="60"/>
      <c r="D39" s="32">
        <v>1</v>
      </c>
      <c r="E39" s="27">
        <v>3.169469598965071E-2</v>
      </c>
      <c r="F39" s="28">
        <v>4.3337645536869342E-2</v>
      </c>
      <c r="G39" s="28">
        <v>5.0452781371280724E-2</v>
      </c>
      <c r="H39" s="28">
        <v>0.11513583441138421</v>
      </c>
      <c r="I39" s="28">
        <v>0.26002587322121606</v>
      </c>
      <c r="J39" s="28">
        <v>0.31112548512289778</v>
      </c>
      <c r="K39" s="28">
        <v>0.17464424320827943</v>
      </c>
      <c r="L39" s="28">
        <v>1.3583441138421734E-2</v>
      </c>
      <c r="M39" s="56"/>
    </row>
    <row r="40" spans="1:13" ht="15" customHeight="1">
      <c r="A40" s="57"/>
      <c r="B40" s="25"/>
      <c r="C40" s="59" t="s">
        <v>225</v>
      </c>
      <c r="D40" s="29">
        <v>12779</v>
      </c>
      <c r="E40" s="30">
        <v>275</v>
      </c>
      <c r="F40" s="31">
        <v>550</v>
      </c>
      <c r="G40" s="31">
        <v>674</v>
      </c>
      <c r="H40" s="31">
        <v>1339</v>
      </c>
      <c r="I40" s="31">
        <v>2718</v>
      </c>
      <c r="J40" s="31">
        <v>3676</v>
      </c>
      <c r="K40" s="31">
        <v>3273</v>
      </c>
      <c r="L40" s="31">
        <v>274</v>
      </c>
      <c r="M40" s="56"/>
    </row>
    <row r="41" spans="1:13" ht="15" customHeight="1">
      <c r="A41" s="57"/>
      <c r="B41" s="43"/>
      <c r="C41" s="61"/>
      <c r="D41" s="32">
        <v>1</v>
      </c>
      <c r="E41" s="27">
        <v>2.1519680726191408E-2</v>
      </c>
      <c r="F41" s="28">
        <v>4.3039361452382817E-2</v>
      </c>
      <c r="G41" s="28">
        <v>5.2742781125283668E-2</v>
      </c>
      <c r="H41" s="28">
        <v>0.10478128179043744</v>
      </c>
      <c r="I41" s="28">
        <v>0.21269269895922999</v>
      </c>
      <c r="J41" s="28">
        <v>0.28765944127083498</v>
      </c>
      <c r="K41" s="28">
        <v>0.25612332733390719</v>
      </c>
      <c r="L41" s="28">
        <v>2.144142734173253E-2</v>
      </c>
      <c r="M41" s="56"/>
    </row>
    <row r="42" spans="1:13" ht="15" customHeight="1">
      <c r="A42" s="57"/>
      <c r="B42" s="25" t="s">
        <v>12</v>
      </c>
      <c r="C42" s="67" t="s">
        <v>226</v>
      </c>
      <c r="D42" s="22">
        <v>497</v>
      </c>
      <c r="E42" s="37">
        <v>8</v>
      </c>
      <c r="F42" s="38">
        <v>31</v>
      </c>
      <c r="G42" s="38">
        <v>26</v>
      </c>
      <c r="H42" s="38">
        <v>44</v>
      </c>
      <c r="I42" s="38">
        <v>105</v>
      </c>
      <c r="J42" s="38">
        <v>136</v>
      </c>
      <c r="K42" s="38">
        <v>125</v>
      </c>
      <c r="L42" s="38">
        <v>22</v>
      </c>
      <c r="M42" s="56"/>
    </row>
    <row r="43" spans="1:13" ht="15" customHeight="1">
      <c r="A43" s="57"/>
      <c r="B43" s="25"/>
      <c r="C43" s="60"/>
      <c r="D43" s="32">
        <v>1</v>
      </c>
      <c r="E43" s="27">
        <v>1.6096579476861168E-2</v>
      </c>
      <c r="F43" s="28">
        <v>6.2374245472837021E-2</v>
      </c>
      <c r="G43" s="28">
        <v>5.2313883299798795E-2</v>
      </c>
      <c r="H43" s="28">
        <v>8.8531187122736416E-2</v>
      </c>
      <c r="I43" s="28">
        <v>0.21126760563380281</v>
      </c>
      <c r="J43" s="28">
        <v>0.27364185110663986</v>
      </c>
      <c r="K43" s="28">
        <v>0.25150905432595572</v>
      </c>
      <c r="L43" s="28">
        <v>4.4265593561368208E-2</v>
      </c>
      <c r="M43" s="56"/>
    </row>
    <row r="44" spans="1:13" ht="15" customHeight="1">
      <c r="A44" s="57"/>
      <c r="B44" s="25"/>
      <c r="C44" s="59" t="s">
        <v>227</v>
      </c>
      <c r="D44" s="29">
        <v>8147</v>
      </c>
      <c r="E44" s="39">
        <v>188</v>
      </c>
      <c r="F44" s="40">
        <v>321</v>
      </c>
      <c r="G44" s="40">
        <v>377</v>
      </c>
      <c r="H44" s="40">
        <v>791</v>
      </c>
      <c r="I44" s="40">
        <v>1679</v>
      </c>
      <c r="J44" s="40">
        <v>2460</v>
      </c>
      <c r="K44" s="40">
        <v>2186</v>
      </c>
      <c r="L44" s="40">
        <v>145</v>
      </c>
      <c r="M44" s="56"/>
    </row>
    <row r="45" spans="1:13" ht="15" customHeight="1">
      <c r="A45" s="57"/>
      <c r="B45" s="25"/>
      <c r="C45" s="60"/>
      <c r="D45" s="32">
        <v>1</v>
      </c>
      <c r="E45" s="27">
        <v>2.3075978887934209E-2</v>
      </c>
      <c r="F45" s="28">
        <v>3.9401006505462133E-2</v>
      </c>
      <c r="G45" s="28">
        <v>4.6274702344421256E-2</v>
      </c>
      <c r="H45" s="28">
        <v>9.7090953725297649E-2</v>
      </c>
      <c r="I45" s="28">
        <v>0.20608813060022094</v>
      </c>
      <c r="J45" s="28">
        <v>0.30195163863999019</v>
      </c>
      <c r="K45" s="28">
        <v>0.26831962685651162</v>
      </c>
      <c r="L45" s="28">
        <v>1.7797962440162022E-2</v>
      </c>
      <c r="M45" s="56"/>
    </row>
    <row r="46" spans="1:13" ht="15" customHeight="1">
      <c r="A46" s="57"/>
      <c r="B46" s="25"/>
      <c r="C46" s="59" t="s">
        <v>228</v>
      </c>
      <c r="D46" s="29">
        <v>5197</v>
      </c>
      <c r="E46" s="39">
        <v>103</v>
      </c>
      <c r="F46" s="40">
        <v>222</v>
      </c>
      <c r="G46" s="40">
        <v>310</v>
      </c>
      <c r="H46" s="40">
        <v>608</v>
      </c>
      <c r="I46" s="40">
        <v>1260</v>
      </c>
      <c r="J46" s="40">
        <v>1533</v>
      </c>
      <c r="K46" s="40">
        <v>1053</v>
      </c>
      <c r="L46" s="40">
        <v>108</v>
      </c>
      <c r="M46" s="56"/>
    </row>
    <row r="47" spans="1:13" ht="15" customHeight="1">
      <c r="A47" s="57"/>
      <c r="B47" s="25"/>
      <c r="C47" s="60"/>
      <c r="D47" s="32">
        <v>1</v>
      </c>
      <c r="E47" s="27">
        <v>1.9819126419087934E-2</v>
      </c>
      <c r="F47" s="28">
        <v>4.2716952087742927E-2</v>
      </c>
      <c r="G47" s="28">
        <v>5.9649797960361746E-2</v>
      </c>
      <c r="H47" s="28">
        <v>0.1169905714835482</v>
      </c>
      <c r="I47" s="28">
        <v>0.2424475659034058</v>
      </c>
      <c r="J47" s="28">
        <v>0.29497787184914376</v>
      </c>
      <c r="K47" s="28">
        <v>0.20261689436213201</v>
      </c>
      <c r="L47" s="28">
        <v>2.0781219934577641E-2</v>
      </c>
      <c r="M47" s="56"/>
    </row>
    <row r="48" spans="1:13" ht="15" customHeight="1">
      <c r="A48" s="57"/>
      <c r="B48" s="25"/>
      <c r="C48" s="59" t="s">
        <v>229</v>
      </c>
      <c r="D48" s="29">
        <v>1858</v>
      </c>
      <c r="E48" s="39">
        <v>49</v>
      </c>
      <c r="F48" s="40">
        <v>100</v>
      </c>
      <c r="G48" s="40">
        <v>125</v>
      </c>
      <c r="H48" s="40">
        <v>255</v>
      </c>
      <c r="I48" s="40">
        <v>422</v>
      </c>
      <c r="J48" s="40">
        <v>475</v>
      </c>
      <c r="K48" s="40">
        <v>395</v>
      </c>
      <c r="L48" s="40">
        <v>37</v>
      </c>
      <c r="M48" s="56"/>
    </row>
    <row r="49" spans="1:13" ht="15" customHeight="1">
      <c r="A49" s="57"/>
      <c r="B49" s="43"/>
      <c r="C49" s="61"/>
      <c r="D49" s="32">
        <v>1</v>
      </c>
      <c r="E49" s="27">
        <v>2.6372443487621099E-2</v>
      </c>
      <c r="F49" s="28">
        <v>5.3821313240043057E-2</v>
      </c>
      <c r="G49" s="28">
        <v>6.727664155005382E-2</v>
      </c>
      <c r="H49" s="28">
        <v>0.13724434876210981</v>
      </c>
      <c r="I49" s="28">
        <v>0.22712594187298171</v>
      </c>
      <c r="J49" s="28">
        <v>0.2556512378902045</v>
      </c>
      <c r="K49" s="28">
        <v>0.21259418729817006</v>
      </c>
      <c r="L49" s="28">
        <v>1.9913885898815931E-2</v>
      </c>
      <c r="M49" s="56"/>
    </row>
    <row r="50" spans="1:13" ht="15" customHeight="1">
      <c r="A50" s="57"/>
      <c r="B50" s="25" t="s">
        <v>205</v>
      </c>
      <c r="C50" s="67" t="s">
        <v>2</v>
      </c>
      <c r="D50" s="33">
        <v>2851</v>
      </c>
      <c r="E50" s="34">
        <v>121</v>
      </c>
      <c r="F50" s="35">
        <v>148</v>
      </c>
      <c r="G50" s="35">
        <v>168</v>
      </c>
      <c r="H50" s="35">
        <v>334</v>
      </c>
      <c r="I50" s="35">
        <v>628</v>
      </c>
      <c r="J50" s="35">
        <v>785</v>
      </c>
      <c r="K50" s="35">
        <v>648</v>
      </c>
      <c r="L50" s="35">
        <v>19</v>
      </c>
      <c r="M50" s="56"/>
    </row>
    <row r="51" spans="1:13" ht="15" customHeight="1">
      <c r="A51" s="57"/>
      <c r="B51" s="25"/>
      <c r="C51" s="60"/>
      <c r="D51" s="32">
        <v>1</v>
      </c>
      <c r="E51" s="27">
        <v>4.2441248684672042E-2</v>
      </c>
      <c r="F51" s="28">
        <v>5.1911609961417048E-2</v>
      </c>
      <c r="G51" s="28">
        <v>5.8926692388635564E-2</v>
      </c>
      <c r="H51" s="28">
        <v>0.11715187653454928</v>
      </c>
      <c r="I51" s="28">
        <v>0.22027358821466153</v>
      </c>
      <c r="J51" s="28">
        <v>0.27534198526832693</v>
      </c>
      <c r="K51" s="28">
        <v>0.22728867064188005</v>
      </c>
      <c r="L51" s="28">
        <v>6.6643283058575942E-3</v>
      </c>
      <c r="M51" s="56"/>
    </row>
    <row r="52" spans="1:13" ht="15" customHeight="1">
      <c r="A52" s="57"/>
      <c r="B52" s="25"/>
      <c r="C52" s="59" t="s">
        <v>230</v>
      </c>
      <c r="D52" s="29">
        <v>1975</v>
      </c>
      <c r="E52" s="30">
        <v>27</v>
      </c>
      <c r="F52" s="31">
        <v>75</v>
      </c>
      <c r="G52" s="31">
        <v>106</v>
      </c>
      <c r="H52" s="31">
        <v>195</v>
      </c>
      <c r="I52" s="31">
        <v>477</v>
      </c>
      <c r="J52" s="31">
        <v>650</v>
      </c>
      <c r="K52" s="31">
        <v>445</v>
      </c>
      <c r="L52" s="31">
        <v>0</v>
      </c>
      <c r="M52" s="56"/>
    </row>
    <row r="53" spans="1:13" ht="15" customHeight="1">
      <c r="A53" s="57"/>
      <c r="B53" s="25"/>
      <c r="C53" s="60"/>
      <c r="D53" s="32">
        <v>1</v>
      </c>
      <c r="E53" s="27">
        <v>1.3670886075949367E-2</v>
      </c>
      <c r="F53" s="28">
        <v>3.7974683544303799E-2</v>
      </c>
      <c r="G53" s="28">
        <v>5.3670886075949366E-2</v>
      </c>
      <c r="H53" s="28">
        <v>9.8734177215189872E-2</v>
      </c>
      <c r="I53" s="28">
        <v>0.24151898734177216</v>
      </c>
      <c r="J53" s="28">
        <v>0.32911392405063289</v>
      </c>
      <c r="K53" s="28">
        <v>0.22531645569620254</v>
      </c>
      <c r="L53" s="28">
        <v>0</v>
      </c>
      <c r="M53" s="56"/>
    </row>
    <row r="54" spans="1:13" ht="15" customHeight="1">
      <c r="A54" s="57"/>
      <c r="B54" s="25"/>
      <c r="C54" s="59" t="s">
        <v>231</v>
      </c>
      <c r="D54" s="29">
        <v>923</v>
      </c>
      <c r="E54" s="30">
        <v>4</v>
      </c>
      <c r="F54" s="31">
        <v>31</v>
      </c>
      <c r="G54" s="31">
        <v>45</v>
      </c>
      <c r="H54" s="31">
        <v>96</v>
      </c>
      <c r="I54" s="31">
        <v>221</v>
      </c>
      <c r="J54" s="31">
        <v>283</v>
      </c>
      <c r="K54" s="31">
        <v>243</v>
      </c>
      <c r="L54" s="31">
        <v>0</v>
      </c>
      <c r="M54" s="56"/>
    </row>
    <row r="55" spans="1:13" ht="15" customHeight="1">
      <c r="A55" s="57"/>
      <c r="B55" s="25"/>
      <c r="C55" s="60"/>
      <c r="D55" s="32">
        <v>1</v>
      </c>
      <c r="E55" s="27">
        <v>4.3336944745395447E-3</v>
      </c>
      <c r="F55" s="28">
        <v>3.3586132177681471E-2</v>
      </c>
      <c r="G55" s="28">
        <v>4.8754062838569881E-2</v>
      </c>
      <c r="H55" s="28">
        <v>0.10400866738894908</v>
      </c>
      <c r="I55" s="28">
        <v>0.23943661971830985</v>
      </c>
      <c r="J55" s="28">
        <v>0.30660888407367282</v>
      </c>
      <c r="K55" s="28">
        <v>0.26327193932827736</v>
      </c>
      <c r="L55" s="28">
        <v>0</v>
      </c>
      <c r="M55" s="56"/>
    </row>
    <row r="56" spans="1:13" ht="15" customHeight="1">
      <c r="A56" s="57"/>
      <c r="B56" s="25"/>
      <c r="C56" s="59" t="s">
        <v>8</v>
      </c>
      <c r="D56" s="29">
        <v>1215</v>
      </c>
      <c r="E56" s="30">
        <v>24</v>
      </c>
      <c r="F56" s="31">
        <v>49</v>
      </c>
      <c r="G56" s="31">
        <v>65</v>
      </c>
      <c r="H56" s="31">
        <v>150</v>
      </c>
      <c r="I56" s="31">
        <v>289</v>
      </c>
      <c r="J56" s="31">
        <v>363</v>
      </c>
      <c r="K56" s="31">
        <v>273</v>
      </c>
      <c r="L56" s="31">
        <v>2</v>
      </c>
      <c r="M56" s="56"/>
    </row>
    <row r="57" spans="1:13" ht="15" customHeight="1">
      <c r="A57" s="57"/>
      <c r="B57" s="25"/>
      <c r="C57" s="60"/>
      <c r="D57" s="32">
        <v>1</v>
      </c>
      <c r="E57" s="27">
        <v>1.9753086419753086E-2</v>
      </c>
      <c r="F57" s="28">
        <v>4.0329218106995884E-2</v>
      </c>
      <c r="G57" s="28">
        <v>5.3497942386831275E-2</v>
      </c>
      <c r="H57" s="28">
        <v>0.12345679012345678</v>
      </c>
      <c r="I57" s="28">
        <v>0.23786008230452674</v>
      </c>
      <c r="J57" s="28">
        <v>0.29876543209876544</v>
      </c>
      <c r="K57" s="28">
        <v>0.22469135802469137</v>
      </c>
      <c r="L57" s="28">
        <v>1.6460905349794238E-3</v>
      </c>
      <c r="M57" s="56"/>
    </row>
    <row r="58" spans="1:13" ht="15" customHeight="1">
      <c r="A58" s="57"/>
      <c r="B58" s="25"/>
      <c r="C58" s="59" t="s">
        <v>232</v>
      </c>
      <c r="D58" s="29">
        <v>2062</v>
      </c>
      <c r="E58" s="30">
        <v>31</v>
      </c>
      <c r="F58" s="31">
        <v>88</v>
      </c>
      <c r="G58" s="31">
        <v>114</v>
      </c>
      <c r="H58" s="31">
        <v>220</v>
      </c>
      <c r="I58" s="31">
        <v>445</v>
      </c>
      <c r="J58" s="31">
        <v>590</v>
      </c>
      <c r="K58" s="31">
        <v>549</v>
      </c>
      <c r="L58" s="31">
        <v>25</v>
      </c>
      <c r="M58" s="56"/>
    </row>
    <row r="59" spans="1:13" ht="15" customHeight="1">
      <c r="A59" s="57"/>
      <c r="B59" s="25"/>
      <c r="C59" s="60"/>
      <c r="D59" s="32">
        <v>1</v>
      </c>
      <c r="E59" s="27">
        <v>1.5033947623666343E-2</v>
      </c>
      <c r="F59" s="28">
        <v>4.2677012609117361E-2</v>
      </c>
      <c r="G59" s="28">
        <v>5.5286129970902036E-2</v>
      </c>
      <c r="H59" s="28">
        <v>0.1066925315227934</v>
      </c>
      <c r="I59" s="28">
        <v>0.21580989330746847</v>
      </c>
      <c r="J59" s="28">
        <v>0.28612997090203685</v>
      </c>
      <c r="K59" s="28">
        <v>0.26624636275460717</v>
      </c>
      <c r="L59" s="28">
        <v>1.2124151309408341E-2</v>
      </c>
      <c r="M59" s="56"/>
    </row>
    <row r="60" spans="1:13" ht="15" customHeight="1">
      <c r="A60" s="57"/>
      <c r="B60" s="25"/>
      <c r="C60" s="59" t="s">
        <v>14</v>
      </c>
      <c r="D60" s="29">
        <v>1141</v>
      </c>
      <c r="E60" s="30">
        <v>34</v>
      </c>
      <c r="F60" s="31">
        <v>39</v>
      </c>
      <c r="G60" s="31">
        <v>54</v>
      </c>
      <c r="H60" s="31">
        <v>149</v>
      </c>
      <c r="I60" s="31">
        <v>283</v>
      </c>
      <c r="J60" s="31">
        <v>344</v>
      </c>
      <c r="K60" s="31">
        <v>236</v>
      </c>
      <c r="L60" s="31">
        <v>2</v>
      </c>
      <c r="M60" s="56"/>
    </row>
    <row r="61" spans="1:13" ht="15" customHeight="1">
      <c r="A61" s="57"/>
      <c r="B61" s="25"/>
      <c r="C61" s="60"/>
      <c r="D61" s="32">
        <v>1</v>
      </c>
      <c r="E61" s="27">
        <v>2.9798422436459245E-2</v>
      </c>
      <c r="F61" s="28">
        <v>3.4180543382997371E-2</v>
      </c>
      <c r="G61" s="28">
        <v>4.7326906222611743E-2</v>
      </c>
      <c r="H61" s="28">
        <v>0.13058720420683612</v>
      </c>
      <c r="I61" s="28">
        <v>0.24802804557405783</v>
      </c>
      <c r="J61" s="28">
        <v>0.30148992112182293</v>
      </c>
      <c r="K61" s="28">
        <v>0.20683610867659946</v>
      </c>
      <c r="L61" s="28">
        <v>1.7528483786152498E-3</v>
      </c>
      <c r="M61" s="56"/>
    </row>
    <row r="62" spans="1:13" ht="15" customHeight="1">
      <c r="A62" s="57"/>
      <c r="B62" s="25"/>
      <c r="C62" s="59" t="s">
        <v>5</v>
      </c>
      <c r="D62" s="29">
        <v>2265</v>
      </c>
      <c r="E62" s="30">
        <v>29</v>
      </c>
      <c r="F62" s="31">
        <v>109</v>
      </c>
      <c r="G62" s="31">
        <v>128</v>
      </c>
      <c r="H62" s="31">
        <v>242</v>
      </c>
      <c r="I62" s="31">
        <v>546</v>
      </c>
      <c r="J62" s="31">
        <v>682</v>
      </c>
      <c r="K62" s="31">
        <v>515</v>
      </c>
      <c r="L62" s="31">
        <v>14</v>
      </c>
      <c r="M62" s="56"/>
    </row>
    <row r="63" spans="1:13" ht="15" customHeight="1">
      <c r="A63" s="57"/>
      <c r="B63" s="25"/>
      <c r="C63" s="60"/>
      <c r="D63" s="32">
        <v>1</v>
      </c>
      <c r="E63" s="27">
        <v>1.2803532008830023E-2</v>
      </c>
      <c r="F63" s="28">
        <v>4.812362030905077E-2</v>
      </c>
      <c r="G63" s="28">
        <v>5.6512141280353201E-2</v>
      </c>
      <c r="H63" s="28">
        <v>0.10684326710816777</v>
      </c>
      <c r="I63" s="28">
        <v>0.24105960264900661</v>
      </c>
      <c r="J63" s="28">
        <v>0.30110375275938189</v>
      </c>
      <c r="K63" s="28">
        <v>0.22737306843267108</v>
      </c>
      <c r="L63" s="28">
        <v>6.1810154525386313E-3</v>
      </c>
      <c r="M63" s="56"/>
    </row>
    <row r="64" spans="1:13" ht="15" customHeight="1">
      <c r="A64" s="57"/>
      <c r="B64" s="25"/>
      <c r="C64" s="59" t="s">
        <v>11</v>
      </c>
      <c r="D64" s="29">
        <v>1187</v>
      </c>
      <c r="E64" s="30">
        <v>22</v>
      </c>
      <c r="F64" s="31">
        <v>54</v>
      </c>
      <c r="G64" s="31">
        <v>71</v>
      </c>
      <c r="H64" s="31">
        <v>147</v>
      </c>
      <c r="I64" s="31">
        <v>268</v>
      </c>
      <c r="J64" s="31">
        <v>333</v>
      </c>
      <c r="K64" s="31">
        <v>285</v>
      </c>
      <c r="L64" s="31">
        <v>7</v>
      </c>
      <c r="M64" s="56"/>
    </row>
    <row r="65" spans="1:13" ht="15" customHeight="1">
      <c r="A65" s="57"/>
      <c r="B65" s="25"/>
      <c r="C65" s="60"/>
      <c r="D65" s="32">
        <v>1</v>
      </c>
      <c r="E65" s="27">
        <v>1.8534119629317607E-2</v>
      </c>
      <c r="F65" s="28">
        <v>4.5492839090143219E-2</v>
      </c>
      <c r="G65" s="28">
        <v>5.9814658803706823E-2</v>
      </c>
      <c r="H65" s="28">
        <v>0.12384161752316765</v>
      </c>
      <c r="I65" s="28">
        <v>0.22577927548441448</v>
      </c>
      <c r="J65" s="28">
        <v>0.28053917438921649</v>
      </c>
      <c r="K65" s="28">
        <v>0.24010109519797809</v>
      </c>
      <c r="L65" s="28">
        <v>5.8972198820556026E-3</v>
      </c>
      <c r="M65" s="56"/>
    </row>
    <row r="66" spans="1:13" ht="15" customHeight="1">
      <c r="A66" s="57"/>
      <c r="B66" s="25"/>
      <c r="C66" s="59" t="s">
        <v>18</v>
      </c>
      <c r="D66" s="29">
        <v>2539</v>
      </c>
      <c r="E66" s="30">
        <v>69</v>
      </c>
      <c r="F66" s="31">
        <v>102</v>
      </c>
      <c r="G66" s="31">
        <v>116</v>
      </c>
      <c r="H66" s="31">
        <v>216</v>
      </c>
      <c r="I66" s="31">
        <v>407</v>
      </c>
      <c r="J66" s="31">
        <v>686</v>
      </c>
      <c r="K66" s="31">
        <v>688</v>
      </c>
      <c r="L66" s="31">
        <v>255</v>
      </c>
      <c r="M66" s="56"/>
    </row>
    <row r="67" spans="1:13" ht="15" customHeight="1">
      <c r="A67" s="57"/>
      <c r="B67" s="43"/>
      <c r="C67" s="61"/>
      <c r="D67" s="32">
        <v>1</v>
      </c>
      <c r="E67" s="27">
        <v>2.7176053564395432E-2</v>
      </c>
      <c r="F67" s="28">
        <v>4.0173296573454115E-2</v>
      </c>
      <c r="G67" s="28">
        <v>4.568727845608507E-2</v>
      </c>
      <c r="H67" s="28">
        <v>8.5072863332020479E-2</v>
      </c>
      <c r="I67" s="28">
        <v>0.16029933044505712</v>
      </c>
      <c r="J67" s="28">
        <v>0.27018511224891689</v>
      </c>
      <c r="K67" s="28">
        <v>0.27097282394643563</v>
      </c>
      <c r="L67" s="28">
        <v>0.10043324143363529</v>
      </c>
      <c r="M67" s="56"/>
    </row>
    <row r="68" spans="1:13" ht="15" customHeight="1">
      <c r="A68" s="57"/>
      <c r="B68" s="25" t="s">
        <v>206</v>
      </c>
      <c r="C68" s="67" t="s">
        <v>233</v>
      </c>
      <c r="D68" s="33">
        <v>2952</v>
      </c>
      <c r="E68" s="34">
        <v>37</v>
      </c>
      <c r="F68" s="35">
        <v>99</v>
      </c>
      <c r="G68" s="35">
        <v>187</v>
      </c>
      <c r="H68" s="35">
        <v>342</v>
      </c>
      <c r="I68" s="35">
        <v>776</v>
      </c>
      <c r="J68" s="35">
        <v>951</v>
      </c>
      <c r="K68" s="35">
        <v>527</v>
      </c>
      <c r="L68" s="35">
        <v>33</v>
      </c>
      <c r="M68" s="56"/>
    </row>
    <row r="69" spans="1:13" ht="15" customHeight="1">
      <c r="A69" s="57"/>
      <c r="B69" s="25"/>
      <c r="C69" s="60"/>
      <c r="D69" s="32">
        <v>1</v>
      </c>
      <c r="E69" s="27">
        <v>1.2533875338753388E-2</v>
      </c>
      <c r="F69" s="28">
        <v>3.3536585365853661E-2</v>
      </c>
      <c r="G69" s="28">
        <v>6.3346883468834686E-2</v>
      </c>
      <c r="H69" s="28">
        <v>0.11585365853658537</v>
      </c>
      <c r="I69" s="28">
        <v>0.26287262872628725</v>
      </c>
      <c r="J69" s="28">
        <v>0.32215447154471544</v>
      </c>
      <c r="K69" s="28">
        <v>0.17852303523035232</v>
      </c>
      <c r="L69" s="28">
        <v>1.1178861788617886E-2</v>
      </c>
      <c r="M69" s="56"/>
    </row>
    <row r="70" spans="1:13" ht="15" customHeight="1">
      <c r="A70" s="57"/>
      <c r="B70" s="25"/>
      <c r="C70" s="59" t="s">
        <v>234</v>
      </c>
      <c r="D70" s="29">
        <v>2912</v>
      </c>
      <c r="E70" s="30">
        <v>56</v>
      </c>
      <c r="F70" s="31">
        <v>129</v>
      </c>
      <c r="G70" s="31">
        <v>135</v>
      </c>
      <c r="H70" s="31">
        <v>328</v>
      </c>
      <c r="I70" s="31">
        <v>693</v>
      </c>
      <c r="J70" s="31">
        <v>925</v>
      </c>
      <c r="K70" s="31">
        <v>581</v>
      </c>
      <c r="L70" s="31">
        <v>65</v>
      </c>
      <c r="M70" s="56"/>
    </row>
    <row r="71" spans="1:13" ht="15" customHeight="1">
      <c r="A71" s="57"/>
      <c r="B71" s="25"/>
      <c r="C71" s="60"/>
      <c r="D71" s="32">
        <v>1</v>
      </c>
      <c r="E71" s="27">
        <v>1.9230769230769232E-2</v>
      </c>
      <c r="F71" s="28">
        <v>4.4299450549450552E-2</v>
      </c>
      <c r="G71" s="28">
        <v>4.6359890109890112E-2</v>
      </c>
      <c r="H71" s="28">
        <v>0.11263736263736264</v>
      </c>
      <c r="I71" s="28">
        <v>0.23798076923076922</v>
      </c>
      <c r="J71" s="28">
        <v>0.31765109890109888</v>
      </c>
      <c r="K71" s="28">
        <v>0.19951923076923078</v>
      </c>
      <c r="L71" s="28">
        <v>2.2321428571428572E-2</v>
      </c>
      <c r="M71" s="56"/>
    </row>
    <row r="72" spans="1:13" ht="15" customHeight="1">
      <c r="A72" s="57"/>
      <c r="B72" s="25"/>
      <c r="C72" s="59" t="s">
        <v>235</v>
      </c>
      <c r="D72" s="29">
        <v>3812</v>
      </c>
      <c r="E72" s="30">
        <v>101</v>
      </c>
      <c r="F72" s="31">
        <v>122</v>
      </c>
      <c r="G72" s="31">
        <v>182</v>
      </c>
      <c r="H72" s="31">
        <v>364</v>
      </c>
      <c r="I72" s="31">
        <v>877</v>
      </c>
      <c r="J72" s="31">
        <v>1165</v>
      </c>
      <c r="K72" s="31">
        <v>920</v>
      </c>
      <c r="L72" s="31">
        <v>81</v>
      </c>
      <c r="M72" s="56"/>
    </row>
    <row r="73" spans="1:13" ht="15" customHeight="1">
      <c r="A73" s="57"/>
      <c r="B73" s="25"/>
      <c r="C73" s="60"/>
      <c r="D73" s="32">
        <v>1</v>
      </c>
      <c r="E73" s="27">
        <v>2.6495278069254984E-2</v>
      </c>
      <c r="F73" s="28">
        <v>3.2004197271773345E-2</v>
      </c>
      <c r="G73" s="28">
        <v>4.7743966421825816E-2</v>
      </c>
      <c r="H73" s="28">
        <v>9.5487932843651632E-2</v>
      </c>
      <c r="I73" s="28">
        <v>0.23006295907660021</v>
      </c>
      <c r="J73" s="28">
        <v>0.30561385099685207</v>
      </c>
      <c r="K73" s="28">
        <v>0.24134312696747115</v>
      </c>
      <c r="L73" s="28">
        <v>2.1248688352570828E-2</v>
      </c>
      <c r="M73" s="56"/>
    </row>
    <row r="74" spans="1:13" ht="15" customHeight="1">
      <c r="A74" s="57"/>
      <c r="B74" s="25"/>
      <c r="C74" s="59" t="s">
        <v>236</v>
      </c>
      <c r="D74" s="29">
        <v>2750</v>
      </c>
      <c r="E74" s="30">
        <v>64</v>
      </c>
      <c r="F74" s="31">
        <v>133</v>
      </c>
      <c r="G74" s="31">
        <v>140</v>
      </c>
      <c r="H74" s="31">
        <v>293</v>
      </c>
      <c r="I74" s="31">
        <v>559</v>
      </c>
      <c r="J74" s="31">
        <v>736</v>
      </c>
      <c r="K74" s="31">
        <v>763</v>
      </c>
      <c r="L74" s="31">
        <v>62</v>
      </c>
      <c r="M74" s="56"/>
    </row>
    <row r="75" spans="1:13" ht="15" customHeight="1">
      <c r="A75" s="57"/>
      <c r="B75" s="25"/>
      <c r="C75" s="60"/>
      <c r="D75" s="32">
        <v>1</v>
      </c>
      <c r="E75" s="27">
        <v>2.3272727272727271E-2</v>
      </c>
      <c r="F75" s="28">
        <v>4.8363636363636366E-2</v>
      </c>
      <c r="G75" s="28">
        <v>5.0909090909090911E-2</v>
      </c>
      <c r="H75" s="28">
        <v>0.10654545454545454</v>
      </c>
      <c r="I75" s="28">
        <v>0.20327272727272727</v>
      </c>
      <c r="J75" s="28">
        <v>0.26763636363636362</v>
      </c>
      <c r="K75" s="28">
        <v>0.27745454545454545</v>
      </c>
      <c r="L75" s="28">
        <v>2.2545454545454546E-2</v>
      </c>
      <c r="M75" s="56"/>
    </row>
    <row r="76" spans="1:13" ht="15" customHeight="1">
      <c r="A76" s="57"/>
      <c r="B76" s="25"/>
      <c r="C76" s="59" t="s">
        <v>237</v>
      </c>
      <c r="D76" s="29">
        <v>1585</v>
      </c>
      <c r="E76" s="30">
        <v>39</v>
      </c>
      <c r="F76" s="31">
        <v>87</v>
      </c>
      <c r="G76" s="31">
        <v>96</v>
      </c>
      <c r="H76" s="31">
        <v>169</v>
      </c>
      <c r="I76" s="31">
        <v>285</v>
      </c>
      <c r="J76" s="31">
        <v>396</v>
      </c>
      <c r="K76" s="31">
        <v>482</v>
      </c>
      <c r="L76" s="31">
        <v>31</v>
      </c>
      <c r="M76" s="56"/>
    </row>
    <row r="77" spans="1:13" ht="15" customHeight="1">
      <c r="A77" s="57"/>
      <c r="B77" s="25"/>
      <c r="C77" s="60"/>
      <c r="D77" s="32">
        <v>1</v>
      </c>
      <c r="E77" s="27">
        <v>2.4605678233438486E-2</v>
      </c>
      <c r="F77" s="28">
        <v>5.4889589905362773E-2</v>
      </c>
      <c r="G77" s="28">
        <v>6.0567823343848581E-2</v>
      </c>
      <c r="H77" s="28">
        <v>0.10662460567823344</v>
      </c>
      <c r="I77" s="28">
        <v>0.17981072555205047</v>
      </c>
      <c r="J77" s="28">
        <v>0.24984227129337538</v>
      </c>
      <c r="K77" s="28">
        <v>0.30410094637223972</v>
      </c>
      <c r="L77" s="28">
        <v>1.9558359621451103E-2</v>
      </c>
      <c r="M77" s="56"/>
    </row>
    <row r="78" spans="1:13" ht="15" customHeight="1">
      <c r="A78" s="57"/>
      <c r="B78" s="25"/>
      <c r="C78" s="59" t="s">
        <v>238</v>
      </c>
      <c r="D78" s="29">
        <v>1329</v>
      </c>
      <c r="E78" s="30">
        <v>35</v>
      </c>
      <c r="F78" s="31">
        <v>73</v>
      </c>
      <c r="G78" s="31">
        <v>77</v>
      </c>
      <c r="H78" s="31">
        <v>152</v>
      </c>
      <c r="I78" s="31">
        <v>235</v>
      </c>
      <c r="J78" s="31">
        <v>346</v>
      </c>
      <c r="K78" s="31">
        <v>388</v>
      </c>
      <c r="L78" s="31">
        <v>23</v>
      </c>
      <c r="M78" s="56"/>
    </row>
    <row r="79" spans="1:13" ht="15" customHeight="1">
      <c r="A79" s="57"/>
      <c r="B79" s="25"/>
      <c r="C79" s="60"/>
      <c r="D79" s="32">
        <v>1</v>
      </c>
      <c r="E79" s="27">
        <v>2.6335590669676449E-2</v>
      </c>
      <c r="F79" s="28">
        <v>5.4928517682468023E-2</v>
      </c>
      <c r="G79" s="28">
        <v>5.7938299473288185E-2</v>
      </c>
      <c r="H79" s="28">
        <v>0.1143717080511663</v>
      </c>
      <c r="I79" s="28">
        <v>0.17682468021068473</v>
      </c>
      <c r="J79" s="28">
        <v>0.26034612490594433</v>
      </c>
      <c r="K79" s="28">
        <v>0.29194883370955604</v>
      </c>
      <c r="L79" s="28">
        <v>1.7306245297215951E-2</v>
      </c>
      <c r="M79" s="56"/>
    </row>
    <row r="80" spans="1:13" ht="15" customHeight="1">
      <c r="A80" s="57"/>
      <c r="B80" s="25"/>
      <c r="C80" s="59" t="s">
        <v>239</v>
      </c>
      <c r="D80" s="29">
        <v>686</v>
      </c>
      <c r="E80" s="30">
        <v>24</v>
      </c>
      <c r="F80" s="31">
        <v>44</v>
      </c>
      <c r="G80" s="31">
        <v>44</v>
      </c>
      <c r="H80" s="31">
        <v>83</v>
      </c>
      <c r="I80" s="31">
        <v>123</v>
      </c>
      <c r="J80" s="31">
        <v>159</v>
      </c>
      <c r="K80" s="31">
        <v>190</v>
      </c>
      <c r="L80" s="31">
        <v>19</v>
      </c>
      <c r="M80" s="56"/>
    </row>
    <row r="81" spans="1:13" ht="15" customHeight="1">
      <c r="A81" s="57"/>
      <c r="B81" s="25"/>
      <c r="C81" s="60"/>
      <c r="D81" s="32">
        <v>1</v>
      </c>
      <c r="E81" s="27">
        <v>3.4985422740524783E-2</v>
      </c>
      <c r="F81" s="28">
        <v>6.4139941690962099E-2</v>
      </c>
      <c r="G81" s="28">
        <v>6.4139941690962099E-2</v>
      </c>
      <c r="H81" s="28">
        <v>0.12099125364431487</v>
      </c>
      <c r="I81" s="28">
        <v>0.17930029154518951</v>
      </c>
      <c r="J81" s="28">
        <v>0.23177842565597667</v>
      </c>
      <c r="K81" s="28">
        <v>0.27696793002915454</v>
      </c>
      <c r="L81" s="28">
        <v>2.7696793002915453E-2</v>
      </c>
      <c r="M81" s="56"/>
    </row>
    <row r="82" spans="1:13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56"/>
    </row>
    <row r="83" spans="1:13" ht="15" customHeight="1">
      <c r="A83" s="57"/>
      <c r="B83" s="43"/>
      <c r="C83" s="61"/>
      <c r="D83" s="32">
        <v>0</v>
      </c>
      <c r="E83" s="27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56"/>
    </row>
    <row r="84" spans="1:13" ht="15" customHeight="1">
      <c r="A84" s="57"/>
      <c r="B84" s="25" t="s">
        <v>240</v>
      </c>
      <c r="C84" s="67" t="s">
        <v>241</v>
      </c>
      <c r="D84" s="33">
        <v>4187</v>
      </c>
      <c r="E84" s="34">
        <v>145</v>
      </c>
      <c r="F84" s="35">
        <v>293</v>
      </c>
      <c r="G84" s="35">
        <v>345</v>
      </c>
      <c r="H84" s="35">
        <v>565</v>
      </c>
      <c r="I84" s="35">
        <v>986</v>
      </c>
      <c r="J84" s="35">
        <v>1155</v>
      </c>
      <c r="K84" s="35">
        <v>637</v>
      </c>
      <c r="L84" s="35">
        <v>61</v>
      </c>
      <c r="M84" s="56"/>
    </row>
    <row r="85" spans="1:13" ht="15" customHeight="1">
      <c r="A85" s="57"/>
      <c r="B85" s="25" t="s">
        <v>242</v>
      </c>
      <c r="C85" s="60"/>
      <c r="D85" s="32">
        <v>1</v>
      </c>
      <c r="E85" s="27">
        <v>3.4631000716503463E-2</v>
      </c>
      <c r="F85" s="28">
        <v>6.9978504896106991E-2</v>
      </c>
      <c r="G85" s="28">
        <v>8.2397898256508242E-2</v>
      </c>
      <c r="H85" s="28">
        <v>0.1349414855505135</v>
      </c>
      <c r="I85" s="28">
        <v>0.23549080487222354</v>
      </c>
      <c r="J85" s="28">
        <v>0.27585383329352758</v>
      </c>
      <c r="K85" s="28">
        <v>0.15213756866491521</v>
      </c>
      <c r="L85" s="28">
        <v>1.4568903749701457E-2</v>
      </c>
      <c r="M85" s="56"/>
    </row>
    <row r="86" spans="1:13" ht="15" customHeight="1">
      <c r="A86" s="57"/>
      <c r="B86" s="25" t="s">
        <v>243</v>
      </c>
      <c r="C86" s="59" t="s">
        <v>244</v>
      </c>
      <c r="D86" s="29">
        <v>3737</v>
      </c>
      <c r="E86" s="30">
        <v>82</v>
      </c>
      <c r="F86" s="31">
        <v>140</v>
      </c>
      <c r="G86" s="31">
        <v>180</v>
      </c>
      <c r="H86" s="31">
        <v>384</v>
      </c>
      <c r="I86" s="31">
        <v>874</v>
      </c>
      <c r="J86" s="31">
        <v>1114</v>
      </c>
      <c r="K86" s="31">
        <v>900</v>
      </c>
      <c r="L86" s="31">
        <v>63</v>
      </c>
      <c r="M86" s="56"/>
    </row>
    <row r="87" spans="1:13" ht="15" customHeight="1">
      <c r="A87" s="57"/>
      <c r="B87" s="25"/>
      <c r="C87" s="60"/>
      <c r="D87" s="32">
        <v>1</v>
      </c>
      <c r="E87" s="27">
        <v>2.1942734814021942E-2</v>
      </c>
      <c r="F87" s="28">
        <v>3.7463205780037465E-2</v>
      </c>
      <c r="G87" s="28">
        <v>4.8166978860048164E-2</v>
      </c>
      <c r="H87" s="28">
        <v>0.10275622156810275</v>
      </c>
      <c r="I87" s="28">
        <v>0.23387744179823389</v>
      </c>
      <c r="J87" s="28">
        <v>0.2981000802782981</v>
      </c>
      <c r="K87" s="28">
        <v>0.24083489430024083</v>
      </c>
      <c r="L87" s="28">
        <v>1.6858442601016859E-2</v>
      </c>
      <c r="M87" s="56"/>
    </row>
    <row r="88" spans="1:13" ht="15" customHeight="1">
      <c r="A88" s="57"/>
      <c r="B88" s="25"/>
      <c r="C88" s="59" t="s">
        <v>245</v>
      </c>
      <c r="D88" s="29">
        <v>2220</v>
      </c>
      <c r="E88" s="30">
        <v>39</v>
      </c>
      <c r="F88" s="31">
        <v>65</v>
      </c>
      <c r="G88" s="31">
        <v>81</v>
      </c>
      <c r="H88" s="31">
        <v>236</v>
      </c>
      <c r="I88" s="31">
        <v>486</v>
      </c>
      <c r="J88" s="31">
        <v>682</v>
      </c>
      <c r="K88" s="31">
        <v>585</v>
      </c>
      <c r="L88" s="31">
        <v>46</v>
      </c>
      <c r="M88" s="56"/>
    </row>
    <row r="89" spans="1:13" ht="15" customHeight="1">
      <c r="A89" s="57"/>
      <c r="B89" s="25"/>
      <c r="C89" s="60"/>
      <c r="D89" s="32">
        <v>1</v>
      </c>
      <c r="E89" s="27">
        <v>1.7567567567567569E-2</v>
      </c>
      <c r="F89" s="28">
        <v>2.9279279279279279E-2</v>
      </c>
      <c r="G89" s="28">
        <v>3.6486486486486489E-2</v>
      </c>
      <c r="H89" s="28">
        <v>0.1063063063063063</v>
      </c>
      <c r="I89" s="28">
        <v>0.21891891891891893</v>
      </c>
      <c r="J89" s="28">
        <v>0.30720720720720723</v>
      </c>
      <c r="K89" s="28">
        <v>0.26351351351351349</v>
      </c>
      <c r="L89" s="28">
        <v>2.0720720720720721E-2</v>
      </c>
      <c r="M89" s="56"/>
    </row>
    <row r="90" spans="1:13" ht="15" customHeight="1">
      <c r="A90" s="57"/>
      <c r="B90" s="25"/>
      <c r="C90" s="59" t="s">
        <v>246</v>
      </c>
      <c r="D90" s="29">
        <v>3166</v>
      </c>
      <c r="E90" s="30">
        <v>46</v>
      </c>
      <c r="F90" s="31">
        <v>84</v>
      </c>
      <c r="G90" s="31">
        <v>133</v>
      </c>
      <c r="H90" s="31">
        <v>279</v>
      </c>
      <c r="I90" s="31">
        <v>684</v>
      </c>
      <c r="J90" s="31">
        <v>983</v>
      </c>
      <c r="K90" s="31">
        <v>881</v>
      </c>
      <c r="L90" s="31">
        <v>76</v>
      </c>
      <c r="M90" s="56"/>
    </row>
    <row r="91" spans="1:13" ht="15" customHeight="1">
      <c r="A91" s="57"/>
      <c r="B91" s="25"/>
      <c r="C91" s="60"/>
      <c r="D91" s="32">
        <v>1</v>
      </c>
      <c r="E91" s="27">
        <v>1.4529374605180037E-2</v>
      </c>
      <c r="F91" s="28">
        <v>2.6531901452937462E-2</v>
      </c>
      <c r="G91" s="28">
        <v>4.2008843967150981E-2</v>
      </c>
      <c r="H91" s="28">
        <v>8.8123815540113712E-2</v>
      </c>
      <c r="I91" s="28">
        <v>0.2160454832596336</v>
      </c>
      <c r="J91" s="28">
        <v>0.31048641819330386</v>
      </c>
      <c r="K91" s="28">
        <v>0.27826910928616549</v>
      </c>
      <c r="L91" s="28">
        <v>2.4005053695514846E-2</v>
      </c>
      <c r="M91" s="56"/>
    </row>
    <row r="92" spans="1:13" ht="15" customHeight="1">
      <c r="A92" s="57"/>
      <c r="B92" s="25"/>
      <c r="C92" s="59" t="s">
        <v>247</v>
      </c>
      <c r="D92" s="29">
        <v>1639</v>
      </c>
      <c r="E92" s="30">
        <v>22</v>
      </c>
      <c r="F92" s="31">
        <v>59</v>
      </c>
      <c r="G92" s="31">
        <v>71</v>
      </c>
      <c r="H92" s="31">
        <v>158</v>
      </c>
      <c r="I92" s="31">
        <v>320</v>
      </c>
      <c r="J92" s="31">
        <v>443</v>
      </c>
      <c r="K92" s="31">
        <v>520</v>
      </c>
      <c r="L92" s="31">
        <v>46</v>
      </c>
      <c r="M92" s="56"/>
    </row>
    <row r="93" spans="1:13" ht="15" customHeight="1">
      <c r="A93" s="57"/>
      <c r="B93" s="25"/>
      <c r="C93" s="60"/>
      <c r="D93" s="32">
        <v>1</v>
      </c>
      <c r="E93" s="27">
        <v>1.3422818791946308E-2</v>
      </c>
      <c r="F93" s="28">
        <v>3.5997559487492371E-2</v>
      </c>
      <c r="G93" s="28">
        <v>4.3319097010372176E-2</v>
      </c>
      <c r="H93" s="28">
        <v>9.6400244051250764E-2</v>
      </c>
      <c r="I93" s="28">
        <v>0.19524100061012814</v>
      </c>
      <c r="J93" s="28">
        <v>0.27028676021964615</v>
      </c>
      <c r="K93" s="28">
        <v>0.31726662599145822</v>
      </c>
      <c r="L93" s="28">
        <v>2.8065893837705917E-2</v>
      </c>
      <c r="M93" s="56"/>
    </row>
    <row r="94" spans="1:13" ht="15" customHeight="1">
      <c r="A94" s="57"/>
      <c r="B94" s="25"/>
      <c r="C94" s="59" t="s">
        <v>248</v>
      </c>
      <c r="D94" s="29">
        <v>403</v>
      </c>
      <c r="E94" s="30">
        <v>4</v>
      </c>
      <c r="F94" s="31">
        <v>11</v>
      </c>
      <c r="G94" s="31">
        <v>16</v>
      </c>
      <c r="H94" s="31">
        <v>34</v>
      </c>
      <c r="I94" s="31">
        <v>77</v>
      </c>
      <c r="J94" s="31">
        <v>123</v>
      </c>
      <c r="K94" s="31">
        <v>133</v>
      </c>
      <c r="L94" s="31">
        <v>5</v>
      </c>
      <c r="M94" s="56"/>
    </row>
    <row r="95" spans="1:13" ht="15" customHeight="1">
      <c r="A95" s="57"/>
      <c r="B95" s="25"/>
      <c r="C95" s="60"/>
      <c r="D95" s="32">
        <v>1</v>
      </c>
      <c r="E95" s="27">
        <v>9.9255583126550868E-3</v>
      </c>
      <c r="F95" s="28">
        <v>2.729528535980149E-2</v>
      </c>
      <c r="G95" s="28">
        <v>3.9702233250620347E-2</v>
      </c>
      <c r="H95" s="28">
        <v>8.4367245657568243E-2</v>
      </c>
      <c r="I95" s="28">
        <v>0.19106699751861042</v>
      </c>
      <c r="J95" s="28">
        <v>0.30521091811414391</v>
      </c>
      <c r="K95" s="28">
        <v>0.33002481389578164</v>
      </c>
      <c r="L95" s="28">
        <v>1.2406947890818859E-2</v>
      </c>
      <c r="M95" s="56"/>
    </row>
    <row r="96" spans="1:13" ht="15" customHeight="1">
      <c r="A96" s="57"/>
      <c r="B96" s="25"/>
      <c r="C96" s="59" t="s">
        <v>249</v>
      </c>
      <c r="D96" s="29">
        <v>373</v>
      </c>
      <c r="E96" s="30">
        <v>7</v>
      </c>
      <c r="F96" s="31">
        <v>14</v>
      </c>
      <c r="G96" s="31">
        <v>14</v>
      </c>
      <c r="H96" s="31">
        <v>39</v>
      </c>
      <c r="I96" s="31">
        <v>75</v>
      </c>
      <c r="J96" s="31">
        <v>95</v>
      </c>
      <c r="K96" s="31">
        <v>114</v>
      </c>
      <c r="L96" s="31">
        <v>15</v>
      </c>
      <c r="M96" s="56"/>
    </row>
    <row r="97" spans="1:13" ht="15" customHeight="1">
      <c r="A97" s="57"/>
      <c r="B97" s="25"/>
      <c r="C97" s="60"/>
      <c r="D97" s="32">
        <v>1</v>
      </c>
      <c r="E97" s="27">
        <v>1.876675603217158E-2</v>
      </c>
      <c r="F97" s="28">
        <v>3.7533512064343161E-2</v>
      </c>
      <c r="G97" s="28">
        <v>3.7533512064343161E-2</v>
      </c>
      <c r="H97" s="28">
        <v>0.10455764075067024</v>
      </c>
      <c r="I97" s="28">
        <v>0.20107238605898123</v>
      </c>
      <c r="J97" s="28">
        <v>0.2546916890080429</v>
      </c>
      <c r="K97" s="28">
        <v>0.30563002680965146</v>
      </c>
      <c r="L97" s="28">
        <v>4.0214477211796246E-2</v>
      </c>
      <c r="M97" s="56"/>
    </row>
    <row r="98" spans="1:13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4</v>
      </c>
      <c r="G98" s="31">
        <v>6</v>
      </c>
      <c r="H98" s="31">
        <v>3</v>
      </c>
      <c r="I98" s="31">
        <v>7</v>
      </c>
      <c r="J98" s="31">
        <v>4</v>
      </c>
      <c r="K98" s="31">
        <v>4</v>
      </c>
      <c r="L98" s="31">
        <v>0</v>
      </c>
      <c r="M98" s="56"/>
    </row>
    <row r="99" spans="1:13" ht="15" customHeight="1">
      <c r="A99" s="57"/>
      <c r="B99" s="25"/>
      <c r="C99" s="60"/>
      <c r="D99" s="32">
        <v>1</v>
      </c>
      <c r="E99" s="27">
        <v>0</v>
      </c>
      <c r="F99" s="28">
        <v>0.14285714285714285</v>
      </c>
      <c r="G99" s="28">
        <v>0.21428571428571427</v>
      </c>
      <c r="H99" s="28">
        <v>0.10714285714285714</v>
      </c>
      <c r="I99" s="28">
        <v>0.25</v>
      </c>
      <c r="J99" s="28">
        <v>0.14285714285714285</v>
      </c>
      <c r="K99" s="28">
        <v>0.14285714285714285</v>
      </c>
      <c r="L99" s="28">
        <v>0</v>
      </c>
      <c r="M99" s="56"/>
    </row>
    <row r="100" spans="1:13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56"/>
    </row>
    <row r="101" spans="1:13" ht="15" customHeight="1">
      <c r="A101" s="57"/>
      <c r="B101" s="43"/>
      <c r="C101" s="61"/>
      <c r="D101" s="51">
        <v>1</v>
      </c>
      <c r="E101" s="52">
        <v>0</v>
      </c>
      <c r="F101" s="53">
        <v>1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6"/>
    </row>
    <row r="102" spans="1:13" ht="15" customHeight="1">
      <c r="C102"/>
    </row>
    <row r="103" spans="1:13" ht="12" hidden="1" customHeight="1">
      <c r="C103"/>
      <c r="D103" s="3">
        <v>1</v>
      </c>
      <c r="E103" s="3">
        <v>0</v>
      </c>
      <c r="F103" s="3">
        <v>1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</row>
    <row r="104" spans="1:13" ht="12" hidden="1" customHeight="1">
      <c r="C104"/>
    </row>
    <row r="105" spans="1:13" ht="12" hidden="1" customHeight="1">
      <c r="C105"/>
    </row>
    <row r="106" spans="1:13" ht="12" hidden="1" customHeight="1">
      <c r="C106"/>
    </row>
    <row r="107" spans="1:13" ht="12" hidden="1" customHeight="1">
      <c r="C107"/>
    </row>
    <row r="108" spans="1:13" ht="12" hidden="1" customHeight="1">
      <c r="C108"/>
    </row>
    <row r="109" spans="1:13" ht="12" hidden="1" customHeight="1">
      <c r="C109"/>
    </row>
    <row r="110" spans="1:13" ht="12" hidden="1" customHeight="1">
      <c r="C110"/>
    </row>
    <row r="111" spans="1:13" ht="12" hidden="1" customHeight="1">
      <c r="C111"/>
    </row>
    <row r="112" spans="1:13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L9">
    <cfRule type="top10" dxfId="2639" priority="47" rank="1"/>
  </conditionalFormatting>
  <conditionalFormatting sqref="E67:L67">
    <cfRule type="top10" dxfId="2638" priority="46" rank="1"/>
  </conditionalFormatting>
  <conditionalFormatting sqref="E65:L65">
    <cfRule type="top10" dxfId="2637" priority="45" rank="1"/>
  </conditionalFormatting>
  <conditionalFormatting sqref="E63:L63">
    <cfRule type="top10" dxfId="2636" priority="44" rank="1"/>
  </conditionalFormatting>
  <conditionalFormatting sqref="E61:L61">
    <cfRule type="top10" dxfId="2635" priority="43" rank="1"/>
  </conditionalFormatting>
  <conditionalFormatting sqref="E59:L59">
    <cfRule type="top10" dxfId="2634" priority="42" rank="1"/>
  </conditionalFormatting>
  <conditionalFormatting sqref="E57:L57">
    <cfRule type="top10" dxfId="2633" priority="41" rank="1"/>
  </conditionalFormatting>
  <conditionalFormatting sqref="E55:L55">
    <cfRule type="top10" dxfId="2632" priority="40" rank="1"/>
  </conditionalFormatting>
  <conditionalFormatting sqref="E53:L53">
    <cfRule type="top10" dxfId="2631" priority="39" rank="1"/>
  </conditionalFormatting>
  <conditionalFormatting sqref="E51:L51">
    <cfRule type="top10" dxfId="2630" priority="38" rank="1"/>
  </conditionalFormatting>
  <conditionalFormatting sqref="E49:L49">
    <cfRule type="top10" dxfId="2629" priority="37" rank="1"/>
  </conditionalFormatting>
  <conditionalFormatting sqref="E47:L47">
    <cfRule type="top10" dxfId="2628" priority="36" rank="1"/>
  </conditionalFormatting>
  <conditionalFormatting sqref="E45:L45">
    <cfRule type="top10" dxfId="2627" priority="35" rank="1"/>
  </conditionalFormatting>
  <conditionalFormatting sqref="E43:L43">
    <cfRule type="top10" dxfId="2626" priority="34" rank="1"/>
  </conditionalFormatting>
  <conditionalFormatting sqref="E41:L41">
    <cfRule type="top10" dxfId="2625" priority="33" rank="1"/>
  </conditionalFormatting>
  <conditionalFormatting sqref="E39:L39">
    <cfRule type="top10" dxfId="2624" priority="32" rank="1"/>
  </conditionalFormatting>
  <conditionalFormatting sqref="E37:L37">
    <cfRule type="top10" dxfId="2623" priority="31" rank="1"/>
  </conditionalFormatting>
  <conditionalFormatting sqref="E35:L35">
    <cfRule type="top10" dxfId="2622" priority="30" rank="1"/>
  </conditionalFormatting>
  <conditionalFormatting sqref="E33:L33">
    <cfRule type="top10" dxfId="2621" priority="29" rank="1"/>
  </conditionalFormatting>
  <conditionalFormatting sqref="E31:L31">
    <cfRule type="top10" dxfId="2620" priority="28" rank="1"/>
  </conditionalFormatting>
  <conditionalFormatting sqref="E29:L29">
    <cfRule type="top10" dxfId="2619" priority="27" rank="1"/>
  </conditionalFormatting>
  <conditionalFormatting sqref="E27:L27">
    <cfRule type="top10" dxfId="2618" priority="26" rank="1"/>
  </conditionalFormatting>
  <conditionalFormatting sqref="E21:L21">
    <cfRule type="top10" dxfId="2617" priority="25" rank="1"/>
  </conditionalFormatting>
  <conditionalFormatting sqref="E19:L19">
    <cfRule type="top10" dxfId="2616" priority="24" rank="1"/>
  </conditionalFormatting>
  <conditionalFormatting sqref="E17:L17">
    <cfRule type="top10" dxfId="2615" priority="23" rank="1"/>
  </conditionalFormatting>
  <conditionalFormatting sqref="E15:L15">
    <cfRule type="top10" dxfId="2614" priority="22" rank="1"/>
  </conditionalFormatting>
  <conditionalFormatting sqref="E13:L13">
    <cfRule type="top10" dxfId="2613" priority="21" rank="1"/>
  </conditionalFormatting>
  <conditionalFormatting sqref="E11:L11">
    <cfRule type="top10" dxfId="2612" priority="20" rank="1"/>
  </conditionalFormatting>
  <conditionalFormatting sqref="E23:L23">
    <cfRule type="top10" dxfId="2611" priority="19" rank="1"/>
  </conditionalFormatting>
  <conditionalFormatting sqref="E25:L25">
    <cfRule type="top10" dxfId="2610" priority="18" rank="1"/>
  </conditionalFormatting>
  <conditionalFormatting sqref="E81:L81">
    <cfRule type="top10" dxfId="2609" priority="16" rank="1"/>
  </conditionalFormatting>
  <conditionalFormatting sqref="E79:L79">
    <cfRule type="top10" dxfId="2608" priority="15" rank="1"/>
  </conditionalFormatting>
  <conditionalFormatting sqref="E77:L77">
    <cfRule type="top10" dxfId="2607" priority="14" rank="1"/>
  </conditionalFormatting>
  <conditionalFormatting sqref="E75:L75">
    <cfRule type="top10" dxfId="2606" priority="13" rank="1"/>
  </conditionalFormatting>
  <conditionalFormatting sqref="E73:L73">
    <cfRule type="top10" dxfId="2605" priority="12" rank="1"/>
  </conditionalFormatting>
  <conditionalFormatting sqref="E71:L71">
    <cfRule type="top10" dxfId="2604" priority="11" rank="1"/>
  </conditionalFormatting>
  <conditionalFormatting sqref="E69:L69">
    <cfRule type="top10" dxfId="2603" priority="10" rank="1"/>
  </conditionalFormatting>
  <conditionalFormatting sqref="E101:L101">
    <cfRule type="top10" dxfId="2602" priority="9" rank="1"/>
  </conditionalFormatting>
  <conditionalFormatting sqref="E99:L99">
    <cfRule type="top10" dxfId="2601" priority="8" rank="1"/>
  </conditionalFormatting>
  <conditionalFormatting sqref="E97:L97">
    <cfRule type="top10" dxfId="2600" priority="7" rank="1"/>
  </conditionalFormatting>
  <conditionalFormatting sqref="E95:L95">
    <cfRule type="top10" dxfId="2599" priority="6" rank="1"/>
  </conditionalFormatting>
  <conditionalFormatting sqref="E93:L93">
    <cfRule type="top10" dxfId="2598" priority="5" rank="1"/>
  </conditionalFormatting>
  <conditionalFormatting sqref="E91:L91">
    <cfRule type="top10" dxfId="2597" priority="4" rank="1"/>
  </conditionalFormatting>
  <conditionalFormatting sqref="E89:L89">
    <cfRule type="top10" dxfId="2596" priority="3" rank="1"/>
  </conditionalFormatting>
  <conditionalFormatting sqref="E87:L87">
    <cfRule type="top10" dxfId="2595" priority="2" rank="1"/>
  </conditionalFormatting>
  <conditionalFormatting sqref="E85:L85">
    <cfRule type="top10" dxfId="2594" priority="1" rank="1"/>
  </conditionalFormatting>
  <pageMargins left="0.59055118110236227" right="0.59055118110236227" top="0.59055118110236227" bottom="0.59055118110236227" header="0.31496062992125984" footer="0.31496062992125984"/>
  <pageSetup paperSize="9" scale="5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286</v>
      </c>
    </row>
    <row r="4" spans="1:16384" ht="15" customHeight="1">
      <c r="B4" s="3" t="s">
        <v>288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2139</v>
      </c>
      <c r="F8" s="17">
        <v>1309</v>
      </c>
      <c r="G8" s="17">
        <v>12391</v>
      </c>
      <c r="H8" s="17">
        <v>319</v>
      </c>
    </row>
    <row r="9" spans="1:16384" ht="15" customHeight="1">
      <c r="A9" s="57"/>
      <c r="B9" s="64"/>
      <c r="C9" s="65"/>
      <c r="D9" s="18">
        <v>1</v>
      </c>
      <c r="E9" s="19">
        <v>0.13238024507983662</v>
      </c>
      <c r="F9" s="20">
        <v>8.1012501547221186E-2</v>
      </c>
      <c r="G9" s="20">
        <v>0.7668647109790816</v>
      </c>
      <c r="H9" s="20">
        <v>1.9742542393860626E-2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762</v>
      </c>
      <c r="F10" s="24">
        <v>470</v>
      </c>
      <c r="G10" s="24">
        <v>3660</v>
      </c>
      <c r="H10" s="24">
        <v>100</v>
      </c>
    </row>
    <row r="11" spans="1:16384" ht="15" customHeight="1">
      <c r="A11" s="57"/>
      <c r="B11" s="25"/>
      <c r="C11" s="60"/>
      <c r="D11" s="26">
        <v>1</v>
      </c>
      <c r="E11" s="27">
        <v>0.15264423076923078</v>
      </c>
      <c r="F11" s="28">
        <v>9.4150641025641024E-2</v>
      </c>
      <c r="G11" s="28">
        <v>0.73317307692307687</v>
      </c>
      <c r="H11" s="28">
        <v>2.0032051282051284E-2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1358</v>
      </c>
      <c r="F12" s="31">
        <v>828</v>
      </c>
      <c r="G12" s="31">
        <v>8505</v>
      </c>
      <c r="H12" s="31">
        <v>218</v>
      </c>
    </row>
    <row r="13" spans="1:16384" ht="15" customHeight="1">
      <c r="A13" s="57"/>
      <c r="B13" s="43"/>
      <c r="C13" s="61"/>
      <c r="D13" s="44">
        <v>1</v>
      </c>
      <c r="E13" s="45">
        <v>0.12448437070308919</v>
      </c>
      <c r="F13" s="46">
        <v>7.5900632505270876E-2</v>
      </c>
      <c r="G13" s="46">
        <v>0.77963149692914102</v>
      </c>
      <c r="H13" s="46">
        <v>1.9983499862498855E-2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70</v>
      </c>
      <c r="F14" s="24">
        <v>30</v>
      </c>
      <c r="G14" s="24">
        <v>255</v>
      </c>
      <c r="H14" s="24">
        <v>6</v>
      </c>
    </row>
    <row r="15" spans="1:16384" ht="15" customHeight="1">
      <c r="A15" s="57"/>
      <c r="B15" s="25"/>
      <c r="C15" s="60"/>
      <c r="D15" s="32">
        <v>1</v>
      </c>
      <c r="E15" s="27">
        <v>0.19390581717451524</v>
      </c>
      <c r="F15" s="28">
        <v>8.3102493074792241E-2</v>
      </c>
      <c r="G15" s="28">
        <v>0.7063711911357341</v>
      </c>
      <c r="H15" s="28">
        <v>1.662049861495845E-2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120</v>
      </c>
      <c r="F16" s="31">
        <v>58</v>
      </c>
      <c r="G16" s="31">
        <v>504</v>
      </c>
      <c r="H16" s="31">
        <v>13</v>
      </c>
    </row>
    <row r="17" spans="1:8" ht="15" customHeight="1">
      <c r="A17" s="57"/>
      <c r="B17" s="25"/>
      <c r="C17" s="60"/>
      <c r="D17" s="32">
        <v>1</v>
      </c>
      <c r="E17" s="27">
        <v>0.17266187050359713</v>
      </c>
      <c r="F17" s="28">
        <v>8.3453237410071948E-2</v>
      </c>
      <c r="G17" s="28">
        <v>0.72517985611510793</v>
      </c>
      <c r="H17" s="28">
        <v>1.870503597122302E-2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154</v>
      </c>
      <c r="F18" s="31">
        <v>76</v>
      </c>
      <c r="G18" s="31">
        <v>619</v>
      </c>
      <c r="H18" s="31">
        <v>18</v>
      </c>
    </row>
    <row r="19" spans="1:8" ht="15" customHeight="1">
      <c r="A19" s="57"/>
      <c r="B19" s="25"/>
      <c r="C19" s="60"/>
      <c r="D19" s="32">
        <v>1</v>
      </c>
      <c r="E19" s="27">
        <v>0.17762399077277971</v>
      </c>
      <c r="F19" s="28">
        <v>8.7658592848904274E-2</v>
      </c>
      <c r="G19" s="28">
        <v>0.71395617070357553</v>
      </c>
      <c r="H19" s="28">
        <v>2.0761245674740483E-2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306</v>
      </c>
      <c r="F20" s="31">
        <v>161</v>
      </c>
      <c r="G20" s="31">
        <v>1242</v>
      </c>
      <c r="H20" s="31">
        <v>40</v>
      </c>
    </row>
    <row r="21" spans="1:8" ht="15" customHeight="1">
      <c r="A21" s="57"/>
      <c r="B21" s="25"/>
      <c r="C21" s="60"/>
      <c r="D21" s="32">
        <v>1</v>
      </c>
      <c r="E21" s="27">
        <v>0.17495711835334476</v>
      </c>
      <c r="F21" s="28">
        <v>9.2052601486563745E-2</v>
      </c>
      <c r="G21" s="28">
        <v>0.7101200686106347</v>
      </c>
      <c r="H21" s="28">
        <v>2.2870211549456832E-2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606</v>
      </c>
      <c r="F22" s="31">
        <v>344</v>
      </c>
      <c r="G22" s="31">
        <v>2541</v>
      </c>
      <c r="H22" s="31">
        <v>73</v>
      </c>
    </row>
    <row r="23" spans="1:8" ht="15" customHeight="1">
      <c r="A23" s="57"/>
      <c r="B23" s="25"/>
      <c r="C23" s="60"/>
      <c r="D23" s="26">
        <v>1</v>
      </c>
      <c r="E23" s="27">
        <v>0.17003367003367004</v>
      </c>
      <c r="F23" s="28">
        <v>9.6520763187429859E-2</v>
      </c>
      <c r="G23" s="28">
        <v>0.71296296296296291</v>
      </c>
      <c r="H23" s="28">
        <v>2.048260381593715E-2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612</v>
      </c>
      <c r="F24" s="31">
        <v>413</v>
      </c>
      <c r="G24" s="31">
        <v>3608</v>
      </c>
      <c r="H24" s="31">
        <v>83</v>
      </c>
    </row>
    <row r="25" spans="1:8" ht="15" customHeight="1">
      <c r="A25" s="57"/>
      <c r="B25" s="25"/>
      <c r="C25" s="60"/>
      <c r="D25" s="26">
        <v>1</v>
      </c>
      <c r="E25" s="27">
        <v>0.12977099236641221</v>
      </c>
      <c r="F25" s="28">
        <v>8.7574215436810862E-2</v>
      </c>
      <c r="G25" s="28">
        <v>0.76505513146734516</v>
      </c>
      <c r="H25" s="28">
        <v>1.7599660729431723E-2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249</v>
      </c>
      <c r="F26" s="31">
        <v>212</v>
      </c>
      <c r="G26" s="31">
        <v>3340</v>
      </c>
      <c r="H26" s="31">
        <v>81</v>
      </c>
    </row>
    <row r="27" spans="1:8" ht="15" customHeight="1">
      <c r="A27" s="57"/>
      <c r="B27" s="43"/>
      <c r="C27" s="61"/>
      <c r="D27" s="44">
        <v>1</v>
      </c>
      <c r="E27" s="45">
        <v>6.4142194744976816E-2</v>
      </c>
      <c r="F27" s="46">
        <v>5.4611025244719218E-2</v>
      </c>
      <c r="G27" s="46">
        <v>0.86038124678001027</v>
      </c>
      <c r="H27" s="46">
        <v>2.0865533230293665E-2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1067</v>
      </c>
      <c r="F28" s="24">
        <v>565</v>
      </c>
      <c r="G28" s="24">
        <v>3808</v>
      </c>
      <c r="H28" s="24">
        <v>114</v>
      </c>
    </row>
    <row r="29" spans="1:8" ht="15" customHeight="1">
      <c r="A29" s="57"/>
      <c r="B29" s="25"/>
      <c r="C29" s="60"/>
      <c r="D29" s="32">
        <v>1</v>
      </c>
      <c r="E29" s="27">
        <v>0.19211379186172128</v>
      </c>
      <c r="F29" s="28">
        <v>0.10172848397551314</v>
      </c>
      <c r="G29" s="28">
        <v>0.68563197695354694</v>
      </c>
      <c r="H29" s="28">
        <v>2.052574720921858E-2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561</v>
      </c>
      <c r="F30" s="31">
        <v>369</v>
      </c>
      <c r="G30" s="31">
        <v>3040</v>
      </c>
      <c r="H30" s="31">
        <v>78</v>
      </c>
    </row>
    <row r="31" spans="1:8" ht="15" customHeight="1">
      <c r="A31" s="57"/>
      <c r="B31" s="25"/>
      <c r="C31" s="60"/>
      <c r="D31" s="32">
        <v>1</v>
      </c>
      <c r="E31" s="27">
        <v>0.13858695652173914</v>
      </c>
      <c r="F31" s="28">
        <v>9.115612648221344E-2</v>
      </c>
      <c r="G31" s="28">
        <v>0.75098814229249011</v>
      </c>
      <c r="H31" s="28">
        <v>1.9268774703557312E-2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61</v>
      </c>
      <c r="F32" s="31">
        <v>37</v>
      </c>
      <c r="G32" s="31">
        <v>268</v>
      </c>
      <c r="H32" s="31">
        <v>12</v>
      </c>
    </row>
    <row r="33" spans="1:8" ht="15" customHeight="1">
      <c r="A33" s="57"/>
      <c r="B33" s="25"/>
      <c r="C33" s="60"/>
      <c r="D33" s="32">
        <v>1</v>
      </c>
      <c r="E33" s="27">
        <v>0.16137566137566137</v>
      </c>
      <c r="F33" s="28">
        <v>9.7883597883597878E-2</v>
      </c>
      <c r="G33" s="28">
        <v>0.70899470899470896</v>
      </c>
      <c r="H33" s="28">
        <v>3.1746031746031744E-2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190</v>
      </c>
      <c r="F34" s="31">
        <v>166</v>
      </c>
      <c r="G34" s="31">
        <v>2722</v>
      </c>
      <c r="H34" s="31">
        <v>41</v>
      </c>
    </row>
    <row r="35" spans="1:8" ht="15" customHeight="1">
      <c r="A35" s="57"/>
      <c r="B35" s="43"/>
      <c r="C35" s="61"/>
      <c r="D35" s="44">
        <v>1</v>
      </c>
      <c r="E35" s="45">
        <v>6.0916960564283425E-2</v>
      </c>
      <c r="F35" s="46">
        <v>5.3222186598268675E-2</v>
      </c>
      <c r="G35" s="46">
        <v>0.87271561397883934</v>
      </c>
      <c r="H35" s="46">
        <v>1.3145238858608528E-2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531</v>
      </c>
      <c r="F36" s="24">
        <v>220</v>
      </c>
      <c r="G36" s="24">
        <v>434</v>
      </c>
      <c r="H36" s="24">
        <v>20</v>
      </c>
    </row>
    <row r="37" spans="1:8" ht="15" customHeight="1">
      <c r="A37" s="57"/>
      <c r="B37" s="25"/>
      <c r="C37" s="60"/>
      <c r="D37" s="32">
        <v>1</v>
      </c>
      <c r="E37" s="27">
        <v>0.44066390041493775</v>
      </c>
      <c r="F37" s="28">
        <v>0.18257261410788381</v>
      </c>
      <c r="G37" s="28">
        <v>0.36016597510373444</v>
      </c>
      <c r="H37" s="28">
        <v>1.6597510373443983E-2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369</v>
      </c>
      <c r="F38" s="31">
        <v>247</v>
      </c>
      <c r="G38" s="31">
        <v>881</v>
      </c>
      <c r="H38" s="31">
        <v>49</v>
      </c>
    </row>
    <row r="39" spans="1:8" ht="15" customHeight="1">
      <c r="A39" s="57"/>
      <c r="B39" s="25"/>
      <c r="C39" s="60"/>
      <c r="D39" s="32">
        <v>1</v>
      </c>
      <c r="E39" s="27">
        <v>0.23868046571798188</v>
      </c>
      <c r="F39" s="28">
        <v>0.15976714100905562</v>
      </c>
      <c r="G39" s="28">
        <v>0.56985769728331181</v>
      </c>
      <c r="H39" s="28">
        <v>3.169469598965071E-2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1111</v>
      </c>
      <c r="F40" s="31">
        <v>770</v>
      </c>
      <c r="G40" s="31">
        <v>10720</v>
      </c>
      <c r="H40" s="31">
        <v>178</v>
      </c>
    </row>
    <row r="41" spans="1:8" ht="15" customHeight="1">
      <c r="A41" s="57"/>
      <c r="B41" s="43"/>
      <c r="C41" s="61"/>
      <c r="D41" s="44">
        <v>1</v>
      </c>
      <c r="E41" s="45">
        <v>8.6939510133813291E-2</v>
      </c>
      <c r="F41" s="46">
        <v>6.0255106033335941E-2</v>
      </c>
      <c r="G41" s="46">
        <v>0.83887628139917048</v>
      </c>
      <c r="H41" s="46">
        <v>1.3929102433680257E-2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98</v>
      </c>
      <c r="F42" s="38">
        <v>54</v>
      </c>
      <c r="G42" s="38">
        <v>335</v>
      </c>
      <c r="H42" s="38">
        <v>10</v>
      </c>
    </row>
    <row r="43" spans="1:8" ht="15" customHeight="1">
      <c r="A43" s="57"/>
      <c r="B43" s="25"/>
      <c r="C43" s="60"/>
      <c r="D43" s="32">
        <v>1</v>
      </c>
      <c r="E43" s="27">
        <v>0.19718309859154928</v>
      </c>
      <c r="F43" s="28">
        <v>0.10865191146881288</v>
      </c>
      <c r="G43" s="28">
        <v>0.67404426559356134</v>
      </c>
      <c r="H43" s="28">
        <v>2.0120724346076459E-2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1119</v>
      </c>
      <c r="F44" s="40">
        <v>721</v>
      </c>
      <c r="G44" s="40">
        <v>6209</v>
      </c>
      <c r="H44" s="40">
        <v>98</v>
      </c>
    </row>
    <row r="45" spans="1:8" ht="15" customHeight="1">
      <c r="A45" s="57"/>
      <c r="B45" s="25"/>
      <c r="C45" s="60"/>
      <c r="D45" s="32">
        <v>1</v>
      </c>
      <c r="E45" s="27">
        <v>0.13735117221062967</v>
      </c>
      <c r="F45" s="28">
        <v>8.8498833926598741E-2</v>
      </c>
      <c r="G45" s="28">
        <v>0.76212102614459309</v>
      </c>
      <c r="H45" s="28">
        <v>1.2028967718178471E-2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731</v>
      </c>
      <c r="F46" s="40">
        <v>418</v>
      </c>
      <c r="G46" s="40">
        <v>3964</v>
      </c>
      <c r="H46" s="40">
        <v>84</v>
      </c>
    </row>
    <row r="47" spans="1:8" ht="15" customHeight="1">
      <c r="A47" s="57"/>
      <c r="B47" s="25"/>
      <c r="C47" s="60"/>
      <c r="D47" s="32">
        <v>1</v>
      </c>
      <c r="E47" s="27">
        <v>0.14065807196459496</v>
      </c>
      <c r="F47" s="28">
        <v>8.0431017894939394E-2</v>
      </c>
      <c r="G47" s="28">
        <v>0.76274773908023863</v>
      </c>
      <c r="H47" s="28">
        <v>1.6163171060227053E-2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132</v>
      </c>
      <c r="F48" s="40">
        <v>86</v>
      </c>
      <c r="G48" s="40">
        <v>1613</v>
      </c>
      <c r="H48" s="40">
        <v>27</v>
      </c>
    </row>
    <row r="49" spans="1:8" ht="15" customHeight="1">
      <c r="A49" s="57"/>
      <c r="B49" s="43"/>
      <c r="C49" s="61"/>
      <c r="D49" s="44">
        <v>1</v>
      </c>
      <c r="E49" s="45">
        <v>7.1044133476856841E-2</v>
      </c>
      <c r="F49" s="46">
        <v>4.6286329386437029E-2</v>
      </c>
      <c r="G49" s="46">
        <v>0.86813778256189456</v>
      </c>
      <c r="H49" s="46">
        <v>1.4531754574811625E-2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467</v>
      </c>
      <c r="F50" s="24">
        <v>281</v>
      </c>
      <c r="G50" s="24">
        <v>2021</v>
      </c>
      <c r="H50" s="24">
        <v>82</v>
      </c>
    </row>
    <row r="51" spans="1:8" ht="15" customHeight="1">
      <c r="A51" s="57"/>
      <c r="B51" s="25"/>
      <c r="C51" s="60"/>
      <c r="D51" s="32">
        <v>1</v>
      </c>
      <c r="E51" s="27">
        <v>0.16380217467555244</v>
      </c>
      <c r="F51" s="28">
        <v>9.8561908102420201E-2</v>
      </c>
      <c r="G51" s="28">
        <v>0.70887407927043145</v>
      </c>
      <c r="H51" s="28">
        <v>2.8761837951595932E-2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307</v>
      </c>
      <c r="F52" s="31">
        <v>179</v>
      </c>
      <c r="G52" s="31">
        <v>1472</v>
      </c>
      <c r="H52" s="31">
        <v>17</v>
      </c>
    </row>
    <row r="53" spans="1:8" ht="15" customHeight="1">
      <c r="A53" s="57"/>
      <c r="B53" s="25"/>
      <c r="C53" s="60"/>
      <c r="D53" s="32">
        <v>1</v>
      </c>
      <c r="E53" s="27">
        <v>0.15544303797468353</v>
      </c>
      <c r="F53" s="28">
        <v>9.0632911392405063E-2</v>
      </c>
      <c r="G53" s="28">
        <v>0.74531645569620253</v>
      </c>
      <c r="H53" s="28">
        <v>8.6075949367088612E-3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105</v>
      </c>
      <c r="F54" s="31">
        <v>85</v>
      </c>
      <c r="G54" s="31">
        <v>711</v>
      </c>
      <c r="H54" s="31">
        <v>22</v>
      </c>
    </row>
    <row r="55" spans="1:8" ht="15" customHeight="1">
      <c r="A55" s="57"/>
      <c r="B55" s="25"/>
      <c r="C55" s="60"/>
      <c r="D55" s="32">
        <v>1</v>
      </c>
      <c r="E55" s="27">
        <v>0.11375947995666305</v>
      </c>
      <c r="F55" s="28">
        <v>9.2091007583965337E-2</v>
      </c>
      <c r="G55" s="28">
        <v>0.77031419284940417</v>
      </c>
      <c r="H55" s="28">
        <v>2.3835319609967497E-2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161</v>
      </c>
      <c r="F56" s="31">
        <v>114</v>
      </c>
      <c r="G56" s="31">
        <v>913</v>
      </c>
      <c r="H56" s="31">
        <v>27</v>
      </c>
    </row>
    <row r="57" spans="1:8" ht="15" customHeight="1">
      <c r="A57" s="57"/>
      <c r="B57" s="25"/>
      <c r="C57" s="60"/>
      <c r="D57" s="32">
        <v>1</v>
      </c>
      <c r="E57" s="27">
        <v>0.13251028806584361</v>
      </c>
      <c r="F57" s="28">
        <v>9.3827160493827166E-2</v>
      </c>
      <c r="G57" s="28">
        <v>0.75144032921810699</v>
      </c>
      <c r="H57" s="28">
        <v>2.2222222222222223E-2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271</v>
      </c>
      <c r="F58" s="31">
        <v>177</v>
      </c>
      <c r="G58" s="31">
        <v>1541</v>
      </c>
      <c r="H58" s="31">
        <v>73</v>
      </c>
    </row>
    <row r="59" spans="1:8" ht="15" customHeight="1">
      <c r="A59" s="57"/>
      <c r="B59" s="25"/>
      <c r="C59" s="60"/>
      <c r="D59" s="32">
        <v>1</v>
      </c>
      <c r="E59" s="27">
        <v>0.13142580019398642</v>
      </c>
      <c r="F59" s="28">
        <v>8.5838991270611051E-2</v>
      </c>
      <c r="G59" s="28">
        <v>0.74733268671193021</v>
      </c>
      <c r="H59" s="28">
        <v>3.5402521823472359E-2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123</v>
      </c>
      <c r="F60" s="31">
        <v>65</v>
      </c>
      <c r="G60" s="31">
        <v>946</v>
      </c>
      <c r="H60" s="31">
        <v>7</v>
      </c>
    </row>
    <row r="61" spans="1:8" ht="15" customHeight="1">
      <c r="A61" s="57"/>
      <c r="B61" s="25"/>
      <c r="C61" s="60"/>
      <c r="D61" s="32">
        <v>1</v>
      </c>
      <c r="E61" s="27">
        <v>0.10780017528483786</v>
      </c>
      <c r="F61" s="28">
        <v>5.696757230499562E-2</v>
      </c>
      <c r="G61" s="28">
        <v>0.82909728308501318</v>
      </c>
      <c r="H61" s="28">
        <v>6.1349693251533744E-3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261</v>
      </c>
      <c r="F62" s="31">
        <v>170</v>
      </c>
      <c r="G62" s="31">
        <v>1798</v>
      </c>
      <c r="H62" s="31">
        <v>36</v>
      </c>
    </row>
    <row r="63" spans="1:8" ht="15" customHeight="1">
      <c r="A63" s="57"/>
      <c r="B63" s="25"/>
      <c r="C63" s="60"/>
      <c r="D63" s="32">
        <v>1</v>
      </c>
      <c r="E63" s="27">
        <v>0.1152317880794702</v>
      </c>
      <c r="F63" s="28">
        <v>7.505518763796909E-2</v>
      </c>
      <c r="G63" s="28">
        <v>0.79381898454746136</v>
      </c>
      <c r="H63" s="28">
        <v>1.5894039735099338E-2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152</v>
      </c>
      <c r="F64" s="31">
        <v>100</v>
      </c>
      <c r="G64" s="31">
        <v>918</v>
      </c>
      <c r="H64" s="31">
        <v>17</v>
      </c>
    </row>
    <row r="65" spans="1:8" ht="15" customHeight="1">
      <c r="A65" s="57"/>
      <c r="B65" s="25"/>
      <c r="C65" s="60"/>
      <c r="D65" s="32">
        <v>1</v>
      </c>
      <c r="E65" s="27">
        <v>0.12805391743892164</v>
      </c>
      <c r="F65" s="28">
        <v>8.4245998315080034E-2</v>
      </c>
      <c r="G65" s="28">
        <v>0.77337826453243474</v>
      </c>
      <c r="H65" s="28">
        <v>1.4321819713563605E-2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292</v>
      </c>
      <c r="F66" s="31">
        <v>138</v>
      </c>
      <c r="G66" s="31">
        <v>2071</v>
      </c>
      <c r="H66" s="31">
        <v>38</v>
      </c>
    </row>
    <row r="67" spans="1:8" ht="15" customHeight="1">
      <c r="A67" s="57"/>
      <c r="B67" s="43"/>
      <c r="C67" s="61"/>
      <c r="D67" s="44">
        <v>1</v>
      </c>
      <c r="E67" s="45">
        <v>0.11500590783773139</v>
      </c>
      <c r="F67" s="46">
        <v>5.4352107128790864E-2</v>
      </c>
      <c r="G67" s="46">
        <v>0.81567546278062231</v>
      </c>
      <c r="H67" s="46">
        <v>1.4966522252855455E-2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1024</v>
      </c>
      <c r="F68" s="24">
        <v>440</v>
      </c>
      <c r="G68" s="24">
        <v>1413</v>
      </c>
      <c r="H68" s="24">
        <v>75</v>
      </c>
    </row>
    <row r="69" spans="1:8" ht="15" customHeight="1">
      <c r="A69" s="57"/>
      <c r="B69" s="25"/>
      <c r="C69" s="60"/>
      <c r="D69" s="32">
        <v>1</v>
      </c>
      <c r="E69" s="27">
        <v>0.34688346883468835</v>
      </c>
      <c r="F69" s="28">
        <v>0.14905149051490515</v>
      </c>
      <c r="G69" s="28">
        <v>0.47865853658536583</v>
      </c>
      <c r="H69" s="28">
        <v>2.540650406504065E-2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594</v>
      </c>
      <c r="F70" s="31">
        <v>345</v>
      </c>
      <c r="G70" s="31">
        <v>1910</v>
      </c>
      <c r="H70" s="31">
        <v>63</v>
      </c>
    </row>
    <row r="71" spans="1:8" ht="15" customHeight="1">
      <c r="A71" s="57"/>
      <c r="B71" s="25"/>
      <c r="C71" s="60"/>
      <c r="D71" s="32">
        <v>1</v>
      </c>
      <c r="E71" s="27">
        <v>0.20398351648351648</v>
      </c>
      <c r="F71" s="28">
        <v>0.11847527472527472</v>
      </c>
      <c r="G71" s="28">
        <v>0.65590659340659341</v>
      </c>
      <c r="H71" s="28">
        <v>2.1634615384615384E-2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312</v>
      </c>
      <c r="F72" s="31">
        <v>350</v>
      </c>
      <c r="G72" s="31">
        <v>3091</v>
      </c>
      <c r="H72" s="31">
        <v>59</v>
      </c>
    </row>
    <row r="73" spans="1:8" ht="15" customHeight="1">
      <c r="A73" s="57"/>
      <c r="B73" s="25"/>
      <c r="C73" s="60"/>
      <c r="D73" s="32">
        <v>1</v>
      </c>
      <c r="E73" s="27">
        <v>8.1846799580272828E-2</v>
      </c>
      <c r="F73" s="28">
        <v>9.1815320041972723E-2</v>
      </c>
      <c r="G73" s="28">
        <v>0.81086044071353625</v>
      </c>
      <c r="H73" s="28">
        <v>1.5477439664218258E-2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120</v>
      </c>
      <c r="F74" s="31">
        <v>112</v>
      </c>
      <c r="G74" s="31">
        <v>2478</v>
      </c>
      <c r="H74" s="31">
        <v>40</v>
      </c>
    </row>
    <row r="75" spans="1:8" ht="15" customHeight="1">
      <c r="A75" s="57"/>
      <c r="B75" s="25"/>
      <c r="C75" s="60"/>
      <c r="D75" s="32">
        <v>1</v>
      </c>
      <c r="E75" s="27">
        <v>4.363636363636364E-2</v>
      </c>
      <c r="F75" s="28">
        <v>4.072727272727273E-2</v>
      </c>
      <c r="G75" s="28">
        <v>0.90109090909090905</v>
      </c>
      <c r="H75" s="28">
        <v>1.4545454545454545E-2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30</v>
      </c>
      <c r="F76" s="31">
        <v>32</v>
      </c>
      <c r="G76" s="31">
        <v>1497</v>
      </c>
      <c r="H76" s="31">
        <v>26</v>
      </c>
    </row>
    <row r="77" spans="1:8" ht="15" customHeight="1">
      <c r="A77" s="57"/>
      <c r="B77" s="25"/>
      <c r="C77" s="60"/>
      <c r="D77" s="32">
        <v>1</v>
      </c>
      <c r="E77" s="27">
        <v>1.8927444794952682E-2</v>
      </c>
      <c r="F77" s="28">
        <v>2.0189274447949528E-2</v>
      </c>
      <c r="G77" s="28">
        <v>0.94447949526813879</v>
      </c>
      <c r="H77" s="28">
        <v>1.6403785488958992E-2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33</v>
      </c>
      <c r="F78" s="31">
        <v>15</v>
      </c>
      <c r="G78" s="31">
        <v>1259</v>
      </c>
      <c r="H78" s="31">
        <v>22</v>
      </c>
    </row>
    <row r="79" spans="1:8" ht="15" customHeight="1">
      <c r="A79" s="57"/>
      <c r="B79" s="25"/>
      <c r="C79" s="60"/>
      <c r="D79" s="32">
        <v>1</v>
      </c>
      <c r="E79" s="27">
        <v>2.4830699774266364E-2</v>
      </c>
      <c r="F79" s="28">
        <v>1.1286681715575621E-2</v>
      </c>
      <c r="G79" s="28">
        <v>0.94732881866064711</v>
      </c>
      <c r="H79" s="28">
        <v>1.6553799849510911E-2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8</v>
      </c>
      <c r="F80" s="31">
        <v>6</v>
      </c>
      <c r="G80" s="31">
        <v>640</v>
      </c>
      <c r="H80" s="31">
        <v>32</v>
      </c>
    </row>
    <row r="81" spans="1:8" ht="15" customHeight="1">
      <c r="A81" s="57"/>
      <c r="B81" s="25"/>
      <c r="C81" s="60"/>
      <c r="D81" s="32">
        <v>1</v>
      </c>
      <c r="E81" s="27">
        <v>1.1661807580174927E-2</v>
      </c>
      <c r="F81" s="28">
        <v>8.7463556851311956E-3</v>
      </c>
      <c r="G81" s="28">
        <v>0.93294460641399413</v>
      </c>
      <c r="H81" s="28">
        <v>4.6647230320699708E-2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1067</v>
      </c>
      <c r="F84" s="24">
        <v>483</v>
      </c>
      <c r="G84" s="24">
        <v>2546</v>
      </c>
      <c r="H84" s="24">
        <v>91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0.25483639837592548</v>
      </c>
      <c r="F85" s="28">
        <v>0.11535705755911153</v>
      </c>
      <c r="G85" s="28">
        <v>0.6080726056842608</v>
      </c>
      <c r="H85" s="28">
        <v>2.1733938380702172E-2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613</v>
      </c>
      <c r="F86" s="31">
        <v>383</v>
      </c>
      <c r="G86" s="31">
        <v>2673</v>
      </c>
      <c r="H86" s="31">
        <v>68</v>
      </c>
    </row>
    <row r="87" spans="1:8" ht="15" customHeight="1">
      <c r="A87" s="57"/>
      <c r="B87" s="25"/>
      <c r="C87" s="60"/>
      <c r="D87" s="32">
        <v>1</v>
      </c>
      <c r="E87" s="27">
        <v>0.16403532245116403</v>
      </c>
      <c r="F87" s="28">
        <v>0.10248862724110248</v>
      </c>
      <c r="G87" s="28">
        <v>0.7152796360717153</v>
      </c>
      <c r="H87" s="28">
        <v>1.8196414236018196E-2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188</v>
      </c>
      <c r="F88" s="31">
        <v>193</v>
      </c>
      <c r="G88" s="31">
        <v>1794</v>
      </c>
      <c r="H88" s="31">
        <v>45</v>
      </c>
    </row>
    <row r="89" spans="1:8" ht="15" customHeight="1">
      <c r="A89" s="57"/>
      <c r="B89" s="25"/>
      <c r="C89" s="60"/>
      <c r="D89" s="32">
        <v>1</v>
      </c>
      <c r="E89" s="27">
        <v>8.468468468468468E-2</v>
      </c>
      <c r="F89" s="28">
        <v>8.6936936936936937E-2</v>
      </c>
      <c r="G89" s="28">
        <v>0.80810810810810807</v>
      </c>
      <c r="H89" s="28">
        <v>2.0270270270270271E-2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164</v>
      </c>
      <c r="F90" s="31">
        <v>164</v>
      </c>
      <c r="G90" s="31">
        <v>2797</v>
      </c>
      <c r="H90" s="31">
        <v>41</v>
      </c>
    </row>
    <row r="91" spans="1:8" ht="15" customHeight="1">
      <c r="A91" s="57"/>
      <c r="B91" s="25"/>
      <c r="C91" s="60"/>
      <c r="D91" s="32">
        <v>1</v>
      </c>
      <c r="E91" s="27">
        <v>5.1800379027163612E-2</v>
      </c>
      <c r="F91" s="28">
        <v>5.1800379027163612E-2</v>
      </c>
      <c r="G91" s="28">
        <v>0.8834491471888819</v>
      </c>
      <c r="H91" s="28">
        <v>1.2950094756790903E-2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47</v>
      </c>
      <c r="F92" s="31">
        <v>43</v>
      </c>
      <c r="G92" s="31">
        <v>1514</v>
      </c>
      <c r="H92" s="31">
        <v>35</v>
      </c>
    </row>
    <row r="93" spans="1:8" ht="15" customHeight="1">
      <c r="A93" s="57"/>
      <c r="B93" s="25"/>
      <c r="C93" s="60"/>
      <c r="D93" s="32">
        <v>1</v>
      </c>
      <c r="E93" s="27">
        <v>2.867602196461257E-2</v>
      </c>
      <c r="F93" s="28">
        <v>2.6235509456985967E-2</v>
      </c>
      <c r="G93" s="28">
        <v>0.92373398413666874</v>
      </c>
      <c r="H93" s="28">
        <v>2.1354484441732765E-2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12</v>
      </c>
      <c r="F94" s="31">
        <v>8</v>
      </c>
      <c r="G94" s="31">
        <v>375</v>
      </c>
      <c r="H94" s="31">
        <v>8</v>
      </c>
    </row>
    <row r="95" spans="1:8" ht="15" customHeight="1">
      <c r="A95" s="57"/>
      <c r="B95" s="25"/>
      <c r="C95" s="60"/>
      <c r="D95" s="32">
        <v>1</v>
      </c>
      <c r="E95" s="27">
        <v>2.9776674937965261E-2</v>
      </c>
      <c r="F95" s="28">
        <v>1.9851116625310174E-2</v>
      </c>
      <c r="G95" s="28">
        <v>0.9305210918114144</v>
      </c>
      <c r="H95" s="28">
        <v>1.9851116625310174E-2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3</v>
      </c>
      <c r="F96" s="31">
        <v>3</v>
      </c>
      <c r="G96" s="31">
        <v>352</v>
      </c>
      <c r="H96" s="31">
        <v>15</v>
      </c>
    </row>
    <row r="97" spans="1:8" ht="15" customHeight="1">
      <c r="A97" s="57"/>
      <c r="B97" s="25"/>
      <c r="C97" s="60"/>
      <c r="D97" s="32">
        <v>1</v>
      </c>
      <c r="E97" s="27">
        <v>8.0428954423592495E-3</v>
      </c>
      <c r="F97" s="28">
        <v>8.0428954423592495E-3</v>
      </c>
      <c r="G97" s="28">
        <v>0.94369973190348522</v>
      </c>
      <c r="H97" s="28">
        <v>4.0214477211796246E-2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2</v>
      </c>
      <c r="F98" s="31">
        <v>1</v>
      </c>
      <c r="G98" s="31">
        <v>25</v>
      </c>
      <c r="H98" s="31">
        <v>0</v>
      </c>
    </row>
    <row r="99" spans="1:8" ht="15" customHeight="1">
      <c r="A99" s="57"/>
      <c r="B99" s="25"/>
      <c r="C99" s="60"/>
      <c r="D99" s="32">
        <v>1</v>
      </c>
      <c r="E99" s="27">
        <v>7.1428571428571425E-2</v>
      </c>
      <c r="F99" s="28">
        <v>3.5714285714285712E-2</v>
      </c>
      <c r="G99" s="28">
        <v>0.8928571428571429</v>
      </c>
      <c r="H99" s="28">
        <v>0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1379" priority="56" rank="1"/>
  </conditionalFormatting>
  <conditionalFormatting sqref="E67:H67">
    <cfRule type="top10" dxfId="1378" priority="49" rank="1"/>
  </conditionalFormatting>
  <conditionalFormatting sqref="E65:H65">
    <cfRule type="top10" dxfId="1377" priority="48" rank="1"/>
  </conditionalFormatting>
  <conditionalFormatting sqref="E63:H63">
    <cfRule type="top10" dxfId="1376" priority="47" rank="1"/>
  </conditionalFormatting>
  <conditionalFormatting sqref="E61:H61">
    <cfRule type="top10" dxfId="1375" priority="46" rank="1"/>
  </conditionalFormatting>
  <conditionalFormatting sqref="E59:H59">
    <cfRule type="top10" dxfId="1374" priority="45" rank="1"/>
  </conditionalFormatting>
  <conditionalFormatting sqref="E57:H57">
    <cfRule type="top10" dxfId="1373" priority="44" rank="1"/>
  </conditionalFormatting>
  <conditionalFormatting sqref="E55:H55">
    <cfRule type="top10" dxfId="1372" priority="43" rank="1"/>
  </conditionalFormatting>
  <conditionalFormatting sqref="E53:H53">
    <cfRule type="top10" dxfId="1371" priority="42" rank="1"/>
  </conditionalFormatting>
  <conditionalFormatting sqref="E51:H51">
    <cfRule type="top10" dxfId="1370" priority="41" rank="1"/>
  </conditionalFormatting>
  <conditionalFormatting sqref="E49:H49">
    <cfRule type="top10" dxfId="1369" priority="40" rank="1"/>
  </conditionalFormatting>
  <conditionalFormatting sqref="E47:H47">
    <cfRule type="top10" dxfId="1368" priority="39" rank="1"/>
  </conditionalFormatting>
  <conditionalFormatting sqref="E45:H45">
    <cfRule type="top10" dxfId="1367" priority="38" rank="1"/>
  </conditionalFormatting>
  <conditionalFormatting sqref="E43:H43">
    <cfRule type="top10" dxfId="1366" priority="37" rank="1"/>
  </conditionalFormatting>
  <conditionalFormatting sqref="E41:H41">
    <cfRule type="top10" dxfId="1365" priority="36" rank="1"/>
  </conditionalFormatting>
  <conditionalFormatting sqref="E39:H39">
    <cfRule type="top10" dxfId="1364" priority="35" rank="1"/>
  </conditionalFormatting>
  <conditionalFormatting sqref="E37:H37">
    <cfRule type="top10" dxfId="1363" priority="34" rank="1"/>
  </conditionalFormatting>
  <conditionalFormatting sqref="E35:H35">
    <cfRule type="top10" dxfId="1362" priority="32" rank="1"/>
  </conditionalFormatting>
  <conditionalFormatting sqref="E33:H33">
    <cfRule type="top10" dxfId="1361" priority="31" rank="1"/>
  </conditionalFormatting>
  <conditionalFormatting sqref="E31:H31">
    <cfRule type="top10" dxfId="1360" priority="30" rank="1"/>
  </conditionalFormatting>
  <conditionalFormatting sqref="E29:H29">
    <cfRule type="top10" dxfId="1359" priority="29" rank="1"/>
  </conditionalFormatting>
  <conditionalFormatting sqref="E27:H27">
    <cfRule type="top10" dxfId="1358" priority="28" rank="1"/>
  </conditionalFormatting>
  <conditionalFormatting sqref="E21:H21">
    <cfRule type="top10" dxfId="1357" priority="27" rank="1"/>
  </conditionalFormatting>
  <conditionalFormatting sqref="E19:H19">
    <cfRule type="top10" dxfId="1356" priority="26" rank="1"/>
  </conditionalFormatting>
  <conditionalFormatting sqref="E17:H17">
    <cfRule type="top10" dxfId="1355" priority="25" rank="1"/>
  </conditionalFormatting>
  <conditionalFormatting sqref="E15:H15">
    <cfRule type="top10" dxfId="1354" priority="24" rank="1"/>
  </conditionalFormatting>
  <conditionalFormatting sqref="E13:H13">
    <cfRule type="top10" dxfId="1353" priority="23" rank="1"/>
  </conditionalFormatting>
  <conditionalFormatting sqref="E11:H11">
    <cfRule type="top10" dxfId="1352" priority="22" rank="1"/>
  </conditionalFormatting>
  <conditionalFormatting sqref="E23:H23">
    <cfRule type="top10" dxfId="1351" priority="21" rank="1"/>
  </conditionalFormatting>
  <conditionalFormatting sqref="E25:H25">
    <cfRule type="top10" dxfId="1350" priority="20" rank="1"/>
  </conditionalFormatting>
  <conditionalFormatting sqref="E81:H81">
    <cfRule type="top10" dxfId="1349" priority="17" rank="1"/>
  </conditionalFormatting>
  <conditionalFormatting sqref="E79:H79">
    <cfRule type="top10" dxfId="1348" priority="16" rank="1"/>
  </conditionalFormatting>
  <conditionalFormatting sqref="E77:H77">
    <cfRule type="top10" dxfId="1347" priority="15" rank="1"/>
  </conditionalFormatting>
  <conditionalFormatting sqref="E75:H75">
    <cfRule type="top10" dxfId="1346" priority="14" rank="1"/>
  </conditionalFormatting>
  <conditionalFormatting sqref="E73:H73">
    <cfRule type="top10" dxfId="1345" priority="13" rank="1"/>
  </conditionalFormatting>
  <conditionalFormatting sqref="E71:H71">
    <cfRule type="top10" dxfId="1344" priority="12" rank="1"/>
  </conditionalFormatting>
  <conditionalFormatting sqref="E69:H69">
    <cfRule type="top10" dxfId="1343" priority="11" rank="1"/>
  </conditionalFormatting>
  <conditionalFormatting sqref="E101:H101">
    <cfRule type="top10" dxfId="1342" priority="9" rank="1"/>
  </conditionalFormatting>
  <conditionalFormatting sqref="E99:H99">
    <cfRule type="top10" dxfId="1341" priority="8" rank="1"/>
  </conditionalFormatting>
  <conditionalFormatting sqref="E97:H97">
    <cfRule type="top10" dxfId="1340" priority="7" rank="1"/>
  </conditionalFormatting>
  <conditionalFormatting sqref="E95:H95">
    <cfRule type="top10" dxfId="1339" priority="6" rank="1"/>
  </conditionalFormatting>
  <conditionalFormatting sqref="E93:H93">
    <cfRule type="top10" dxfId="1338" priority="5" rank="1"/>
  </conditionalFormatting>
  <conditionalFormatting sqref="E91:H91">
    <cfRule type="top10" dxfId="1337" priority="4" rank="1"/>
  </conditionalFormatting>
  <conditionalFormatting sqref="E89:H89">
    <cfRule type="top10" dxfId="1336" priority="3" rank="1"/>
  </conditionalFormatting>
  <conditionalFormatting sqref="E87:H87">
    <cfRule type="top10" dxfId="1335" priority="2" rank="1"/>
  </conditionalFormatting>
  <conditionalFormatting sqref="E85:H85">
    <cfRule type="top10" dxfId="133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289</v>
      </c>
    </row>
    <row r="4" spans="1:16384" ht="15" customHeight="1">
      <c r="B4" s="3" t="s">
        <v>290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3575</v>
      </c>
      <c r="F8" s="17">
        <v>1811</v>
      </c>
      <c r="G8" s="17">
        <v>10470</v>
      </c>
      <c r="H8" s="17">
        <v>302</v>
      </c>
    </row>
    <row r="9" spans="1:16384" ht="15" customHeight="1">
      <c r="A9" s="57"/>
      <c r="B9" s="64"/>
      <c r="C9" s="65"/>
      <c r="D9" s="18">
        <v>1</v>
      </c>
      <c r="E9" s="19">
        <v>0.22125263027602426</v>
      </c>
      <c r="F9" s="20">
        <v>0.11208070305730908</v>
      </c>
      <c r="G9" s="20">
        <v>0.6479762346825102</v>
      </c>
      <c r="H9" s="20">
        <v>1.8690431984156455E-2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898</v>
      </c>
      <c r="F10" s="24">
        <v>665</v>
      </c>
      <c r="G10" s="24">
        <v>3335</v>
      </c>
      <c r="H10" s="24">
        <v>94</v>
      </c>
    </row>
    <row r="11" spans="1:16384" ht="15" customHeight="1">
      <c r="A11" s="57"/>
      <c r="B11" s="25"/>
      <c r="C11" s="60"/>
      <c r="D11" s="26">
        <v>1</v>
      </c>
      <c r="E11" s="27">
        <v>0.17988782051282051</v>
      </c>
      <c r="F11" s="28">
        <v>0.13321314102564102</v>
      </c>
      <c r="G11" s="28">
        <v>0.66806891025641024</v>
      </c>
      <c r="H11" s="28">
        <v>1.8830128205128204E-2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2638</v>
      </c>
      <c r="F12" s="31">
        <v>1134</v>
      </c>
      <c r="G12" s="31">
        <v>6931</v>
      </c>
      <c r="H12" s="31">
        <v>206</v>
      </c>
    </row>
    <row r="13" spans="1:16384" ht="15" customHeight="1">
      <c r="A13" s="57"/>
      <c r="B13" s="43"/>
      <c r="C13" s="61"/>
      <c r="D13" s="44">
        <v>1</v>
      </c>
      <c r="E13" s="45">
        <v>0.24181868182234853</v>
      </c>
      <c r="F13" s="46">
        <v>0.1039508662572188</v>
      </c>
      <c r="G13" s="46">
        <v>0.63534696122467682</v>
      </c>
      <c r="H13" s="46">
        <v>1.8883490695755799E-2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83</v>
      </c>
      <c r="F14" s="24">
        <v>36</v>
      </c>
      <c r="G14" s="24">
        <v>239</v>
      </c>
      <c r="H14" s="24">
        <v>3</v>
      </c>
    </row>
    <row r="15" spans="1:16384" ht="15" customHeight="1">
      <c r="A15" s="57"/>
      <c r="B15" s="25"/>
      <c r="C15" s="60"/>
      <c r="D15" s="32">
        <v>1</v>
      </c>
      <c r="E15" s="27">
        <v>0.22991689750692521</v>
      </c>
      <c r="F15" s="28">
        <v>9.9722991689750698E-2</v>
      </c>
      <c r="G15" s="28">
        <v>0.66204986149584488</v>
      </c>
      <c r="H15" s="28">
        <v>8.3102493074792248E-3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183</v>
      </c>
      <c r="F16" s="31">
        <v>65</v>
      </c>
      <c r="G16" s="31">
        <v>431</v>
      </c>
      <c r="H16" s="31">
        <v>16</v>
      </c>
    </row>
    <row r="17" spans="1:8" ht="15" customHeight="1">
      <c r="A17" s="57"/>
      <c r="B17" s="25"/>
      <c r="C17" s="60"/>
      <c r="D17" s="32">
        <v>1</v>
      </c>
      <c r="E17" s="27">
        <v>0.2633093525179856</v>
      </c>
      <c r="F17" s="28">
        <v>9.3525179856115109E-2</v>
      </c>
      <c r="G17" s="28">
        <v>0.62014388489208638</v>
      </c>
      <c r="H17" s="28">
        <v>2.302158273381295E-2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227</v>
      </c>
      <c r="F18" s="31">
        <v>96</v>
      </c>
      <c r="G18" s="31">
        <v>521</v>
      </c>
      <c r="H18" s="31">
        <v>23</v>
      </c>
    </row>
    <row r="19" spans="1:8" ht="15" customHeight="1">
      <c r="A19" s="57"/>
      <c r="B19" s="25"/>
      <c r="C19" s="60"/>
      <c r="D19" s="32">
        <v>1</v>
      </c>
      <c r="E19" s="27">
        <v>0.2618223760092272</v>
      </c>
      <c r="F19" s="28">
        <v>0.11072664359861592</v>
      </c>
      <c r="G19" s="28">
        <v>0.60092272202998842</v>
      </c>
      <c r="H19" s="28">
        <v>2.6528258362168398E-2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474</v>
      </c>
      <c r="F20" s="31">
        <v>188</v>
      </c>
      <c r="G20" s="31">
        <v>1052</v>
      </c>
      <c r="H20" s="31">
        <v>35</v>
      </c>
    </row>
    <row r="21" spans="1:8" ht="15" customHeight="1">
      <c r="A21" s="57"/>
      <c r="B21" s="25"/>
      <c r="C21" s="60"/>
      <c r="D21" s="32">
        <v>1</v>
      </c>
      <c r="E21" s="27">
        <v>0.27101200686106347</v>
      </c>
      <c r="F21" s="28">
        <v>0.10748999428244711</v>
      </c>
      <c r="G21" s="28">
        <v>0.60148656375071474</v>
      </c>
      <c r="H21" s="28">
        <v>2.0011435105774727E-2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973</v>
      </c>
      <c r="F22" s="31">
        <v>456</v>
      </c>
      <c r="G22" s="31">
        <v>2056</v>
      </c>
      <c r="H22" s="31">
        <v>79</v>
      </c>
    </row>
    <row r="23" spans="1:8" ht="15" customHeight="1">
      <c r="A23" s="57"/>
      <c r="B23" s="25"/>
      <c r="C23" s="60"/>
      <c r="D23" s="26">
        <v>1</v>
      </c>
      <c r="E23" s="27">
        <v>0.27300785634118968</v>
      </c>
      <c r="F23" s="28">
        <v>0.12794612794612795</v>
      </c>
      <c r="G23" s="28">
        <v>0.57687991021324359</v>
      </c>
      <c r="H23" s="28">
        <v>2.2166105499438832E-2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1094</v>
      </c>
      <c r="F24" s="31">
        <v>584</v>
      </c>
      <c r="G24" s="31">
        <v>2972</v>
      </c>
      <c r="H24" s="31">
        <v>66</v>
      </c>
    </row>
    <row r="25" spans="1:8" ht="15" customHeight="1">
      <c r="A25" s="57"/>
      <c r="B25" s="25"/>
      <c r="C25" s="60"/>
      <c r="D25" s="26">
        <v>1</v>
      </c>
      <c r="E25" s="27">
        <v>0.23197625106022052</v>
      </c>
      <c r="F25" s="28">
        <v>0.12383375742154368</v>
      </c>
      <c r="G25" s="28">
        <v>0.63019508057675999</v>
      </c>
      <c r="H25" s="28">
        <v>1.3994910941475827E-2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491</v>
      </c>
      <c r="F26" s="31">
        <v>370</v>
      </c>
      <c r="G26" s="31">
        <v>2946</v>
      </c>
      <c r="H26" s="31">
        <v>75</v>
      </c>
    </row>
    <row r="27" spans="1:8" ht="15" customHeight="1">
      <c r="A27" s="57"/>
      <c r="B27" s="43"/>
      <c r="C27" s="61"/>
      <c r="D27" s="44">
        <v>1</v>
      </c>
      <c r="E27" s="45">
        <v>0.12648119526017518</v>
      </c>
      <c r="F27" s="46">
        <v>9.5311695002575997E-2</v>
      </c>
      <c r="G27" s="46">
        <v>0.75888717156105101</v>
      </c>
      <c r="H27" s="46">
        <v>1.9319938176197836E-2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1973</v>
      </c>
      <c r="F28" s="24">
        <v>630</v>
      </c>
      <c r="G28" s="24">
        <v>2847</v>
      </c>
      <c r="H28" s="24">
        <v>104</v>
      </c>
    </row>
    <row r="29" spans="1:8" ht="15" customHeight="1">
      <c r="A29" s="57"/>
      <c r="B29" s="25"/>
      <c r="C29" s="60"/>
      <c r="D29" s="32">
        <v>1</v>
      </c>
      <c r="E29" s="27">
        <v>0.35523946705077419</v>
      </c>
      <c r="F29" s="28">
        <v>0.11343176089305006</v>
      </c>
      <c r="G29" s="28">
        <v>0.51260352898811667</v>
      </c>
      <c r="H29" s="28">
        <v>1.8725243068059057E-2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821</v>
      </c>
      <c r="F30" s="31">
        <v>495</v>
      </c>
      <c r="G30" s="31">
        <v>2661</v>
      </c>
      <c r="H30" s="31">
        <v>71</v>
      </c>
    </row>
    <row r="31" spans="1:8" ht="15" customHeight="1">
      <c r="A31" s="57"/>
      <c r="B31" s="25"/>
      <c r="C31" s="60"/>
      <c r="D31" s="32">
        <v>1</v>
      </c>
      <c r="E31" s="27">
        <v>0.20281620553359683</v>
      </c>
      <c r="F31" s="28">
        <v>0.12228260869565218</v>
      </c>
      <c r="G31" s="28">
        <v>0.65736166007905139</v>
      </c>
      <c r="H31" s="28">
        <v>1.7539525691699604E-2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66</v>
      </c>
      <c r="F32" s="31">
        <v>57</v>
      </c>
      <c r="G32" s="31">
        <v>246</v>
      </c>
      <c r="H32" s="31">
        <v>9</v>
      </c>
    </row>
    <row r="33" spans="1:8" ht="15" customHeight="1">
      <c r="A33" s="57"/>
      <c r="B33" s="25"/>
      <c r="C33" s="60"/>
      <c r="D33" s="32">
        <v>1</v>
      </c>
      <c r="E33" s="27">
        <v>0.17460317460317459</v>
      </c>
      <c r="F33" s="28">
        <v>0.15079365079365079</v>
      </c>
      <c r="G33" s="28">
        <v>0.65079365079365081</v>
      </c>
      <c r="H33" s="28">
        <v>2.3809523809523808E-2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335</v>
      </c>
      <c r="F34" s="31">
        <v>333</v>
      </c>
      <c r="G34" s="31">
        <v>2405</v>
      </c>
      <c r="H34" s="31">
        <v>46</v>
      </c>
    </row>
    <row r="35" spans="1:8" ht="15" customHeight="1">
      <c r="A35" s="57"/>
      <c r="B35" s="43"/>
      <c r="C35" s="61"/>
      <c r="D35" s="44">
        <v>1</v>
      </c>
      <c r="E35" s="45">
        <v>0.10740621994228919</v>
      </c>
      <c r="F35" s="46">
        <v>0.10676498877845464</v>
      </c>
      <c r="G35" s="46">
        <v>0.77108047451106121</v>
      </c>
      <c r="H35" s="46">
        <v>1.4748316768194934E-2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758</v>
      </c>
      <c r="F36" s="24">
        <v>194</v>
      </c>
      <c r="G36" s="24">
        <v>240</v>
      </c>
      <c r="H36" s="24">
        <v>13</v>
      </c>
    </row>
    <row r="37" spans="1:8" ht="15" customHeight="1">
      <c r="A37" s="57"/>
      <c r="B37" s="25"/>
      <c r="C37" s="60"/>
      <c r="D37" s="32">
        <v>1</v>
      </c>
      <c r="E37" s="27">
        <v>0.62904564315352696</v>
      </c>
      <c r="F37" s="28">
        <v>0.16099585062240665</v>
      </c>
      <c r="G37" s="28">
        <v>0.19917012448132779</v>
      </c>
      <c r="H37" s="28">
        <v>1.0788381742738589E-2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598</v>
      </c>
      <c r="F38" s="31">
        <v>269</v>
      </c>
      <c r="G38" s="31">
        <v>635</v>
      </c>
      <c r="H38" s="31">
        <v>44</v>
      </c>
    </row>
    <row r="39" spans="1:8" ht="15" customHeight="1">
      <c r="A39" s="57"/>
      <c r="B39" s="25"/>
      <c r="C39" s="60"/>
      <c r="D39" s="32">
        <v>1</v>
      </c>
      <c r="E39" s="27">
        <v>0.38680465717981888</v>
      </c>
      <c r="F39" s="28">
        <v>0.17399741267787838</v>
      </c>
      <c r="G39" s="28">
        <v>0.41073738680465716</v>
      </c>
      <c r="H39" s="28">
        <v>2.8460543337645538E-2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2019</v>
      </c>
      <c r="F40" s="31">
        <v>1282</v>
      </c>
      <c r="G40" s="31">
        <v>9299</v>
      </c>
      <c r="H40" s="31">
        <v>179</v>
      </c>
    </row>
    <row r="41" spans="1:8" ht="15" customHeight="1">
      <c r="A41" s="57"/>
      <c r="B41" s="43"/>
      <c r="C41" s="61"/>
      <c r="D41" s="44">
        <v>1</v>
      </c>
      <c r="E41" s="45">
        <v>0.15799358322247437</v>
      </c>
      <c r="F41" s="46">
        <v>0.1003208388762814</v>
      </c>
      <c r="G41" s="46">
        <v>0.72767822208310506</v>
      </c>
      <c r="H41" s="46">
        <v>1.4007355818139134E-2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161</v>
      </c>
      <c r="F42" s="38">
        <v>65</v>
      </c>
      <c r="G42" s="38">
        <v>262</v>
      </c>
      <c r="H42" s="38">
        <v>9</v>
      </c>
    </row>
    <row r="43" spans="1:8" ht="15" customHeight="1">
      <c r="A43" s="57"/>
      <c r="B43" s="25"/>
      <c r="C43" s="60"/>
      <c r="D43" s="32">
        <v>1</v>
      </c>
      <c r="E43" s="27">
        <v>0.323943661971831</v>
      </c>
      <c r="F43" s="28">
        <v>0.13078470824949698</v>
      </c>
      <c r="G43" s="28">
        <v>0.52716297786720323</v>
      </c>
      <c r="H43" s="28">
        <v>1.8108651911468814E-2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1943</v>
      </c>
      <c r="F44" s="40">
        <v>995</v>
      </c>
      <c r="G44" s="40">
        <v>5121</v>
      </c>
      <c r="H44" s="40">
        <v>88</v>
      </c>
    </row>
    <row r="45" spans="1:8" ht="15" customHeight="1">
      <c r="A45" s="57"/>
      <c r="B45" s="25"/>
      <c r="C45" s="60"/>
      <c r="D45" s="32">
        <v>1</v>
      </c>
      <c r="E45" s="27">
        <v>0.23849269669817111</v>
      </c>
      <c r="F45" s="28">
        <v>0.12213084571007733</v>
      </c>
      <c r="G45" s="28">
        <v>0.62857493555910149</v>
      </c>
      <c r="H45" s="28">
        <v>1.0801522032650055E-2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1180</v>
      </c>
      <c r="F46" s="40">
        <v>585</v>
      </c>
      <c r="G46" s="40">
        <v>3351</v>
      </c>
      <c r="H46" s="40">
        <v>81</v>
      </c>
    </row>
    <row r="47" spans="1:8" ht="15" customHeight="1">
      <c r="A47" s="57"/>
      <c r="B47" s="25"/>
      <c r="C47" s="60"/>
      <c r="D47" s="32">
        <v>1</v>
      </c>
      <c r="E47" s="27">
        <v>0.22705406965557051</v>
      </c>
      <c r="F47" s="28">
        <v>0.11256494131229555</v>
      </c>
      <c r="G47" s="28">
        <v>0.64479507408120074</v>
      </c>
      <c r="H47" s="28">
        <v>1.5585914950933231E-2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214</v>
      </c>
      <c r="F48" s="40">
        <v>125</v>
      </c>
      <c r="G48" s="40">
        <v>1489</v>
      </c>
      <c r="H48" s="40">
        <v>30</v>
      </c>
    </row>
    <row r="49" spans="1:8" ht="15" customHeight="1">
      <c r="A49" s="57"/>
      <c r="B49" s="43"/>
      <c r="C49" s="61"/>
      <c r="D49" s="44">
        <v>1</v>
      </c>
      <c r="E49" s="45">
        <v>0.11517761033369214</v>
      </c>
      <c r="F49" s="46">
        <v>6.727664155005382E-2</v>
      </c>
      <c r="G49" s="46">
        <v>0.80139935414424113</v>
      </c>
      <c r="H49" s="46">
        <v>1.6146393972012917E-2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750</v>
      </c>
      <c r="F50" s="24">
        <v>359</v>
      </c>
      <c r="G50" s="24">
        <v>1652</v>
      </c>
      <c r="H50" s="24">
        <v>90</v>
      </c>
    </row>
    <row r="51" spans="1:8" ht="15" customHeight="1">
      <c r="A51" s="57"/>
      <c r="B51" s="25"/>
      <c r="C51" s="60"/>
      <c r="D51" s="32">
        <v>1</v>
      </c>
      <c r="E51" s="27">
        <v>0.26306559102069449</v>
      </c>
      <c r="F51" s="28">
        <v>0.12592072956857242</v>
      </c>
      <c r="G51" s="28">
        <v>0.57944580848824978</v>
      </c>
      <c r="H51" s="28">
        <v>3.1567870922483338E-2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519</v>
      </c>
      <c r="F52" s="31">
        <v>250</v>
      </c>
      <c r="G52" s="31">
        <v>1187</v>
      </c>
      <c r="H52" s="31">
        <v>19</v>
      </c>
    </row>
    <row r="53" spans="1:8" ht="15" customHeight="1">
      <c r="A53" s="57"/>
      <c r="B53" s="25"/>
      <c r="C53" s="60"/>
      <c r="D53" s="32">
        <v>1</v>
      </c>
      <c r="E53" s="27">
        <v>0.26278481012658228</v>
      </c>
      <c r="F53" s="28">
        <v>0.12658227848101267</v>
      </c>
      <c r="G53" s="28">
        <v>0.60101265822784811</v>
      </c>
      <c r="H53" s="28">
        <v>9.6202531645569623E-3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196</v>
      </c>
      <c r="F54" s="31">
        <v>103</v>
      </c>
      <c r="G54" s="31">
        <v>602</v>
      </c>
      <c r="H54" s="31">
        <v>22</v>
      </c>
    </row>
    <row r="55" spans="1:8" ht="15" customHeight="1">
      <c r="A55" s="57"/>
      <c r="B55" s="25"/>
      <c r="C55" s="60"/>
      <c r="D55" s="32">
        <v>1</v>
      </c>
      <c r="E55" s="27">
        <v>0.21235102925243771</v>
      </c>
      <c r="F55" s="28">
        <v>0.11159263271939328</v>
      </c>
      <c r="G55" s="28">
        <v>0.65222101841820157</v>
      </c>
      <c r="H55" s="28">
        <v>2.3835319609967497E-2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252</v>
      </c>
      <c r="F56" s="31">
        <v>161</v>
      </c>
      <c r="G56" s="31">
        <v>776</v>
      </c>
      <c r="H56" s="31">
        <v>26</v>
      </c>
    </row>
    <row r="57" spans="1:8" ht="15" customHeight="1">
      <c r="A57" s="57"/>
      <c r="B57" s="25"/>
      <c r="C57" s="60"/>
      <c r="D57" s="32">
        <v>1</v>
      </c>
      <c r="E57" s="27">
        <v>0.2074074074074074</v>
      </c>
      <c r="F57" s="28">
        <v>0.13251028806584361</v>
      </c>
      <c r="G57" s="28">
        <v>0.63868312757201651</v>
      </c>
      <c r="H57" s="28">
        <v>2.1399176954732511E-2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425</v>
      </c>
      <c r="F58" s="31">
        <v>264</v>
      </c>
      <c r="G58" s="31">
        <v>1311</v>
      </c>
      <c r="H58" s="31">
        <v>62</v>
      </c>
    </row>
    <row r="59" spans="1:8" ht="15" customHeight="1">
      <c r="A59" s="57"/>
      <c r="B59" s="25"/>
      <c r="C59" s="60"/>
      <c r="D59" s="32">
        <v>1</v>
      </c>
      <c r="E59" s="27">
        <v>0.20611057225994181</v>
      </c>
      <c r="F59" s="28">
        <v>0.12803103782735209</v>
      </c>
      <c r="G59" s="28">
        <v>0.63579049466537341</v>
      </c>
      <c r="H59" s="28">
        <v>3.0067895247332686E-2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228</v>
      </c>
      <c r="F60" s="31">
        <v>116</v>
      </c>
      <c r="G60" s="31">
        <v>790</v>
      </c>
      <c r="H60" s="31">
        <v>7</v>
      </c>
    </row>
    <row r="61" spans="1:8" ht="15" customHeight="1">
      <c r="A61" s="57"/>
      <c r="B61" s="25"/>
      <c r="C61" s="60"/>
      <c r="D61" s="32">
        <v>1</v>
      </c>
      <c r="E61" s="27">
        <v>0.19982471516213848</v>
      </c>
      <c r="F61" s="28">
        <v>0.10166520595968449</v>
      </c>
      <c r="G61" s="28">
        <v>0.69237510955302362</v>
      </c>
      <c r="H61" s="28">
        <v>6.1349693251533744E-3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538</v>
      </c>
      <c r="F62" s="31">
        <v>245</v>
      </c>
      <c r="G62" s="31">
        <v>1451</v>
      </c>
      <c r="H62" s="31">
        <v>31</v>
      </c>
    </row>
    <row r="63" spans="1:8" ht="15" customHeight="1">
      <c r="A63" s="57"/>
      <c r="B63" s="25"/>
      <c r="C63" s="60"/>
      <c r="D63" s="32">
        <v>1</v>
      </c>
      <c r="E63" s="27">
        <v>0.23752759381898456</v>
      </c>
      <c r="F63" s="28">
        <v>0.10816777041942605</v>
      </c>
      <c r="G63" s="28">
        <v>0.64061810154525389</v>
      </c>
      <c r="H63" s="28">
        <v>1.3686534216335542E-2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231</v>
      </c>
      <c r="F64" s="31">
        <v>123</v>
      </c>
      <c r="G64" s="31">
        <v>817</v>
      </c>
      <c r="H64" s="31">
        <v>16</v>
      </c>
    </row>
    <row r="65" spans="1:8" ht="15" customHeight="1">
      <c r="A65" s="57"/>
      <c r="B65" s="25"/>
      <c r="C65" s="60"/>
      <c r="D65" s="32">
        <v>1</v>
      </c>
      <c r="E65" s="27">
        <v>0.19460825610783489</v>
      </c>
      <c r="F65" s="28">
        <v>0.10362257792754845</v>
      </c>
      <c r="G65" s="28">
        <v>0.68828980623420388</v>
      </c>
      <c r="H65" s="28">
        <v>1.3479359730412805E-2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436</v>
      </c>
      <c r="F66" s="31">
        <v>190</v>
      </c>
      <c r="G66" s="31">
        <v>1884</v>
      </c>
      <c r="H66" s="31">
        <v>29</v>
      </c>
    </row>
    <row r="67" spans="1:8" ht="15" customHeight="1">
      <c r="A67" s="57"/>
      <c r="B67" s="43"/>
      <c r="C67" s="61"/>
      <c r="D67" s="44">
        <v>1</v>
      </c>
      <c r="E67" s="45">
        <v>0.17172115005907837</v>
      </c>
      <c r="F67" s="46">
        <v>7.4832611264277274E-2</v>
      </c>
      <c r="G67" s="46">
        <v>0.74202441906262306</v>
      </c>
      <c r="H67" s="46">
        <v>1.1421819614021268E-2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1563</v>
      </c>
      <c r="F68" s="24">
        <v>470</v>
      </c>
      <c r="G68" s="24">
        <v>863</v>
      </c>
      <c r="H68" s="24">
        <v>56</v>
      </c>
    </row>
    <row r="69" spans="1:8" ht="15" customHeight="1">
      <c r="A69" s="57"/>
      <c r="B69" s="25"/>
      <c r="C69" s="60"/>
      <c r="D69" s="32">
        <v>1</v>
      </c>
      <c r="E69" s="27">
        <v>0.52947154471544711</v>
      </c>
      <c r="F69" s="28">
        <v>0.15921409214092141</v>
      </c>
      <c r="G69" s="28">
        <v>0.29234417344173441</v>
      </c>
      <c r="H69" s="28">
        <v>1.8970189701897018E-2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1013</v>
      </c>
      <c r="F70" s="31">
        <v>460</v>
      </c>
      <c r="G70" s="31">
        <v>1379</v>
      </c>
      <c r="H70" s="31">
        <v>60</v>
      </c>
    </row>
    <row r="71" spans="1:8" ht="15" customHeight="1">
      <c r="A71" s="57"/>
      <c r="B71" s="25"/>
      <c r="C71" s="60"/>
      <c r="D71" s="32">
        <v>1</v>
      </c>
      <c r="E71" s="27">
        <v>0.34787087912087911</v>
      </c>
      <c r="F71" s="28">
        <v>0.15796703296703296</v>
      </c>
      <c r="G71" s="28">
        <v>0.47355769230769229</v>
      </c>
      <c r="H71" s="28">
        <v>2.0604395604395604E-2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637</v>
      </c>
      <c r="F72" s="31">
        <v>571</v>
      </c>
      <c r="G72" s="31">
        <v>2540</v>
      </c>
      <c r="H72" s="31">
        <v>64</v>
      </c>
    </row>
    <row r="73" spans="1:8" ht="15" customHeight="1">
      <c r="A73" s="57"/>
      <c r="B73" s="25"/>
      <c r="C73" s="60"/>
      <c r="D73" s="32">
        <v>1</v>
      </c>
      <c r="E73" s="27">
        <v>0.16710388247639035</v>
      </c>
      <c r="F73" s="28">
        <v>0.14979013641133263</v>
      </c>
      <c r="G73" s="28">
        <v>0.66631689401888772</v>
      </c>
      <c r="H73" s="28">
        <v>1.6789087093389297E-2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198</v>
      </c>
      <c r="F74" s="31">
        <v>203</v>
      </c>
      <c r="G74" s="31">
        <v>2303</v>
      </c>
      <c r="H74" s="31">
        <v>46</v>
      </c>
    </row>
    <row r="75" spans="1:8" ht="15" customHeight="1">
      <c r="A75" s="57"/>
      <c r="B75" s="25"/>
      <c r="C75" s="60"/>
      <c r="D75" s="32">
        <v>1</v>
      </c>
      <c r="E75" s="27">
        <v>7.1999999999999995E-2</v>
      </c>
      <c r="F75" s="28">
        <v>7.3818181818181824E-2</v>
      </c>
      <c r="G75" s="28">
        <v>0.83745454545454545</v>
      </c>
      <c r="H75" s="28">
        <v>1.6727272727272726E-2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44</v>
      </c>
      <c r="F76" s="31">
        <v>43</v>
      </c>
      <c r="G76" s="31">
        <v>1473</v>
      </c>
      <c r="H76" s="31">
        <v>25</v>
      </c>
    </row>
    <row r="77" spans="1:8" ht="15" customHeight="1">
      <c r="A77" s="57"/>
      <c r="B77" s="25"/>
      <c r="C77" s="60"/>
      <c r="D77" s="32">
        <v>1</v>
      </c>
      <c r="E77" s="27">
        <v>2.7760252365930601E-2</v>
      </c>
      <c r="F77" s="28">
        <v>2.7129337539432176E-2</v>
      </c>
      <c r="G77" s="28">
        <v>0.92933753943217667</v>
      </c>
      <c r="H77" s="28">
        <v>1.5772870662460567E-2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78</v>
      </c>
      <c r="F78" s="31">
        <v>47</v>
      </c>
      <c r="G78" s="31">
        <v>1183</v>
      </c>
      <c r="H78" s="31">
        <v>21</v>
      </c>
    </row>
    <row r="79" spans="1:8" ht="15" customHeight="1">
      <c r="A79" s="57"/>
      <c r="B79" s="25"/>
      <c r="C79" s="60"/>
      <c r="D79" s="32">
        <v>1</v>
      </c>
      <c r="E79" s="27">
        <v>5.8690744920993229E-2</v>
      </c>
      <c r="F79" s="28">
        <v>3.5364936042136946E-2</v>
      </c>
      <c r="G79" s="28">
        <v>0.89014296463506393</v>
      </c>
      <c r="H79" s="28">
        <v>1.580135440180587E-2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11</v>
      </c>
      <c r="F80" s="31">
        <v>5</v>
      </c>
      <c r="G80" s="31">
        <v>642</v>
      </c>
      <c r="H80" s="31">
        <v>28</v>
      </c>
    </row>
    <row r="81" spans="1:8" ht="15" customHeight="1">
      <c r="A81" s="57"/>
      <c r="B81" s="25"/>
      <c r="C81" s="60"/>
      <c r="D81" s="32">
        <v>1</v>
      </c>
      <c r="E81" s="27">
        <v>1.6034985422740525E-2</v>
      </c>
      <c r="F81" s="28">
        <v>7.2886297376093291E-3</v>
      </c>
      <c r="G81" s="28">
        <v>0.93586005830903785</v>
      </c>
      <c r="H81" s="28">
        <v>4.0816326530612242E-2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1633</v>
      </c>
      <c r="F84" s="24">
        <v>569</v>
      </c>
      <c r="G84" s="24">
        <v>1898</v>
      </c>
      <c r="H84" s="24">
        <v>87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0.39001671841413899</v>
      </c>
      <c r="F85" s="28">
        <v>0.1358968235013136</v>
      </c>
      <c r="G85" s="28">
        <v>0.45330785765464532</v>
      </c>
      <c r="H85" s="28">
        <v>2.0778600429902077E-2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1018</v>
      </c>
      <c r="F86" s="31">
        <v>523</v>
      </c>
      <c r="G86" s="31">
        <v>2137</v>
      </c>
      <c r="H86" s="31">
        <v>59</v>
      </c>
    </row>
    <row r="87" spans="1:8" ht="15" customHeight="1">
      <c r="A87" s="57"/>
      <c r="B87" s="25"/>
      <c r="C87" s="60"/>
      <c r="D87" s="32">
        <v>1</v>
      </c>
      <c r="E87" s="27">
        <v>0.27241102488627239</v>
      </c>
      <c r="F87" s="28">
        <v>0.13995183302113995</v>
      </c>
      <c r="G87" s="28">
        <v>0.57184907679957186</v>
      </c>
      <c r="H87" s="28">
        <v>1.5788065293015789E-2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398</v>
      </c>
      <c r="F88" s="31">
        <v>299</v>
      </c>
      <c r="G88" s="31">
        <v>1479</v>
      </c>
      <c r="H88" s="31">
        <v>44</v>
      </c>
    </row>
    <row r="89" spans="1:8" ht="15" customHeight="1">
      <c r="A89" s="57"/>
      <c r="B89" s="25"/>
      <c r="C89" s="60"/>
      <c r="D89" s="32">
        <v>1</v>
      </c>
      <c r="E89" s="27">
        <v>0.17927927927927928</v>
      </c>
      <c r="F89" s="28">
        <v>0.1346846846846847</v>
      </c>
      <c r="G89" s="28">
        <v>0.66621621621621618</v>
      </c>
      <c r="H89" s="28">
        <v>1.9819819819819819E-2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333</v>
      </c>
      <c r="F90" s="31">
        <v>301</v>
      </c>
      <c r="G90" s="31">
        <v>2487</v>
      </c>
      <c r="H90" s="31">
        <v>45</v>
      </c>
    </row>
    <row r="91" spans="1:8" ht="15" customHeight="1">
      <c r="A91" s="57"/>
      <c r="B91" s="25"/>
      <c r="C91" s="60"/>
      <c r="D91" s="32">
        <v>1</v>
      </c>
      <c r="E91" s="27">
        <v>0.10518003790271636</v>
      </c>
      <c r="F91" s="28">
        <v>9.5072646873025898E-2</v>
      </c>
      <c r="G91" s="28">
        <v>0.78553379658875555</v>
      </c>
      <c r="H91" s="28">
        <v>1.4213518635502211E-2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74</v>
      </c>
      <c r="F92" s="31">
        <v>68</v>
      </c>
      <c r="G92" s="31">
        <v>1462</v>
      </c>
      <c r="H92" s="31">
        <v>35</v>
      </c>
    </row>
    <row r="93" spans="1:8" ht="15" customHeight="1">
      <c r="A93" s="57"/>
      <c r="B93" s="25"/>
      <c r="C93" s="60"/>
      <c r="D93" s="32">
        <v>1</v>
      </c>
      <c r="E93" s="27">
        <v>4.5149481391092129E-2</v>
      </c>
      <c r="F93" s="28">
        <v>4.148871262965223E-2</v>
      </c>
      <c r="G93" s="28">
        <v>0.89200732153752293</v>
      </c>
      <c r="H93" s="28">
        <v>2.1354484441732765E-2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25</v>
      </c>
      <c r="F94" s="31">
        <v>9</v>
      </c>
      <c r="G94" s="31">
        <v>363</v>
      </c>
      <c r="H94" s="31">
        <v>6</v>
      </c>
    </row>
    <row r="95" spans="1:8" ht="15" customHeight="1">
      <c r="A95" s="57"/>
      <c r="B95" s="25"/>
      <c r="C95" s="60"/>
      <c r="D95" s="32">
        <v>1</v>
      </c>
      <c r="E95" s="27">
        <v>6.2034739454094295E-2</v>
      </c>
      <c r="F95" s="28">
        <v>2.2332506203473945E-2</v>
      </c>
      <c r="G95" s="28">
        <v>0.90074441687344908</v>
      </c>
      <c r="H95" s="28">
        <v>1.488833746898263E-2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5</v>
      </c>
      <c r="F96" s="31">
        <v>2</v>
      </c>
      <c r="G96" s="31">
        <v>352</v>
      </c>
      <c r="H96" s="31">
        <v>14</v>
      </c>
    </row>
    <row r="97" spans="1:8" ht="15" customHeight="1">
      <c r="A97" s="57"/>
      <c r="B97" s="25"/>
      <c r="C97" s="60"/>
      <c r="D97" s="32">
        <v>1</v>
      </c>
      <c r="E97" s="27">
        <v>1.3404825737265416E-2</v>
      </c>
      <c r="F97" s="28">
        <v>5.3619302949061663E-3</v>
      </c>
      <c r="G97" s="28">
        <v>0.94369973190348522</v>
      </c>
      <c r="H97" s="28">
        <v>3.7533512064343161E-2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27</v>
      </c>
      <c r="H98" s="31">
        <v>0</v>
      </c>
    </row>
    <row r="99" spans="1:8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0.9642857142857143</v>
      </c>
      <c r="H99" s="28">
        <v>0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1333" priority="56" rank="1"/>
  </conditionalFormatting>
  <conditionalFormatting sqref="E67:H67">
    <cfRule type="top10" dxfId="1332" priority="49" rank="1"/>
  </conditionalFormatting>
  <conditionalFormatting sqref="E65:H65">
    <cfRule type="top10" dxfId="1331" priority="48" rank="1"/>
  </conditionalFormatting>
  <conditionalFormatting sqref="E63:H63">
    <cfRule type="top10" dxfId="1330" priority="47" rank="1"/>
  </conditionalFormatting>
  <conditionalFormatting sqref="E61:H61">
    <cfRule type="top10" dxfId="1329" priority="46" rank="1"/>
  </conditionalFormatting>
  <conditionalFormatting sqref="E59:H59">
    <cfRule type="top10" dxfId="1328" priority="45" rank="1"/>
  </conditionalFormatting>
  <conditionalFormatting sqref="E57:H57">
    <cfRule type="top10" dxfId="1327" priority="44" rank="1"/>
  </conditionalFormatting>
  <conditionalFormatting sqref="E55:H55">
    <cfRule type="top10" dxfId="1326" priority="43" rank="1"/>
  </conditionalFormatting>
  <conditionalFormatting sqref="E53:H53">
    <cfRule type="top10" dxfId="1325" priority="42" rank="1"/>
  </conditionalFormatting>
  <conditionalFormatting sqref="E51:H51">
    <cfRule type="top10" dxfId="1324" priority="41" rank="1"/>
  </conditionalFormatting>
  <conditionalFormatting sqref="E49:H49">
    <cfRule type="top10" dxfId="1323" priority="40" rank="1"/>
  </conditionalFormatting>
  <conditionalFormatting sqref="E47:H47">
    <cfRule type="top10" dxfId="1322" priority="39" rank="1"/>
  </conditionalFormatting>
  <conditionalFormatting sqref="E45:H45">
    <cfRule type="top10" dxfId="1321" priority="38" rank="1"/>
  </conditionalFormatting>
  <conditionalFormatting sqref="E43:H43">
    <cfRule type="top10" dxfId="1320" priority="37" rank="1"/>
  </conditionalFormatting>
  <conditionalFormatting sqref="E41:H41">
    <cfRule type="top10" dxfId="1319" priority="36" rank="1"/>
  </conditionalFormatting>
  <conditionalFormatting sqref="E39:H39">
    <cfRule type="top10" dxfId="1318" priority="35" rank="1"/>
  </conditionalFormatting>
  <conditionalFormatting sqref="E37:H37">
    <cfRule type="top10" dxfId="1317" priority="34" rank="1"/>
  </conditionalFormatting>
  <conditionalFormatting sqref="E35:H35">
    <cfRule type="top10" dxfId="1316" priority="32" rank="1"/>
  </conditionalFormatting>
  <conditionalFormatting sqref="E33:H33">
    <cfRule type="top10" dxfId="1315" priority="31" rank="1"/>
  </conditionalFormatting>
  <conditionalFormatting sqref="E31:H31">
    <cfRule type="top10" dxfId="1314" priority="30" rank="1"/>
  </conditionalFormatting>
  <conditionalFormatting sqref="E29:H29">
    <cfRule type="top10" dxfId="1313" priority="29" rank="1"/>
  </conditionalFormatting>
  <conditionalFormatting sqref="E27:H27">
    <cfRule type="top10" dxfId="1312" priority="28" rank="1"/>
  </conditionalFormatting>
  <conditionalFormatting sqref="E21:H21">
    <cfRule type="top10" dxfId="1311" priority="27" rank="1"/>
  </conditionalFormatting>
  <conditionalFormatting sqref="E19:H19">
    <cfRule type="top10" dxfId="1310" priority="26" rank="1"/>
  </conditionalFormatting>
  <conditionalFormatting sqref="E17:H17">
    <cfRule type="top10" dxfId="1309" priority="25" rank="1"/>
  </conditionalFormatting>
  <conditionalFormatting sqref="E15:H15">
    <cfRule type="top10" dxfId="1308" priority="24" rank="1"/>
  </conditionalFormatting>
  <conditionalFormatting sqref="E13:H13">
    <cfRule type="top10" dxfId="1307" priority="23" rank="1"/>
  </conditionalFormatting>
  <conditionalFormatting sqref="E11:H11">
    <cfRule type="top10" dxfId="1306" priority="22" rank="1"/>
  </conditionalFormatting>
  <conditionalFormatting sqref="E23:H23">
    <cfRule type="top10" dxfId="1305" priority="21" rank="1"/>
  </conditionalFormatting>
  <conditionalFormatting sqref="E25:H25">
    <cfRule type="top10" dxfId="1304" priority="20" rank="1"/>
  </conditionalFormatting>
  <conditionalFormatting sqref="E81:H81">
    <cfRule type="top10" dxfId="1303" priority="17" rank="1"/>
  </conditionalFormatting>
  <conditionalFormatting sqref="E79:H79">
    <cfRule type="top10" dxfId="1302" priority="16" rank="1"/>
  </conditionalFormatting>
  <conditionalFormatting sqref="E77:H77">
    <cfRule type="top10" dxfId="1301" priority="15" rank="1"/>
  </conditionalFormatting>
  <conditionalFormatting sqref="E75:H75">
    <cfRule type="top10" dxfId="1300" priority="14" rank="1"/>
  </conditionalFormatting>
  <conditionalFormatting sqref="E73:H73">
    <cfRule type="top10" dxfId="1299" priority="13" rank="1"/>
  </conditionalFormatting>
  <conditionalFormatting sqref="E71:H71">
    <cfRule type="top10" dxfId="1298" priority="12" rank="1"/>
  </conditionalFormatting>
  <conditionalFormatting sqref="E69:H69">
    <cfRule type="top10" dxfId="1297" priority="11" rank="1"/>
  </conditionalFormatting>
  <conditionalFormatting sqref="E101:H101">
    <cfRule type="top10" dxfId="1296" priority="9" rank="1"/>
  </conditionalFormatting>
  <conditionalFormatting sqref="E99:H99">
    <cfRule type="top10" dxfId="1295" priority="8" rank="1"/>
  </conditionalFormatting>
  <conditionalFormatting sqref="E97:H97">
    <cfRule type="top10" dxfId="1294" priority="7" rank="1"/>
  </conditionalFormatting>
  <conditionalFormatting sqref="E95:H95">
    <cfRule type="top10" dxfId="1293" priority="6" rank="1"/>
  </conditionalFormatting>
  <conditionalFormatting sqref="E93:H93">
    <cfRule type="top10" dxfId="1292" priority="5" rank="1"/>
  </conditionalFormatting>
  <conditionalFormatting sqref="E91:H91">
    <cfRule type="top10" dxfId="1291" priority="4" rank="1"/>
  </conditionalFormatting>
  <conditionalFormatting sqref="E89:H89">
    <cfRule type="top10" dxfId="1290" priority="3" rank="1"/>
  </conditionalFormatting>
  <conditionalFormatting sqref="E87:H87">
    <cfRule type="top10" dxfId="1289" priority="2" rank="1"/>
  </conditionalFormatting>
  <conditionalFormatting sqref="E85:H85">
    <cfRule type="top10" dxfId="128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286</v>
      </c>
    </row>
    <row r="4" spans="1:16384" ht="15" customHeight="1">
      <c r="B4" s="3" t="s">
        <v>291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4725</v>
      </c>
      <c r="F8" s="17">
        <v>1460</v>
      </c>
      <c r="G8" s="17">
        <v>9681</v>
      </c>
      <c r="H8" s="17">
        <v>292</v>
      </c>
    </row>
    <row r="9" spans="1:16384" ht="15" customHeight="1">
      <c r="A9" s="57"/>
      <c r="B9" s="64"/>
      <c r="C9" s="65"/>
      <c r="D9" s="18">
        <v>1</v>
      </c>
      <c r="E9" s="19">
        <v>0.29242480505012997</v>
      </c>
      <c r="F9" s="20">
        <v>9.0357717539299415E-2</v>
      </c>
      <c r="G9" s="20">
        <v>0.59914593390271076</v>
      </c>
      <c r="H9" s="20">
        <v>1.8071543507859885E-2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727</v>
      </c>
      <c r="F10" s="24">
        <v>505</v>
      </c>
      <c r="G10" s="24">
        <v>3663</v>
      </c>
      <c r="H10" s="24">
        <v>97</v>
      </c>
    </row>
    <row r="11" spans="1:16384" ht="15" customHeight="1">
      <c r="A11" s="57"/>
      <c r="B11" s="25"/>
      <c r="C11" s="60"/>
      <c r="D11" s="26">
        <v>1</v>
      </c>
      <c r="E11" s="27">
        <v>0.14563301282051283</v>
      </c>
      <c r="F11" s="28">
        <v>0.10116185897435898</v>
      </c>
      <c r="G11" s="28">
        <v>0.73377403846153844</v>
      </c>
      <c r="H11" s="28">
        <v>1.9431089743589744E-2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3942</v>
      </c>
      <c r="F12" s="31">
        <v>942</v>
      </c>
      <c r="G12" s="31">
        <v>5830</v>
      </c>
      <c r="H12" s="31">
        <v>195</v>
      </c>
    </row>
    <row r="13" spans="1:16384" ht="15" customHeight="1">
      <c r="A13" s="57"/>
      <c r="B13" s="43"/>
      <c r="C13" s="61"/>
      <c r="D13" s="44">
        <v>1</v>
      </c>
      <c r="E13" s="45">
        <v>0.36135301127509395</v>
      </c>
      <c r="F13" s="46">
        <v>8.6350719589329911E-2</v>
      </c>
      <c r="G13" s="46">
        <v>0.53442112017600152</v>
      </c>
      <c r="H13" s="46">
        <v>1.7875148959574663E-2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80</v>
      </c>
      <c r="F14" s="24">
        <v>36</v>
      </c>
      <c r="G14" s="24">
        <v>243</v>
      </c>
      <c r="H14" s="24">
        <v>2</v>
      </c>
    </row>
    <row r="15" spans="1:16384" ht="15" customHeight="1">
      <c r="A15" s="57"/>
      <c r="B15" s="25"/>
      <c r="C15" s="60"/>
      <c r="D15" s="32">
        <v>1</v>
      </c>
      <c r="E15" s="27">
        <v>0.22160664819944598</v>
      </c>
      <c r="F15" s="28">
        <v>9.9722991689750698E-2</v>
      </c>
      <c r="G15" s="28">
        <v>0.67313019390581719</v>
      </c>
      <c r="H15" s="28">
        <v>5.5401662049861496E-3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160</v>
      </c>
      <c r="F16" s="31">
        <v>65</v>
      </c>
      <c r="G16" s="31">
        <v>459</v>
      </c>
      <c r="H16" s="31">
        <v>11</v>
      </c>
    </row>
    <row r="17" spans="1:8" ht="15" customHeight="1">
      <c r="A17" s="57"/>
      <c r="B17" s="25"/>
      <c r="C17" s="60"/>
      <c r="D17" s="32">
        <v>1</v>
      </c>
      <c r="E17" s="27">
        <v>0.23021582733812951</v>
      </c>
      <c r="F17" s="28">
        <v>9.3525179856115109E-2</v>
      </c>
      <c r="G17" s="28">
        <v>0.66043165467625897</v>
      </c>
      <c r="H17" s="28">
        <v>1.5827338129496403E-2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269</v>
      </c>
      <c r="F18" s="31">
        <v>79</v>
      </c>
      <c r="G18" s="31">
        <v>503</v>
      </c>
      <c r="H18" s="31">
        <v>16</v>
      </c>
    </row>
    <row r="19" spans="1:8" ht="15" customHeight="1">
      <c r="A19" s="57"/>
      <c r="B19" s="25"/>
      <c r="C19" s="60"/>
      <c r="D19" s="32">
        <v>1</v>
      </c>
      <c r="E19" s="27">
        <v>0.31026528258362168</v>
      </c>
      <c r="F19" s="28">
        <v>9.1118800461361019E-2</v>
      </c>
      <c r="G19" s="28">
        <v>0.58016147635524795</v>
      </c>
      <c r="H19" s="28">
        <v>1.845444059976932E-2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557</v>
      </c>
      <c r="F20" s="31">
        <v>157</v>
      </c>
      <c r="G20" s="31">
        <v>996</v>
      </c>
      <c r="H20" s="31">
        <v>39</v>
      </c>
    </row>
    <row r="21" spans="1:8" ht="15" customHeight="1">
      <c r="A21" s="57"/>
      <c r="B21" s="25"/>
      <c r="C21" s="60"/>
      <c r="D21" s="32">
        <v>1</v>
      </c>
      <c r="E21" s="27">
        <v>0.31846769582618639</v>
      </c>
      <c r="F21" s="28">
        <v>8.9765580331618064E-2</v>
      </c>
      <c r="G21" s="28">
        <v>0.56946826758147517</v>
      </c>
      <c r="H21" s="28">
        <v>2.2298456260720412E-2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1295</v>
      </c>
      <c r="F22" s="31">
        <v>325</v>
      </c>
      <c r="G22" s="31">
        <v>1885</v>
      </c>
      <c r="H22" s="31">
        <v>59</v>
      </c>
    </row>
    <row r="23" spans="1:8" ht="15" customHeight="1">
      <c r="A23" s="57"/>
      <c r="B23" s="25"/>
      <c r="C23" s="60"/>
      <c r="D23" s="26">
        <v>1</v>
      </c>
      <c r="E23" s="27">
        <v>0.36335578002244667</v>
      </c>
      <c r="F23" s="28">
        <v>9.1189674523007858E-2</v>
      </c>
      <c r="G23" s="28">
        <v>0.52890011223344557</v>
      </c>
      <c r="H23" s="28">
        <v>1.6554433221099889E-2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1518</v>
      </c>
      <c r="F24" s="31">
        <v>455</v>
      </c>
      <c r="G24" s="31">
        <v>2667</v>
      </c>
      <c r="H24" s="31">
        <v>76</v>
      </c>
    </row>
    <row r="25" spans="1:8" ht="15" customHeight="1">
      <c r="A25" s="57"/>
      <c r="B25" s="25"/>
      <c r="C25" s="60"/>
      <c r="D25" s="26">
        <v>1</v>
      </c>
      <c r="E25" s="27">
        <v>0.32188295165394404</v>
      </c>
      <c r="F25" s="28">
        <v>9.6480067854113657E-2</v>
      </c>
      <c r="G25" s="28">
        <v>0.56552162849872778</v>
      </c>
      <c r="H25" s="28">
        <v>1.6115351993214587E-2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769</v>
      </c>
      <c r="F26" s="31">
        <v>327</v>
      </c>
      <c r="G26" s="31">
        <v>2699</v>
      </c>
      <c r="H26" s="31">
        <v>87</v>
      </c>
    </row>
    <row r="27" spans="1:8" ht="15" customHeight="1">
      <c r="A27" s="57"/>
      <c r="B27" s="43"/>
      <c r="C27" s="61"/>
      <c r="D27" s="44">
        <v>1</v>
      </c>
      <c r="E27" s="45">
        <v>0.19809376609994847</v>
      </c>
      <c r="F27" s="46">
        <v>8.423493044822257E-2</v>
      </c>
      <c r="G27" s="46">
        <v>0.69526017516743943</v>
      </c>
      <c r="H27" s="46">
        <v>2.241112828438949E-2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2830</v>
      </c>
      <c r="F28" s="24">
        <v>452</v>
      </c>
      <c r="G28" s="24">
        <v>2177</v>
      </c>
      <c r="H28" s="24">
        <v>95</v>
      </c>
    </row>
    <row r="29" spans="1:8" ht="15" customHeight="1">
      <c r="A29" s="57"/>
      <c r="B29" s="25"/>
      <c r="C29" s="60"/>
      <c r="D29" s="32">
        <v>1</v>
      </c>
      <c r="E29" s="27">
        <v>0.50954267194814551</v>
      </c>
      <c r="F29" s="28">
        <v>8.1382787180410518E-2</v>
      </c>
      <c r="G29" s="28">
        <v>0.39196975153042851</v>
      </c>
      <c r="H29" s="28">
        <v>1.7104789341015485E-2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933</v>
      </c>
      <c r="F30" s="31">
        <v>385</v>
      </c>
      <c r="G30" s="31">
        <v>2657</v>
      </c>
      <c r="H30" s="31">
        <v>73</v>
      </c>
    </row>
    <row r="31" spans="1:8" ht="15" customHeight="1">
      <c r="A31" s="57"/>
      <c r="B31" s="25"/>
      <c r="C31" s="60"/>
      <c r="D31" s="32">
        <v>1</v>
      </c>
      <c r="E31" s="27">
        <v>0.23048418972332016</v>
      </c>
      <c r="F31" s="28">
        <v>9.5108695652173919E-2</v>
      </c>
      <c r="G31" s="28">
        <v>0.65637351778656128</v>
      </c>
      <c r="H31" s="28">
        <v>1.8033596837944664E-2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65</v>
      </c>
      <c r="F32" s="31">
        <v>44</v>
      </c>
      <c r="G32" s="31">
        <v>261</v>
      </c>
      <c r="H32" s="31">
        <v>8</v>
      </c>
    </row>
    <row r="33" spans="1:8" ht="15" customHeight="1">
      <c r="A33" s="57"/>
      <c r="B33" s="25"/>
      <c r="C33" s="60"/>
      <c r="D33" s="32">
        <v>1</v>
      </c>
      <c r="E33" s="27">
        <v>0.17195767195767195</v>
      </c>
      <c r="F33" s="28">
        <v>0.1164021164021164</v>
      </c>
      <c r="G33" s="28">
        <v>0.69047619047619047</v>
      </c>
      <c r="H33" s="28">
        <v>2.1164021164021163E-2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456</v>
      </c>
      <c r="F34" s="31">
        <v>280</v>
      </c>
      <c r="G34" s="31">
        <v>2339</v>
      </c>
      <c r="H34" s="31">
        <v>44</v>
      </c>
    </row>
    <row r="35" spans="1:8" ht="15" customHeight="1">
      <c r="A35" s="57"/>
      <c r="B35" s="43"/>
      <c r="C35" s="61"/>
      <c r="D35" s="44">
        <v>1</v>
      </c>
      <c r="E35" s="45">
        <v>0.14620070535428023</v>
      </c>
      <c r="F35" s="46">
        <v>8.9772362936838726E-2</v>
      </c>
      <c r="G35" s="46">
        <v>0.74991984610452067</v>
      </c>
      <c r="H35" s="46">
        <v>1.4107085604360373E-2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807</v>
      </c>
      <c r="F36" s="24">
        <v>182</v>
      </c>
      <c r="G36" s="24">
        <v>200</v>
      </c>
      <c r="H36" s="24">
        <v>16</v>
      </c>
    </row>
    <row r="37" spans="1:8" ht="15" customHeight="1">
      <c r="A37" s="57"/>
      <c r="B37" s="25"/>
      <c r="C37" s="60"/>
      <c r="D37" s="32">
        <v>1</v>
      </c>
      <c r="E37" s="27">
        <v>0.66970954356846468</v>
      </c>
      <c r="F37" s="28">
        <v>0.15103734439834024</v>
      </c>
      <c r="G37" s="28">
        <v>0.16597510373443983</v>
      </c>
      <c r="H37" s="28">
        <v>1.3278008298755186E-2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766</v>
      </c>
      <c r="F38" s="31">
        <v>220</v>
      </c>
      <c r="G38" s="31">
        <v>532</v>
      </c>
      <c r="H38" s="31">
        <v>28</v>
      </c>
    </row>
    <row r="39" spans="1:8" ht="15" customHeight="1">
      <c r="A39" s="57"/>
      <c r="B39" s="25"/>
      <c r="C39" s="60"/>
      <c r="D39" s="32">
        <v>1</v>
      </c>
      <c r="E39" s="27">
        <v>0.49547218628719275</v>
      </c>
      <c r="F39" s="28">
        <v>0.14230271668822769</v>
      </c>
      <c r="G39" s="28">
        <v>0.34411384217335056</v>
      </c>
      <c r="H39" s="28">
        <v>1.8111254851228976E-2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2915</v>
      </c>
      <c r="F40" s="31">
        <v>1007</v>
      </c>
      <c r="G40" s="31">
        <v>8678</v>
      </c>
      <c r="H40" s="31">
        <v>179</v>
      </c>
    </row>
    <row r="41" spans="1:8" ht="15" customHeight="1">
      <c r="A41" s="57"/>
      <c r="B41" s="43"/>
      <c r="C41" s="61"/>
      <c r="D41" s="44">
        <v>1</v>
      </c>
      <c r="E41" s="45">
        <v>0.22810861569762891</v>
      </c>
      <c r="F41" s="46">
        <v>7.8801158150089992E-2</v>
      </c>
      <c r="G41" s="46">
        <v>0.67908287033414194</v>
      </c>
      <c r="H41" s="46">
        <v>1.4007355818139134E-2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180</v>
      </c>
      <c r="F42" s="38">
        <v>55</v>
      </c>
      <c r="G42" s="38">
        <v>255</v>
      </c>
      <c r="H42" s="38">
        <v>7</v>
      </c>
    </row>
    <row r="43" spans="1:8" ht="15" customHeight="1">
      <c r="A43" s="57"/>
      <c r="B43" s="25"/>
      <c r="C43" s="60"/>
      <c r="D43" s="32">
        <v>1</v>
      </c>
      <c r="E43" s="27">
        <v>0.36217303822937624</v>
      </c>
      <c r="F43" s="28">
        <v>0.11066398390342053</v>
      </c>
      <c r="G43" s="28">
        <v>0.51307847082494973</v>
      </c>
      <c r="H43" s="28">
        <v>1.4084507042253521E-2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2529</v>
      </c>
      <c r="F44" s="40">
        <v>806</v>
      </c>
      <c r="G44" s="40">
        <v>4738</v>
      </c>
      <c r="H44" s="40">
        <v>74</v>
      </c>
    </row>
    <row r="45" spans="1:8" ht="15" customHeight="1">
      <c r="A45" s="57"/>
      <c r="B45" s="25"/>
      <c r="C45" s="60"/>
      <c r="D45" s="32">
        <v>1</v>
      </c>
      <c r="E45" s="27">
        <v>0.31042101387013626</v>
      </c>
      <c r="F45" s="28">
        <v>9.8932122253590285E-2</v>
      </c>
      <c r="G45" s="28">
        <v>0.58156376580336322</v>
      </c>
      <c r="H45" s="28">
        <v>9.0830980729102746E-3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1611</v>
      </c>
      <c r="F46" s="40">
        <v>472</v>
      </c>
      <c r="G46" s="40">
        <v>3027</v>
      </c>
      <c r="H46" s="40">
        <v>87</v>
      </c>
    </row>
    <row r="47" spans="1:8" ht="15" customHeight="1">
      <c r="A47" s="57"/>
      <c r="B47" s="25"/>
      <c r="C47" s="60"/>
      <c r="D47" s="32">
        <v>1</v>
      </c>
      <c r="E47" s="27">
        <v>0.30998653069078314</v>
      </c>
      <c r="F47" s="28">
        <v>9.0821627862228207E-2</v>
      </c>
      <c r="G47" s="28">
        <v>0.58245141427746772</v>
      </c>
      <c r="H47" s="28">
        <v>1.6740427169520879E-2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316</v>
      </c>
      <c r="F48" s="40">
        <v>100</v>
      </c>
      <c r="G48" s="40">
        <v>1412</v>
      </c>
      <c r="H48" s="40">
        <v>30</v>
      </c>
    </row>
    <row r="49" spans="1:8" ht="15" customHeight="1">
      <c r="A49" s="57"/>
      <c r="B49" s="43"/>
      <c r="C49" s="61"/>
      <c r="D49" s="44">
        <v>1</v>
      </c>
      <c r="E49" s="45">
        <v>0.17007534983853606</v>
      </c>
      <c r="F49" s="46">
        <v>5.3821313240043057E-2</v>
      </c>
      <c r="G49" s="46">
        <v>0.75995694294940797</v>
      </c>
      <c r="H49" s="46">
        <v>1.6146393972012917E-2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860</v>
      </c>
      <c r="F50" s="24">
        <v>304</v>
      </c>
      <c r="G50" s="24">
        <v>1608</v>
      </c>
      <c r="H50" s="24">
        <v>79</v>
      </c>
    </row>
    <row r="51" spans="1:8" ht="15" customHeight="1">
      <c r="A51" s="57"/>
      <c r="B51" s="25"/>
      <c r="C51" s="60"/>
      <c r="D51" s="32">
        <v>1</v>
      </c>
      <c r="E51" s="27">
        <v>0.30164854437039634</v>
      </c>
      <c r="F51" s="28">
        <v>0.10662925289372151</v>
      </c>
      <c r="G51" s="28">
        <v>0.56401262714836897</v>
      </c>
      <c r="H51" s="28">
        <v>2.7709575587513153E-2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665</v>
      </c>
      <c r="F52" s="31">
        <v>206</v>
      </c>
      <c r="G52" s="31">
        <v>1086</v>
      </c>
      <c r="H52" s="31">
        <v>18</v>
      </c>
    </row>
    <row r="53" spans="1:8" ht="15" customHeight="1">
      <c r="A53" s="57"/>
      <c r="B53" s="25"/>
      <c r="C53" s="60"/>
      <c r="D53" s="32">
        <v>1</v>
      </c>
      <c r="E53" s="27">
        <v>0.33670886075949369</v>
      </c>
      <c r="F53" s="28">
        <v>0.10430379746835443</v>
      </c>
      <c r="G53" s="28">
        <v>0.54987341772151899</v>
      </c>
      <c r="H53" s="28">
        <v>9.1139240506329117E-3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275</v>
      </c>
      <c r="F54" s="31">
        <v>86</v>
      </c>
      <c r="G54" s="31">
        <v>544</v>
      </c>
      <c r="H54" s="31">
        <v>18</v>
      </c>
    </row>
    <row r="55" spans="1:8" ht="15" customHeight="1">
      <c r="A55" s="57"/>
      <c r="B55" s="25"/>
      <c r="C55" s="60"/>
      <c r="D55" s="32">
        <v>1</v>
      </c>
      <c r="E55" s="27">
        <v>0.29794149512459372</v>
      </c>
      <c r="F55" s="28">
        <v>9.3174431202600216E-2</v>
      </c>
      <c r="G55" s="28">
        <v>0.58938244853737809</v>
      </c>
      <c r="H55" s="28">
        <v>1.9501625135427952E-2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384</v>
      </c>
      <c r="F56" s="31">
        <v>130</v>
      </c>
      <c r="G56" s="31">
        <v>681</v>
      </c>
      <c r="H56" s="31">
        <v>20</v>
      </c>
    </row>
    <row r="57" spans="1:8" ht="15" customHeight="1">
      <c r="A57" s="57"/>
      <c r="B57" s="25"/>
      <c r="C57" s="60"/>
      <c r="D57" s="32">
        <v>1</v>
      </c>
      <c r="E57" s="27">
        <v>0.31604938271604938</v>
      </c>
      <c r="F57" s="28">
        <v>0.10699588477366255</v>
      </c>
      <c r="G57" s="28">
        <v>0.56049382716049378</v>
      </c>
      <c r="H57" s="28">
        <v>1.646090534979424E-2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572</v>
      </c>
      <c r="F58" s="31">
        <v>202</v>
      </c>
      <c r="G58" s="31">
        <v>1224</v>
      </c>
      <c r="H58" s="31">
        <v>64</v>
      </c>
    </row>
    <row r="59" spans="1:8" ht="15" customHeight="1">
      <c r="A59" s="57"/>
      <c r="B59" s="25"/>
      <c r="C59" s="60"/>
      <c r="D59" s="32">
        <v>1</v>
      </c>
      <c r="E59" s="27">
        <v>0.27740058195926287</v>
      </c>
      <c r="F59" s="28">
        <v>9.7963142580019397E-2</v>
      </c>
      <c r="G59" s="28">
        <v>0.59359844810863238</v>
      </c>
      <c r="H59" s="28">
        <v>3.1037827352085354E-2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334</v>
      </c>
      <c r="F60" s="31">
        <v>95</v>
      </c>
      <c r="G60" s="31">
        <v>702</v>
      </c>
      <c r="H60" s="31">
        <v>10</v>
      </c>
    </row>
    <row r="61" spans="1:8" ht="15" customHeight="1">
      <c r="A61" s="57"/>
      <c r="B61" s="25"/>
      <c r="C61" s="60"/>
      <c r="D61" s="32">
        <v>1</v>
      </c>
      <c r="E61" s="27">
        <v>0.2927256792287467</v>
      </c>
      <c r="F61" s="28">
        <v>8.3260297984224366E-2</v>
      </c>
      <c r="G61" s="28">
        <v>0.61524978089395266</v>
      </c>
      <c r="H61" s="28">
        <v>8.7642418930762491E-3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717</v>
      </c>
      <c r="F62" s="31">
        <v>188</v>
      </c>
      <c r="G62" s="31">
        <v>1328</v>
      </c>
      <c r="H62" s="31">
        <v>32</v>
      </c>
    </row>
    <row r="63" spans="1:8" ht="15" customHeight="1">
      <c r="A63" s="57"/>
      <c r="B63" s="25"/>
      <c r="C63" s="60"/>
      <c r="D63" s="32">
        <v>1</v>
      </c>
      <c r="E63" s="27">
        <v>0.31655629139072849</v>
      </c>
      <c r="F63" s="28">
        <v>8.300220750551876E-2</v>
      </c>
      <c r="G63" s="28">
        <v>0.5863134657836645</v>
      </c>
      <c r="H63" s="28">
        <v>1.41280353200883E-2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318</v>
      </c>
      <c r="F64" s="31">
        <v>100</v>
      </c>
      <c r="G64" s="31">
        <v>748</v>
      </c>
      <c r="H64" s="31">
        <v>21</v>
      </c>
    </row>
    <row r="65" spans="1:8" ht="15" customHeight="1">
      <c r="A65" s="57"/>
      <c r="B65" s="25"/>
      <c r="C65" s="60"/>
      <c r="D65" s="32">
        <v>1</v>
      </c>
      <c r="E65" s="27">
        <v>0.26790227464195449</v>
      </c>
      <c r="F65" s="28">
        <v>8.4245998315080034E-2</v>
      </c>
      <c r="G65" s="28">
        <v>0.63016006739679864</v>
      </c>
      <c r="H65" s="28">
        <v>1.7691659646166806E-2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600</v>
      </c>
      <c r="F66" s="31">
        <v>149</v>
      </c>
      <c r="G66" s="31">
        <v>1760</v>
      </c>
      <c r="H66" s="31">
        <v>30</v>
      </c>
    </row>
    <row r="67" spans="1:8" ht="15" customHeight="1">
      <c r="A67" s="57"/>
      <c r="B67" s="43"/>
      <c r="C67" s="61"/>
      <c r="D67" s="44">
        <v>1</v>
      </c>
      <c r="E67" s="45">
        <v>0.23631350925561245</v>
      </c>
      <c r="F67" s="46">
        <v>5.868452146514376E-2</v>
      </c>
      <c r="G67" s="46">
        <v>0.69318629381646313</v>
      </c>
      <c r="H67" s="46">
        <v>1.1815675462780622E-2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1848</v>
      </c>
      <c r="F68" s="24">
        <v>389</v>
      </c>
      <c r="G68" s="24">
        <v>661</v>
      </c>
      <c r="H68" s="24">
        <v>54</v>
      </c>
    </row>
    <row r="69" spans="1:8" ht="15" customHeight="1">
      <c r="A69" s="57"/>
      <c r="B69" s="25"/>
      <c r="C69" s="60"/>
      <c r="D69" s="32">
        <v>1</v>
      </c>
      <c r="E69" s="27">
        <v>0.62601626016260159</v>
      </c>
      <c r="F69" s="28">
        <v>0.13177506775067752</v>
      </c>
      <c r="G69" s="28">
        <v>0.22391598915989161</v>
      </c>
      <c r="H69" s="28">
        <v>1.8292682926829267E-2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1464</v>
      </c>
      <c r="F70" s="31">
        <v>332</v>
      </c>
      <c r="G70" s="31">
        <v>1057</v>
      </c>
      <c r="H70" s="31">
        <v>59</v>
      </c>
    </row>
    <row r="71" spans="1:8" ht="15" customHeight="1">
      <c r="A71" s="57"/>
      <c r="B71" s="25"/>
      <c r="C71" s="60"/>
      <c r="D71" s="32">
        <v>1</v>
      </c>
      <c r="E71" s="27">
        <v>0.50274725274725274</v>
      </c>
      <c r="F71" s="28">
        <v>0.11401098901098901</v>
      </c>
      <c r="G71" s="28">
        <v>0.36298076923076922</v>
      </c>
      <c r="H71" s="28">
        <v>2.0260989010989012E-2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918</v>
      </c>
      <c r="F72" s="31">
        <v>451</v>
      </c>
      <c r="G72" s="31">
        <v>2384</v>
      </c>
      <c r="H72" s="31">
        <v>59</v>
      </c>
    </row>
    <row r="73" spans="1:8" ht="15" customHeight="1">
      <c r="A73" s="57"/>
      <c r="B73" s="25"/>
      <c r="C73" s="60"/>
      <c r="D73" s="32">
        <v>1</v>
      </c>
      <c r="E73" s="27">
        <v>0.24081846799580273</v>
      </c>
      <c r="F73" s="28">
        <v>0.1183105981112277</v>
      </c>
      <c r="G73" s="28">
        <v>0.62539349422875135</v>
      </c>
      <c r="H73" s="28">
        <v>1.5477439664218258E-2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295</v>
      </c>
      <c r="F74" s="31">
        <v>184</v>
      </c>
      <c r="G74" s="31">
        <v>2229</v>
      </c>
      <c r="H74" s="31">
        <v>42</v>
      </c>
    </row>
    <row r="75" spans="1:8" ht="15" customHeight="1">
      <c r="A75" s="57"/>
      <c r="B75" s="25"/>
      <c r="C75" s="60"/>
      <c r="D75" s="32">
        <v>1</v>
      </c>
      <c r="E75" s="27">
        <v>0.10727272727272727</v>
      </c>
      <c r="F75" s="28">
        <v>6.6909090909090904E-2</v>
      </c>
      <c r="G75" s="28">
        <v>0.81054545454545457</v>
      </c>
      <c r="H75" s="28">
        <v>1.5272727272727273E-2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57</v>
      </c>
      <c r="F76" s="31">
        <v>41</v>
      </c>
      <c r="G76" s="31">
        <v>1460</v>
      </c>
      <c r="H76" s="31">
        <v>27</v>
      </c>
    </row>
    <row r="77" spans="1:8" ht="15" customHeight="1">
      <c r="A77" s="57"/>
      <c r="B77" s="25"/>
      <c r="C77" s="60"/>
      <c r="D77" s="32">
        <v>1</v>
      </c>
      <c r="E77" s="27">
        <v>3.5962145110410092E-2</v>
      </c>
      <c r="F77" s="28">
        <v>2.5867507886435333E-2</v>
      </c>
      <c r="G77" s="28">
        <v>0.92113564668769721</v>
      </c>
      <c r="H77" s="28">
        <v>1.7034700315457414E-2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98</v>
      </c>
      <c r="F78" s="31">
        <v>47</v>
      </c>
      <c r="G78" s="31">
        <v>1163</v>
      </c>
      <c r="H78" s="31">
        <v>21</v>
      </c>
    </row>
    <row r="79" spans="1:8" ht="15" customHeight="1">
      <c r="A79" s="57"/>
      <c r="B79" s="25"/>
      <c r="C79" s="60"/>
      <c r="D79" s="32">
        <v>1</v>
      </c>
      <c r="E79" s="27">
        <v>7.3739653875094055E-2</v>
      </c>
      <c r="F79" s="28">
        <v>3.5364936042136946E-2</v>
      </c>
      <c r="G79" s="28">
        <v>0.8750940556809631</v>
      </c>
      <c r="H79" s="28">
        <v>1.580135440180587E-2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9</v>
      </c>
      <c r="F80" s="31">
        <v>5</v>
      </c>
      <c r="G80" s="31">
        <v>645</v>
      </c>
      <c r="H80" s="31">
        <v>27</v>
      </c>
    </row>
    <row r="81" spans="1:8" ht="15" customHeight="1">
      <c r="A81" s="57"/>
      <c r="B81" s="25"/>
      <c r="C81" s="60"/>
      <c r="D81" s="32">
        <v>1</v>
      </c>
      <c r="E81" s="27">
        <v>1.3119533527696793E-2</v>
      </c>
      <c r="F81" s="28">
        <v>7.2886297376093291E-3</v>
      </c>
      <c r="G81" s="28">
        <v>0.94023323615160348</v>
      </c>
      <c r="H81" s="28">
        <v>3.9358600583090382E-2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2111</v>
      </c>
      <c r="F84" s="24">
        <v>458</v>
      </c>
      <c r="G84" s="24">
        <v>1550</v>
      </c>
      <c r="H84" s="24">
        <v>68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0.50417960353475044</v>
      </c>
      <c r="F85" s="28">
        <v>0.10938619536661094</v>
      </c>
      <c r="G85" s="28">
        <v>0.370193455935037</v>
      </c>
      <c r="H85" s="28">
        <v>1.6240745163601623E-2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1405</v>
      </c>
      <c r="F86" s="31">
        <v>407</v>
      </c>
      <c r="G86" s="31">
        <v>1862</v>
      </c>
      <c r="H86" s="31">
        <v>63</v>
      </c>
    </row>
    <row r="87" spans="1:8" ht="15" customHeight="1">
      <c r="A87" s="57"/>
      <c r="B87" s="25"/>
      <c r="C87" s="60"/>
      <c r="D87" s="32">
        <v>1</v>
      </c>
      <c r="E87" s="27">
        <v>0.375970029435376</v>
      </c>
      <c r="F87" s="28">
        <v>0.10891089108910891</v>
      </c>
      <c r="G87" s="28">
        <v>0.49826063687449829</v>
      </c>
      <c r="H87" s="28">
        <v>1.6858442601016859E-2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550</v>
      </c>
      <c r="F88" s="31">
        <v>230</v>
      </c>
      <c r="G88" s="31">
        <v>1398</v>
      </c>
      <c r="H88" s="31">
        <v>42</v>
      </c>
    </row>
    <row r="89" spans="1:8" ht="15" customHeight="1">
      <c r="A89" s="57"/>
      <c r="B89" s="25"/>
      <c r="C89" s="60"/>
      <c r="D89" s="32">
        <v>1</v>
      </c>
      <c r="E89" s="27">
        <v>0.24774774774774774</v>
      </c>
      <c r="F89" s="28">
        <v>0.1036036036036036</v>
      </c>
      <c r="G89" s="28">
        <v>0.62972972972972974</v>
      </c>
      <c r="H89" s="28">
        <v>1.891891891891892E-2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422</v>
      </c>
      <c r="F90" s="31">
        <v>270</v>
      </c>
      <c r="G90" s="31">
        <v>2425</v>
      </c>
      <c r="H90" s="31">
        <v>49</v>
      </c>
    </row>
    <row r="91" spans="1:8" ht="15" customHeight="1">
      <c r="A91" s="57"/>
      <c r="B91" s="25"/>
      <c r="C91" s="60"/>
      <c r="D91" s="32">
        <v>1</v>
      </c>
      <c r="E91" s="27">
        <v>0.13329121920404297</v>
      </c>
      <c r="F91" s="28">
        <v>8.5281111813013261E-2</v>
      </c>
      <c r="G91" s="28">
        <v>0.7659507264687303</v>
      </c>
      <c r="H91" s="28">
        <v>1.5476942514213519E-2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106</v>
      </c>
      <c r="F92" s="31">
        <v>44</v>
      </c>
      <c r="G92" s="31">
        <v>1451</v>
      </c>
      <c r="H92" s="31">
        <v>38</v>
      </c>
    </row>
    <row r="93" spans="1:8" ht="15" customHeight="1">
      <c r="A93" s="57"/>
      <c r="B93" s="25"/>
      <c r="C93" s="60"/>
      <c r="D93" s="32">
        <v>1</v>
      </c>
      <c r="E93" s="27">
        <v>6.4673581452104945E-2</v>
      </c>
      <c r="F93" s="28">
        <v>2.6845637583892617E-2</v>
      </c>
      <c r="G93" s="28">
        <v>0.88529591214154968</v>
      </c>
      <c r="H93" s="28">
        <v>2.3184868822452714E-2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26</v>
      </c>
      <c r="F94" s="31">
        <v>11</v>
      </c>
      <c r="G94" s="31">
        <v>358</v>
      </c>
      <c r="H94" s="31">
        <v>8</v>
      </c>
    </row>
    <row r="95" spans="1:8" ht="15" customHeight="1">
      <c r="A95" s="57"/>
      <c r="B95" s="25"/>
      <c r="C95" s="60"/>
      <c r="D95" s="32">
        <v>1</v>
      </c>
      <c r="E95" s="27">
        <v>6.4516129032258063E-2</v>
      </c>
      <c r="F95" s="28">
        <v>2.729528535980149E-2</v>
      </c>
      <c r="G95" s="28">
        <v>0.88833746898263022</v>
      </c>
      <c r="H95" s="28">
        <v>1.9851116625310174E-2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6</v>
      </c>
      <c r="F96" s="31">
        <v>3</v>
      </c>
      <c r="G96" s="31">
        <v>349</v>
      </c>
      <c r="H96" s="31">
        <v>15</v>
      </c>
    </row>
    <row r="97" spans="1:8" ht="15" customHeight="1">
      <c r="A97" s="57"/>
      <c r="B97" s="25"/>
      <c r="C97" s="60"/>
      <c r="D97" s="32">
        <v>1</v>
      </c>
      <c r="E97" s="27">
        <v>1.6085790884718499E-2</v>
      </c>
      <c r="F97" s="28">
        <v>8.0428954423592495E-3</v>
      </c>
      <c r="G97" s="28">
        <v>0.93565683646112596</v>
      </c>
      <c r="H97" s="28">
        <v>4.0214477211796246E-2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1</v>
      </c>
      <c r="G98" s="31">
        <v>26</v>
      </c>
      <c r="H98" s="31">
        <v>0</v>
      </c>
    </row>
    <row r="99" spans="1:8" ht="15" customHeight="1">
      <c r="A99" s="57"/>
      <c r="B99" s="25"/>
      <c r="C99" s="60"/>
      <c r="D99" s="32">
        <v>1</v>
      </c>
      <c r="E99" s="27">
        <v>3.5714285714285712E-2</v>
      </c>
      <c r="F99" s="28">
        <v>3.5714285714285712E-2</v>
      </c>
      <c r="G99" s="28">
        <v>0.9285714285714286</v>
      </c>
      <c r="H99" s="28">
        <v>0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1287" priority="56" rank="1"/>
  </conditionalFormatting>
  <conditionalFormatting sqref="E67:H67">
    <cfRule type="top10" dxfId="1286" priority="49" rank="1"/>
  </conditionalFormatting>
  <conditionalFormatting sqref="E65:H65">
    <cfRule type="top10" dxfId="1285" priority="48" rank="1"/>
  </conditionalFormatting>
  <conditionalFormatting sqref="E63:H63">
    <cfRule type="top10" dxfId="1284" priority="47" rank="1"/>
  </conditionalFormatting>
  <conditionalFormatting sqref="E61:H61">
    <cfRule type="top10" dxfId="1283" priority="46" rank="1"/>
  </conditionalFormatting>
  <conditionalFormatting sqref="E59:H59">
    <cfRule type="top10" dxfId="1282" priority="45" rank="1"/>
  </conditionalFormatting>
  <conditionalFormatting sqref="E57:H57">
    <cfRule type="top10" dxfId="1281" priority="44" rank="1"/>
  </conditionalFormatting>
  <conditionalFormatting sqref="E55:H55">
    <cfRule type="top10" dxfId="1280" priority="43" rank="1"/>
  </conditionalFormatting>
  <conditionalFormatting sqref="E53:H53">
    <cfRule type="top10" dxfId="1279" priority="42" rank="1"/>
  </conditionalFormatting>
  <conditionalFormatting sqref="E51:H51">
    <cfRule type="top10" dxfId="1278" priority="41" rank="1"/>
  </conditionalFormatting>
  <conditionalFormatting sqref="E49:H49">
    <cfRule type="top10" dxfId="1277" priority="40" rank="1"/>
  </conditionalFormatting>
  <conditionalFormatting sqref="E47:H47">
    <cfRule type="top10" dxfId="1276" priority="39" rank="1"/>
  </conditionalFormatting>
  <conditionalFormatting sqref="E45:H45">
    <cfRule type="top10" dxfId="1275" priority="38" rank="1"/>
  </conditionalFormatting>
  <conditionalFormatting sqref="E43:H43">
    <cfRule type="top10" dxfId="1274" priority="37" rank="1"/>
  </conditionalFormatting>
  <conditionalFormatting sqref="E41:H41">
    <cfRule type="top10" dxfId="1273" priority="36" rank="1"/>
  </conditionalFormatting>
  <conditionalFormatting sqref="E39:H39">
    <cfRule type="top10" dxfId="1272" priority="35" rank="1"/>
  </conditionalFormatting>
  <conditionalFormatting sqref="E37:H37">
    <cfRule type="top10" dxfId="1271" priority="34" rank="1"/>
  </conditionalFormatting>
  <conditionalFormatting sqref="E35:H35">
    <cfRule type="top10" dxfId="1270" priority="32" rank="1"/>
  </conditionalFormatting>
  <conditionalFormatting sqref="E33:H33">
    <cfRule type="top10" dxfId="1269" priority="31" rank="1"/>
  </conditionalFormatting>
  <conditionalFormatting sqref="E31:H31">
    <cfRule type="top10" dxfId="1268" priority="30" rank="1"/>
  </conditionalFormatting>
  <conditionalFormatting sqref="E29:H29">
    <cfRule type="top10" dxfId="1267" priority="29" rank="1"/>
  </conditionalFormatting>
  <conditionalFormatting sqref="E27:H27">
    <cfRule type="top10" dxfId="1266" priority="28" rank="1"/>
  </conditionalFormatting>
  <conditionalFormatting sqref="E21:H21">
    <cfRule type="top10" dxfId="1265" priority="27" rank="1"/>
  </conditionalFormatting>
  <conditionalFormatting sqref="E19:H19">
    <cfRule type="top10" dxfId="1264" priority="26" rank="1"/>
  </conditionalFormatting>
  <conditionalFormatting sqref="E17:H17">
    <cfRule type="top10" dxfId="1263" priority="25" rank="1"/>
  </conditionalFormatting>
  <conditionalFormatting sqref="E15:H15">
    <cfRule type="top10" dxfId="1262" priority="24" rank="1"/>
  </conditionalFormatting>
  <conditionalFormatting sqref="E13:H13">
    <cfRule type="top10" dxfId="1261" priority="23" rank="1"/>
  </conditionalFormatting>
  <conditionalFormatting sqref="E11:H11">
    <cfRule type="top10" dxfId="1260" priority="22" rank="1"/>
  </conditionalFormatting>
  <conditionalFormatting sqref="E23:H23">
    <cfRule type="top10" dxfId="1259" priority="21" rank="1"/>
  </conditionalFormatting>
  <conditionalFormatting sqref="E25:H25">
    <cfRule type="top10" dxfId="1258" priority="20" rank="1"/>
  </conditionalFormatting>
  <conditionalFormatting sqref="E81:H81">
    <cfRule type="top10" dxfId="1257" priority="17" rank="1"/>
  </conditionalFormatting>
  <conditionalFormatting sqref="E79:H79">
    <cfRule type="top10" dxfId="1256" priority="16" rank="1"/>
  </conditionalFormatting>
  <conditionalFormatting sqref="E77:H77">
    <cfRule type="top10" dxfId="1255" priority="15" rank="1"/>
  </conditionalFormatting>
  <conditionalFormatting sqref="E75:H75">
    <cfRule type="top10" dxfId="1254" priority="14" rank="1"/>
  </conditionalFormatting>
  <conditionalFormatting sqref="E73:H73">
    <cfRule type="top10" dxfId="1253" priority="13" rank="1"/>
  </conditionalFormatting>
  <conditionalFormatting sqref="E71:H71">
    <cfRule type="top10" dxfId="1252" priority="12" rank="1"/>
  </conditionalFormatting>
  <conditionalFormatting sqref="E69:H69">
    <cfRule type="top10" dxfId="1251" priority="11" rank="1"/>
  </conditionalFormatting>
  <conditionalFormatting sqref="E101:H101">
    <cfRule type="top10" dxfId="1250" priority="9" rank="1"/>
  </conditionalFormatting>
  <conditionalFormatting sqref="E99:H99">
    <cfRule type="top10" dxfId="1249" priority="8" rank="1"/>
  </conditionalFormatting>
  <conditionalFormatting sqref="E97:H97">
    <cfRule type="top10" dxfId="1248" priority="7" rank="1"/>
  </conditionalFormatting>
  <conditionalFormatting sqref="E95:H95">
    <cfRule type="top10" dxfId="1247" priority="6" rank="1"/>
  </conditionalFormatting>
  <conditionalFormatting sqref="E93:H93">
    <cfRule type="top10" dxfId="1246" priority="5" rank="1"/>
  </conditionalFormatting>
  <conditionalFormatting sqref="E91:H91">
    <cfRule type="top10" dxfId="1245" priority="4" rank="1"/>
  </conditionalFormatting>
  <conditionalFormatting sqref="E89:H89">
    <cfRule type="top10" dxfId="1244" priority="3" rank="1"/>
  </conditionalFormatting>
  <conditionalFormatting sqref="E87:H87">
    <cfRule type="top10" dxfId="1243" priority="2" rank="1"/>
  </conditionalFormatting>
  <conditionalFormatting sqref="E85:H85">
    <cfRule type="top10" dxfId="124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292</v>
      </c>
    </row>
    <row r="4" spans="1:16384" ht="15" customHeight="1">
      <c r="B4" s="3" t="s">
        <v>293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5106</v>
      </c>
      <c r="F8" s="17">
        <v>1960</v>
      </c>
      <c r="G8" s="17">
        <v>8815</v>
      </c>
      <c r="H8" s="17">
        <v>277</v>
      </c>
    </row>
    <row r="9" spans="1:16384" ht="15" customHeight="1">
      <c r="A9" s="57"/>
      <c r="B9" s="64"/>
      <c r="C9" s="65"/>
      <c r="D9" s="18">
        <v>1</v>
      </c>
      <c r="E9" s="19">
        <v>0.31600445599702931</v>
      </c>
      <c r="F9" s="20">
        <v>0.12130214135412799</v>
      </c>
      <c r="G9" s="20">
        <v>0.54555019185542764</v>
      </c>
      <c r="H9" s="20">
        <v>1.7143210793415027E-2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1144</v>
      </c>
      <c r="F10" s="24">
        <v>773</v>
      </c>
      <c r="G10" s="24">
        <v>2975</v>
      </c>
      <c r="H10" s="24">
        <v>100</v>
      </c>
    </row>
    <row r="11" spans="1:16384" ht="15" customHeight="1">
      <c r="A11" s="57"/>
      <c r="B11" s="25"/>
      <c r="C11" s="60"/>
      <c r="D11" s="26">
        <v>1</v>
      </c>
      <c r="E11" s="27">
        <v>0.22916666666666666</v>
      </c>
      <c r="F11" s="28">
        <v>0.15484775641025642</v>
      </c>
      <c r="G11" s="28">
        <v>0.59595352564102566</v>
      </c>
      <c r="H11" s="28">
        <v>2.0032051282051284E-2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3913</v>
      </c>
      <c r="F12" s="31">
        <v>1172</v>
      </c>
      <c r="G12" s="31">
        <v>5648</v>
      </c>
      <c r="H12" s="31">
        <v>176</v>
      </c>
    </row>
    <row r="13" spans="1:16384" ht="15" customHeight="1">
      <c r="A13" s="57"/>
      <c r="B13" s="43"/>
      <c r="C13" s="61"/>
      <c r="D13" s="44">
        <v>1</v>
      </c>
      <c r="E13" s="45">
        <v>0.35869465578879822</v>
      </c>
      <c r="F13" s="46">
        <v>0.10743422861857183</v>
      </c>
      <c r="G13" s="46">
        <v>0.51773764781373177</v>
      </c>
      <c r="H13" s="46">
        <v>1.6133467778898156E-2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92</v>
      </c>
      <c r="F14" s="24">
        <v>45</v>
      </c>
      <c r="G14" s="24">
        <v>221</v>
      </c>
      <c r="H14" s="24">
        <v>3</v>
      </c>
    </row>
    <row r="15" spans="1:16384" ht="15" customHeight="1">
      <c r="A15" s="57"/>
      <c r="B15" s="25"/>
      <c r="C15" s="60"/>
      <c r="D15" s="32">
        <v>1</v>
      </c>
      <c r="E15" s="27">
        <v>0.25484764542936289</v>
      </c>
      <c r="F15" s="28">
        <v>0.12465373961218837</v>
      </c>
      <c r="G15" s="28">
        <v>0.61218836565096957</v>
      </c>
      <c r="H15" s="28">
        <v>8.3102493074792248E-3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196</v>
      </c>
      <c r="F16" s="31">
        <v>110</v>
      </c>
      <c r="G16" s="31">
        <v>378</v>
      </c>
      <c r="H16" s="31">
        <v>11</v>
      </c>
    </row>
    <row r="17" spans="1:8" ht="15" customHeight="1">
      <c r="A17" s="57"/>
      <c r="B17" s="25"/>
      <c r="C17" s="60"/>
      <c r="D17" s="32">
        <v>1</v>
      </c>
      <c r="E17" s="27">
        <v>0.28201438848920862</v>
      </c>
      <c r="F17" s="28">
        <v>0.15827338129496402</v>
      </c>
      <c r="G17" s="28">
        <v>0.54388489208633095</v>
      </c>
      <c r="H17" s="28">
        <v>1.5827338129496403E-2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295</v>
      </c>
      <c r="F18" s="31">
        <v>128</v>
      </c>
      <c r="G18" s="31">
        <v>425</v>
      </c>
      <c r="H18" s="31">
        <v>19</v>
      </c>
    </row>
    <row r="19" spans="1:8" ht="15" customHeight="1">
      <c r="A19" s="57"/>
      <c r="B19" s="25"/>
      <c r="C19" s="60"/>
      <c r="D19" s="32">
        <v>1</v>
      </c>
      <c r="E19" s="27">
        <v>0.3402537485582468</v>
      </c>
      <c r="F19" s="28">
        <v>0.14763552479815456</v>
      </c>
      <c r="G19" s="28">
        <v>0.49019607843137253</v>
      </c>
      <c r="H19" s="28">
        <v>2.1914648212226068E-2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597</v>
      </c>
      <c r="F20" s="31">
        <v>225</v>
      </c>
      <c r="G20" s="31">
        <v>893</v>
      </c>
      <c r="H20" s="31">
        <v>34</v>
      </c>
    </row>
    <row r="21" spans="1:8" ht="15" customHeight="1">
      <c r="A21" s="57"/>
      <c r="B21" s="25"/>
      <c r="C21" s="60"/>
      <c r="D21" s="32">
        <v>1</v>
      </c>
      <c r="E21" s="27">
        <v>0.34133790737564323</v>
      </c>
      <c r="F21" s="28">
        <v>0.12864493996569468</v>
      </c>
      <c r="G21" s="28">
        <v>0.5105774728416238</v>
      </c>
      <c r="H21" s="28">
        <v>1.9439679817038306E-2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1323</v>
      </c>
      <c r="F22" s="31">
        <v>424</v>
      </c>
      <c r="G22" s="31">
        <v>1751</v>
      </c>
      <c r="H22" s="31">
        <v>66</v>
      </c>
    </row>
    <row r="23" spans="1:8" ht="15" customHeight="1">
      <c r="A23" s="57"/>
      <c r="B23" s="25"/>
      <c r="C23" s="60"/>
      <c r="D23" s="26">
        <v>1</v>
      </c>
      <c r="E23" s="27">
        <v>0.37121212121212122</v>
      </c>
      <c r="F23" s="28">
        <v>0.11896745230078563</v>
      </c>
      <c r="G23" s="28">
        <v>0.49130190796857465</v>
      </c>
      <c r="H23" s="28">
        <v>1.8518518518518517E-2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1619</v>
      </c>
      <c r="F24" s="31">
        <v>608</v>
      </c>
      <c r="G24" s="31">
        <v>2422</v>
      </c>
      <c r="H24" s="31">
        <v>67</v>
      </c>
    </row>
    <row r="25" spans="1:8" ht="15" customHeight="1">
      <c r="A25" s="57"/>
      <c r="B25" s="25"/>
      <c r="C25" s="60"/>
      <c r="D25" s="26">
        <v>1</v>
      </c>
      <c r="E25" s="27">
        <v>0.34329940627650551</v>
      </c>
      <c r="F25" s="28">
        <v>0.1289228159457167</v>
      </c>
      <c r="G25" s="28">
        <v>0.51357082273112808</v>
      </c>
      <c r="H25" s="28">
        <v>1.4206955046649703E-2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916</v>
      </c>
      <c r="F26" s="31">
        <v>403</v>
      </c>
      <c r="G26" s="31">
        <v>2491</v>
      </c>
      <c r="H26" s="31">
        <v>72</v>
      </c>
    </row>
    <row r="27" spans="1:8" ht="15" customHeight="1">
      <c r="A27" s="57"/>
      <c r="B27" s="43"/>
      <c r="C27" s="61"/>
      <c r="D27" s="44">
        <v>1</v>
      </c>
      <c r="E27" s="45">
        <v>0.23596084492529623</v>
      </c>
      <c r="F27" s="46">
        <v>0.10381246780010304</v>
      </c>
      <c r="G27" s="46">
        <v>0.64167954662545079</v>
      </c>
      <c r="H27" s="46">
        <v>1.8547140649149921E-2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2885</v>
      </c>
      <c r="F28" s="24">
        <v>538</v>
      </c>
      <c r="G28" s="24">
        <v>2043</v>
      </c>
      <c r="H28" s="24">
        <v>88</v>
      </c>
    </row>
    <row r="29" spans="1:8" ht="15" customHeight="1">
      <c r="A29" s="57"/>
      <c r="B29" s="25"/>
      <c r="C29" s="60"/>
      <c r="D29" s="32">
        <v>1</v>
      </c>
      <c r="E29" s="27">
        <v>0.51944544472452292</v>
      </c>
      <c r="F29" s="28">
        <v>9.6867122794382421E-2</v>
      </c>
      <c r="G29" s="28">
        <v>0.36784299603889087</v>
      </c>
      <c r="H29" s="28">
        <v>1.5844436442203819E-2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1035</v>
      </c>
      <c r="F30" s="31">
        <v>665</v>
      </c>
      <c r="G30" s="31">
        <v>2283</v>
      </c>
      <c r="H30" s="31">
        <v>65</v>
      </c>
    </row>
    <row r="31" spans="1:8" ht="15" customHeight="1">
      <c r="A31" s="57"/>
      <c r="B31" s="25"/>
      <c r="C31" s="60"/>
      <c r="D31" s="32">
        <v>1</v>
      </c>
      <c r="E31" s="27">
        <v>0.25568181818181818</v>
      </c>
      <c r="F31" s="28">
        <v>0.16427865612648221</v>
      </c>
      <c r="G31" s="28">
        <v>0.56398221343873522</v>
      </c>
      <c r="H31" s="28">
        <v>1.6057312252964428E-2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82</v>
      </c>
      <c r="F32" s="31">
        <v>61</v>
      </c>
      <c r="G32" s="31">
        <v>228</v>
      </c>
      <c r="H32" s="31">
        <v>7</v>
      </c>
    </row>
    <row r="33" spans="1:8" ht="15" customHeight="1">
      <c r="A33" s="57"/>
      <c r="B33" s="25"/>
      <c r="C33" s="60"/>
      <c r="D33" s="32">
        <v>1</v>
      </c>
      <c r="E33" s="27">
        <v>0.21693121693121692</v>
      </c>
      <c r="F33" s="28">
        <v>0.16137566137566137</v>
      </c>
      <c r="G33" s="28">
        <v>0.60317460317460314</v>
      </c>
      <c r="H33" s="28">
        <v>1.8518518518518517E-2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551</v>
      </c>
      <c r="F34" s="31">
        <v>341</v>
      </c>
      <c r="G34" s="31">
        <v>2186</v>
      </c>
      <c r="H34" s="31">
        <v>41</v>
      </c>
    </row>
    <row r="35" spans="1:8" ht="15" customHeight="1">
      <c r="A35" s="57"/>
      <c r="B35" s="43"/>
      <c r="C35" s="61"/>
      <c r="D35" s="44">
        <v>1</v>
      </c>
      <c r="E35" s="45">
        <v>0.17665918563642194</v>
      </c>
      <c r="F35" s="46">
        <v>0.10932991343379288</v>
      </c>
      <c r="G35" s="46">
        <v>0.70086566207117662</v>
      </c>
      <c r="H35" s="46">
        <v>1.3145238858608528E-2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841</v>
      </c>
      <c r="F36" s="24">
        <v>186</v>
      </c>
      <c r="G36" s="24">
        <v>162</v>
      </c>
      <c r="H36" s="24">
        <v>16</v>
      </c>
    </row>
    <row r="37" spans="1:8" ht="15" customHeight="1">
      <c r="A37" s="57"/>
      <c r="B37" s="25"/>
      <c r="C37" s="60"/>
      <c r="D37" s="32">
        <v>1</v>
      </c>
      <c r="E37" s="27">
        <v>0.69792531120331947</v>
      </c>
      <c r="F37" s="28">
        <v>0.15435684647302905</v>
      </c>
      <c r="G37" s="28">
        <v>0.13443983402489626</v>
      </c>
      <c r="H37" s="28">
        <v>1.3278008298755186E-2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803</v>
      </c>
      <c r="F38" s="31">
        <v>248</v>
      </c>
      <c r="G38" s="31">
        <v>455</v>
      </c>
      <c r="H38" s="31">
        <v>40</v>
      </c>
    </row>
    <row r="39" spans="1:8" ht="15" customHeight="1">
      <c r="A39" s="57"/>
      <c r="B39" s="25"/>
      <c r="C39" s="60"/>
      <c r="D39" s="32">
        <v>1</v>
      </c>
      <c r="E39" s="27">
        <v>0.51940491591203108</v>
      </c>
      <c r="F39" s="28">
        <v>0.16041397153945666</v>
      </c>
      <c r="G39" s="28">
        <v>0.29430789133247087</v>
      </c>
      <c r="H39" s="28">
        <v>2.5873221216041398E-2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3195</v>
      </c>
      <c r="F40" s="31">
        <v>1470</v>
      </c>
      <c r="G40" s="31">
        <v>7961</v>
      </c>
      <c r="H40" s="31">
        <v>153</v>
      </c>
    </row>
    <row r="41" spans="1:8" ht="15" customHeight="1">
      <c r="A41" s="57"/>
      <c r="B41" s="43"/>
      <c r="C41" s="61"/>
      <c r="D41" s="44">
        <v>1</v>
      </c>
      <c r="E41" s="45">
        <v>0.25001956334611469</v>
      </c>
      <c r="F41" s="46">
        <v>0.11503247515455044</v>
      </c>
      <c r="G41" s="46">
        <v>0.6229751936771265</v>
      </c>
      <c r="H41" s="46">
        <v>1.1972767822208311E-2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183</v>
      </c>
      <c r="F42" s="38">
        <v>53</v>
      </c>
      <c r="G42" s="38">
        <v>252</v>
      </c>
      <c r="H42" s="38">
        <v>9</v>
      </c>
    </row>
    <row r="43" spans="1:8" ht="15" customHeight="1">
      <c r="A43" s="57"/>
      <c r="B43" s="25"/>
      <c r="C43" s="60"/>
      <c r="D43" s="32">
        <v>1</v>
      </c>
      <c r="E43" s="27">
        <v>0.36820925553319922</v>
      </c>
      <c r="F43" s="28">
        <v>0.10663983903420524</v>
      </c>
      <c r="G43" s="28">
        <v>0.50704225352112675</v>
      </c>
      <c r="H43" s="28">
        <v>1.8108651911468814E-2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2563</v>
      </c>
      <c r="F44" s="40">
        <v>1036</v>
      </c>
      <c r="G44" s="40">
        <v>4472</v>
      </c>
      <c r="H44" s="40">
        <v>76</v>
      </c>
    </row>
    <row r="45" spans="1:8" ht="15" customHeight="1">
      <c r="A45" s="57"/>
      <c r="B45" s="25"/>
      <c r="C45" s="60"/>
      <c r="D45" s="32">
        <v>1</v>
      </c>
      <c r="E45" s="27">
        <v>0.31459432920093283</v>
      </c>
      <c r="F45" s="28">
        <v>0.12716337302074382</v>
      </c>
      <c r="G45" s="28">
        <v>0.5489137105683074</v>
      </c>
      <c r="H45" s="28">
        <v>9.328587210015957E-3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1832</v>
      </c>
      <c r="F46" s="40">
        <v>676</v>
      </c>
      <c r="G46" s="40">
        <v>2621</v>
      </c>
      <c r="H46" s="40">
        <v>68</v>
      </c>
    </row>
    <row r="47" spans="1:8" ht="15" customHeight="1">
      <c r="A47" s="57"/>
      <c r="B47" s="25"/>
      <c r="C47" s="60"/>
      <c r="D47" s="32">
        <v>1</v>
      </c>
      <c r="E47" s="27">
        <v>0.35251106407542815</v>
      </c>
      <c r="F47" s="28">
        <v>0.13007504329420819</v>
      </c>
      <c r="G47" s="28">
        <v>0.50432942081970367</v>
      </c>
      <c r="H47" s="28">
        <v>1.3084471810659996E-2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416</v>
      </c>
      <c r="F48" s="40">
        <v>162</v>
      </c>
      <c r="G48" s="40">
        <v>1249</v>
      </c>
      <c r="H48" s="40">
        <v>31</v>
      </c>
    </row>
    <row r="49" spans="1:8" ht="15" customHeight="1">
      <c r="A49" s="57"/>
      <c r="B49" s="43"/>
      <c r="C49" s="61"/>
      <c r="D49" s="44">
        <v>1</v>
      </c>
      <c r="E49" s="45">
        <v>0.22389666307857911</v>
      </c>
      <c r="F49" s="46">
        <v>8.7190527448869751E-2</v>
      </c>
      <c r="G49" s="46">
        <v>0.67222820236813774</v>
      </c>
      <c r="H49" s="46">
        <v>1.6684607104413347E-2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1006</v>
      </c>
      <c r="F50" s="24">
        <v>416</v>
      </c>
      <c r="G50" s="24">
        <v>1359</v>
      </c>
      <c r="H50" s="24">
        <v>70</v>
      </c>
    </row>
    <row r="51" spans="1:8" ht="15" customHeight="1">
      <c r="A51" s="57"/>
      <c r="B51" s="25"/>
      <c r="C51" s="60"/>
      <c r="D51" s="32">
        <v>1</v>
      </c>
      <c r="E51" s="27">
        <v>0.35285864608909157</v>
      </c>
      <c r="F51" s="28">
        <v>0.14591371448614521</v>
      </c>
      <c r="G51" s="28">
        <v>0.47667485092949841</v>
      </c>
      <c r="H51" s="28">
        <v>2.4552788495264818E-2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759</v>
      </c>
      <c r="F52" s="31">
        <v>284</v>
      </c>
      <c r="G52" s="31">
        <v>912</v>
      </c>
      <c r="H52" s="31">
        <v>20</v>
      </c>
    </row>
    <row r="53" spans="1:8" ht="15" customHeight="1">
      <c r="A53" s="57"/>
      <c r="B53" s="25"/>
      <c r="C53" s="60"/>
      <c r="D53" s="32">
        <v>1</v>
      </c>
      <c r="E53" s="27">
        <v>0.38430379746835441</v>
      </c>
      <c r="F53" s="28">
        <v>0.14379746835443039</v>
      </c>
      <c r="G53" s="28">
        <v>0.46177215189873416</v>
      </c>
      <c r="H53" s="28">
        <v>1.0126582278481013E-2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305</v>
      </c>
      <c r="F54" s="31">
        <v>122</v>
      </c>
      <c r="G54" s="31">
        <v>474</v>
      </c>
      <c r="H54" s="31">
        <v>22</v>
      </c>
    </row>
    <row r="55" spans="1:8" ht="15" customHeight="1">
      <c r="A55" s="57"/>
      <c r="B55" s="25"/>
      <c r="C55" s="60"/>
      <c r="D55" s="32">
        <v>1</v>
      </c>
      <c r="E55" s="27">
        <v>0.3304442036836403</v>
      </c>
      <c r="F55" s="28">
        <v>0.13217768147345613</v>
      </c>
      <c r="G55" s="28">
        <v>0.51354279523293611</v>
      </c>
      <c r="H55" s="28">
        <v>2.3835319609967497E-2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408</v>
      </c>
      <c r="F56" s="31">
        <v>167</v>
      </c>
      <c r="G56" s="31">
        <v>619</v>
      </c>
      <c r="H56" s="31">
        <v>21</v>
      </c>
    </row>
    <row r="57" spans="1:8" ht="15" customHeight="1">
      <c r="A57" s="57"/>
      <c r="B57" s="25"/>
      <c r="C57" s="60"/>
      <c r="D57" s="32">
        <v>1</v>
      </c>
      <c r="E57" s="27">
        <v>0.33580246913580247</v>
      </c>
      <c r="F57" s="28">
        <v>0.1374485596707819</v>
      </c>
      <c r="G57" s="28">
        <v>0.50946502057613163</v>
      </c>
      <c r="H57" s="28">
        <v>1.7283950617283949E-2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648</v>
      </c>
      <c r="F58" s="31">
        <v>271</v>
      </c>
      <c r="G58" s="31">
        <v>1083</v>
      </c>
      <c r="H58" s="31">
        <v>60</v>
      </c>
    </row>
    <row r="59" spans="1:8" ht="15" customHeight="1">
      <c r="A59" s="57"/>
      <c r="B59" s="25"/>
      <c r="C59" s="60"/>
      <c r="D59" s="32">
        <v>1</v>
      </c>
      <c r="E59" s="27">
        <v>0.3142580019398642</v>
      </c>
      <c r="F59" s="28">
        <v>0.13142580019398642</v>
      </c>
      <c r="G59" s="28">
        <v>0.52521823472356932</v>
      </c>
      <c r="H59" s="28">
        <v>2.9097963142580018E-2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349</v>
      </c>
      <c r="F60" s="31">
        <v>124</v>
      </c>
      <c r="G60" s="31">
        <v>659</v>
      </c>
      <c r="H60" s="31">
        <v>9</v>
      </c>
    </row>
    <row r="61" spans="1:8" ht="15" customHeight="1">
      <c r="A61" s="57"/>
      <c r="B61" s="25"/>
      <c r="C61" s="60"/>
      <c r="D61" s="32">
        <v>1</v>
      </c>
      <c r="E61" s="27">
        <v>0.30587204206836111</v>
      </c>
      <c r="F61" s="28">
        <v>0.10867659947414549</v>
      </c>
      <c r="G61" s="28">
        <v>0.57756354075372485</v>
      </c>
      <c r="H61" s="28">
        <v>7.8878177037686233E-3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765</v>
      </c>
      <c r="F62" s="31">
        <v>245</v>
      </c>
      <c r="G62" s="31">
        <v>1226</v>
      </c>
      <c r="H62" s="31">
        <v>29</v>
      </c>
    </row>
    <row r="63" spans="1:8" ht="15" customHeight="1">
      <c r="A63" s="57"/>
      <c r="B63" s="25"/>
      <c r="C63" s="60"/>
      <c r="D63" s="32">
        <v>1</v>
      </c>
      <c r="E63" s="27">
        <v>0.33774834437086093</v>
      </c>
      <c r="F63" s="28">
        <v>0.10816777041942605</v>
      </c>
      <c r="G63" s="28">
        <v>0.54128035320088297</v>
      </c>
      <c r="H63" s="28">
        <v>1.2803532008830023E-2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306</v>
      </c>
      <c r="F64" s="31">
        <v>140</v>
      </c>
      <c r="G64" s="31">
        <v>728</v>
      </c>
      <c r="H64" s="31">
        <v>13</v>
      </c>
    </row>
    <row r="65" spans="1:8" ht="15" customHeight="1">
      <c r="A65" s="57"/>
      <c r="B65" s="25"/>
      <c r="C65" s="60"/>
      <c r="D65" s="32">
        <v>1</v>
      </c>
      <c r="E65" s="27">
        <v>0.25779275484414488</v>
      </c>
      <c r="F65" s="28">
        <v>0.11794439764111204</v>
      </c>
      <c r="G65" s="28">
        <v>0.61331086773378263</v>
      </c>
      <c r="H65" s="28">
        <v>1.0951979780960405E-2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560</v>
      </c>
      <c r="F66" s="31">
        <v>191</v>
      </c>
      <c r="G66" s="31">
        <v>1755</v>
      </c>
      <c r="H66" s="31">
        <v>33</v>
      </c>
    </row>
    <row r="67" spans="1:8" ht="15" customHeight="1">
      <c r="A67" s="57"/>
      <c r="B67" s="43"/>
      <c r="C67" s="61"/>
      <c r="D67" s="44">
        <v>1</v>
      </c>
      <c r="E67" s="45">
        <v>0.22055927530523828</v>
      </c>
      <c r="F67" s="46">
        <v>7.5226467113036627E-2</v>
      </c>
      <c r="G67" s="46">
        <v>0.69121701457266638</v>
      </c>
      <c r="H67" s="46">
        <v>1.2997243009058685E-2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1940</v>
      </c>
      <c r="F68" s="24">
        <v>417</v>
      </c>
      <c r="G68" s="24">
        <v>541</v>
      </c>
      <c r="H68" s="24">
        <v>54</v>
      </c>
    </row>
    <row r="69" spans="1:8" ht="15" customHeight="1">
      <c r="A69" s="57"/>
      <c r="B69" s="25"/>
      <c r="C69" s="60"/>
      <c r="D69" s="32">
        <v>1</v>
      </c>
      <c r="E69" s="27">
        <v>0.65718157181571812</v>
      </c>
      <c r="F69" s="28">
        <v>0.14126016260162602</v>
      </c>
      <c r="G69" s="28">
        <v>0.18326558265582657</v>
      </c>
      <c r="H69" s="28">
        <v>1.8292682926829267E-2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1675</v>
      </c>
      <c r="F70" s="31">
        <v>478</v>
      </c>
      <c r="G70" s="31">
        <v>708</v>
      </c>
      <c r="H70" s="31">
        <v>51</v>
      </c>
    </row>
    <row r="71" spans="1:8" ht="15" customHeight="1">
      <c r="A71" s="57"/>
      <c r="B71" s="25"/>
      <c r="C71" s="60"/>
      <c r="D71" s="32">
        <v>1</v>
      </c>
      <c r="E71" s="27">
        <v>0.57520604395604391</v>
      </c>
      <c r="F71" s="28">
        <v>0.16414835164835165</v>
      </c>
      <c r="G71" s="28">
        <v>0.24313186813186813</v>
      </c>
      <c r="H71" s="28">
        <v>1.7513736263736264E-2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833</v>
      </c>
      <c r="F72" s="31">
        <v>596</v>
      </c>
      <c r="G72" s="31">
        <v>2326</v>
      </c>
      <c r="H72" s="31">
        <v>57</v>
      </c>
    </row>
    <row r="73" spans="1:8" ht="15" customHeight="1">
      <c r="A73" s="57"/>
      <c r="B73" s="25"/>
      <c r="C73" s="60"/>
      <c r="D73" s="32">
        <v>1</v>
      </c>
      <c r="E73" s="27">
        <v>0.21852046169989506</v>
      </c>
      <c r="F73" s="28">
        <v>0.15634837355718784</v>
      </c>
      <c r="G73" s="28">
        <v>0.61017838405036728</v>
      </c>
      <c r="H73" s="28">
        <v>1.4952780692549843E-2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381</v>
      </c>
      <c r="F74" s="31">
        <v>277</v>
      </c>
      <c r="G74" s="31">
        <v>2054</v>
      </c>
      <c r="H74" s="31">
        <v>38</v>
      </c>
    </row>
    <row r="75" spans="1:8" ht="15" customHeight="1">
      <c r="A75" s="57"/>
      <c r="B75" s="25"/>
      <c r="C75" s="60"/>
      <c r="D75" s="32">
        <v>1</v>
      </c>
      <c r="E75" s="27">
        <v>0.13854545454545455</v>
      </c>
      <c r="F75" s="28">
        <v>0.10072727272727272</v>
      </c>
      <c r="G75" s="28">
        <v>0.74690909090909086</v>
      </c>
      <c r="H75" s="28">
        <v>1.3818181818181818E-2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95</v>
      </c>
      <c r="F76" s="31">
        <v>100</v>
      </c>
      <c r="G76" s="31">
        <v>1365</v>
      </c>
      <c r="H76" s="31">
        <v>25</v>
      </c>
    </row>
    <row r="77" spans="1:8" ht="15" customHeight="1">
      <c r="A77" s="57"/>
      <c r="B77" s="25"/>
      <c r="C77" s="60"/>
      <c r="D77" s="32">
        <v>1</v>
      </c>
      <c r="E77" s="27">
        <v>5.993690851735016E-2</v>
      </c>
      <c r="F77" s="28">
        <v>6.3091482649842268E-2</v>
      </c>
      <c r="G77" s="28">
        <v>0.86119873817034698</v>
      </c>
      <c r="H77" s="28">
        <v>1.5772870662460567E-2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122</v>
      </c>
      <c r="F78" s="31">
        <v>70</v>
      </c>
      <c r="G78" s="31">
        <v>1116</v>
      </c>
      <c r="H78" s="31">
        <v>21</v>
      </c>
    </row>
    <row r="79" spans="1:8" ht="15" customHeight="1">
      <c r="A79" s="57"/>
      <c r="B79" s="25"/>
      <c r="C79" s="60"/>
      <c r="D79" s="32">
        <v>1</v>
      </c>
      <c r="E79" s="27">
        <v>9.1798344620015043E-2</v>
      </c>
      <c r="F79" s="28">
        <v>5.2671181339352897E-2</v>
      </c>
      <c r="G79" s="28">
        <v>0.83972911963882624</v>
      </c>
      <c r="H79" s="28">
        <v>1.580135440180587E-2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20</v>
      </c>
      <c r="F80" s="31">
        <v>9</v>
      </c>
      <c r="G80" s="31">
        <v>629</v>
      </c>
      <c r="H80" s="31">
        <v>28</v>
      </c>
    </row>
    <row r="81" spans="1:8" ht="15" customHeight="1">
      <c r="A81" s="57"/>
      <c r="B81" s="25"/>
      <c r="C81" s="60"/>
      <c r="D81" s="32">
        <v>1</v>
      </c>
      <c r="E81" s="27">
        <v>2.9154518950437316E-2</v>
      </c>
      <c r="F81" s="28">
        <v>1.3119533527696793E-2</v>
      </c>
      <c r="G81" s="28">
        <v>0.91690962099125362</v>
      </c>
      <c r="H81" s="28">
        <v>4.0816326530612242E-2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2433</v>
      </c>
      <c r="F84" s="24">
        <v>615</v>
      </c>
      <c r="G84" s="24">
        <v>1063</v>
      </c>
      <c r="H84" s="24">
        <v>76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0.58108430857415816</v>
      </c>
      <c r="F85" s="28">
        <v>0.14688320993551468</v>
      </c>
      <c r="G85" s="28">
        <v>0.25388106042512537</v>
      </c>
      <c r="H85" s="28">
        <v>1.8151421065201814E-2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1575</v>
      </c>
      <c r="F86" s="31">
        <v>615</v>
      </c>
      <c r="G86" s="31">
        <v>1494</v>
      </c>
      <c r="H86" s="31">
        <v>53</v>
      </c>
    </row>
    <row r="87" spans="1:8" ht="15" customHeight="1">
      <c r="A87" s="57"/>
      <c r="B87" s="25"/>
      <c r="C87" s="60"/>
      <c r="D87" s="32">
        <v>1</v>
      </c>
      <c r="E87" s="27">
        <v>0.42146106502542147</v>
      </c>
      <c r="F87" s="28">
        <v>0.16457051110516457</v>
      </c>
      <c r="G87" s="28">
        <v>0.39978592453839978</v>
      </c>
      <c r="H87" s="28">
        <v>1.4182499331014183E-2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530</v>
      </c>
      <c r="F88" s="31">
        <v>334</v>
      </c>
      <c r="G88" s="31">
        <v>1319</v>
      </c>
      <c r="H88" s="31">
        <v>37</v>
      </c>
    </row>
    <row r="89" spans="1:8" ht="15" customHeight="1">
      <c r="A89" s="57"/>
      <c r="B89" s="25"/>
      <c r="C89" s="60"/>
      <c r="D89" s="32">
        <v>1</v>
      </c>
      <c r="E89" s="27">
        <v>0.23873873873873874</v>
      </c>
      <c r="F89" s="28">
        <v>0.15045045045045044</v>
      </c>
      <c r="G89" s="28">
        <v>0.59414414414414418</v>
      </c>
      <c r="H89" s="28">
        <v>1.6666666666666666E-2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364</v>
      </c>
      <c r="F90" s="31">
        <v>273</v>
      </c>
      <c r="G90" s="31">
        <v>2487</v>
      </c>
      <c r="H90" s="31">
        <v>42</v>
      </c>
    </row>
    <row r="91" spans="1:8" ht="15" customHeight="1">
      <c r="A91" s="57"/>
      <c r="B91" s="25"/>
      <c r="C91" s="60"/>
      <c r="D91" s="32">
        <v>1</v>
      </c>
      <c r="E91" s="27">
        <v>0.114971572962729</v>
      </c>
      <c r="F91" s="28">
        <v>8.6228679722046744E-2</v>
      </c>
      <c r="G91" s="28">
        <v>0.78553379658875555</v>
      </c>
      <c r="H91" s="28">
        <v>1.3265950726468731E-2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82</v>
      </c>
      <c r="F92" s="31">
        <v>57</v>
      </c>
      <c r="G92" s="31">
        <v>1463</v>
      </c>
      <c r="H92" s="31">
        <v>37</v>
      </c>
    </row>
    <row r="93" spans="1:8" ht="15" customHeight="1">
      <c r="A93" s="57"/>
      <c r="B93" s="25"/>
      <c r="C93" s="60"/>
      <c r="D93" s="32">
        <v>1</v>
      </c>
      <c r="E93" s="27">
        <v>5.0030506406345335E-2</v>
      </c>
      <c r="F93" s="28">
        <v>3.4777303233679072E-2</v>
      </c>
      <c r="G93" s="28">
        <v>0.89261744966442957</v>
      </c>
      <c r="H93" s="28">
        <v>2.2574740695546065E-2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19</v>
      </c>
      <c r="F94" s="31">
        <v>16</v>
      </c>
      <c r="G94" s="31">
        <v>362</v>
      </c>
      <c r="H94" s="31">
        <v>6</v>
      </c>
    </row>
    <row r="95" spans="1:8" ht="15" customHeight="1">
      <c r="A95" s="57"/>
      <c r="B95" s="25"/>
      <c r="C95" s="60"/>
      <c r="D95" s="32">
        <v>1</v>
      </c>
      <c r="E95" s="27">
        <v>4.7146401985111663E-2</v>
      </c>
      <c r="F95" s="28">
        <v>3.9702233250620347E-2</v>
      </c>
      <c r="G95" s="28">
        <v>0.8982630272952854</v>
      </c>
      <c r="H95" s="28">
        <v>1.488833746898263E-2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7</v>
      </c>
      <c r="F96" s="31">
        <v>2</v>
      </c>
      <c r="G96" s="31">
        <v>351</v>
      </c>
      <c r="H96" s="31">
        <v>13</v>
      </c>
    </row>
    <row r="97" spans="1:8" ht="15" customHeight="1">
      <c r="A97" s="57"/>
      <c r="B97" s="25"/>
      <c r="C97" s="60"/>
      <c r="D97" s="32">
        <v>1</v>
      </c>
      <c r="E97" s="27">
        <v>1.876675603217158E-2</v>
      </c>
      <c r="F97" s="28">
        <v>5.3619302949061663E-3</v>
      </c>
      <c r="G97" s="28">
        <v>0.94101876675603213</v>
      </c>
      <c r="H97" s="28">
        <v>3.4852546916890083E-2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27</v>
      </c>
      <c r="H98" s="31">
        <v>0</v>
      </c>
    </row>
    <row r="99" spans="1:8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0.9642857142857143</v>
      </c>
      <c r="H99" s="28">
        <v>0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1241" priority="56" rank="1"/>
  </conditionalFormatting>
  <conditionalFormatting sqref="E67:H67">
    <cfRule type="top10" dxfId="1240" priority="49" rank="1"/>
  </conditionalFormatting>
  <conditionalFormatting sqref="E65:H65">
    <cfRule type="top10" dxfId="1239" priority="48" rank="1"/>
  </conditionalFormatting>
  <conditionalFormatting sqref="E63:H63">
    <cfRule type="top10" dxfId="1238" priority="47" rank="1"/>
  </conditionalFormatting>
  <conditionalFormatting sqref="E61:H61">
    <cfRule type="top10" dxfId="1237" priority="46" rank="1"/>
  </conditionalFormatting>
  <conditionalFormatting sqref="E59:H59">
    <cfRule type="top10" dxfId="1236" priority="45" rank="1"/>
  </conditionalFormatting>
  <conditionalFormatting sqref="E57:H57">
    <cfRule type="top10" dxfId="1235" priority="44" rank="1"/>
  </conditionalFormatting>
  <conditionalFormatting sqref="E55:H55">
    <cfRule type="top10" dxfId="1234" priority="43" rank="1"/>
  </conditionalFormatting>
  <conditionalFormatting sqref="E53:H53">
    <cfRule type="top10" dxfId="1233" priority="42" rank="1"/>
  </conditionalFormatting>
  <conditionalFormatting sqref="E51:H51">
    <cfRule type="top10" dxfId="1232" priority="41" rank="1"/>
  </conditionalFormatting>
  <conditionalFormatting sqref="E49:H49">
    <cfRule type="top10" dxfId="1231" priority="40" rank="1"/>
  </conditionalFormatting>
  <conditionalFormatting sqref="E47:H47">
    <cfRule type="top10" dxfId="1230" priority="39" rank="1"/>
  </conditionalFormatting>
  <conditionalFormatting sqref="E45:H45">
    <cfRule type="top10" dxfId="1229" priority="38" rank="1"/>
  </conditionalFormatting>
  <conditionalFormatting sqref="E43:H43">
    <cfRule type="top10" dxfId="1228" priority="37" rank="1"/>
  </conditionalFormatting>
  <conditionalFormatting sqref="E41:H41">
    <cfRule type="top10" dxfId="1227" priority="36" rank="1"/>
  </conditionalFormatting>
  <conditionalFormatting sqref="E39:H39">
    <cfRule type="top10" dxfId="1226" priority="35" rank="1"/>
  </conditionalFormatting>
  <conditionalFormatting sqref="E37:H37">
    <cfRule type="top10" dxfId="1225" priority="34" rank="1"/>
  </conditionalFormatting>
  <conditionalFormatting sqref="E35:H35">
    <cfRule type="top10" dxfId="1224" priority="32" rank="1"/>
  </conditionalFormatting>
  <conditionalFormatting sqref="E33:H33">
    <cfRule type="top10" dxfId="1223" priority="31" rank="1"/>
  </conditionalFormatting>
  <conditionalFormatting sqref="E31:H31">
    <cfRule type="top10" dxfId="1222" priority="30" rank="1"/>
  </conditionalFormatting>
  <conditionalFormatting sqref="E29:H29">
    <cfRule type="top10" dxfId="1221" priority="29" rank="1"/>
  </conditionalFormatting>
  <conditionalFormatting sqref="E27:H27">
    <cfRule type="top10" dxfId="1220" priority="28" rank="1"/>
  </conditionalFormatting>
  <conditionalFormatting sqref="E21:H21">
    <cfRule type="top10" dxfId="1219" priority="27" rank="1"/>
  </conditionalFormatting>
  <conditionalFormatting sqref="E19:H19">
    <cfRule type="top10" dxfId="1218" priority="26" rank="1"/>
  </conditionalFormatting>
  <conditionalFormatting sqref="E17:H17">
    <cfRule type="top10" dxfId="1217" priority="25" rank="1"/>
  </conditionalFormatting>
  <conditionalFormatting sqref="E15:H15">
    <cfRule type="top10" dxfId="1216" priority="24" rank="1"/>
  </conditionalFormatting>
  <conditionalFormatting sqref="E13:H13">
    <cfRule type="top10" dxfId="1215" priority="23" rank="1"/>
  </conditionalFormatting>
  <conditionalFormatting sqref="E11:H11">
    <cfRule type="top10" dxfId="1214" priority="22" rank="1"/>
  </conditionalFormatting>
  <conditionalFormatting sqref="E23:H23">
    <cfRule type="top10" dxfId="1213" priority="21" rank="1"/>
  </conditionalFormatting>
  <conditionalFormatting sqref="E25:H25">
    <cfRule type="top10" dxfId="1212" priority="20" rank="1"/>
  </conditionalFormatting>
  <conditionalFormatting sqref="E81:H81">
    <cfRule type="top10" dxfId="1211" priority="17" rank="1"/>
  </conditionalFormatting>
  <conditionalFormatting sqref="E79:H79">
    <cfRule type="top10" dxfId="1210" priority="16" rank="1"/>
  </conditionalFormatting>
  <conditionalFormatting sqref="E77:H77">
    <cfRule type="top10" dxfId="1209" priority="15" rank="1"/>
  </conditionalFormatting>
  <conditionalFormatting sqref="E75:H75">
    <cfRule type="top10" dxfId="1208" priority="14" rank="1"/>
  </conditionalFormatting>
  <conditionalFormatting sqref="E73:H73">
    <cfRule type="top10" dxfId="1207" priority="13" rank="1"/>
  </conditionalFormatting>
  <conditionalFormatting sqref="E71:H71">
    <cfRule type="top10" dxfId="1206" priority="12" rank="1"/>
  </conditionalFormatting>
  <conditionalFormatting sqref="E69:H69">
    <cfRule type="top10" dxfId="1205" priority="11" rank="1"/>
  </conditionalFormatting>
  <conditionalFormatting sqref="E101:H101">
    <cfRule type="top10" dxfId="1204" priority="9" rank="1"/>
  </conditionalFormatting>
  <conditionalFormatting sqref="E99:H99">
    <cfRule type="top10" dxfId="1203" priority="8" rank="1"/>
  </conditionalFormatting>
  <conditionalFormatting sqref="E97:H97">
    <cfRule type="top10" dxfId="1202" priority="7" rank="1"/>
  </conditionalFormatting>
  <conditionalFormatting sqref="E95:H95">
    <cfRule type="top10" dxfId="1201" priority="6" rank="1"/>
  </conditionalFormatting>
  <conditionalFormatting sqref="E93:H93">
    <cfRule type="top10" dxfId="1200" priority="5" rank="1"/>
  </conditionalFormatting>
  <conditionalFormatting sqref="E91:H91">
    <cfRule type="top10" dxfId="1199" priority="4" rank="1"/>
  </conditionalFormatting>
  <conditionalFormatting sqref="E89:H89">
    <cfRule type="top10" dxfId="1198" priority="3" rank="1"/>
  </conditionalFormatting>
  <conditionalFormatting sqref="E87:H87">
    <cfRule type="top10" dxfId="1197" priority="2" rank="1"/>
  </conditionalFormatting>
  <conditionalFormatting sqref="E85:H85">
    <cfRule type="top10" dxfId="119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292</v>
      </c>
    </row>
    <row r="4" spans="1:16384" ht="15" customHeight="1">
      <c r="B4" s="3" t="s">
        <v>294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69</v>
      </c>
      <c r="F7" s="13" t="s">
        <v>70</v>
      </c>
      <c r="G7" s="13" t="s">
        <v>3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4043</v>
      </c>
      <c r="F8" s="17">
        <v>2375</v>
      </c>
      <c r="G8" s="17">
        <v>9500</v>
      </c>
      <c r="H8" s="17">
        <v>240</v>
      </c>
    </row>
    <row r="9" spans="1:16384" ht="15" customHeight="1">
      <c r="A9" s="57"/>
      <c r="B9" s="64"/>
      <c r="C9" s="65"/>
      <c r="D9" s="18">
        <v>1</v>
      </c>
      <c r="E9" s="19">
        <v>0.25021661096670378</v>
      </c>
      <c r="F9" s="20">
        <v>0.14698601312043569</v>
      </c>
      <c r="G9" s="20">
        <v>0.58794405248174275</v>
      </c>
      <c r="H9" s="20">
        <v>1.4853323431117713E-2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1031</v>
      </c>
      <c r="F10" s="24">
        <v>789</v>
      </c>
      <c r="G10" s="24">
        <v>3090</v>
      </c>
      <c r="H10" s="24">
        <v>82</v>
      </c>
    </row>
    <row r="11" spans="1:16384" ht="15" customHeight="1">
      <c r="A11" s="57"/>
      <c r="B11" s="25"/>
      <c r="C11" s="60"/>
      <c r="D11" s="26">
        <v>1</v>
      </c>
      <c r="E11" s="27">
        <v>0.20653044871794871</v>
      </c>
      <c r="F11" s="28">
        <v>0.15805288461538461</v>
      </c>
      <c r="G11" s="28">
        <v>0.61899038461538458</v>
      </c>
      <c r="H11" s="28">
        <v>1.6426282051282052E-2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2970</v>
      </c>
      <c r="F12" s="31">
        <v>1571</v>
      </c>
      <c r="G12" s="31">
        <v>6211</v>
      </c>
      <c r="H12" s="31">
        <v>157</v>
      </c>
    </row>
    <row r="13" spans="1:16384" ht="15" customHeight="1">
      <c r="A13" s="57"/>
      <c r="B13" s="43"/>
      <c r="C13" s="61"/>
      <c r="D13" s="44">
        <v>1</v>
      </c>
      <c r="E13" s="45">
        <v>0.2722522687689064</v>
      </c>
      <c r="F13" s="46">
        <v>0.14400953341277845</v>
      </c>
      <c r="G13" s="46">
        <v>0.56934641122009355</v>
      </c>
      <c r="H13" s="46">
        <v>1.4391786598221651E-2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76</v>
      </c>
      <c r="F14" s="24">
        <v>51</v>
      </c>
      <c r="G14" s="24">
        <v>232</v>
      </c>
      <c r="H14" s="24">
        <v>2</v>
      </c>
    </row>
    <row r="15" spans="1:16384" ht="15" customHeight="1">
      <c r="A15" s="57"/>
      <c r="B15" s="25"/>
      <c r="C15" s="60"/>
      <c r="D15" s="32">
        <v>1</v>
      </c>
      <c r="E15" s="27">
        <v>0.21052631578947367</v>
      </c>
      <c r="F15" s="28">
        <v>0.14127423822714683</v>
      </c>
      <c r="G15" s="28">
        <v>0.64265927977839332</v>
      </c>
      <c r="H15" s="28">
        <v>5.5401662049861496E-3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182</v>
      </c>
      <c r="F16" s="31">
        <v>117</v>
      </c>
      <c r="G16" s="31">
        <v>386</v>
      </c>
      <c r="H16" s="31">
        <v>10</v>
      </c>
    </row>
    <row r="17" spans="1:8" ht="15" customHeight="1">
      <c r="A17" s="57"/>
      <c r="B17" s="25"/>
      <c r="C17" s="60"/>
      <c r="D17" s="32">
        <v>1</v>
      </c>
      <c r="E17" s="27">
        <v>0.26187050359712233</v>
      </c>
      <c r="F17" s="28">
        <v>0.16834532374100719</v>
      </c>
      <c r="G17" s="28">
        <v>0.55539568345323742</v>
      </c>
      <c r="H17" s="28">
        <v>1.4388489208633094E-2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239</v>
      </c>
      <c r="F18" s="31">
        <v>157</v>
      </c>
      <c r="G18" s="31">
        <v>454</v>
      </c>
      <c r="H18" s="31">
        <v>17</v>
      </c>
    </row>
    <row r="19" spans="1:8" ht="15" customHeight="1">
      <c r="A19" s="57"/>
      <c r="B19" s="25"/>
      <c r="C19" s="60"/>
      <c r="D19" s="32">
        <v>1</v>
      </c>
      <c r="E19" s="27">
        <v>0.27566320645905423</v>
      </c>
      <c r="F19" s="28">
        <v>0.18108419838523646</v>
      </c>
      <c r="G19" s="28">
        <v>0.5236447520184544</v>
      </c>
      <c r="H19" s="28">
        <v>1.9607843137254902E-2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532</v>
      </c>
      <c r="F20" s="31">
        <v>244</v>
      </c>
      <c r="G20" s="31">
        <v>944</v>
      </c>
      <c r="H20" s="31">
        <v>29</v>
      </c>
    </row>
    <row r="21" spans="1:8" ht="15" customHeight="1">
      <c r="A21" s="57"/>
      <c r="B21" s="25"/>
      <c r="C21" s="60"/>
      <c r="D21" s="32">
        <v>1</v>
      </c>
      <c r="E21" s="27">
        <v>0.30417381360777584</v>
      </c>
      <c r="F21" s="28">
        <v>0.13950829045168667</v>
      </c>
      <c r="G21" s="28">
        <v>0.53973699256718122</v>
      </c>
      <c r="H21" s="28">
        <v>1.6580903373356205E-2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1077</v>
      </c>
      <c r="F22" s="31">
        <v>537</v>
      </c>
      <c r="G22" s="31">
        <v>1896</v>
      </c>
      <c r="H22" s="31">
        <v>54</v>
      </c>
    </row>
    <row r="23" spans="1:8" ht="15" customHeight="1">
      <c r="A23" s="57"/>
      <c r="B23" s="25"/>
      <c r="C23" s="60"/>
      <c r="D23" s="26">
        <v>1</v>
      </c>
      <c r="E23" s="27">
        <v>0.30218855218855217</v>
      </c>
      <c r="F23" s="28">
        <v>0.15067340067340068</v>
      </c>
      <c r="G23" s="28">
        <v>0.53198653198653201</v>
      </c>
      <c r="H23" s="28">
        <v>1.5151515151515152E-2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1260</v>
      </c>
      <c r="F24" s="31">
        <v>745</v>
      </c>
      <c r="G24" s="31">
        <v>2655</v>
      </c>
      <c r="H24" s="31">
        <v>56</v>
      </c>
    </row>
    <row r="25" spans="1:8" ht="15" customHeight="1">
      <c r="A25" s="57"/>
      <c r="B25" s="25"/>
      <c r="C25" s="60"/>
      <c r="D25" s="26">
        <v>1</v>
      </c>
      <c r="E25" s="27">
        <v>0.26717557251908397</v>
      </c>
      <c r="F25" s="28">
        <v>0.15797285835453775</v>
      </c>
      <c r="G25" s="28">
        <v>0.56297709923664119</v>
      </c>
      <c r="H25" s="28">
        <v>1.1874469889737066E-2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619</v>
      </c>
      <c r="F26" s="31">
        <v>506</v>
      </c>
      <c r="G26" s="31">
        <v>2690</v>
      </c>
      <c r="H26" s="31">
        <v>67</v>
      </c>
    </row>
    <row r="27" spans="1:8" ht="15" customHeight="1">
      <c r="A27" s="57"/>
      <c r="B27" s="43"/>
      <c r="C27" s="61"/>
      <c r="D27" s="44">
        <v>1</v>
      </c>
      <c r="E27" s="45">
        <v>0.15945388974755281</v>
      </c>
      <c r="F27" s="46">
        <v>0.13034518289541475</v>
      </c>
      <c r="G27" s="46">
        <v>0.69294178258629568</v>
      </c>
      <c r="H27" s="46">
        <v>1.7259144770736732E-2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2255</v>
      </c>
      <c r="F28" s="24">
        <v>807</v>
      </c>
      <c r="G28" s="24">
        <v>2427</v>
      </c>
      <c r="H28" s="24">
        <v>65</v>
      </c>
    </row>
    <row r="29" spans="1:8" ht="15" customHeight="1">
      <c r="A29" s="57"/>
      <c r="B29" s="25"/>
      <c r="C29" s="60"/>
      <c r="D29" s="32">
        <v>1</v>
      </c>
      <c r="E29" s="27">
        <v>0.40601368383147279</v>
      </c>
      <c r="F29" s="28">
        <v>0.14530068419157363</v>
      </c>
      <c r="G29" s="28">
        <v>0.43698235505941663</v>
      </c>
      <c r="H29" s="28">
        <v>1.170327691753691E-2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903</v>
      </c>
      <c r="F30" s="31">
        <v>687</v>
      </c>
      <c r="G30" s="31">
        <v>2396</v>
      </c>
      <c r="H30" s="31">
        <v>62</v>
      </c>
    </row>
    <row r="31" spans="1:8" ht="15" customHeight="1">
      <c r="A31" s="57"/>
      <c r="B31" s="25"/>
      <c r="C31" s="60"/>
      <c r="D31" s="32">
        <v>1</v>
      </c>
      <c r="E31" s="27">
        <v>0.22307312252964426</v>
      </c>
      <c r="F31" s="28">
        <v>0.16971343873517786</v>
      </c>
      <c r="G31" s="28">
        <v>0.59189723320158105</v>
      </c>
      <c r="H31" s="28">
        <v>1.5316205533596838E-2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73</v>
      </c>
      <c r="F32" s="31">
        <v>62</v>
      </c>
      <c r="G32" s="31">
        <v>234</v>
      </c>
      <c r="H32" s="31">
        <v>9</v>
      </c>
    </row>
    <row r="33" spans="1:8" ht="15" customHeight="1">
      <c r="A33" s="57"/>
      <c r="B33" s="25"/>
      <c r="C33" s="60"/>
      <c r="D33" s="32">
        <v>1</v>
      </c>
      <c r="E33" s="27">
        <v>0.19312169312169311</v>
      </c>
      <c r="F33" s="28">
        <v>0.16402116402116401</v>
      </c>
      <c r="G33" s="28">
        <v>0.61904761904761907</v>
      </c>
      <c r="H33" s="28">
        <v>2.3809523809523808E-2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380</v>
      </c>
      <c r="F34" s="31">
        <v>414</v>
      </c>
      <c r="G34" s="31">
        <v>2289</v>
      </c>
      <c r="H34" s="31">
        <v>36</v>
      </c>
    </row>
    <row r="35" spans="1:8" ht="15" customHeight="1">
      <c r="A35" s="57"/>
      <c r="B35" s="43"/>
      <c r="C35" s="61"/>
      <c r="D35" s="44">
        <v>1</v>
      </c>
      <c r="E35" s="45">
        <v>0.12183392112856685</v>
      </c>
      <c r="F35" s="46">
        <v>0.13273485091375442</v>
      </c>
      <c r="G35" s="46">
        <v>0.73388906700865664</v>
      </c>
      <c r="H35" s="46">
        <v>1.1542160949022122E-2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739</v>
      </c>
      <c r="F36" s="24">
        <v>238</v>
      </c>
      <c r="G36" s="24">
        <v>214</v>
      </c>
      <c r="H36" s="24">
        <v>14</v>
      </c>
    </row>
    <row r="37" spans="1:8" ht="15" customHeight="1">
      <c r="A37" s="57"/>
      <c r="B37" s="25"/>
      <c r="C37" s="60"/>
      <c r="D37" s="32">
        <v>1</v>
      </c>
      <c r="E37" s="27">
        <v>0.61327800829875523</v>
      </c>
      <c r="F37" s="28">
        <v>0.19751037344398339</v>
      </c>
      <c r="G37" s="28">
        <v>0.17759336099585063</v>
      </c>
      <c r="H37" s="28">
        <v>1.1618257261410789E-2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693</v>
      </c>
      <c r="F38" s="31">
        <v>313</v>
      </c>
      <c r="G38" s="31">
        <v>515</v>
      </c>
      <c r="H38" s="31">
        <v>25</v>
      </c>
    </row>
    <row r="39" spans="1:8" ht="15" customHeight="1">
      <c r="A39" s="57"/>
      <c r="B39" s="25"/>
      <c r="C39" s="60"/>
      <c r="D39" s="32">
        <v>1</v>
      </c>
      <c r="E39" s="27">
        <v>0.44825355756791718</v>
      </c>
      <c r="F39" s="28">
        <v>0.20245795601552394</v>
      </c>
      <c r="G39" s="28">
        <v>0.33311772315653299</v>
      </c>
      <c r="H39" s="28">
        <v>1.6170763260025874E-2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2387</v>
      </c>
      <c r="F40" s="31">
        <v>1739</v>
      </c>
      <c r="G40" s="31">
        <v>8512</v>
      </c>
      <c r="H40" s="31">
        <v>141</v>
      </c>
    </row>
    <row r="41" spans="1:8" ht="15" customHeight="1">
      <c r="A41" s="57"/>
      <c r="B41" s="43"/>
      <c r="C41" s="61"/>
      <c r="D41" s="44">
        <v>1</v>
      </c>
      <c r="E41" s="45">
        <v>0.18679082870334143</v>
      </c>
      <c r="F41" s="46">
        <v>0.13608263557398859</v>
      </c>
      <c r="G41" s="46">
        <v>0.66609280851396824</v>
      </c>
      <c r="H41" s="46">
        <v>1.1033727208701776E-2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148</v>
      </c>
      <c r="F42" s="38">
        <v>74</v>
      </c>
      <c r="G42" s="38">
        <v>268</v>
      </c>
      <c r="H42" s="38">
        <v>7</v>
      </c>
    </row>
    <row r="43" spans="1:8" ht="15" customHeight="1">
      <c r="A43" s="57"/>
      <c r="B43" s="25"/>
      <c r="C43" s="60"/>
      <c r="D43" s="32">
        <v>1</v>
      </c>
      <c r="E43" s="27">
        <v>0.2977867203219316</v>
      </c>
      <c r="F43" s="28">
        <v>0.1488933601609658</v>
      </c>
      <c r="G43" s="28">
        <v>0.53923541247484907</v>
      </c>
      <c r="H43" s="28">
        <v>1.4084507042253521E-2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2031</v>
      </c>
      <c r="F44" s="40">
        <v>1266</v>
      </c>
      <c r="G44" s="40">
        <v>4787</v>
      </c>
      <c r="H44" s="40">
        <v>63</v>
      </c>
    </row>
    <row r="45" spans="1:8" ht="15" customHeight="1">
      <c r="A45" s="57"/>
      <c r="B45" s="25"/>
      <c r="C45" s="60"/>
      <c r="D45" s="32">
        <v>1</v>
      </c>
      <c r="E45" s="27">
        <v>0.24929421873082117</v>
      </c>
      <c r="F45" s="28">
        <v>0.1553946237878974</v>
      </c>
      <c r="G45" s="28">
        <v>0.58757824966245242</v>
      </c>
      <c r="H45" s="28">
        <v>7.7329078188290165E-3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1447</v>
      </c>
      <c r="F46" s="40">
        <v>831</v>
      </c>
      <c r="G46" s="40">
        <v>2867</v>
      </c>
      <c r="H46" s="40">
        <v>52</v>
      </c>
    </row>
    <row r="47" spans="1:8" ht="15" customHeight="1">
      <c r="A47" s="57"/>
      <c r="B47" s="25"/>
      <c r="C47" s="60"/>
      <c r="D47" s="32">
        <v>1</v>
      </c>
      <c r="E47" s="27">
        <v>0.2784298633827208</v>
      </c>
      <c r="F47" s="28">
        <v>0.15989994227438908</v>
      </c>
      <c r="G47" s="28">
        <v>0.5516644217817972</v>
      </c>
      <c r="H47" s="28">
        <v>1.0005772561092939E-2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324</v>
      </c>
      <c r="F48" s="40">
        <v>165</v>
      </c>
      <c r="G48" s="40">
        <v>1341</v>
      </c>
      <c r="H48" s="40">
        <v>28</v>
      </c>
    </row>
    <row r="49" spans="1:8" ht="15" customHeight="1">
      <c r="A49" s="57"/>
      <c r="B49" s="43"/>
      <c r="C49" s="61"/>
      <c r="D49" s="44">
        <v>1</v>
      </c>
      <c r="E49" s="45">
        <v>0.1743810548977395</v>
      </c>
      <c r="F49" s="46">
        <v>8.8805166846071038E-2</v>
      </c>
      <c r="G49" s="46">
        <v>0.7217438105489774</v>
      </c>
      <c r="H49" s="46">
        <v>1.5069967707212056E-2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825</v>
      </c>
      <c r="F50" s="24">
        <v>495</v>
      </c>
      <c r="G50" s="24">
        <v>1467</v>
      </c>
      <c r="H50" s="24">
        <v>64</v>
      </c>
    </row>
    <row r="51" spans="1:8" ht="15" customHeight="1">
      <c r="A51" s="57"/>
      <c r="B51" s="25"/>
      <c r="C51" s="60"/>
      <c r="D51" s="32">
        <v>1</v>
      </c>
      <c r="E51" s="27">
        <v>0.28937215012276396</v>
      </c>
      <c r="F51" s="28">
        <v>0.17362329007365837</v>
      </c>
      <c r="G51" s="28">
        <v>0.51455629603647846</v>
      </c>
      <c r="H51" s="28">
        <v>2.2448263767099262E-2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573</v>
      </c>
      <c r="F52" s="31">
        <v>344</v>
      </c>
      <c r="G52" s="31">
        <v>1044</v>
      </c>
      <c r="H52" s="31">
        <v>14</v>
      </c>
    </row>
    <row r="53" spans="1:8" ht="15" customHeight="1">
      <c r="A53" s="57"/>
      <c r="B53" s="25"/>
      <c r="C53" s="60"/>
      <c r="D53" s="32">
        <v>1</v>
      </c>
      <c r="E53" s="27">
        <v>0.29012658227848104</v>
      </c>
      <c r="F53" s="28">
        <v>0.17417721518987342</v>
      </c>
      <c r="G53" s="28">
        <v>0.52860759493670884</v>
      </c>
      <c r="H53" s="28">
        <v>7.0886075949367086E-3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241</v>
      </c>
      <c r="F54" s="31">
        <v>150</v>
      </c>
      <c r="G54" s="31">
        <v>515</v>
      </c>
      <c r="H54" s="31">
        <v>17</v>
      </c>
    </row>
    <row r="55" spans="1:8" ht="15" customHeight="1">
      <c r="A55" s="57"/>
      <c r="B55" s="25"/>
      <c r="C55" s="60"/>
      <c r="D55" s="32">
        <v>1</v>
      </c>
      <c r="E55" s="27">
        <v>0.26110509209100757</v>
      </c>
      <c r="F55" s="28">
        <v>0.16251354279523295</v>
      </c>
      <c r="G55" s="28">
        <v>0.5579631635969664</v>
      </c>
      <c r="H55" s="28">
        <v>1.8418201516793065E-2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310</v>
      </c>
      <c r="F56" s="31">
        <v>197</v>
      </c>
      <c r="G56" s="31">
        <v>692</v>
      </c>
      <c r="H56" s="31">
        <v>16</v>
      </c>
    </row>
    <row r="57" spans="1:8" ht="15" customHeight="1">
      <c r="A57" s="57"/>
      <c r="B57" s="25"/>
      <c r="C57" s="60"/>
      <c r="D57" s="32">
        <v>1</v>
      </c>
      <c r="E57" s="27">
        <v>0.2551440329218107</v>
      </c>
      <c r="F57" s="28">
        <v>0.16213991769547326</v>
      </c>
      <c r="G57" s="28">
        <v>0.56954732510288064</v>
      </c>
      <c r="H57" s="28">
        <v>1.3168724279835391E-2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532</v>
      </c>
      <c r="F58" s="31">
        <v>322</v>
      </c>
      <c r="G58" s="31">
        <v>1149</v>
      </c>
      <c r="H58" s="31">
        <v>59</v>
      </c>
    </row>
    <row r="59" spans="1:8" ht="15" customHeight="1">
      <c r="A59" s="57"/>
      <c r="B59" s="25"/>
      <c r="C59" s="60"/>
      <c r="D59" s="32">
        <v>1</v>
      </c>
      <c r="E59" s="27">
        <v>0.2580019398642095</v>
      </c>
      <c r="F59" s="28">
        <v>0.15615906886517944</v>
      </c>
      <c r="G59" s="28">
        <v>0.55722599418040741</v>
      </c>
      <c r="H59" s="28">
        <v>2.8612997090203686E-2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260</v>
      </c>
      <c r="F60" s="31">
        <v>157</v>
      </c>
      <c r="G60" s="31">
        <v>717</v>
      </c>
      <c r="H60" s="31">
        <v>7</v>
      </c>
    </row>
    <row r="61" spans="1:8" ht="15" customHeight="1">
      <c r="A61" s="57"/>
      <c r="B61" s="25"/>
      <c r="C61" s="60"/>
      <c r="D61" s="32">
        <v>1</v>
      </c>
      <c r="E61" s="27">
        <v>0.22787028921998248</v>
      </c>
      <c r="F61" s="28">
        <v>0.13759859772129709</v>
      </c>
      <c r="G61" s="28">
        <v>0.628396143733567</v>
      </c>
      <c r="H61" s="28">
        <v>6.1349693251533744E-3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609</v>
      </c>
      <c r="F62" s="31">
        <v>309</v>
      </c>
      <c r="G62" s="31">
        <v>1325</v>
      </c>
      <c r="H62" s="31">
        <v>22</v>
      </c>
    </row>
    <row r="63" spans="1:8" ht="15" customHeight="1">
      <c r="A63" s="57"/>
      <c r="B63" s="25"/>
      <c r="C63" s="60"/>
      <c r="D63" s="32">
        <v>1</v>
      </c>
      <c r="E63" s="27">
        <v>0.26887417218543047</v>
      </c>
      <c r="F63" s="28">
        <v>0.13642384105960265</v>
      </c>
      <c r="G63" s="28">
        <v>0.58498896247240617</v>
      </c>
      <c r="H63" s="28">
        <v>9.7130242825607064E-3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243</v>
      </c>
      <c r="F64" s="31">
        <v>169</v>
      </c>
      <c r="G64" s="31">
        <v>765</v>
      </c>
      <c r="H64" s="31">
        <v>10</v>
      </c>
    </row>
    <row r="65" spans="1:8" ht="15" customHeight="1">
      <c r="A65" s="57"/>
      <c r="B65" s="25"/>
      <c r="C65" s="60"/>
      <c r="D65" s="32">
        <v>1</v>
      </c>
      <c r="E65" s="27">
        <v>0.20471777590564449</v>
      </c>
      <c r="F65" s="28">
        <v>0.14237573715248525</v>
      </c>
      <c r="G65" s="28">
        <v>0.64448188711036225</v>
      </c>
      <c r="H65" s="28">
        <v>8.4245998315080027E-3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450</v>
      </c>
      <c r="F66" s="31">
        <v>232</v>
      </c>
      <c r="G66" s="31">
        <v>1826</v>
      </c>
      <c r="H66" s="31">
        <v>31</v>
      </c>
    </row>
    <row r="67" spans="1:8" ht="15" customHeight="1">
      <c r="A67" s="57"/>
      <c r="B67" s="43"/>
      <c r="C67" s="61"/>
      <c r="D67" s="44">
        <v>1</v>
      </c>
      <c r="E67" s="45">
        <v>0.17723513194170934</v>
      </c>
      <c r="F67" s="46">
        <v>9.1374556912170141E-2</v>
      </c>
      <c r="G67" s="46">
        <v>0.71918077983458051</v>
      </c>
      <c r="H67" s="46">
        <v>1.2209531311539977E-2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1687</v>
      </c>
      <c r="F68" s="24">
        <v>579</v>
      </c>
      <c r="G68" s="24">
        <v>645</v>
      </c>
      <c r="H68" s="24">
        <v>41</v>
      </c>
    </row>
    <row r="69" spans="1:8" ht="15" customHeight="1">
      <c r="A69" s="57"/>
      <c r="B69" s="25"/>
      <c r="C69" s="60"/>
      <c r="D69" s="32">
        <v>1</v>
      </c>
      <c r="E69" s="27">
        <v>0.57147696476964771</v>
      </c>
      <c r="F69" s="28">
        <v>0.19613821138211382</v>
      </c>
      <c r="G69" s="28">
        <v>0.2184959349593496</v>
      </c>
      <c r="H69" s="28">
        <v>1.3888888888888888E-2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1322</v>
      </c>
      <c r="F70" s="31">
        <v>612</v>
      </c>
      <c r="G70" s="31">
        <v>929</v>
      </c>
      <c r="H70" s="31">
        <v>49</v>
      </c>
    </row>
    <row r="71" spans="1:8" ht="15" customHeight="1">
      <c r="A71" s="57"/>
      <c r="B71" s="25"/>
      <c r="C71" s="60"/>
      <c r="D71" s="32">
        <v>1</v>
      </c>
      <c r="E71" s="27">
        <v>0.45398351648351648</v>
      </c>
      <c r="F71" s="28">
        <v>0.21016483516483517</v>
      </c>
      <c r="G71" s="28">
        <v>0.31902472527472525</v>
      </c>
      <c r="H71" s="28">
        <v>1.6826923076923076E-2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591</v>
      </c>
      <c r="F72" s="31">
        <v>656</v>
      </c>
      <c r="G72" s="31">
        <v>2520</v>
      </c>
      <c r="H72" s="31">
        <v>45</v>
      </c>
    </row>
    <row r="73" spans="1:8" ht="15" customHeight="1">
      <c r="A73" s="57"/>
      <c r="B73" s="25"/>
      <c r="C73" s="60"/>
      <c r="D73" s="32">
        <v>1</v>
      </c>
      <c r="E73" s="27">
        <v>0.15503672612801678</v>
      </c>
      <c r="F73" s="28">
        <v>0.17208814270724029</v>
      </c>
      <c r="G73" s="28">
        <v>0.66107030430220359</v>
      </c>
      <c r="H73" s="28">
        <v>1.180482686253935E-2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245</v>
      </c>
      <c r="F74" s="31">
        <v>305</v>
      </c>
      <c r="G74" s="31">
        <v>2168</v>
      </c>
      <c r="H74" s="31">
        <v>32</v>
      </c>
    </row>
    <row r="75" spans="1:8" ht="15" customHeight="1">
      <c r="A75" s="57"/>
      <c r="B75" s="25"/>
      <c r="C75" s="60"/>
      <c r="D75" s="32">
        <v>1</v>
      </c>
      <c r="E75" s="27">
        <v>8.9090909090909096E-2</v>
      </c>
      <c r="F75" s="28">
        <v>0.11090909090909092</v>
      </c>
      <c r="G75" s="28">
        <v>0.78836363636363638</v>
      </c>
      <c r="H75" s="28">
        <v>1.1636363636363636E-2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62</v>
      </c>
      <c r="F76" s="31">
        <v>121</v>
      </c>
      <c r="G76" s="31">
        <v>1379</v>
      </c>
      <c r="H76" s="31">
        <v>23</v>
      </c>
    </row>
    <row r="77" spans="1:8" ht="15" customHeight="1">
      <c r="A77" s="57"/>
      <c r="B77" s="25"/>
      <c r="C77" s="60"/>
      <c r="D77" s="32">
        <v>1</v>
      </c>
      <c r="E77" s="27">
        <v>3.9116719242902206E-2</v>
      </c>
      <c r="F77" s="28">
        <v>7.6340694006309148E-2</v>
      </c>
      <c r="G77" s="28">
        <v>0.87003154574132491</v>
      </c>
      <c r="H77" s="28">
        <v>1.4511041009463722E-2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89</v>
      </c>
      <c r="F78" s="31">
        <v>78</v>
      </c>
      <c r="G78" s="31">
        <v>1143</v>
      </c>
      <c r="H78" s="31">
        <v>19</v>
      </c>
    </row>
    <row r="79" spans="1:8" ht="15" customHeight="1">
      <c r="A79" s="57"/>
      <c r="B79" s="25"/>
      <c r="C79" s="60"/>
      <c r="D79" s="32">
        <v>1</v>
      </c>
      <c r="E79" s="27">
        <v>6.6967644845748686E-2</v>
      </c>
      <c r="F79" s="28">
        <v>5.8690744920993229E-2</v>
      </c>
      <c r="G79" s="28">
        <v>0.86004514672686228</v>
      </c>
      <c r="H79" s="28">
        <v>1.4296463506395787E-2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15</v>
      </c>
      <c r="F80" s="31">
        <v>7</v>
      </c>
      <c r="G80" s="31">
        <v>635</v>
      </c>
      <c r="H80" s="31">
        <v>29</v>
      </c>
    </row>
    <row r="81" spans="1:8" ht="15" customHeight="1">
      <c r="A81" s="57"/>
      <c r="B81" s="25"/>
      <c r="C81" s="60"/>
      <c r="D81" s="32">
        <v>1</v>
      </c>
      <c r="E81" s="27">
        <v>2.1865889212827987E-2</v>
      </c>
      <c r="F81" s="28">
        <v>1.020408163265306E-2</v>
      </c>
      <c r="G81" s="28">
        <v>0.92565597667638488</v>
      </c>
      <c r="H81" s="28">
        <v>4.2274052478134108E-2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2017</v>
      </c>
      <c r="F84" s="24">
        <v>815</v>
      </c>
      <c r="G84" s="24">
        <v>1292</v>
      </c>
      <c r="H84" s="24">
        <v>63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0.48172916169094815</v>
      </c>
      <c r="F85" s="28">
        <v>0.19465010747551947</v>
      </c>
      <c r="G85" s="28">
        <v>0.30857415810843086</v>
      </c>
      <c r="H85" s="28">
        <v>1.5046572725101504E-2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1229</v>
      </c>
      <c r="F86" s="31">
        <v>744</v>
      </c>
      <c r="G86" s="31">
        <v>1719</v>
      </c>
      <c r="H86" s="31">
        <v>45</v>
      </c>
    </row>
    <row r="87" spans="1:8" ht="15" customHeight="1">
      <c r="A87" s="57"/>
      <c r="B87" s="25"/>
      <c r="C87" s="60"/>
      <c r="D87" s="32">
        <v>1</v>
      </c>
      <c r="E87" s="27">
        <v>0.32887342788332885</v>
      </c>
      <c r="F87" s="28">
        <v>0.19909017928819908</v>
      </c>
      <c r="G87" s="28">
        <v>0.45999464811345997</v>
      </c>
      <c r="H87" s="28">
        <v>1.2041744715012041E-2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370</v>
      </c>
      <c r="F88" s="31">
        <v>364</v>
      </c>
      <c r="G88" s="31">
        <v>1456</v>
      </c>
      <c r="H88" s="31">
        <v>30</v>
      </c>
    </row>
    <row r="89" spans="1:8" ht="15" customHeight="1">
      <c r="A89" s="57"/>
      <c r="B89" s="25"/>
      <c r="C89" s="60"/>
      <c r="D89" s="32">
        <v>1</v>
      </c>
      <c r="E89" s="27">
        <v>0.16666666666666666</v>
      </c>
      <c r="F89" s="28">
        <v>0.16396396396396395</v>
      </c>
      <c r="G89" s="28">
        <v>0.65585585585585582</v>
      </c>
      <c r="H89" s="28">
        <v>1.3513513513513514E-2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263</v>
      </c>
      <c r="F90" s="31">
        <v>305</v>
      </c>
      <c r="G90" s="31">
        <v>2563</v>
      </c>
      <c r="H90" s="31">
        <v>35</v>
      </c>
    </row>
    <row r="91" spans="1:8" ht="15" customHeight="1">
      <c r="A91" s="57"/>
      <c r="B91" s="25"/>
      <c r="C91" s="60"/>
      <c r="D91" s="32">
        <v>1</v>
      </c>
      <c r="E91" s="27">
        <v>8.3070120025268479E-2</v>
      </c>
      <c r="F91" s="28">
        <v>9.633607075173721E-2</v>
      </c>
      <c r="G91" s="28">
        <v>0.80953885028427042</v>
      </c>
      <c r="H91" s="28">
        <v>1.1054958938723942E-2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62</v>
      </c>
      <c r="F92" s="31">
        <v>67</v>
      </c>
      <c r="G92" s="31">
        <v>1473</v>
      </c>
      <c r="H92" s="31">
        <v>37</v>
      </c>
    </row>
    <row r="93" spans="1:8" ht="15" customHeight="1">
      <c r="A93" s="57"/>
      <c r="B93" s="25"/>
      <c r="C93" s="60"/>
      <c r="D93" s="32">
        <v>1</v>
      </c>
      <c r="E93" s="27">
        <v>3.7827943868212324E-2</v>
      </c>
      <c r="F93" s="28">
        <v>4.0878584502745577E-2</v>
      </c>
      <c r="G93" s="28">
        <v>0.89871873093349608</v>
      </c>
      <c r="H93" s="28">
        <v>2.2574740695546065E-2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15</v>
      </c>
      <c r="F94" s="31">
        <v>16</v>
      </c>
      <c r="G94" s="31">
        <v>364</v>
      </c>
      <c r="H94" s="31">
        <v>8</v>
      </c>
    </row>
    <row r="95" spans="1:8" ht="15" customHeight="1">
      <c r="A95" s="57"/>
      <c r="B95" s="25"/>
      <c r="C95" s="60"/>
      <c r="D95" s="32">
        <v>1</v>
      </c>
      <c r="E95" s="27">
        <v>3.7220843672456573E-2</v>
      </c>
      <c r="F95" s="28">
        <v>3.9702233250620347E-2</v>
      </c>
      <c r="G95" s="28">
        <v>0.90322580645161288</v>
      </c>
      <c r="H95" s="28">
        <v>1.9851116625310174E-2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8</v>
      </c>
      <c r="F96" s="31">
        <v>2</v>
      </c>
      <c r="G96" s="31">
        <v>350</v>
      </c>
      <c r="H96" s="31">
        <v>13</v>
      </c>
    </row>
    <row r="97" spans="1:8" ht="15" customHeight="1">
      <c r="A97" s="57"/>
      <c r="B97" s="25"/>
      <c r="C97" s="60"/>
      <c r="D97" s="32">
        <v>1</v>
      </c>
      <c r="E97" s="27">
        <v>2.1447721179624665E-2</v>
      </c>
      <c r="F97" s="28">
        <v>5.3619302949061663E-3</v>
      </c>
      <c r="G97" s="28">
        <v>0.93833780160857905</v>
      </c>
      <c r="H97" s="28">
        <v>3.4852546916890083E-2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27</v>
      </c>
      <c r="H98" s="31">
        <v>0</v>
      </c>
    </row>
    <row r="99" spans="1:8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0.9642857142857143</v>
      </c>
      <c r="H99" s="28">
        <v>0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1195" priority="56" rank="1"/>
  </conditionalFormatting>
  <conditionalFormatting sqref="E67:H67">
    <cfRule type="top10" dxfId="1194" priority="49" rank="1"/>
  </conditionalFormatting>
  <conditionalFormatting sqref="E65:H65">
    <cfRule type="top10" dxfId="1193" priority="48" rank="1"/>
  </conditionalFormatting>
  <conditionalFormatting sqref="E63:H63">
    <cfRule type="top10" dxfId="1192" priority="47" rank="1"/>
  </conditionalFormatting>
  <conditionalFormatting sqref="E61:H61">
    <cfRule type="top10" dxfId="1191" priority="46" rank="1"/>
  </conditionalFormatting>
  <conditionalFormatting sqref="E59:H59">
    <cfRule type="top10" dxfId="1190" priority="45" rank="1"/>
  </conditionalFormatting>
  <conditionalFormatting sqref="E57:H57">
    <cfRule type="top10" dxfId="1189" priority="44" rank="1"/>
  </conditionalFormatting>
  <conditionalFormatting sqref="E55:H55">
    <cfRule type="top10" dxfId="1188" priority="43" rank="1"/>
  </conditionalFormatting>
  <conditionalFormatting sqref="E53:H53">
    <cfRule type="top10" dxfId="1187" priority="42" rank="1"/>
  </conditionalFormatting>
  <conditionalFormatting sqref="E51:H51">
    <cfRule type="top10" dxfId="1186" priority="41" rank="1"/>
  </conditionalFormatting>
  <conditionalFormatting sqref="E49:H49">
    <cfRule type="top10" dxfId="1185" priority="40" rank="1"/>
  </conditionalFormatting>
  <conditionalFormatting sqref="E47:H47">
    <cfRule type="top10" dxfId="1184" priority="39" rank="1"/>
  </conditionalFormatting>
  <conditionalFormatting sqref="E45:H45">
    <cfRule type="top10" dxfId="1183" priority="38" rank="1"/>
  </conditionalFormatting>
  <conditionalFormatting sqref="E43:H43">
    <cfRule type="top10" dxfId="1182" priority="37" rank="1"/>
  </conditionalFormatting>
  <conditionalFormatting sqref="E41:H41">
    <cfRule type="top10" dxfId="1181" priority="36" rank="1"/>
  </conditionalFormatting>
  <conditionalFormatting sqref="E39:H39">
    <cfRule type="top10" dxfId="1180" priority="35" rank="1"/>
  </conditionalFormatting>
  <conditionalFormatting sqref="E37:H37">
    <cfRule type="top10" dxfId="1179" priority="34" rank="1"/>
  </conditionalFormatting>
  <conditionalFormatting sqref="E35:H35">
    <cfRule type="top10" dxfId="1178" priority="32" rank="1"/>
  </conditionalFormatting>
  <conditionalFormatting sqref="E33:H33">
    <cfRule type="top10" dxfId="1177" priority="31" rank="1"/>
  </conditionalFormatting>
  <conditionalFormatting sqref="E31:H31">
    <cfRule type="top10" dxfId="1176" priority="30" rank="1"/>
  </conditionalFormatting>
  <conditionalFormatting sqref="E29:H29">
    <cfRule type="top10" dxfId="1175" priority="29" rank="1"/>
  </conditionalFormatting>
  <conditionalFormatting sqref="E27:H27">
    <cfRule type="top10" dxfId="1174" priority="28" rank="1"/>
  </conditionalFormatting>
  <conditionalFormatting sqref="E21:H21">
    <cfRule type="top10" dxfId="1173" priority="27" rank="1"/>
  </conditionalFormatting>
  <conditionalFormatting sqref="E19:H19">
    <cfRule type="top10" dxfId="1172" priority="26" rank="1"/>
  </conditionalFormatting>
  <conditionalFormatting sqref="E17:H17">
    <cfRule type="top10" dxfId="1171" priority="25" rank="1"/>
  </conditionalFormatting>
  <conditionalFormatting sqref="E15:H15">
    <cfRule type="top10" dxfId="1170" priority="24" rank="1"/>
  </conditionalFormatting>
  <conditionalFormatting sqref="E13:H13">
    <cfRule type="top10" dxfId="1169" priority="23" rank="1"/>
  </conditionalFormatting>
  <conditionalFormatting sqref="E11:H11">
    <cfRule type="top10" dxfId="1168" priority="22" rank="1"/>
  </conditionalFormatting>
  <conditionalFormatting sqref="E23:H23">
    <cfRule type="top10" dxfId="1167" priority="21" rank="1"/>
  </conditionalFormatting>
  <conditionalFormatting sqref="E25:H25">
    <cfRule type="top10" dxfId="1166" priority="20" rank="1"/>
  </conditionalFormatting>
  <conditionalFormatting sqref="E81:H81">
    <cfRule type="top10" dxfId="1165" priority="17" rank="1"/>
  </conditionalFormatting>
  <conditionalFormatting sqref="E79:H79">
    <cfRule type="top10" dxfId="1164" priority="16" rank="1"/>
  </conditionalFormatting>
  <conditionalFormatting sqref="E77:H77">
    <cfRule type="top10" dxfId="1163" priority="15" rank="1"/>
  </conditionalFormatting>
  <conditionalFormatting sqref="E75:H75">
    <cfRule type="top10" dxfId="1162" priority="14" rank="1"/>
  </conditionalFormatting>
  <conditionalFormatting sqref="E73:H73">
    <cfRule type="top10" dxfId="1161" priority="13" rank="1"/>
  </conditionalFormatting>
  <conditionalFormatting sqref="E71:H71">
    <cfRule type="top10" dxfId="1160" priority="12" rank="1"/>
  </conditionalFormatting>
  <conditionalFormatting sqref="E69:H69">
    <cfRule type="top10" dxfId="1159" priority="11" rank="1"/>
  </conditionalFormatting>
  <conditionalFormatting sqref="E101:H101">
    <cfRule type="top10" dxfId="1158" priority="9" rank="1"/>
  </conditionalFormatting>
  <conditionalFormatting sqref="E99:H99">
    <cfRule type="top10" dxfId="1157" priority="8" rank="1"/>
  </conditionalFormatting>
  <conditionalFormatting sqref="E97:H97">
    <cfRule type="top10" dxfId="1156" priority="7" rank="1"/>
  </conditionalFormatting>
  <conditionalFormatting sqref="E95:H95">
    <cfRule type="top10" dxfId="1155" priority="6" rank="1"/>
  </conditionalFormatting>
  <conditionalFormatting sqref="E93:H93">
    <cfRule type="top10" dxfId="1154" priority="5" rank="1"/>
  </conditionalFormatting>
  <conditionalFormatting sqref="E91:H91">
    <cfRule type="top10" dxfId="1153" priority="4" rank="1"/>
  </conditionalFormatting>
  <conditionalFormatting sqref="E89:H89">
    <cfRule type="top10" dxfId="1152" priority="3" rank="1"/>
  </conditionalFormatting>
  <conditionalFormatting sqref="E87:H87">
    <cfRule type="top10" dxfId="1151" priority="2" rank="1"/>
  </conditionalFormatting>
  <conditionalFormatting sqref="E85:H85">
    <cfRule type="top10" dxfId="115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286</v>
      </c>
    </row>
    <row r="4" spans="1:16384" ht="15" customHeight="1">
      <c r="B4" s="3" t="s">
        <v>295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4738</v>
      </c>
      <c r="F8" s="17">
        <v>11108</v>
      </c>
      <c r="G8" s="17">
        <v>312</v>
      </c>
    </row>
    <row r="9" spans="1:16384" ht="15" customHeight="1">
      <c r="A9" s="57"/>
      <c r="B9" s="64"/>
      <c r="C9" s="65"/>
      <c r="D9" s="18">
        <v>1</v>
      </c>
      <c r="E9" s="19">
        <v>0.29322936006931549</v>
      </c>
      <c r="F9" s="20">
        <v>0.68746131947023148</v>
      </c>
      <c r="G9" s="20">
        <v>1.9309320460453028E-2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1538</v>
      </c>
      <c r="F10" s="24">
        <v>3347</v>
      </c>
      <c r="G10" s="24">
        <v>107</v>
      </c>
    </row>
    <row r="11" spans="1:16384" ht="15" customHeight="1">
      <c r="A11" s="57"/>
      <c r="B11" s="25"/>
      <c r="C11" s="60"/>
      <c r="D11" s="26">
        <v>1</v>
      </c>
      <c r="E11" s="27">
        <v>0.30809294871794873</v>
      </c>
      <c r="F11" s="28">
        <v>0.67047275641025639</v>
      </c>
      <c r="G11" s="28">
        <v>2.1434294871794872E-2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3139</v>
      </c>
      <c r="F12" s="31">
        <v>7568</v>
      </c>
      <c r="G12" s="31">
        <v>202</v>
      </c>
    </row>
    <row r="13" spans="1:16384" ht="15" customHeight="1">
      <c r="A13" s="57"/>
      <c r="B13" s="43"/>
      <c r="C13" s="61"/>
      <c r="D13" s="44">
        <v>1</v>
      </c>
      <c r="E13" s="45">
        <v>0.28774406453387114</v>
      </c>
      <c r="F13" s="46">
        <v>0.69373911449262082</v>
      </c>
      <c r="G13" s="46">
        <v>1.8516820973508114E-2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117</v>
      </c>
      <c r="F14" s="24">
        <v>240</v>
      </c>
      <c r="G14" s="24">
        <v>4</v>
      </c>
    </row>
    <row r="15" spans="1:16384" ht="15" customHeight="1">
      <c r="A15" s="57"/>
      <c r="B15" s="25"/>
      <c r="C15" s="60"/>
      <c r="D15" s="32">
        <v>1</v>
      </c>
      <c r="E15" s="27">
        <v>0.32409972299168976</v>
      </c>
      <c r="F15" s="28">
        <v>0.66481994459833793</v>
      </c>
      <c r="G15" s="28">
        <v>1.1080332409972299E-2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256</v>
      </c>
      <c r="F16" s="31">
        <v>425</v>
      </c>
      <c r="G16" s="31">
        <v>14</v>
      </c>
    </row>
    <row r="17" spans="1:7" ht="15" customHeight="1">
      <c r="A17" s="57"/>
      <c r="B17" s="25"/>
      <c r="C17" s="60"/>
      <c r="D17" s="32">
        <v>1</v>
      </c>
      <c r="E17" s="27">
        <v>0.3683453237410072</v>
      </c>
      <c r="F17" s="28">
        <v>0.61151079136690645</v>
      </c>
      <c r="G17" s="28">
        <v>2.0143884892086329E-2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335</v>
      </c>
      <c r="F18" s="31">
        <v>517</v>
      </c>
      <c r="G18" s="31">
        <v>15</v>
      </c>
    </row>
    <row r="19" spans="1:7" ht="15" customHeight="1">
      <c r="A19" s="57"/>
      <c r="B19" s="25"/>
      <c r="C19" s="60"/>
      <c r="D19" s="32">
        <v>1</v>
      </c>
      <c r="E19" s="27">
        <v>0.38638985005767013</v>
      </c>
      <c r="F19" s="28">
        <v>0.59630911188004609</v>
      </c>
      <c r="G19" s="28">
        <v>1.7301038062283738E-2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601</v>
      </c>
      <c r="F20" s="31">
        <v>1114</v>
      </c>
      <c r="G20" s="31">
        <v>34</v>
      </c>
    </row>
    <row r="21" spans="1:7" ht="15" customHeight="1">
      <c r="A21" s="57"/>
      <c r="B21" s="25"/>
      <c r="C21" s="60"/>
      <c r="D21" s="32">
        <v>1</v>
      </c>
      <c r="E21" s="27">
        <v>0.3436249285305889</v>
      </c>
      <c r="F21" s="28">
        <v>0.63693539165237278</v>
      </c>
      <c r="G21" s="28">
        <v>1.9439679817038306E-2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1107</v>
      </c>
      <c r="F22" s="31">
        <v>2390</v>
      </c>
      <c r="G22" s="31">
        <v>67</v>
      </c>
    </row>
    <row r="23" spans="1:7" ht="15" customHeight="1">
      <c r="A23" s="57"/>
      <c r="B23" s="25"/>
      <c r="C23" s="60"/>
      <c r="D23" s="26">
        <v>1</v>
      </c>
      <c r="E23" s="27">
        <v>0.31060606060606061</v>
      </c>
      <c r="F23" s="28">
        <v>0.67059483726150393</v>
      </c>
      <c r="G23" s="28">
        <v>1.8799102132435467E-2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1434</v>
      </c>
      <c r="F24" s="31">
        <v>3209</v>
      </c>
      <c r="G24" s="31">
        <v>73</v>
      </c>
    </row>
    <row r="25" spans="1:7" ht="15" customHeight="1">
      <c r="A25" s="57"/>
      <c r="B25" s="25"/>
      <c r="C25" s="60"/>
      <c r="D25" s="26">
        <v>1</v>
      </c>
      <c r="E25" s="27">
        <v>0.30407124681933845</v>
      </c>
      <c r="F25" s="28">
        <v>0.68044953350296866</v>
      </c>
      <c r="G25" s="28">
        <v>1.547921967769296E-2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808</v>
      </c>
      <c r="F26" s="31">
        <v>2977</v>
      </c>
      <c r="G26" s="31">
        <v>97</v>
      </c>
    </row>
    <row r="27" spans="1:7" ht="15" customHeight="1">
      <c r="A27" s="57"/>
      <c r="B27" s="43"/>
      <c r="C27" s="61"/>
      <c r="D27" s="44">
        <v>1</v>
      </c>
      <c r="E27" s="45">
        <v>0.20814013395157135</v>
      </c>
      <c r="F27" s="46">
        <v>0.76687274600721278</v>
      </c>
      <c r="G27" s="46">
        <v>2.4987120041215869E-2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2140</v>
      </c>
      <c r="F28" s="24">
        <v>3304</v>
      </c>
      <c r="G28" s="24">
        <v>110</v>
      </c>
    </row>
    <row r="29" spans="1:7" ht="15" customHeight="1">
      <c r="A29" s="57"/>
      <c r="B29" s="25"/>
      <c r="C29" s="60"/>
      <c r="D29" s="32">
        <v>1</v>
      </c>
      <c r="E29" s="27">
        <v>0.38530788620813827</v>
      </c>
      <c r="F29" s="28">
        <v>0.59488656823910691</v>
      </c>
      <c r="G29" s="28">
        <v>1.980554555275477E-2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1283</v>
      </c>
      <c r="F30" s="31">
        <v>2693</v>
      </c>
      <c r="G30" s="31">
        <v>72</v>
      </c>
    </row>
    <row r="31" spans="1:7" ht="15" customHeight="1">
      <c r="A31" s="57"/>
      <c r="B31" s="25"/>
      <c r="C31" s="60"/>
      <c r="D31" s="32">
        <v>1</v>
      </c>
      <c r="E31" s="27">
        <v>0.31694664031620551</v>
      </c>
      <c r="F31" s="28">
        <v>0.66526679841897229</v>
      </c>
      <c r="G31" s="28">
        <v>1.7786561264822136E-2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120</v>
      </c>
      <c r="F32" s="31">
        <v>249</v>
      </c>
      <c r="G32" s="31">
        <v>9</v>
      </c>
    </row>
    <row r="33" spans="1:7" ht="15" customHeight="1">
      <c r="A33" s="57"/>
      <c r="B33" s="25"/>
      <c r="C33" s="60"/>
      <c r="D33" s="32">
        <v>1</v>
      </c>
      <c r="E33" s="27">
        <v>0.31746031746031744</v>
      </c>
      <c r="F33" s="28">
        <v>0.65873015873015872</v>
      </c>
      <c r="G33" s="28">
        <v>2.3809523809523808E-2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575</v>
      </c>
      <c r="F34" s="31">
        <v>2508</v>
      </c>
      <c r="G34" s="31">
        <v>36</v>
      </c>
    </row>
    <row r="35" spans="1:7" ht="15" customHeight="1">
      <c r="A35" s="57"/>
      <c r="B35" s="43"/>
      <c r="C35" s="61"/>
      <c r="D35" s="44">
        <v>1</v>
      </c>
      <c r="E35" s="45">
        <v>0.18435395960243667</v>
      </c>
      <c r="F35" s="46">
        <v>0.80410387944854123</v>
      </c>
      <c r="G35" s="46">
        <v>1.1542160949022122E-2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770</v>
      </c>
      <c r="F36" s="24">
        <v>419</v>
      </c>
      <c r="G36" s="24">
        <v>16</v>
      </c>
    </row>
    <row r="37" spans="1:7" ht="15" customHeight="1">
      <c r="A37" s="57"/>
      <c r="B37" s="25"/>
      <c r="C37" s="60"/>
      <c r="D37" s="32">
        <v>1</v>
      </c>
      <c r="E37" s="27">
        <v>0.63900414937759331</v>
      </c>
      <c r="F37" s="28">
        <v>0.34771784232365144</v>
      </c>
      <c r="G37" s="28">
        <v>1.3278008298755186E-2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735</v>
      </c>
      <c r="F38" s="31">
        <v>776</v>
      </c>
      <c r="G38" s="31">
        <v>35</v>
      </c>
    </row>
    <row r="39" spans="1:7" ht="15" customHeight="1">
      <c r="A39" s="57"/>
      <c r="B39" s="25"/>
      <c r="C39" s="60"/>
      <c r="D39" s="32">
        <v>1</v>
      </c>
      <c r="E39" s="27">
        <v>0.47542043984476068</v>
      </c>
      <c r="F39" s="28">
        <v>0.50194049159120313</v>
      </c>
      <c r="G39" s="28">
        <v>2.2639068564036222E-2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3003</v>
      </c>
      <c r="F40" s="31">
        <v>9590</v>
      </c>
      <c r="G40" s="31">
        <v>186</v>
      </c>
    </row>
    <row r="41" spans="1:7" ht="15" customHeight="1">
      <c r="A41" s="57"/>
      <c r="B41" s="43"/>
      <c r="C41" s="61"/>
      <c r="D41" s="44">
        <v>1</v>
      </c>
      <c r="E41" s="45">
        <v>0.23499491353001017</v>
      </c>
      <c r="F41" s="46">
        <v>0.75044995696063854</v>
      </c>
      <c r="G41" s="46">
        <v>1.455512950935128E-2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177</v>
      </c>
      <c r="F42" s="38">
        <v>312</v>
      </c>
      <c r="G42" s="38">
        <v>8</v>
      </c>
    </row>
    <row r="43" spans="1:7" ht="15" customHeight="1">
      <c r="A43" s="57"/>
      <c r="B43" s="25"/>
      <c r="C43" s="60"/>
      <c r="D43" s="32">
        <v>1</v>
      </c>
      <c r="E43" s="27">
        <v>0.35613682092555332</v>
      </c>
      <c r="F43" s="28">
        <v>0.62776659959758552</v>
      </c>
      <c r="G43" s="28">
        <v>1.6096579476861168E-2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2428</v>
      </c>
      <c r="F44" s="40">
        <v>5631</v>
      </c>
      <c r="G44" s="40">
        <v>88</v>
      </c>
    </row>
    <row r="45" spans="1:7" ht="15" customHeight="1">
      <c r="A45" s="57"/>
      <c r="B45" s="25"/>
      <c r="C45" s="60"/>
      <c r="D45" s="32">
        <v>1</v>
      </c>
      <c r="E45" s="27">
        <v>0.29802381244629927</v>
      </c>
      <c r="F45" s="28">
        <v>0.69117466552105067</v>
      </c>
      <c r="G45" s="28">
        <v>1.0801522032650055E-2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1644</v>
      </c>
      <c r="F46" s="40">
        <v>3479</v>
      </c>
      <c r="G46" s="40">
        <v>74</v>
      </c>
    </row>
    <row r="47" spans="1:7" ht="15" customHeight="1">
      <c r="A47" s="57"/>
      <c r="B47" s="25"/>
      <c r="C47" s="60"/>
      <c r="D47" s="32">
        <v>1</v>
      </c>
      <c r="E47" s="27">
        <v>0.31633634789301518</v>
      </c>
      <c r="F47" s="28">
        <v>0.66942466807773715</v>
      </c>
      <c r="G47" s="28">
        <v>1.4238984029247642E-2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388</v>
      </c>
      <c r="F48" s="40">
        <v>1437</v>
      </c>
      <c r="G48" s="40">
        <v>33</v>
      </c>
    </row>
    <row r="49" spans="1:7" ht="15" customHeight="1">
      <c r="A49" s="57"/>
      <c r="B49" s="43"/>
      <c r="C49" s="61"/>
      <c r="D49" s="44">
        <v>1</v>
      </c>
      <c r="E49" s="45">
        <v>0.20882669537136705</v>
      </c>
      <c r="F49" s="46">
        <v>0.77341227125941869</v>
      </c>
      <c r="G49" s="46">
        <v>1.776103336921421E-2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1000</v>
      </c>
      <c r="F50" s="24">
        <v>1773</v>
      </c>
      <c r="G50" s="24">
        <v>78</v>
      </c>
    </row>
    <row r="51" spans="1:7" ht="15" customHeight="1">
      <c r="A51" s="57"/>
      <c r="B51" s="25"/>
      <c r="C51" s="60"/>
      <c r="D51" s="32">
        <v>1</v>
      </c>
      <c r="E51" s="27">
        <v>0.35075412136092599</v>
      </c>
      <c r="F51" s="28">
        <v>0.62188705717292181</v>
      </c>
      <c r="G51" s="28">
        <v>2.7358821466152226E-2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653</v>
      </c>
      <c r="F52" s="31">
        <v>1308</v>
      </c>
      <c r="G52" s="31">
        <v>14</v>
      </c>
    </row>
    <row r="53" spans="1:7" ht="15" customHeight="1">
      <c r="A53" s="57"/>
      <c r="B53" s="25"/>
      <c r="C53" s="60"/>
      <c r="D53" s="32">
        <v>1</v>
      </c>
      <c r="E53" s="27">
        <v>0.33063291139240508</v>
      </c>
      <c r="F53" s="28">
        <v>0.66227848101265818</v>
      </c>
      <c r="G53" s="28">
        <v>7.0886075949367086E-3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270</v>
      </c>
      <c r="F54" s="31">
        <v>637</v>
      </c>
      <c r="G54" s="31">
        <v>16</v>
      </c>
    </row>
    <row r="55" spans="1:7" ht="15" customHeight="1">
      <c r="A55" s="57"/>
      <c r="B55" s="25"/>
      <c r="C55" s="60"/>
      <c r="D55" s="32">
        <v>1</v>
      </c>
      <c r="E55" s="27">
        <v>0.29252437703141926</v>
      </c>
      <c r="F55" s="28">
        <v>0.6901408450704225</v>
      </c>
      <c r="G55" s="28">
        <v>1.7334777898158179E-2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391</v>
      </c>
      <c r="F56" s="31">
        <v>806</v>
      </c>
      <c r="G56" s="31">
        <v>18</v>
      </c>
    </row>
    <row r="57" spans="1:7" ht="15" customHeight="1">
      <c r="A57" s="57"/>
      <c r="B57" s="25"/>
      <c r="C57" s="60"/>
      <c r="D57" s="32">
        <v>1</v>
      </c>
      <c r="E57" s="27">
        <v>0.32181069958847736</v>
      </c>
      <c r="F57" s="28">
        <v>0.66337448559670786</v>
      </c>
      <c r="G57" s="28">
        <v>1.4814814814814815E-2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657</v>
      </c>
      <c r="F58" s="31">
        <v>1326</v>
      </c>
      <c r="G58" s="31">
        <v>79</v>
      </c>
    </row>
    <row r="59" spans="1:7" ht="15" customHeight="1">
      <c r="A59" s="57"/>
      <c r="B59" s="25"/>
      <c r="C59" s="60"/>
      <c r="D59" s="32">
        <v>1</v>
      </c>
      <c r="E59" s="27">
        <v>0.31862269641125124</v>
      </c>
      <c r="F59" s="28">
        <v>0.64306498545101842</v>
      </c>
      <c r="G59" s="28">
        <v>3.831231813773036E-2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287</v>
      </c>
      <c r="F60" s="31">
        <v>847</v>
      </c>
      <c r="G60" s="31">
        <v>7</v>
      </c>
    </row>
    <row r="61" spans="1:7" ht="15" customHeight="1">
      <c r="A61" s="57"/>
      <c r="B61" s="25"/>
      <c r="C61" s="60"/>
      <c r="D61" s="32">
        <v>1</v>
      </c>
      <c r="E61" s="27">
        <v>0.25153374233128833</v>
      </c>
      <c r="F61" s="28">
        <v>0.74233128834355833</v>
      </c>
      <c r="G61" s="28">
        <v>6.1349693251533744E-3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698</v>
      </c>
      <c r="F62" s="31">
        <v>1521</v>
      </c>
      <c r="G62" s="31">
        <v>46</v>
      </c>
    </row>
    <row r="63" spans="1:7" ht="15" customHeight="1">
      <c r="A63" s="57"/>
      <c r="B63" s="25"/>
      <c r="C63" s="60"/>
      <c r="D63" s="32">
        <v>1</v>
      </c>
      <c r="E63" s="27">
        <v>0.30816777041942606</v>
      </c>
      <c r="F63" s="28">
        <v>0.67152317880794699</v>
      </c>
      <c r="G63" s="28">
        <v>2.0309050772626933E-2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275</v>
      </c>
      <c r="F64" s="31">
        <v>897</v>
      </c>
      <c r="G64" s="31">
        <v>15</v>
      </c>
    </row>
    <row r="65" spans="1:7" ht="15" customHeight="1">
      <c r="A65" s="57"/>
      <c r="B65" s="25"/>
      <c r="C65" s="60"/>
      <c r="D65" s="32">
        <v>1</v>
      </c>
      <c r="E65" s="27">
        <v>0.23167649536647009</v>
      </c>
      <c r="F65" s="28">
        <v>0.75568660488626793</v>
      </c>
      <c r="G65" s="28">
        <v>1.2636899747262006E-2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507</v>
      </c>
      <c r="F66" s="31">
        <v>1993</v>
      </c>
      <c r="G66" s="31">
        <v>39</v>
      </c>
    </row>
    <row r="67" spans="1:7" ht="15" customHeight="1">
      <c r="A67" s="57"/>
      <c r="B67" s="43"/>
      <c r="C67" s="61"/>
      <c r="D67" s="44">
        <v>1</v>
      </c>
      <c r="E67" s="45">
        <v>0.19968491532099253</v>
      </c>
      <c r="F67" s="46">
        <v>0.78495470657739264</v>
      </c>
      <c r="G67" s="46">
        <v>1.536037810161481E-2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1732</v>
      </c>
      <c r="F68" s="24">
        <v>1143</v>
      </c>
      <c r="G68" s="24">
        <v>77</v>
      </c>
    </row>
    <row r="69" spans="1:7" ht="15" customHeight="1">
      <c r="A69" s="57"/>
      <c r="B69" s="25"/>
      <c r="C69" s="60"/>
      <c r="D69" s="32">
        <v>1</v>
      </c>
      <c r="E69" s="27">
        <v>0.58672086720867211</v>
      </c>
      <c r="F69" s="28">
        <v>0.38719512195121952</v>
      </c>
      <c r="G69" s="28">
        <v>2.6084010840108401E-2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1436</v>
      </c>
      <c r="F70" s="31">
        <v>1426</v>
      </c>
      <c r="G70" s="31">
        <v>50</v>
      </c>
    </row>
    <row r="71" spans="1:7" ht="15" customHeight="1">
      <c r="A71" s="57"/>
      <c r="B71" s="25"/>
      <c r="C71" s="60"/>
      <c r="D71" s="32">
        <v>1</v>
      </c>
      <c r="E71" s="27">
        <v>0.49313186813186816</v>
      </c>
      <c r="F71" s="28">
        <v>0.48969780219780218</v>
      </c>
      <c r="G71" s="28">
        <v>1.7170329670329672E-2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788</v>
      </c>
      <c r="F72" s="31">
        <v>2966</v>
      </c>
      <c r="G72" s="31">
        <v>58</v>
      </c>
    </row>
    <row r="73" spans="1:7" ht="15" customHeight="1">
      <c r="A73" s="57"/>
      <c r="B73" s="25"/>
      <c r="C73" s="60"/>
      <c r="D73" s="32">
        <v>1</v>
      </c>
      <c r="E73" s="27">
        <v>0.20671563483735572</v>
      </c>
      <c r="F73" s="28">
        <v>0.77806925498426027</v>
      </c>
      <c r="G73" s="28">
        <v>1.5215110178384051E-2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422</v>
      </c>
      <c r="F74" s="31">
        <v>2281</v>
      </c>
      <c r="G74" s="31">
        <v>47</v>
      </c>
    </row>
    <row r="75" spans="1:7" ht="15" customHeight="1">
      <c r="A75" s="57"/>
      <c r="B75" s="25"/>
      <c r="C75" s="60"/>
      <c r="D75" s="32">
        <v>1</v>
      </c>
      <c r="E75" s="27">
        <v>0.15345454545454545</v>
      </c>
      <c r="F75" s="28">
        <v>0.82945454545454544</v>
      </c>
      <c r="G75" s="28">
        <v>1.7090909090909091E-2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167</v>
      </c>
      <c r="F76" s="31">
        <v>1392</v>
      </c>
      <c r="G76" s="31">
        <v>26</v>
      </c>
    </row>
    <row r="77" spans="1:7" ht="15" customHeight="1">
      <c r="A77" s="57"/>
      <c r="B77" s="25"/>
      <c r="C77" s="60"/>
      <c r="D77" s="32">
        <v>1</v>
      </c>
      <c r="E77" s="27">
        <v>0.1053627760252366</v>
      </c>
      <c r="F77" s="28">
        <v>0.87823343848580437</v>
      </c>
      <c r="G77" s="28">
        <v>1.6403785488958992E-2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137</v>
      </c>
      <c r="F78" s="31">
        <v>1164</v>
      </c>
      <c r="G78" s="31">
        <v>28</v>
      </c>
    </row>
    <row r="79" spans="1:7" ht="15" customHeight="1">
      <c r="A79" s="57"/>
      <c r="B79" s="25"/>
      <c r="C79" s="60"/>
      <c r="D79" s="32">
        <v>1</v>
      </c>
      <c r="E79" s="27">
        <v>0.10308502633559068</v>
      </c>
      <c r="F79" s="28">
        <v>0.87584650112866813</v>
      </c>
      <c r="G79" s="28">
        <v>2.1068472535741158E-2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21</v>
      </c>
      <c r="F80" s="31">
        <v>642</v>
      </c>
      <c r="G80" s="31">
        <v>23</v>
      </c>
    </row>
    <row r="81" spans="1:7" ht="15" customHeight="1">
      <c r="A81" s="57"/>
      <c r="B81" s="25"/>
      <c r="C81" s="60"/>
      <c r="D81" s="32">
        <v>1</v>
      </c>
      <c r="E81" s="27">
        <v>3.0612244897959183E-2</v>
      </c>
      <c r="F81" s="28">
        <v>0.93586005830903785</v>
      </c>
      <c r="G81" s="28">
        <v>3.3527696793002916E-2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2280</v>
      </c>
      <c r="F84" s="24">
        <v>1832</v>
      </c>
      <c r="G84" s="24">
        <v>75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0.54454263195605446</v>
      </c>
      <c r="F85" s="28">
        <v>0.43754478146644377</v>
      </c>
      <c r="G85" s="28">
        <v>1.7912586577501791E-2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1429</v>
      </c>
      <c r="F86" s="31">
        <v>2234</v>
      </c>
      <c r="G86" s="31">
        <v>74</v>
      </c>
    </row>
    <row r="87" spans="1:7" ht="15" customHeight="1">
      <c r="A87" s="57"/>
      <c r="B87" s="25"/>
      <c r="C87" s="60"/>
      <c r="D87" s="32">
        <v>1</v>
      </c>
      <c r="E87" s="27">
        <v>0.38239229328338237</v>
      </c>
      <c r="F87" s="28">
        <v>0.59780572651859776</v>
      </c>
      <c r="G87" s="28">
        <v>1.9801980198019802E-2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450</v>
      </c>
      <c r="F88" s="31">
        <v>1737</v>
      </c>
      <c r="G88" s="31">
        <v>33</v>
      </c>
    </row>
    <row r="89" spans="1:7" ht="15" customHeight="1">
      <c r="A89" s="57"/>
      <c r="B89" s="25"/>
      <c r="C89" s="60"/>
      <c r="D89" s="32">
        <v>1</v>
      </c>
      <c r="E89" s="27">
        <v>0.20270270270270271</v>
      </c>
      <c r="F89" s="28">
        <v>0.78243243243243243</v>
      </c>
      <c r="G89" s="28">
        <v>1.4864864864864866E-2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370</v>
      </c>
      <c r="F90" s="31">
        <v>2739</v>
      </c>
      <c r="G90" s="31">
        <v>57</v>
      </c>
    </row>
    <row r="91" spans="1:7" ht="15" customHeight="1">
      <c r="A91" s="57"/>
      <c r="B91" s="25"/>
      <c r="C91" s="60"/>
      <c r="D91" s="32">
        <v>1</v>
      </c>
      <c r="E91" s="27">
        <v>0.11686670878079596</v>
      </c>
      <c r="F91" s="28">
        <v>0.86512950094756791</v>
      </c>
      <c r="G91" s="28">
        <v>1.8003790271636132E-2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89</v>
      </c>
      <c r="F92" s="31">
        <v>1512</v>
      </c>
      <c r="G92" s="31">
        <v>38</v>
      </c>
    </row>
    <row r="93" spans="1:7" ht="15" customHeight="1">
      <c r="A93" s="57"/>
      <c r="B93" s="25"/>
      <c r="C93" s="60"/>
      <c r="D93" s="32">
        <v>1</v>
      </c>
      <c r="E93" s="27">
        <v>5.4301403294691887E-2</v>
      </c>
      <c r="F93" s="28">
        <v>0.92251372788285535</v>
      </c>
      <c r="G93" s="28">
        <v>2.3184868822452714E-2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14</v>
      </c>
      <c r="F94" s="31">
        <v>382</v>
      </c>
      <c r="G94" s="31">
        <v>7</v>
      </c>
    </row>
    <row r="95" spans="1:7" ht="15" customHeight="1">
      <c r="A95" s="57"/>
      <c r="B95" s="25"/>
      <c r="C95" s="60"/>
      <c r="D95" s="32">
        <v>1</v>
      </c>
      <c r="E95" s="27">
        <v>3.4739454094292806E-2</v>
      </c>
      <c r="F95" s="28">
        <v>0.94789081885856075</v>
      </c>
      <c r="G95" s="28">
        <v>1.7369727047146403E-2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7</v>
      </c>
      <c r="F96" s="31">
        <v>349</v>
      </c>
      <c r="G96" s="31">
        <v>17</v>
      </c>
    </row>
    <row r="97" spans="1:7" ht="15" customHeight="1">
      <c r="A97" s="57"/>
      <c r="B97" s="25"/>
      <c r="C97" s="60"/>
      <c r="D97" s="32">
        <v>1</v>
      </c>
      <c r="E97" s="27">
        <v>1.876675603217158E-2</v>
      </c>
      <c r="F97" s="28">
        <v>0.93565683646112596</v>
      </c>
      <c r="G97" s="28">
        <v>4.5576407506702415E-2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27</v>
      </c>
      <c r="G98" s="31">
        <v>0</v>
      </c>
    </row>
    <row r="99" spans="1:7" ht="15" customHeight="1">
      <c r="A99" s="57"/>
      <c r="B99" s="25"/>
      <c r="C99" s="60"/>
      <c r="D99" s="32">
        <v>1</v>
      </c>
      <c r="E99" s="27">
        <v>3.5714285714285712E-2</v>
      </c>
      <c r="F99" s="28">
        <v>0.9642857142857143</v>
      </c>
      <c r="G99" s="28">
        <v>0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149" priority="56" rank="1"/>
  </conditionalFormatting>
  <conditionalFormatting sqref="E67:G67">
    <cfRule type="top10" dxfId="1148" priority="49" rank="1"/>
  </conditionalFormatting>
  <conditionalFormatting sqref="E65:G65">
    <cfRule type="top10" dxfId="1147" priority="48" rank="1"/>
  </conditionalFormatting>
  <conditionalFormatting sqref="E63:G63">
    <cfRule type="top10" dxfId="1146" priority="47" rank="1"/>
  </conditionalFormatting>
  <conditionalFormatting sqref="E61:G61">
    <cfRule type="top10" dxfId="1145" priority="46" rank="1"/>
  </conditionalFormatting>
  <conditionalFormatting sqref="E59:G59">
    <cfRule type="top10" dxfId="1144" priority="45" rank="1"/>
  </conditionalFormatting>
  <conditionalFormatting sqref="E57:G57">
    <cfRule type="top10" dxfId="1143" priority="44" rank="1"/>
  </conditionalFormatting>
  <conditionalFormatting sqref="E55:G55">
    <cfRule type="top10" dxfId="1142" priority="43" rank="1"/>
  </conditionalFormatting>
  <conditionalFormatting sqref="E53:G53">
    <cfRule type="top10" dxfId="1141" priority="42" rank="1"/>
  </conditionalFormatting>
  <conditionalFormatting sqref="E51:G51">
    <cfRule type="top10" dxfId="1140" priority="41" rank="1"/>
  </conditionalFormatting>
  <conditionalFormatting sqref="E49:G49">
    <cfRule type="top10" dxfId="1139" priority="40" rank="1"/>
  </conditionalFormatting>
  <conditionalFormatting sqref="E47:G47">
    <cfRule type="top10" dxfId="1138" priority="39" rank="1"/>
  </conditionalFormatting>
  <conditionalFormatting sqref="E45:G45">
    <cfRule type="top10" dxfId="1137" priority="38" rank="1"/>
  </conditionalFormatting>
  <conditionalFormatting sqref="E43:G43">
    <cfRule type="top10" dxfId="1136" priority="37" rank="1"/>
  </conditionalFormatting>
  <conditionalFormatting sqref="E41:G41">
    <cfRule type="top10" dxfId="1135" priority="36" rank="1"/>
  </conditionalFormatting>
  <conditionalFormatting sqref="E39:G39">
    <cfRule type="top10" dxfId="1134" priority="35" rank="1"/>
  </conditionalFormatting>
  <conditionalFormatting sqref="E37:G37">
    <cfRule type="top10" dxfId="1133" priority="34" rank="1"/>
  </conditionalFormatting>
  <conditionalFormatting sqref="E35:G35">
    <cfRule type="top10" dxfId="1132" priority="32" rank="1"/>
  </conditionalFormatting>
  <conditionalFormatting sqref="E33:G33">
    <cfRule type="top10" dxfId="1131" priority="31" rank="1"/>
  </conditionalFormatting>
  <conditionalFormatting sqref="E31:G31">
    <cfRule type="top10" dxfId="1130" priority="30" rank="1"/>
  </conditionalFormatting>
  <conditionalFormatting sqref="E29:G29">
    <cfRule type="top10" dxfId="1129" priority="29" rank="1"/>
  </conditionalFormatting>
  <conditionalFormatting sqref="E27:G27">
    <cfRule type="top10" dxfId="1128" priority="28" rank="1"/>
  </conditionalFormatting>
  <conditionalFormatting sqref="E21:G21">
    <cfRule type="top10" dxfId="1127" priority="27" rank="1"/>
  </conditionalFormatting>
  <conditionalFormatting sqref="E19:G19">
    <cfRule type="top10" dxfId="1126" priority="26" rank="1"/>
  </conditionalFormatting>
  <conditionalFormatting sqref="E17:G17">
    <cfRule type="top10" dxfId="1125" priority="25" rank="1"/>
  </conditionalFormatting>
  <conditionalFormatting sqref="E15:G15">
    <cfRule type="top10" dxfId="1124" priority="24" rank="1"/>
  </conditionalFormatting>
  <conditionalFormatting sqref="E13:G13">
    <cfRule type="top10" dxfId="1123" priority="23" rank="1"/>
  </conditionalFormatting>
  <conditionalFormatting sqref="E11:G11">
    <cfRule type="top10" dxfId="1122" priority="22" rank="1"/>
  </conditionalFormatting>
  <conditionalFormatting sqref="E23:G23">
    <cfRule type="top10" dxfId="1121" priority="21" rank="1"/>
  </conditionalFormatting>
  <conditionalFormatting sqref="E25:G25">
    <cfRule type="top10" dxfId="1120" priority="20" rank="1"/>
  </conditionalFormatting>
  <conditionalFormatting sqref="E81:G81">
    <cfRule type="top10" dxfId="1119" priority="17" rank="1"/>
  </conditionalFormatting>
  <conditionalFormatting sqref="E79:G79">
    <cfRule type="top10" dxfId="1118" priority="16" rank="1"/>
  </conditionalFormatting>
  <conditionalFormatting sqref="E77:G77">
    <cfRule type="top10" dxfId="1117" priority="15" rank="1"/>
  </conditionalFormatting>
  <conditionalFormatting sqref="E75:G75">
    <cfRule type="top10" dxfId="1116" priority="14" rank="1"/>
  </conditionalFormatting>
  <conditionalFormatting sqref="E73:G73">
    <cfRule type="top10" dxfId="1115" priority="13" rank="1"/>
  </conditionalFormatting>
  <conditionalFormatting sqref="E71:G71">
    <cfRule type="top10" dxfId="1114" priority="12" rank="1"/>
  </conditionalFormatting>
  <conditionalFormatting sqref="E69:G69">
    <cfRule type="top10" dxfId="1113" priority="11" rank="1"/>
  </conditionalFormatting>
  <conditionalFormatting sqref="E101:G101">
    <cfRule type="top10" dxfId="1112" priority="9" rank="1"/>
  </conditionalFormatting>
  <conditionalFormatting sqref="E99:G99">
    <cfRule type="top10" dxfId="1111" priority="8" rank="1"/>
  </conditionalFormatting>
  <conditionalFormatting sqref="E97:G97">
    <cfRule type="top10" dxfId="1110" priority="7" rank="1"/>
  </conditionalFormatting>
  <conditionalFormatting sqref="E95:G95">
    <cfRule type="top10" dxfId="1109" priority="6" rank="1"/>
  </conditionalFormatting>
  <conditionalFormatting sqref="E93:G93">
    <cfRule type="top10" dxfId="1108" priority="5" rank="1"/>
  </conditionalFormatting>
  <conditionalFormatting sqref="E91:G91">
    <cfRule type="top10" dxfId="1107" priority="4" rank="1"/>
  </conditionalFormatting>
  <conditionalFormatting sqref="E89:G89">
    <cfRule type="top10" dxfId="1106" priority="3" rank="1"/>
  </conditionalFormatting>
  <conditionalFormatting sqref="E87:G87">
    <cfRule type="top10" dxfId="1105" priority="2" rank="1"/>
  </conditionalFormatting>
  <conditionalFormatting sqref="E85:G85">
    <cfRule type="top10" dxfId="110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289</v>
      </c>
    </row>
    <row r="4" spans="1:16384" ht="15" customHeight="1">
      <c r="B4" s="3" t="s">
        <v>296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98</v>
      </c>
      <c r="F7" s="13" t="s">
        <v>23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5864</v>
      </c>
      <c r="F8" s="17">
        <v>9286</v>
      </c>
      <c r="G8" s="17">
        <v>1008</v>
      </c>
    </row>
    <row r="9" spans="1:16384" ht="15" customHeight="1">
      <c r="A9" s="57"/>
      <c r="B9" s="64"/>
      <c r="C9" s="65"/>
      <c r="D9" s="18">
        <v>1</v>
      </c>
      <c r="E9" s="19">
        <v>0.36291620250030943</v>
      </c>
      <c r="F9" s="20">
        <v>0.57469983908899613</v>
      </c>
      <c r="G9" s="20">
        <v>6.2383958410694391E-2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1828</v>
      </c>
      <c r="F10" s="24">
        <v>2806</v>
      </c>
      <c r="G10" s="24">
        <v>358</v>
      </c>
    </row>
    <row r="11" spans="1:16384" ht="15" customHeight="1">
      <c r="A11" s="57"/>
      <c r="B11" s="25"/>
      <c r="C11" s="60"/>
      <c r="D11" s="26">
        <v>1</v>
      </c>
      <c r="E11" s="27">
        <v>0.36618589743589741</v>
      </c>
      <c r="F11" s="28">
        <v>0.56209935897435892</v>
      </c>
      <c r="G11" s="28">
        <v>7.1714743589743585E-2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3942</v>
      </c>
      <c r="F12" s="31">
        <v>6321</v>
      </c>
      <c r="G12" s="31">
        <v>646</v>
      </c>
    </row>
    <row r="13" spans="1:16384" ht="15" customHeight="1">
      <c r="A13" s="57"/>
      <c r="B13" s="43"/>
      <c r="C13" s="61"/>
      <c r="D13" s="44">
        <v>1</v>
      </c>
      <c r="E13" s="45">
        <v>0.36135301127509395</v>
      </c>
      <c r="F13" s="46">
        <v>0.57942982858190484</v>
      </c>
      <c r="G13" s="46">
        <v>5.9217160143001192E-2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133</v>
      </c>
      <c r="F14" s="24">
        <v>210</v>
      </c>
      <c r="G14" s="24">
        <v>18</v>
      </c>
    </row>
    <row r="15" spans="1:16384" ht="15" customHeight="1">
      <c r="A15" s="57"/>
      <c r="B15" s="25"/>
      <c r="C15" s="60"/>
      <c r="D15" s="32">
        <v>1</v>
      </c>
      <c r="E15" s="27">
        <v>0.36842105263157893</v>
      </c>
      <c r="F15" s="28">
        <v>0.5817174515235457</v>
      </c>
      <c r="G15" s="28">
        <v>4.9861495844875349E-2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284</v>
      </c>
      <c r="F16" s="31">
        <v>360</v>
      </c>
      <c r="G16" s="31">
        <v>51</v>
      </c>
    </row>
    <row r="17" spans="1:7" ht="15" customHeight="1">
      <c r="A17" s="57"/>
      <c r="B17" s="25"/>
      <c r="C17" s="60"/>
      <c r="D17" s="32">
        <v>1</v>
      </c>
      <c r="E17" s="27">
        <v>0.40863309352517985</v>
      </c>
      <c r="F17" s="28">
        <v>0.51798561151079137</v>
      </c>
      <c r="G17" s="28">
        <v>7.3381294964028773E-2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356</v>
      </c>
      <c r="F18" s="31">
        <v>441</v>
      </c>
      <c r="G18" s="31">
        <v>70</v>
      </c>
    </row>
    <row r="19" spans="1:7" ht="15" customHeight="1">
      <c r="A19" s="57"/>
      <c r="B19" s="25"/>
      <c r="C19" s="60"/>
      <c r="D19" s="32">
        <v>1</v>
      </c>
      <c r="E19" s="27">
        <v>0.41061130334486734</v>
      </c>
      <c r="F19" s="28">
        <v>0.50865051903114189</v>
      </c>
      <c r="G19" s="28">
        <v>8.073817762399077E-2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670</v>
      </c>
      <c r="F20" s="31">
        <v>955</v>
      </c>
      <c r="G20" s="31">
        <v>124</v>
      </c>
    </row>
    <row r="21" spans="1:7" ht="15" customHeight="1">
      <c r="A21" s="57"/>
      <c r="B21" s="25"/>
      <c r="C21" s="60"/>
      <c r="D21" s="32">
        <v>1</v>
      </c>
      <c r="E21" s="27">
        <v>0.38307604345340196</v>
      </c>
      <c r="F21" s="28">
        <v>0.54602630074328184</v>
      </c>
      <c r="G21" s="28">
        <v>7.0897655803316181E-2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1358</v>
      </c>
      <c r="F22" s="31">
        <v>1984</v>
      </c>
      <c r="G22" s="31">
        <v>222</v>
      </c>
    </row>
    <row r="23" spans="1:7" ht="15" customHeight="1">
      <c r="A23" s="57"/>
      <c r="B23" s="25"/>
      <c r="C23" s="60"/>
      <c r="D23" s="26">
        <v>1</v>
      </c>
      <c r="E23" s="27">
        <v>0.38103254769921435</v>
      </c>
      <c r="F23" s="28">
        <v>0.55667789001122336</v>
      </c>
      <c r="G23" s="28">
        <v>6.2289562289562291E-2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1687</v>
      </c>
      <c r="F24" s="31">
        <v>2771</v>
      </c>
      <c r="G24" s="31">
        <v>258</v>
      </c>
    </row>
    <row r="25" spans="1:7" ht="15" customHeight="1">
      <c r="A25" s="57"/>
      <c r="B25" s="25"/>
      <c r="C25" s="60"/>
      <c r="D25" s="26">
        <v>1</v>
      </c>
      <c r="E25" s="27">
        <v>0.35771840542832911</v>
      </c>
      <c r="F25" s="28">
        <v>0.58757421543681088</v>
      </c>
      <c r="G25" s="28">
        <v>5.4707379134860054E-2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1259</v>
      </c>
      <c r="F26" s="31">
        <v>2370</v>
      </c>
      <c r="G26" s="31">
        <v>253</v>
      </c>
    </row>
    <row r="27" spans="1:7" ht="15" customHeight="1">
      <c r="A27" s="57"/>
      <c r="B27" s="43"/>
      <c r="C27" s="61"/>
      <c r="D27" s="44">
        <v>1</v>
      </c>
      <c r="E27" s="45">
        <v>0.32431736218444102</v>
      </c>
      <c r="F27" s="46">
        <v>0.61051004636785167</v>
      </c>
      <c r="G27" s="46">
        <v>6.5172591447707373E-2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2355</v>
      </c>
      <c r="F28" s="24">
        <v>2900</v>
      </c>
      <c r="G28" s="24">
        <v>299</v>
      </c>
    </row>
    <row r="29" spans="1:7" ht="15" customHeight="1">
      <c r="A29" s="57"/>
      <c r="B29" s="25"/>
      <c r="C29" s="60"/>
      <c r="D29" s="32">
        <v>1</v>
      </c>
      <c r="E29" s="27">
        <v>0.42401872524306805</v>
      </c>
      <c r="F29" s="28">
        <v>0.52214620093626218</v>
      </c>
      <c r="G29" s="28">
        <v>5.3835073820669786E-2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1475</v>
      </c>
      <c r="F30" s="31">
        <v>2288</v>
      </c>
      <c r="G30" s="31">
        <v>285</v>
      </c>
    </row>
    <row r="31" spans="1:7" ht="15" customHeight="1">
      <c r="A31" s="57"/>
      <c r="B31" s="25"/>
      <c r="C31" s="60"/>
      <c r="D31" s="32">
        <v>1</v>
      </c>
      <c r="E31" s="27">
        <v>0.3643774703557312</v>
      </c>
      <c r="F31" s="28">
        <v>0.56521739130434778</v>
      </c>
      <c r="G31" s="28">
        <v>7.0405138339920945E-2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137</v>
      </c>
      <c r="F32" s="31">
        <v>210</v>
      </c>
      <c r="G32" s="31">
        <v>31</v>
      </c>
    </row>
    <row r="33" spans="1:7" ht="15" customHeight="1">
      <c r="A33" s="57"/>
      <c r="B33" s="25"/>
      <c r="C33" s="60"/>
      <c r="D33" s="32">
        <v>1</v>
      </c>
      <c r="E33" s="27">
        <v>0.36243386243386244</v>
      </c>
      <c r="F33" s="28">
        <v>0.55555555555555558</v>
      </c>
      <c r="G33" s="28">
        <v>8.2010582010582006E-2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971</v>
      </c>
      <c r="F34" s="31">
        <v>2008</v>
      </c>
      <c r="G34" s="31">
        <v>140</v>
      </c>
    </row>
    <row r="35" spans="1:7" ht="15" customHeight="1">
      <c r="A35" s="57"/>
      <c r="B35" s="43"/>
      <c r="C35" s="61"/>
      <c r="D35" s="44">
        <v>1</v>
      </c>
      <c r="E35" s="45">
        <v>0.31131773004168001</v>
      </c>
      <c r="F35" s="46">
        <v>0.64379608848990066</v>
      </c>
      <c r="G35" s="46">
        <v>4.4886181468419363E-2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688</v>
      </c>
      <c r="F36" s="24">
        <v>439</v>
      </c>
      <c r="G36" s="24">
        <v>78</v>
      </c>
    </row>
    <row r="37" spans="1:7" ht="15" customHeight="1">
      <c r="A37" s="57"/>
      <c r="B37" s="25"/>
      <c r="C37" s="60"/>
      <c r="D37" s="32">
        <v>1</v>
      </c>
      <c r="E37" s="27">
        <v>0.570954356846473</v>
      </c>
      <c r="F37" s="28">
        <v>0.36431535269709542</v>
      </c>
      <c r="G37" s="28">
        <v>6.4730290456431541E-2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689</v>
      </c>
      <c r="F38" s="31">
        <v>730</v>
      </c>
      <c r="G38" s="31">
        <v>127</v>
      </c>
    </row>
    <row r="39" spans="1:7" ht="15" customHeight="1">
      <c r="A39" s="57"/>
      <c r="B39" s="25"/>
      <c r="C39" s="60"/>
      <c r="D39" s="32">
        <v>1</v>
      </c>
      <c r="E39" s="27">
        <v>0.44566623544631306</v>
      </c>
      <c r="F39" s="28">
        <v>0.47218628719275552</v>
      </c>
      <c r="G39" s="28">
        <v>8.2147477360931434E-2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4264</v>
      </c>
      <c r="F40" s="31">
        <v>7859</v>
      </c>
      <c r="G40" s="31">
        <v>656</v>
      </c>
    </row>
    <row r="41" spans="1:7" ht="15" customHeight="1">
      <c r="A41" s="57"/>
      <c r="B41" s="43"/>
      <c r="C41" s="61"/>
      <c r="D41" s="44">
        <v>1</v>
      </c>
      <c r="E41" s="45">
        <v>0.33367243133265512</v>
      </c>
      <c r="F41" s="46">
        <v>0.61499334846232101</v>
      </c>
      <c r="G41" s="46">
        <v>5.1334220205023866E-2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258</v>
      </c>
      <c r="F42" s="38">
        <v>222</v>
      </c>
      <c r="G42" s="38">
        <v>17</v>
      </c>
    </row>
    <row r="43" spans="1:7" ht="15" customHeight="1">
      <c r="A43" s="57"/>
      <c r="B43" s="25"/>
      <c r="C43" s="60"/>
      <c r="D43" s="32">
        <v>1</v>
      </c>
      <c r="E43" s="27">
        <v>0.51911468812877259</v>
      </c>
      <c r="F43" s="28">
        <v>0.44668008048289737</v>
      </c>
      <c r="G43" s="28">
        <v>3.4205231388329982E-2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3224</v>
      </c>
      <c r="F44" s="40">
        <v>4569</v>
      </c>
      <c r="G44" s="40">
        <v>354</v>
      </c>
    </row>
    <row r="45" spans="1:7" ht="15" customHeight="1">
      <c r="A45" s="57"/>
      <c r="B45" s="25"/>
      <c r="C45" s="60"/>
      <c r="D45" s="32">
        <v>1</v>
      </c>
      <c r="E45" s="27">
        <v>0.39572848901436114</v>
      </c>
      <c r="F45" s="28">
        <v>0.56081993371793293</v>
      </c>
      <c r="G45" s="28">
        <v>4.3451577267705904E-2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1808</v>
      </c>
      <c r="F46" s="40">
        <v>3087</v>
      </c>
      <c r="G46" s="40">
        <v>302</v>
      </c>
    </row>
    <row r="47" spans="1:7" ht="15" customHeight="1">
      <c r="A47" s="57"/>
      <c r="B47" s="25"/>
      <c r="C47" s="60"/>
      <c r="D47" s="32">
        <v>1</v>
      </c>
      <c r="E47" s="27">
        <v>0.34789301520107757</v>
      </c>
      <c r="F47" s="28">
        <v>0.59399653646334427</v>
      </c>
      <c r="G47" s="28">
        <v>5.811044833557822E-2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472</v>
      </c>
      <c r="F48" s="40">
        <v>1243</v>
      </c>
      <c r="G48" s="40">
        <v>143</v>
      </c>
    </row>
    <row r="49" spans="1:7" ht="15" customHeight="1">
      <c r="A49" s="57"/>
      <c r="B49" s="43"/>
      <c r="C49" s="61"/>
      <c r="D49" s="44">
        <v>1</v>
      </c>
      <c r="E49" s="45">
        <v>0.25403659849300325</v>
      </c>
      <c r="F49" s="46">
        <v>0.66899892357373525</v>
      </c>
      <c r="G49" s="46">
        <v>7.6964477933261569E-2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1149</v>
      </c>
      <c r="F50" s="24">
        <v>1482</v>
      </c>
      <c r="G50" s="24">
        <v>220</v>
      </c>
    </row>
    <row r="51" spans="1:7" ht="15" customHeight="1">
      <c r="A51" s="57"/>
      <c r="B51" s="25"/>
      <c r="C51" s="60"/>
      <c r="D51" s="32">
        <v>1</v>
      </c>
      <c r="E51" s="27">
        <v>0.40301648544370394</v>
      </c>
      <c r="F51" s="28">
        <v>0.51981760785689235</v>
      </c>
      <c r="G51" s="28">
        <v>7.7165906699403722E-2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861</v>
      </c>
      <c r="F52" s="31">
        <v>1050</v>
      </c>
      <c r="G52" s="31">
        <v>64</v>
      </c>
    </row>
    <row r="53" spans="1:7" ht="15" customHeight="1">
      <c r="A53" s="57"/>
      <c r="B53" s="25"/>
      <c r="C53" s="60"/>
      <c r="D53" s="32">
        <v>1</v>
      </c>
      <c r="E53" s="27">
        <v>0.4359493670886076</v>
      </c>
      <c r="F53" s="28">
        <v>0.53164556962025311</v>
      </c>
      <c r="G53" s="28">
        <v>3.2405063291139242E-2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289</v>
      </c>
      <c r="F54" s="31">
        <v>547</v>
      </c>
      <c r="G54" s="31">
        <v>87</v>
      </c>
    </row>
    <row r="55" spans="1:7" ht="15" customHeight="1">
      <c r="A55" s="57"/>
      <c r="B55" s="25"/>
      <c r="C55" s="60"/>
      <c r="D55" s="32">
        <v>1</v>
      </c>
      <c r="E55" s="27">
        <v>0.31310942578548212</v>
      </c>
      <c r="F55" s="28">
        <v>0.59263271939328277</v>
      </c>
      <c r="G55" s="28">
        <v>9.425785482123511E-2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460</v>
      </c>
      <c r="F56" s="31">
        <v>692</v>
      </c>
      <c r="G56" s="31">
        <v>63</v>
      </c>
    </row>
    <row r="57" spans="1:7" ht="15" customHeight="1">
      <c r="A57" s="57"/>
      <c r="B57" s="25"/>
      <c r="C57" s="60"/>
      <c r="D57" s="32">
        <v>1</v>
      </c>
      <c r="E57" s="27">
        <v>0.37860082304526749</v>
      </c>
      <c r="F57" s="28">
        <v>0.56954732510288064</v>
      </c>
      <c r="G57" s="28">
        <v>5.185185185185185E-2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735</v>
      </c>
      <c r="F58" s="31">
        <v>1116</v>
      </c>
      <c r="G58" s="31">
        <v>211</v>
      </c>
    </row>
    <row r="59" spans="1:7" ht="15" customHeight="1">
      <c r="A59" s="57"/>
      <c r="B59" s="25"/>
      <c r="C59" s="60"/>
      <c r="D59" s="32">
        <v>1</v>
      </c>
      <c r="E59" s="27">
        <v>0.35645004849660522</v>
      </c>
      <c r="F59" s="28">
        <v>0.54122211445198831</v>
      </c>
      <c r="G59" s="28">
        <v>0.1023278370514064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444</v>
      </c>
      <c r="F60" s="31">
        <v>653</v>
      </c>
      <c r="G60" s="31">
        <v>44</v>
      </c>
    </row>
    <row r="61" spans="1:7" ht="15" customHeight="1">
      <c r="A61" s="57"/>
      <c r="B61" s="25"/>
      <c r="C61" s="60"/>
      <c r="D61" s="32">
        <v>1</v>
      </c>
      <c r="E61" s="27">
        <v>0.38913234005258546</v>
      </c>
      <c r="F61" s="28">
        <v>0.57230499561787906</v>
      </c>
      <c r="G61" s="28">
        <v>3.8562664329535493E-2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754</v>
      </c>
      <c r="F62" s="31">
        <v>1386</v>
      </c>
      <c r="G62" s="31">
        <v>125</v>
      </c>
    </row>
    <row r="63" spans="1:7" ht="15" customHeight="1">
      <c r="A63" s="57"/>
      <c r="B63" s="25"/>
      <c r="C63" s="60"/>
      <c r="D63" s="32">
        <v>1</v>
      </c>
      <c r="E63" s="27">
        <v>0.33289183222958058</v>
      </c>
      <c r="F63" s="28">
        <v>0.6119205298013245</v>
      </c>
      <c r="G63" s="28">
        <v>5.518763796909492E-2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378</v>
      </c>
      <c r="F64" s="31">
        <v>742</v>
      </c>
      <c r="G64" s="31">
        <v>67</v>
      </c>
    </row>
    <row r="65" spans="1:7" ht="15" customHeight="1">
      <c r="A65" s="57"/>
      <c r="B65" s="25"/>
      <c r="C65" s="60"/>
      <c r="D65" s="32">
        <v>1</v>
      </c>
      <c r="E65" s="27">
        <v>0.31844987363100252</v>
      </c>
      <c r="F65" s="28">
        <v>0.62510530749789384</v>
      </c>
      <c r="G65" s="28">
        <v>5.6444818871103621E-2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794</v>
      </c>
      <c r="F66" s="31">
        <v>1618</v>
      </c>
      <c r="G66" s="31">
        <v>127</v>
      </c>
    </row>
    <row r="67" spans="1:7" ht="15" customHeight="1">
      <c r="A67" s="57"/>
      <c r="B67" s="43"/>
      <c r="C67" s="61"/>
      <c r="D67" s="44">
        <v>1</v>
      </c>
      <c r="E67" s="45">
        <v>0.31272154391492712</v>
      </c>
      <c r="F67" s="46">
        <v>0.63725876329263487</v>
      </c>
      <c r="G67" s="46">
        <v>5.0019692792437967E-2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1586</v>
      </c>
      <c r="F68" s="24">
        <v>1156</v>
      </c>
      <c r="G68" s="24">
        <v>210</v>
      </c>
    </row>
    <row r="69" spans="1:7" ht="15" customHeight="1">
      <c r="A69" s="57"/>
      <c r="B69" s="25"/>
      <c r="C69" s="60"/>
      <c r="D69" s="32">
        <v>1</v>
      </c>
      <c r="E69" s="27">
        <v>0.5372628726287263</v>
      </c>
      <c r="F69" s="28">
        <v>0.39159891598915991</v>
      </c>
      <c r="G69" s="28">
        <v>7.113821138211382E-2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1397</v>
      </c>
      <c r="F70" s="31">
        <v>1352</v>
      </c>
      <c r="G70" s="31">
        <v>163</v>
      </c>
    </row>
    <row r="71" spans="1:7" ht="15" customHeight="1">
      <c r="A71" s="57"/>
      <c r="B71" s="25"/>
      <c r="C71" s="60"/>
      <c r="D71" s="32">
        <v>1</v>
      </c>
      <c r="E71" s="27">
        <v>0.47973901098901101</v>
      </c>
      <c r="F71" s="28">
        <v>0.4642857142857143</v>
      </c>
      <c r="G71" s="28">
        <v>5.5975274725274728E-2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1321</v>
      </c>
      <c r="F72" s="31">
        <v>2318</v>
      </c>
      <c r="G72" s="31">
        <v>173</v>
      </c>
    </row>
    <row r="73" spans="1:7" ht="15" customHeight="1">
      <c r="A73" s="57"/>
      <c r="B73" s="25"/>
      <c r="C73" s="60"/>
      <c r="D73" s="32">
        <v>1</v>
      </c>
      <c r="E73" s="27">
        <v>0.34653725078698844</v>
      </c>
      <c r="F73" s="28">
        <v>0.60807974816369359</v>
      </c>
      <c r="G73" s="28">
        <v>4.5383001049317945E-2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754</v>
      </c>
      <c r="F74" s="31">
        <v>1839</v>
      </c>
      <c r="G74" s="31">
        <v>157</v>
      </c>
    </row>
    <row r="75" spans="1:7" ht="15" customHeight="1">
      <c r="A75" s="57"/>
      <c r="B75" s="25"/>
      <c r="C75" s="60"/>
      <c r="D75" s="32">
        <v>1</v>
      </c>
      <c r="E75" s="27">
        <v>0.27418181818181819</v>
      </c>
      <c r="F75" s="28">
        <v>0.66872727272727273</v>
      </c>
      <c r="G75" s="28">
        <v>5.7090909090909088E-2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367</v>
      </c>
      <c r="F76" s="31">
        <v>1134</v>
      </c>
      <c r="G76" s="31">
        <v>84</v>
      </c>
    </row>
    <row r="77" spans="1:7" ht="15" customHeight="1">
      <c r="A77" s="57"/>
      <c r="B77" s="25"/>
      <c r="C77" s="60"/>
      <c r="D77" s="32">
        <v>1</v>
      </c>
      <c r="E77" s="27">
        <v>0.23154574132492114</v>
      </c>
      <c r="F77" s="28">
        <v>0.7154574132492113</v>
      </c>
      <c r="G77" s="28">
        <v>5.2996845425867509E-2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284</v>
      </c>
      <c r="F78" s="31">
        <v>935</v>
      </c>
      <c r="G78" s="31">
        <v>110</v>
      </c>
    </row>
    <row r="79" spans="1:7" ht="15" customHeight="1">
      <c r="A79" s="57"/>
      <c r="B79" s="25"/>
      <c r="C79" s="60"/>
      <c r="D79" s="32">
        <v>1</v>
      </c>
      <c r="E79" s="27">
        <v>0.21369450714823177</v>
      </c>
      <c r="F79" s="28">
        <v>0.70353649360421366</v>
      </c>
      <c r="G79" s="28">
        <v>8.2768999247554556E-2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101</v>
      </c>
      <c r="F80" s="31">
        <v>483</v>
      </c>
      <c r="G80" s="31">
        <v>102</v>
      </c>
    </row>
    <row r="81" spans="1:7" ht="15" customHeight="1">
      <c r="A81" s="57"/>
      <c r="B81" s="25"/>
      <c r="C81" s="60"/>
      <c r="D81" s="32">
        <v>1</v>
      </c>
      <c r="E81" s="27">
        <v>0.14723032069970846</v>
      </c>
      <c r="F81" s="28">
        <v>0.70408163265306123</v>
      </c>
      <c r="G81" s="28">
        <v>0.14868804664723032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2131</v>
      </c>
      <c r="F84" s="24">
        <v>1766</v>
      </c>
      <c r="G84" s="24">
        <v>290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0.50895629328875092</v>
      </c>
      <c r="F85" s="28">
        <v>0.42178170527824216</v>
      </c>
      <c r="G85" s="28">
        <v>6.9262001433006926E-2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1575</v>
      </c>
      <c r="F86" s="31">
        <v>1955</v>
      </c>
      <c r="G86" s="31">
        <v>207</v>
      </c>
    </row>
    <row r="87" spans="1:7" ht="15" customHeight="1">
      <c r="A87" s="57"/>
      <c r="B87" s="25"/>
      <c r="C87" s="60"/>
      <c r="D87" s="32">
        <v>1</v>
      </c>
      <c r="E87" s="27">
        <v>0.42146106502542147</v>
      </c>
      <c r="F87" s="28">
        <v>0.5231469092855231</v>
      </c>
      <c r="G87" s="28">
        <v>5.5392025689055394E-2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761</v>
      </c>
      <c r="F88" s="31">
        <v>1356</v>
      </c>
      <c r="G88" s="31">
        <v>103</v>
      </c>
    </row>
    <row r="89" spans="1:7" ht="15" customHeight="1">
      <c r="A89" s="57"/>
      <c r="B89" s="25"/>
      <c r="C89" s="60"/>
      <c r="D89" s="32">
        <v>1</v>
      </c>
      <c r="E89" s="27">
        <v>0.34279279279279279</v>
      </c>
      <c r="F89" s="28">
        <v>0.61081081081081079</v>
      </c>
      <c r="G89" s="28">
        <v>4.6396396396396394E-2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862</v>
      </c>
      <c r="F90" s="31">
        <v>2144</v>
      </c>
      <c r="G90" s="31">
        <v>160</v>
      </c>
    </row>
    <row r="91" spans="1:7" ht="15" customHeight="1">
      <c r="A91" s="57"/>
      <c r="B91" s="25"/>
      <c r="C91" s="60"/>
      <c r="D91" s="32">
        <v>1</v>
      </c>
      <c r="E91" s="27">
        <v>0.27226784586228681</v>
      </c>
      <c r="F91" s="28">
        <v>0.67719519898926095</v>
      </c>
      <c r="G91" s="28">
        <v>5.0536955148452307E-2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290</v>
      </c>
      <c r="F92" s="31">
        <v>1224</v>
      </c>
      <c r="G92" s="31">
        <v>125</v>
      </c>
    </row>
    <row r="93" spans="1:7" ht="15" customHeight="1">
      <c r="A93" s="57"/>
      <c r="B93" s="25"/>
      <c r="C93" s="60"/>
      <c r="D93" s="32">
        <v>1</v>
      </c>
      <c r="E93" s="27">
        <v>0.17693715680292862</v>
      </c>
      <c r="F93" s="28">
        <v>0.74679682733374009</v>
      </c>
      <c r="G93" s="28">
        <v>7.6266015863331302E-2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70</v>
      </c>
      <c r="F94" s="31">
        <v>307</v>
      </c>
      <c r="G94" s="31">
        <v>26</v>
      </c>
    </row>
    <row r="95" spans="1:7" ht="15" customHeight="1">
      <c r="A95" s="57"/>
      <c r="B95" s="25"/>
      <c r="C95" s="60"/>
      <c r="D95" s="32">
        <v>1</v>
      </c>
      <c r="E95" s="27">
        <v>0.17369727047146402</v>
      </c>
      <c r="F95" s="28">
        <v>0.76178660049627789</v>
      </c>
      <c r="G95" s="28">
        <v>6.4516129032258063E-2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41</v>
      </c>
      <c r="F96" s="31">
        <v>281</v>
      </c>
      <c r="G96" s="31">
        <v>51</v>
      </c>
    </row>
    <row r="97" spans="1:7" ht="15" customHeight="1">
      <c r="A97" s="57"/>
      <c r="B97" s="25"/>
      <c r="C97" s="60"/>
      <c r="D97" s="32">
        <v>1</v>
      </c>
      <c r="E97" s="27">
        <v>0.10991957104557641</v>
      </c>
      <c r="F97" s="28">
        <v>0.7533512064343163</v>
      </c>
      <c r="G97" s="28">
        <v>0.13672922252010725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2</v>
      </c>
      <c r="F98" s="31">
        <v>18</v>
      </c>
      <c r="G98" s="31">
        <v>8</v>
      </c>
    </row>
    <row r="99" spans="1:7" ht="15" customHeight="1">
      <c r="A99" s="57"/>
      <c r="B99" s="25"/>
      <c r="C99" s="60"/>
      <c r="D99" s="32">
        <v>1</v>
      </c>
      <c r="E99" s="27">
        <v>7.1428571428571425E-2</v>
      </c>
      <c r="F99" s="28">
        <v>0.6428571428571429</v>
      </c>
      <c r="G99" s="28">
        <v>0.2857142857142857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103" priority="56" rank="1"/>
  </conditionalFormatting>
  <conditionalFormatting sqref="E67:G67">
    <cfRule type="top10" dxfId="1102" priority="49" rank="1"/>
  </conditionalFormatting>
  <conditionalFormatting sqref="E65:G65">
    <cfRule type="top10" dxfId="1101" priority="48" rank="1"/>
  </conditionalFormatting>
  <conditionalFormatting sqref="E63:G63">
    <cfRule type="top10" dxfId="1100" priority="47" rank="1"/>
  </conditionalFormatting>
  <conditionalFormatting sqref="E61:G61">
    <cfRule type="top10" dxfId="1099" priority="46" rank="1"/>
  </conditionalFormatting>
  <conditionalFormatting sqref="E59:G59">
    <cfRule type="top10" dxfId="1098" priority="45" rank="1"/>
  </conditionalFormatting>
  <conditionalFormatting sqref="E57:G57">
    <cfRule type="top10" dxfId="1097" priority="44" rank="1"/>
  </conditionalFormatting>
  <conditionalFormatting sqref="E55:G55">
    <cfRule type="top10" dxfId="1096" priority="43" rank="1"/>
  </conditionalFormatting>
  <conditionalFormatting sqref="E53:G53">
    <cfRule type="top10" dxfId="1095" priority="42" rank="1"/>
  </conditionalFormatting>
  <conditionalFormatting sqref="E51:G51">
    <cfRule type="top10" dxfId="1094" priority="41" rank="1"/>
  </conditionalFormatting>
  <conditionalFormatting sqref="E49:G49">
    <cfRule type="top10" dxfId="1093" priority="40" rank="1"/>
  </conditionalFormatting>
  <conditionalFormatting sqref="E47:G47">
    <cfRule type="top10" dxfId="1092" priority="39" rank="1"/>
  </conditionalFormatting>
  <conditionalFormatting sqref="E45:G45">
    <cfRule type="top10" dxfId="1091" priority="38" rank="1"/>
  </conditionalFormatting>
  <conditionalFormatting sqref="E43:G43">
    <cfRule type="top10" dxfId="1090" priority="37" rank="1"/>
  </conditionalFormatting>
  <conditionalFormatting sqref="E41:G41">
    <cfRule type="top10" dxfId="1089" priority="36" rank="1"/>
  </conditionalFormatting>
  <conditionalFormatting sqref="E39:G39">
    <cfRule type="top10" dxfId="1088" priority="35" rank="1"/>
  </conditionalFormatting>
  <conditionalFormatting sqref="E37:G37">
    <cfRule type="top10" dxfId="1087" priority="34" rank="1"/>
  </conditionalFormatting>
  <conditionalFormatting sqref="E35:G35">
    <cfRule type="top10" dxfId="1086" priority="32" rank="1"/>
  </conditionalFormatting>
  <conditionalFormatting sqref="E33:G33">
    <cfRule type="top10" dxfId="1085" priority="31" rank="1"/>
  </conditionalFormatting>
  <conditionalFormatting sqref="E31:G31">
    <cfRule type="top10" dxfId="1084" priority="30" rank="1"/>
  </conditionalFormatting>
  <conditionalFormatting sqref="E29:G29">
    <cfRule type="top10" dxfId="1083" priority="29" rank="1"/>
  </conditionalFormatting>
  <conditionalFormatting sqref="E27:G27">
    <cfRule type="top10" dxfId="1082" priority="28" rank="1"/>
  </conditionalFormatting>
  <conditionalFormatting sqref="E21:G21">
    <cfRule type="top10" dxfId="1081" priority="27" rank="1"/>
  </conditionalFormatting>
  <conditionalFormatting sqref="E19:G19">
    <cfRule type="top10" dxfId="1080" priority="26" rank="1"/>
  </conditionalFormatting>
  <conditionalFormatting sqref="E17:G17">
    <cfRule type="top10" dxfId="1079" priority="25" rank="1"/>
  </conditionalFormatting>
  <conditionalFormatting sqref="E15:G15">
    <cfRule type="top10" dxfId="1078" priority="24" rank="1"/>
  </conditionalFormatting>
  <conditionalFormatting sqref="E13:G13">
    <cfRule type="top10" dxfId="1077" priority="23" rank="1"/>
  </conditionalFormatting>
  <conditionalFormatting sqref="E11:G11">
    <cfRule type="top10" dxfId="1076" priority="22" rank="1"/>
  </conditionalFormatting>
  <conditionalFormatting sqref="E23:G23">
    <cfRule type="top10" dxfId="1075" priority="21" rank="1"/>
  </conditionalFormatting>
  <conditionalFormatting sqref="E25:G25">
    <cfRule type="top10" dxfId="1074" priority="20" rank="1"/>
  </conditionalFormatting>
  <conditionalFormatting sqref="E81:G81">
    <cfRule type="top10" dxfId="1073" priority="17" rank="1"/>
  </conditionalFormatting>
  <conditionalFormatting sqref="E79:G79">
    <cfRule type="top10" dxfId="1072" priority="16" rank="1"/>
  </conditionalFormatting>
  <conditionalFormatting sqref="E77:G77">
    <cfRule type="top10" dxfId="1071" priority="15" rank="1"/>
  </conditionalFormatting>
  <conditionalFormatting sqref="E75:G75">
    <cfRule type="top10" dxfId="1070" priority="14" rank="1"/>
  </conditionalFormatting>
  <conditionalFormatting sqref="E73:G73">
    <cfRule type="top10" dxfId="1069" priority="13" rank="1"/>
  </conditionalFormatting>
  <conditionalFormatting sqref="E71:G71">
    <cfRule type="top10" dxfId="1068" priority="12" rank="1"/>
  </conditionalFormatting>
  <conditionalFormatting sqref="E69:G69">
    <cfRule type="top10" dxfId="1067" priority="11" rank="1"/>
  </conditionalFormatting>
  <conditionalFormatting sqref="E101:G101">
    <cfRule type="top10" dxfId="1066" priority="9" rank="1"/>
  </conditionalFormatting>
  <conditionalFormatting sqref="E99:G99">
    <cfRule type="top10" dxfId="1065" priority="8" rank="1"/>
  </conditionalFormatting>
  <conditionalFormatting sqref="E97:G97">
    <cfRule type="top10" dxfId="1064" priority="7" rank="1"/>
  </conditionalFormatting>
  <conditionalFormatting sqref="E95:G95">
    <cfRule type="top10" dxfId="1063" priority="6" rank="1"/>
  </conditionalFormatting>
  <conditionalFormatting sqref="E93:G93">
    <cfRule type="top10" dxfId="1062" priority="5" rank="1"/>
  </conditionalFormatting>
  <conditionalFormatting sqref="E91:G91">
    <cfRule type="top10" dxfId="1061" priority="4" rank="1"/>
  </conditionalFormatting>
  <conditionalFormatting sqref="E89:G89">
    <cfRule type="top10" dxfId="1060" priority="3" rank="1"/>
  </conditionalFormatting>
  <conditionalFormatting sqref="E87:G87">
    <cfRule type="top10" dxfId="1059" priority="2" rank="1"/>
  </conditionalFormatting>
  <conditionalFormatting sqref="E85:G85">
    <cfRule type="top10" dxfId="105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286</v>
      </c>
    </row>
    <row r="4" spans="1:16384" ht="15" customHeight="1">
      <c r="B4" s="3" t="s">
        <v>297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99</v>
      </c>
      <c r="F7" s="13" t="s">
        <v>23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5640</v>
      </c>
      <c r="F8" s="17">
        <v>9281</v>
      </c>
      <c r="G8" s="17">
        <v>1237</v>
      </c>
    </row>
    <row r="9" spans="1:16384" ht="15" customHeight="1">
      <c r="A9" s="57"/>
      <c r="B9" s="64"/>
      <c r="C9" s="65"/>
      <c r="D9" s="18">
        <v>1</v>
      </c>
      <c r="E9" s="19">
        <v>0.34905310063126627</v>
      </c>
      <c r="F9" s="20">
        <v>0.57439039485084786</v>
      </c>
      <c r="G9" s="20">
        <v>7.6556504517885871E-2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1636</v>
      </c>
      <c r="F10" s="24">
        <v>2921</v>
      </c>
      <c r="G10" s="24">
        <v>435</v>
      </c>
    </row>
    <row r="11" spans="1:16384" ht="15" customHeight="1">
      <c r="A11" s="57"/>
      <c r="B11" s="25"/>
      <c r="C11" s="60"/>
      <c r="D11" s="26">
        <v>1</v>
      </c>
      <c r="E11" s="27">
        <v>0.32772435897435898</v>
      </c>
      <c r="F11" s="28">
        <v>0.58513621794871795</v>
      </c>
      <c r="G11" s="28">
        <v>8.7139423076923073E-2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3921</v>
      </c>
      <c r="F12" s="31">
        <v>6189</v>
      </c>
      <c r="G12" s="31">
        <v>799</v>
      </c>
    </row>
    <row r="13" spans="1:16384" ht="15" customHeight="1">
      <c r="A13" s="57"/>
      <c r="B13" s="43"/>
      <c r="C13" s="61"/>
      <c r="D13" s="44">
        <v>1</v>
      </c>
      <c r="E13" s="45">
        <v>0.35942799523329361</v>
      </c>
      <c r="F13" s="46">
        <v>0.56732972774773127</v>
      </c>
      <c r="G13" s="46">
        <v>7.3242277018975163E-2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110</v>
      </c>
      <c r="F14" s="24">
        <v>229</v>
      </c>
      <c r="G14" s="24">
        <v>22</v>
      </c>
    </row>
    <row r="15" spans="1:16384" ht="15" customHeight="1">
      <c r="A15" s="57"/>
      <c r="B15" s="25"/>
      <c r="C15" s="60"/>
      <c r="D15" s="32">
        <v>1</v>
      </c>
      <c r="E15" s="27">
        <v>0.3047091412742382</v>
      </c>
      <c r="F15" s="28">
        <v>0.63434903047091418</v>
      </c>
      <c r="G15" s="28">
        <v>6.0941828254847646E-2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236</v>
      </c>
      <c r="F16" s="31">
        <v>389</v>
      </c>
      <c r="G16" s="31">
        <v>70</v>
      </c>
    </row>
    <row r="17" spans="1:7" ht="15" customHeight="1">
      <c r="A17" s="57"/>
      <c r="B17" s="25"/>
      <c r="C17" s="60"/>
      <c r="D17" s="32">
        <v>1</v>
      </c>
      <c r="E17" s="27">
        <v>0.33956834532374103</v>
      </c>
      <c r="F17" s="28">
        <v>0.55971223021582739</v>
      </c>
      <c r="G17" s="28">
        <v>0.10071942446043165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329</v>
      </c>
      <c r="F18" s="31">
        <v>458</v>
      </c>
      <c r="G18" s="31">
        <v>80</v>
      </c>
    </row>
    <row r="19" spans="1:7" ht="15" customHeight="1">
      <c r="A19" s="57"/>
      <c r="B19" s="25"/>
      <c r="C19" s="60"/>
      <c r="D19" s="32">
        <v>1</v>
      </c>
      <c r="E19" s="27">
        <v>0.37946943483275664</v>
      </c>
      <c r="F19" s="28">
        <v>0.52825836216839672</v>
      </c>
      <c r="G19" s="28">
        <v>9.22722029988466E-2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633</v>
      </c>
      <c r="F20" s="31">
        <v>956</v>
      </c>
      <c r="G20" s="31">
        <v>160</v>
      </c>
    </row>
    <row r="21" spans="1:7" ht="15" customHeight="1">
      <c r="A21" s="57"/>
      <c r="B21" s="25"/>
      <c r="C21" s="60"/>
      <c r="D21" s="32">
        <v>1</v>
      </c>
      <c r="E21" s="27">
        <v>0.36192109777015435</v>
      </c>
      <c r="F21" s="28">
        <v>0.54659805603201828</v>
      </c>
      <c r="G21" s="28">
        <v>9.1480846197827329E-2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1380</v>
      </c>
      <c r="F22" s="31">
        <v>1940</v>
      </c>
      <c r="G22" s="31">
        <v>244</v>
      </c>
    </row>
    <row r="23" spans="1:7" ht="15" customHeight="1">
      <c r="A23" s="57"/>
      <c r="B23" s="25"/>
      <c r="C23" s="60"/>
      <c r="D23" s="26">
        <v>1</v>
      </c>
      <c r="E23" s="27">
        <v>0.38720538720538722</v>
      </c>
      <c r="F23" s="28">
        <v>0.54433221099887763</v>
      </c>
      <c r="G23" s="28">
        <v>6.8462401795735123E-2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1651</v>
      </c>
      <c r="F24" s="31">
        <v>2719</v>
      </c>
      <c r="G24" s="31">
        <v>346</v>
      </c>
    </row>
    <row r="25" spans="1:7" ht="15" customHeight="1">
      <c r="A25" s="57"/>
      <c r="B25" s="25"/>
      <c r="C25" s="60"/>
      <c r="D25" s="26">
        <v>1</v>
      </c>
      <c r="E25" s="27">
        <v>0.35008481764206956</v>
      </c>
      <c r="F25" s="28">
        <v>0.57654792196776927</v>
      </c>
      <c r="G25" s="28">
        <v>7.3367260390161157E-2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1198</v>
      </c>
      <c r="F26" s="31">
        <v>2383</v>
      </c>
      <c r="G26" s="31">
        <v>301</v>
      </c>
    </row>
    <row r="27" spans="1:7" ht="15" customHeight="1">
      <c r="A27" s="57"/>
      <c r="B27" s="43"/>
      <c r="C27" s="61"/>
      <c r="D27" s="44">
        <v>1</v>
      </c>
      <c r="E27" s="45">
        <v>0.30860381246780011</v>
      </c>
      <c r="F27" s="46">
        <v>0.61385883565172594</v>
      </c>
      <c r="G27" s="46">
        <v>7.7537351880473976E-2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2184</v>
      </c>
      <c r="F28" s="24">
        <v>3009</v>
      </c>
      <c r="G28" s="24">
        <v>361</v>
      </c>
    </row>
    <row r="29" spans="1:7" ht="15" customHeight="1">
      <c r="A29" s="57"/>
      <c r="B29" s="25"/>
      <c r="C29" s="60"/>
      <c r="D29" s="32">
        <v>1</v>
      </c>
      <c r="E29" s="27">
        <v>0.39323010442924017</v>
      </c>
      <c r="F29" s="28">
        <v>0.54177169607490094</v>
      </c>
      <c r="G29" s="28">
        <v>6.4998199495858847E-2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1440</v>
      </c>
      <c r="F30" s="31">
        <v>2254</v>
      </c>
      <c r="G30" s="31">
        <v>354</v>
      </c>
    </row>
    <row r="31" spans="1:7" ht="15" customHeight="1">
      <c r="A31" s="57"/>
      <c r="B31" s="25"/>
      <c r="C31" s="60"/>
      <c r="D31" s="32">
        <v>1</v>
      </c>
      <c r="E31" s="27">
        <v>0.35573122529644269</v>
      </c>
      <c r="F31" s="28">
        <v>0.55681818181818177</v>
      </c>
      <c r="G31" s="28">
        <v>8.7450592885375489E-2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142</v>
      </c>
      <c r="F32" s="31">
        <v>201</v>
      </c>
      <c r="G32" s="31">
        <v>35</v>
      </c>
    </row>
    <row r="33" spans="1:7" ht="15" customHeight="1">
      <c r="A33" s="57"/>
      <c r="B33" s="25"/>
      <c r="C33" s="60"/>
      <c r="D33" s="32">
        <v>1</v>
      </c>
      <c r="E33" s="27">
        <v>0.37566137566137564</v>
      </c>
      <c r="F33" s="28">
        <v>0.53174603174603174</v>
      </c>
      <c r="G33" s="28">
        <v>9.2592592592592587E-2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1002</v>
      </c>
      <c r="F34" s="31">
        <v>1933</v>
      </c>
      <c r="G34" s="31">
        <v>184</v>
      </c>
    </row>
    <row r="35" spans="1:7" ht="15" customHeight="1">
      <c r="A35" s="57"/>
      <c r="B35" s="43"/>
      <c r="C35" s="61"/>
      <c r="D35" s="44">
        <v>1</v>
      </c>
      <c r="E35" s="45">
        <v>0.32125681308111576</v>
      </c>
      <c r="F35" s="46">
        <v>0.6197499198461045</v>
      </c>
      <c r="G35" s="46">
        <v>5.8993267072779736E-2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652</v>
      </c>
      <c r="F36" s="24">
        <v>458</v>
      </c>
      <c r="G36" s="24">
        <v>95</v>
      </c>
    </row>
    <row r="37" spans="1:7" ht="15" customHeight="1">
      <c r="A37" s="57"/>
      <c r="B37" s="25"/>
      <c r="C37" s="60"/>
      <c r="D37" s="32">
        <v>1</v>
      </c>
      <c r="E37" s="27">
        <v>0.54107883817427382</v>
      </c>
      <c r="F37" s="28">
        <v>0.3800829875518672</v>
      </c>
      <c r="G37" s="28">
        <v>7.8838174273858919E-2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627</v>
      </c>
      <c r="F38" s="31">
        <v>752</v>
      </c>
      <c r="G38" s="31">
        <v>167</v>
      </c>
    </row>
    <row r="39" spans="1:7" ht="15" customHeight="1">
      <c r="A39" s="57"/>
      <c r="B39" s="25"/>
      <c r="C39" s="60"/>
      <c r="D39" s="32">
        <v>1</v>
      </c>
      <c r="E39" s="27">
        <v>0.40556274256144892</v>
      </c>
      <c r="F39" s="28">
        <v>0.48641655886157825</v>
      </c>
      <c r="G39" s="28">
        <v>0.10802069857697283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4173</v>
      </c>
      <c r="F40" s="31">
        <v>7804</v>
      </c>
      <c r="G40" s="31">
        <v>802</v>
      </c>
    </row>
    <row r="41" spans="1:7" ht="15" customHeight="1">
      <c r="A41" s="57"/>
      <c r="B41" s="43"/>
      <c r="C41" s="61"/>
      <c r="D41" s="44">
        <v>1</v>
      </c>
      <c r="E41" s="45">
        <v>0.32655137334689727</v>
      </c>
      <c r="F41" s="46">
        <v>0.61068941231708274</v>
      </c>
      <c r="G41" s="46">
        <v>6.2759214336020039E-2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284</v>
      </c>
      <c r="F42" s="38">
        <v>188</v>
      </c>
      <c r="G42" s="38">
        <v>25</v>
      </c>
    </row>
    <row r="43" spans="1:7" ht="15" customHeight="1">
      <c r="A43" s="57"/>
      <c r="B43" s="25"/>
      <c r="C43" s="60"/>
      <c r="D43" s="32">
        <v>1</v>
      </c>
      <c r="E43" s="27">
        <v>0.5714285714285714</v>
      </c>
      <c r="F43" s="28">
        <v>0.3782696177062374</v>
      </c>
      <c r="G43" s="28">
        <v>5.030181086519115E-2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3248</v>
      </c>
      <c r="F44" s="40">
        <v>4448</v>
      </c>
      <c r="G44" s="40">
        <v>451</v>
      </c>
    </row>
    <row r="45" spans="1:7" ht="15" customHeight="1">
      <c r="A45" s="57"/>
      <c r="B45" s="25"/>
      <c r="C45" s="60"/>
      <c r="D45" s="32">
        <v>1</v>
      </c>
      <c r="E45" s="27">
        <v>0.3986743586596293</v>
      </c>
      <c r="F45" s="28">
        <v>0.54596784092303918</v>
      </c>
      <c r="G45" s="28">
        <v>5.5357800417331536E-2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1618</v>
      </c>
      <c r="F46" s="40">
        <v>3192</v>
      </c>
      <c r="G46" s="40">
        <v>387</v>
      </c>
    </row>
    <row r="47" spans="1:7" ht="15" customHeight="1">
      <c r="A47" s="57"/>
      <c r="B47" s="25"/>
      <c r="C47" s="60"/>
      <c r="D47" s="32">
        <v>1</v>
      </c>
      <c r="E47" s="27">
        <v>0.31133346161246872</v>
      </c>
      <c r="F47" s="28">
        <v>0.61420050028862805</v>
      </c>
      <c r="G47" s="28">
        <v>7.4466038098903217E-2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405</v>
      </c>
      <c r="F48" s="40">
        <v>1290</v>
      </c>
      <c r="G48" s="40">
        <v>163</v>
      </c>
    </row>
    <row r="49" spans="1:7" ht="15" customHeight="1">
      <c r="A49" s="57"/>
      <c r="B49" s="43"/>
      <c r="C49" s="61"/>
      <c r="D49" s="44">
        <v>1</v>
      </c>
      <c r="E49" s="45">
        <v>0.21797631862217437</v>
      </c>
      <c r="F49" s="46">
        <v>0.6942949407965554</v>
      </c>
      <c r="G49" s="46">
        <v>8.7728740581270184E-2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1040</v>
      </c>
      <c r="F50" s="24">
        <v>1495</v>
      </c>
      <c r="G50" s="24">
        <v>316</v>
      </c>
    </row>
    <row r="51" spans="1:7" ht="15" customHeight="1">
      <c r="A51" s="57"/>
      <c r="B51" s="25"/>
      <c r="C51" s="60"/>
      <c r="D51" s="32">
        <v>1</v>
      </c>
      <c r="E51" s="27">
        <v>0.36478428621536302</v>
      </c>
      <c r="F51" s="28">
        <v>0.52437741143458438</v>
      </c>
      <c r="G51" s="28">
        <v>0.11083830235005261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816</v>
      </c>
      <c r="F52" s="31">
        <v>1080</v>
      </c>
      <c r="G52" s="31">
        <v>79</v>
      </c>
    </row>
    <row r="53" spans="1:7" ht="15" customHeight="1">
      <c r="A53" s="57"/>
      <c r="B53" s="25"/>
      <c r="C53" s="60"/>
      <c r="D53" s="32">
        <v>1</v>
      </c>
      <c r="E53" s="27">
        <v>0.41316455696202531</v>
      </c>
      <c r="F53" s="28">
        <v>0.54683544303797471</v>
      </c>
      <c r="G53" s="28">
        <v>0.04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268</v>
      </c>
      <c r="F54" s="31">
        <v>549</v>
      </c>
      <c r="G54" s="31">
        <v>106</v>
      </c>
    </row>
    <row r="55" spans="1:7" ht="15" customHeight="1">
      <c r="A55" s="57"/>
      <c r="B55" s="25"/>
      <c r="C55" s="60"/>
      <c r="D55" s="32">
        <v>1</v>
      </c>
      <c r="E55" s="27">
        <v>0.29035752979414953</v>
      </c>
      <c r="F55" s="28">
        <v>0.59479956663055256</v>
      </c>
      <c r="G55" s="28">
        <v>0.11484290357529794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450</v>
      </c>
      <c r="F56" s="31">
        <v>678</v>
      </c>
      <c r="G56" s="31">
        <v>87</v>
      </c>
    </row>
    <row r="57" spans="1:7" ht="15" customHeight="1">
      <c r="A57" s="57"/>
      <c r="B57" s="25"/>
      <c r="C57" s="60"/>
      <c r="D57" s="32">
        <v>1</v>
      </c>
      <c r="E57" s="27">
        <v>0.37037037037037035</v>
      </c>
      <c r="F57" s="28">
        <v>0.55802469135802468</v>
      </c>
      <c r="G57" s="28">
        <v>7.160493827160494E-2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663</v>
      </c>
      <c r="F58" s="31">
        <v>1158</v>
      </c>
      <c r="G58" s="31">
        <v>241</v>
      </c>
    </row>
    <row r="59" spans="1:7" ht="15" customHeight="1">
      <c r="A59" s="57"/>
      <c r="B59" s="25"/>
      <c r="C59" s="60"/>
      <c r="D59" s="32">
        <v>1</v>
      </c>
      <c r="E59" s="27">
        <v>0.32153249272550921</v>
      </c>
      <c r="F59" s="28">
        <v>0.5615906886517944</v>
      </c>
      <c r="G59" s="28">
        <v>0.11687681862269642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432</v>
      </c>
      <c r="F60" s="31">
        <v>654</v>
      </c>
      <c r="G60" s="31">
        <v>55</v>
      </c>
    </row>
    <row r="61" spans="1:7" ht="15" customHeight="1">
      <c r="A61" s="57"/>
      <c r="B61" s="25"/>
      <c r="C61" s="60"/>
      <c r="D61" s="32">
        <v>1</v>
      </c>
      <c r="E61" s="27">
        <v>0.37861524978089395</v>
      </c>
      <c r="F61" s="28">
        <v>0.57318141980718673</v>
      </c>
      <c r="G61" s="28">
        <v>4.8203330411919369E-2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708</v>
      </c>
      <c r="F62" s="31">
        <v>1419</v>
      </c>
      <c r="G62" s="31">
        <v>138</v>
      </c>
    </row>
    <row r="63" spans="1:7" ht="15" customHeight="1">
      <c r="A63" s="57"/>
      <c r="B63" s="25"/>
      <c r="C63" s="60"/>
      <c r="D63" s="32">
        <v>1</v>
      </c>
      <c r="E63" s="27">
        <v>0.31258278145695362</v>
      </c>
      <c r="F63" s="28">
        <v>0.62649006622516556</v>
      </c>
      <c r="G63" s="28">
        <v>6.0927152317880796E-2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392</v>
      </c>
      <c r="F64" s="31">
        <v>725</v>
      </c>
      <c r="G64" s="31">
        <v>70</v>
      </c>
    </row>
    <row r="65" spans="1:7" ht="15" customHeight="1">
      <c r="A65" s="57"/>
      <c r="B65" s="25"/>
      <c r="C65" s="60"/>
      <c r="D65" s="32">
        <v>1</v>
      </c>
      <c r="E65" s="27">
        <v>0.33024431339511373</v>
      </c>
      <c r="F65" s="28">
        <v>0.61078348778433023</v>
      </c>
      <c r="G65" s="28">
        <v>5.8972198820556022E-2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871</v>
      </c>
      <c r="F66" s="31">
        <v>1523</v>
      </c>
      <c r="G66" s="31">
        <v>145</v>
      </c>
    </row>
    <row r="67" spans="1:7" ht="15" customHeight="1">
      <c r="A67" s="57"/>
      <c r="B67" s="43"/>
      <c r="C67" s="61"/>
      <c r="D67" s="44">
        <v>1</v>
      </c>
      <c r="E67" s="45">
        <v>0.3430484442693974</v>
      </c>
      <c r="F67" s="46">
        <v>0.59984245766049626</v>
      </c>
      <c r="G67" s="46">
        <v>5.7109098070106341E-2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1458</v>
      </c>
      <c r="F68" s="24">
        <v>1249</v>
      </c>
      <c r="G68" s="24">
        <v>245</v>
      </c>
    </row>
    <row r="69" spans="1:7" ht="15" customHeight="1">
      <c r="A69" s="57"/>
      <c r="B69" s="25"/>
      <c r="C69" s="60"/>
      <c r="D69" s="32">
        <v>1</v>
      </c>
      <c r="E69" s="27">
        <v>0.49390243902439024</v>
      </c>
      <c r="F69" s="28">
        <v>0.42310298102981031</v>
      </c>
      <c r="G69" s="28">
        <v>8.2994579945799452E-2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1354</v>
      </c>
      <c r="F70" s="31">
        <v>1347</v>
      </c>
      <c r="G70" s="31">
        <v>211</v>
      </c>
    </row>
    <row r="71" spans="1:7" ht="15" customHeight="1">
      <c r="A71" s="57"/>
      <c r="B71" s="25"/>
      <c r="C71" s="60"/>
      <c r="D71" s="32">
        <v>1</v>
      </c>
      <c r="E71" s="27">
        <v>0.46497252747252749</v>
      </c>
      <c r="F71" s="28">
        <v>0.46256868131868134</v>
      </c>
      <c r="G71" s="28">
        <v>7.2458791208791215E-2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1237</v>
      </c>
      <c r="F72" s="31">
        <v>2324</v>
      </c>
      <c r="G72" s="31">
        <v>251</v>
      </c>
    </row>
    <row r="73" spans="1:7" ht="15" customHeight="1">
      <c r="A73" s="57"/>
      <c r="B73" s="25"/>
      <c r="C73" s="60"/>
      <c r="D73" s="32">
        <v>1</v>
      </c>
      <c r="E73" s="27">
        <v>0.32450157397691498</v>
      </c>
      <c r="F73" s="28">
        <v>0.60965372507869886</v>
      </c>
      <c r="G73" s="28">
        <v>6.5844700944386145E-2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741</v>
      </c>
      <c r="F74" s="31">
        <v>1823</v>
      </c>
      <c r="G74" s="31">
        <v>186</v>
      </c>
    </row>
    <row r="75" spans="1:7" ht="15" customHeight="1">
      <c r="A75" s="57"/>
      <c r="B75" s="25"/>
      <c r="C75" s="60"/>
      <c r="D75" s="32">
        <v>1</v>
      </c>
      <c r="E75" s="27">
        <v>0.26945454545454545</v>
      </c>
      <c r="F75" s="28">
        <v>0.66290909090909089</v>
      </c>
      <c r="G75" s="28">
        <v>6.7636363636363633E-2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384</v>
      </c>
      <c r="F76" s="31">
        <v>1094</v>
      </c>
      <c r="G76" s="31">
        <v>107</v>
      </c>
    </row>
    <row r="77" spans="1:7" ht="15" customHeight="1">
      <c r="A77" s="57"/>
      <c r="B77" s="25"/>
      <c r="C77" s="60"/>
      <c r="D77" s="32">
        <v>1</v>
      </c>
      <c r="E77" s="27">
        <v>0.24227129337539433</v>
      </c>
      <c r="F77" s="28">
        <v>0.69022082018927444</v>
      </c>
      <c r="G77" s="28">
        <v>6.7507886435331232E-2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317</v>
      </c>
      <c r="F78" s="31">
        <v>894</v>
      </c>
      <c r="G78" s="31">
        <v>118</v>
      </c>
    </row>
    <row r="79" spans="1:7" ht="15" customHeight="1">
      <c r="A79" s="57"/>
      <c r="B79" s="25"/>
      <c r="C79" s="60"/>
      <c r="D79" s="32">
        <v>1</v>
      </c>
      <c r="E79" s="27">
        <v>0.23852520692249812</v>
      </c>
      <c r="F79" s="28">
        <v>0.67268623024830698</v>
      </c>
      <c r="G79" s="28">
        <v>8.8788562829194881E-2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98</v>
      </c>
      <c r="F80" s="31">
        <v>482</v>
      </c>
      <c r="G80" s="31">
        <v>106</v>
      </c>
    </row>
    <row r="81" spans="1:7" ht="15" customHeight="1">
      <c r="A81" s="57"/>
      <c r="B81" s="25"/>
      <c r="C81" s="60"/>
      <c r="D81" s="32">
        <v>1</v>
      </c>
      <c r="E81" s="27">
        <v>0.14285714285714285</v>
      </c>
      <c r="F81" s="28">
        <v>0.70262390670553931</v>
      </c>
      <c r="G81" s="28">
        <v>0.15451895043731778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1967</v>
      </c>
      <c r="F84" s="24">
        <v>1895</v>
      </c>
      <c r="G84" s="24">
        <v>325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0.46978743730594696</v>
      </c>
      <c r="F85" s="28">
        <v>0.45259135419154528</v>
      </c>
      <c r="G85" s="28">
        <v>7.7621208502507769E-2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1556</v>
      </c>
      <c r="F86" s="31">
        <v>1911</v>
      </c>
      <c r="G86" s="31">
        <v>270</v>
      </c>
    </row>
    <row r="87" spans="1:7" ht="15" customHeight="1">
      <c r="A87" s="57"/>
      <c r="B87" s="25"/>
      <c r="C87" s="60"/>
      <c r="D87" s="32">
        <v>1</v>
      </c>
      <c r="E87" s="27">
        <v>0.41637677281241636</v>
      </c>
      <c r="F87" s="28">
        <v>0.51137275889751133</v>
      </c>
      <c r="G87" s="28">
        <v>7.2250468290072256E-2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738</v>
      </c>
      <c r="F88" s="31">
        <v>1335</v>
      </c>
      <c r="G88" s="31">
        <v>147</v>
      </c>
    </row>
    <row r="89" spans="1:7" ht="15" customHeight="1">
      <c r="A89" s="57"/>
      <c r="B89" s="25"/>
      <c r="C89" s="60"/>
      <c r="D89" s="32">
        <v>1</v>
      </c>
      <c r="E89" s="27">
        <v>0.33243243243243242</v>
      </c>
      <c r="F89" s="28">
        <v>0.60135135135135132</v>
      </c>
      <c r="G89" s="28">
        <v>6.621621621621622E-2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828</v>
      </c>
      <c r="F90" s="31">
        <v>2115</v>
      </c>
      <c r="G90" s="31">
        <v>223</v>
      </c>
    </row>
    <row r="91" spans="1:7" ht="15" customHeight="1">
      <c r="A91" s="57"/>
      <c r="B91" s="25"/>
      <c r="C91" s="60"/>
      <c r="D91" s="32">
        <v>1</v>
      </c>
      <c r="E91" s="27">
        <v>0.26152874289324068</v>
      </c>
      <c r="F91" s="28">
        <v>0.66803537586860395</v>
      </c>
      <c r="G91" s="28">
        <v>7.0435881238155404E-2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298</v>
      </c>
      <c r="F92" s="31">
        <v>1200</v>
      </c>
      <c r="G92" s="31">
        <v>141</v>
      </c>
    </row>
    <row r="93" spans="1:7" ht="15" customHeight="1">
      <c r="A93" s="57"/>
      <c r="B93" s="25"/>
      <c r="C93" s="60"/>
      <c r="D93" s="32">
        <v>1</v>
      </c>
      <c r="E93" s="27">
        <v>0.18181818181818182</v>
      </c>
      <c r="F93" s="28">
        <v>0.73215375228798052</v>
      </c>
      <c r="G93" s="28">
        <v>8.6028065893837699E-2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76</v>
      </c>
      <c r="F94" s="31">
        <v>300</v>
      </c>
      <c r="G94" s="31">
        <v>27</v>
      </c>
    </row>
    <row r="95" spans="1:7" ht="15" customHeight="1">
      <c r="A95" s="57"/>
      <c r="B95" s="25"/>
      <c r="C95" s="60"/>
      <c r="D95" s="32">
        <v>1</v>
      </c>
      <c r="E95" s="27">
        <v>0.18858560794044665</v>
      </c>
      <c r="F95" s="28">
        <v>0.74441687344913154</v>
      </c>
      <c r="G95" s="28">
        <v>6.699751861042183E-2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31</v>
      </c>
      <c r="F96" s="31">
        <v>293</v>
      </c>
      <c r="G96" s="31">
        <v>49</v>
      </c>
    </row>
    <row r="97" spans="1:7" ht="15" customHeight="1">
      <c r="A97" s="57"/>
      <c r="B97" s="25"/>
      <c r="C97" s="60"/>
      <c r="D97" s="32">
        <v>1</v>
      </c>
      <c r="E97" s="27">
        <v>8.3109919571045576E-2</v>
      </c>
      <c r="F97" s="28">
        <v>0.78552278820375332</v>
      </c>
      <c r="G97" s="28">
        <v>0.13136729222520108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2</v>
      </c>
      <c r="F98" s="31">
        <v>18</v>
      </c>
      <c r="G98" s="31">
        <v>8</v>
      </c>
    </row>
    <row r="99" spans="1:7" ht="15" customHeight="1">
      <c r="A99" s="57"/>
      <c r="B99" s="25"/>
      <c r="C99" s="60"/>
      <c r="D99" s="32">
        <v>1</v>
      </c>
      <c r="E99" s="27">
        <v>7.1428571428571425E-2</v>
      </c>
      <c r="F99" s="28">
        <v>0.6428571428571429</v>
      </c>
      <c r="G99" s="28">
        <v>0.2857142857142857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</row>
    <row r="101" spans="1:7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G9">
    <cfRule type="top10" dxfId="1057" priority="56" rank="1"/>
  </conditionalFormatting>
  <conditionalFormatting sqref="E67:G67">
    <cfRule type="top10" dxfId="1056" priority="49" rank="1"/>
  </conditionalFormatting>
  <conditionalFormatting sqref="E65:G65">
    <cfRule type="top10" dxfId="1055" priority="48" rank="1"/>
  </conditionalFormatting>
  <conditionalFormatting sqref="E63:G63">
    <cfRule type="top10" dxfId="1054" priority="47" rank="1"/>
  </conditionalFormatting>
  <conditionalFormatting sqref="E61:G61">
    <cfRule type="top10" dxfId="1053" priority="46" rank="1"/>
  </conditionalFormatting>
  <conditionalFormatting sqref="E59:G59">
    <cfRule type="top10" dxfId="1052" priority="45" rank="1"/>
  </conditionalFormatting>
  <conditionalFormatting sqref="E57:G57">
    <cfRule type="top10" dxfId="1051" priority="44" rank="1"/>
  </conditionalFormatting>
  <conditionalFormatting sqref="E55:G55">
    <cfRule type="top10" dxfId="1050" priority="43" rank="1"/>
  </conditionalFormatting>
  <conditionalFormatting sqref="E53:G53">
    <cfRule type="top10" dxfId="1049" priority="42" rank="1"/>
  </conditionalFormatting>
  <conditionalFormatting sqref="E51:G51">
    <cfRule type="top10" dxfId="1048" priority="41" rank="1"/>
  </conditionalFormatting>
  <conditionalFormatting sqref="E49:G49">
    <cfRule type="top10" dxfId="1047" priority="40" rank="1"/>
  </conditionalFormatting>
  <conditionalFormatting sqref="E47:G47">
    <cfRule type="top10" dxfId="1046" priority="39" rank="1"/>
  </conditionalFormatting>
  <conditionalFormatting sqref="E45:G45">
    <cfRule type="top10" dxfId="1045" priority="38" rank="1"/>
  </conditionalFormatting>
  <conditionalFormatting sqref="E43:G43">
    <cfRule type="top10" dxfId="1044" priority="37" rank="1"/>
  </conditionalFormatting>
  <conditionalFormatting sqref="E41:G41">
    <cfRule type="top10" dxfId="1043" priority="36" rank="1"/>
  </conditionalFormatting>
  <conditionalFormatting sqref="E39:G39">
    <cfRule type="top10" dxfId="1042" priority="35" rank="1"/>
  </conditionalFormatting>
  <conditionalFormatting sqref="E37:G37">
    <cfRule type="top10" dxfId="1041" priority="34" rank="1"/>
  </conditionalFormatting>
  <conditionalFormatting sqref="E35:G35">
    <cfRule type="top10" dxfId="1040" priority="32" rank="1"/>
  </conditionalFormatting>
  <conditionalFormatting sqref="E33:G33">
    <cfRule type="top10" dxfId="1039" priority="31" rank="1"/>
  </conditionalFormatting>
  <conditionalFormatting sqref="E31:G31">
    <cfRule type="top10" dxfId="1038" priority="30" rank="1"/>
  </conditionalFormatting>
  <conditionalFormatting sqref="E29:G29">
    <cfRule type="top10" dxfId="1037" priority="29" rank="1"/>
  </conditionalFormatting>
  <conditionalFormatting sqref="E27:G27">
    <cfRule type="top10" dxfId="1036" priority="28" rank="1"/>
  </conditionalFormatting>
  <conditionalFormatting sqref="E21:G21">
    <cfRule type="top10" dxfId="1035" priority="27" rank="1"/>
  </conditionalFormatting>
  <conditionalFormatting sqref="E19:G19">
    <cfRule type="top10" dxfId="1034" priority="26" rank="1"/>
  </conditionalFormatting>
  <conditionalFormatting sqref="E17:G17">
    <cfRule type="top10" dxfId="1033" priority="25" rank="1"/>
  </conditionalFormatting>
  <conditionalFormatting sqref="E15:G15">
    <cfRule type="top10" dxfId="1032" priority="24" rank="1"/>
  </conditionalFormatting>
  <conditionalFormatting sqref="E13:G13">
    <cfRule type="top10" dxfId="1031" priority="23" rank="1"/>
  </conditionalFormatting>
  <conditionalFormatting sqref="E11:G11">
    <cfRule type="top10" dxfId="1030" priority="22" rank="1"/>
  </conditionalFormatting>
  <conditionalFormatting sqref="E23:G23">
    <cfRule type="top10" dxfId="1029" priority="21" rank="1"/>
  </conditionalFormatting>
  <conditionalFormatting sqref="E25:G25">
    <cfRule type="top10" dxfId="1028" priority="20" rank="1"/>
  </conditionalFormatting>
  <conditionalFormatting sqref="E81:G81">
    <cfRule type="top10" dxfId="1027" priority="17" rank="1"/>
  </conditionalFormatting>
  <conditionalFormatting sqref="E79:G79">
    <cfRule type="top10" dxfId="1026" priority="16" rank="1"/>
  </conditionalFormatting>
  <conditionalFormatting sqref="E77:G77">
    <cfRule type="top10" dxfId="1025" priority="15" rank="1"/>
  </conditionalFormatting>
  <conditionalFormatting sqref="E75:G75">
    <cfRule type="top10" dxfId="1024" priority="14" rank="1"/>
  </conditionalFormatting>
  <conditionalFormatting sqref="E73:G73">
    <cfRule type="top10" dxfId="1023" priority="13" rank="1"/>
  </conditionalFormatting>
  <conditionalFormatting sqref="E71:G71">
    <cfRule type="top10" dxfId="1022" priority="12" rank="1"/>
  </conditionalFormatting>
  <conditionalFormatting sqref="E69:G69">
    <cfRule type="top10" dxfId="1021" priority="11" rank="1"/>
  </conditionalFormatting>
  <conditionalFormatting sqref="E101:G101">
    <cfRule type="top10" dxfId="1020" priority="9" rank="1"/>
  </conditionalFormatting>
  <conditionalFormatting sqref="E99:G99">
    <cfRule type="top10" dxfId="1019" priority="8" rank="1"/>
  </conditionalFormatting>
  <conditionalFormatting sqref="E97:G97">
    <cfRule type="top10" dxfId="1018" priority="7" rank="1"/>
  </conditionalFormatting>
  <conditionalFormatting sqref="E95:G95">
    <cfRule type="top10" dxfId="1017" priority="6" rank="1"/>
  </conditionalFormatting>
  <conditionalFormatting sqref="E93:G93">
    <cfRule type="top10" dxfId="1016" priority="5" rank="1"/>
  </conditionalFormatting>
  <conditionalFormatting sqref="E91:G91">
    <cfRule type="top10" dxfId="1015" priority="4" rank="1"/>
  </conditionalFormatting>
  <conditionalFormatting sqref="E89:G89">
    <cfRule type="top10" dxfId="1014" priority="3" rank="1"/>
  </conditionalFormatting>
  <conditionalFormatting sqref="E87:G87">
    <cfRule type="top10" dxfId="1013" priority="2" rank="1"/>
  </conditionalFormatting>
  <conditionalFormatting sqref="E85:G85">
    <cfRule type="top10" dxfId="101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299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36</v>
      </c>
      <c r="F8" s="17">
        <v>75</v>
      </c>
      <c r="G8" s="17">
        <v>50</v>
      </c>
      <c r="H8" s="17">
        <v>78</v>
      </c>
      <c r="I8" s="17">
        <v>156</v>
      </c>
      <c r="J8" s="17">
        <v>13073</v>
      </c>
      <c r="K8" s="17">
        <v>2690</v>
      </c>
    </row>
    <row r="9" spans="1:16384" ht="15" customHeight="1">
      <c r="A9" s="57"/>
      <c r="B9" s="64"/>
      <c r="C9" s="65"/>
      <c r="D9" s="18">
        <v>1</v>
      </c>
      <c r="E9" s="19">
        <v>2.2279985146676567E-3</v>
      </c>
      <c r="F9" s="20">
        <v>4.6416635722242852E-3</v>
      </c>
      <c r="G9" s="20">
        <v>3.0944423814828568E-3</v>
      </c>
      <c r="H9" s="20">
        <v>4.8273301151132569E-3</v>
      </c>
      <c r="I9" s="20">
        <v>9.6546602302265139E-3</v>
      </c>
      <c r="J9" s="20">
        <v>0.80907290506250773</v>
      </c>
      <c r="K9" s="20">
        <v>0.1664810001237777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12</v>
      </c>
      <c r="F10" s="24">
        <v>29</v>
      </c>
      <c r="G10" s="24">
        <v>11</v>
      </c>
      <c r="H10" s="24">
        <v>25</v>
      </c>
      <c r="I10" s="24">
        <v>52</v>
      </c>
      <c r="J10" s="24">
        <v>4006</v>
      </c>
      <c r="K10" s="24">
        <v>857</v>
      </c>
    </row>
    <row r="11" spans="1:16384" ht="15" customHeight="1">
      <c r="A11" s="57"/>
      <c r="B11" s="25"/>
      <c r="C11" s="60"/>
      <c r="D11" s="26">
        <v>1</v>
      </c>
      <c r="E11" s="27">
        <v>2.403846153846154E-3</v>
      </c>
      <c r="F11" s="28">
        <v>5.809294871794872E-3</v>
      </c>
      <c r="G11" s="28">
        <v>2.203525641025641E-3</v>
      </c>
      <c r="H11" s="28">
        <v>5.0080128205128209E-3</v>
      </c>
      <c r="I11" s="28">
        <v>1.0416666666666666E-2</v>
      </c>
      <c r="J11" s="28">
        <v>0.80248397435897434</v>
      </c>
      <c r="K11" s="28">
        <v>0.17167467948717949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23</v>
      </c>
      <c r="F12" s="31">
        <v>46</v>
      </c>
      <c r="G12" s="31">
        <v>39</v>
      </c>
      <c r="H12" s="31">
        <v>52</v>
      </c>
      <c r="I12" s="31">
        <v>104</v>
      </c>
      <c r="J12" s="31">
        <v>8827</v>
      </c>
      <c r="K12" s="31">
        <v>1818</v>
      </c>
    </row>
    <row r="13" spans="1:16384" ht="15" customHeight="1">
      <c r="A13" s="57"/>
      <c r="B13" s="43"/>
      <c r="C13" s="61"/>
      <c r="D13" s="44">
        <v>1</v>
      </c>
      <c r="E13" s="45">
        <v>2.1083509029241909E-3</v>
      </c>
      <c r="F13" s="46">
        <v>4.2167018058483817E-3</v>
      </c>
      <c r="G13" s="46">
        <v>3.5750297919149325E-3</v>
      </c>
      <c r="H13" s="46">
        <v>4.7667063892199105E-3</v>
      </c>
      <c r="I13" s="46">
        <v>9.5334127784398211E-3</v>
      </c>
      <c r="J13" s="46">
        <v>0.80914840957007972</v>
      </c>
      <c r="K13" s="46">
        <v>0.16665138876157301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</v>
      </c>
      <c r="F14" s="24">
        <v>0</v>
      </c>
      <c r="G14" s="24">
        <v>0</v>
      </c>
      <c r="H14" s="24">
        <v>3</v>
      </c>
      <c r="I14" s="24">
        <v>2</v>
      </c>
      <c r="J14" s="24">
        <v>302</v>
      </c>
      <c r="K14" s="24">
        <v>53</v>
      </c>
    </row>
    <row r="15" spans="1:16384" ht="15" customHeight="1">
      <c r="A15" s="57"/>
      <c r="B15" s="25"/>
      <c r="C15" s="60"/>
      <c r="D15" s="32">
        <v>1</v>
      </c>
      <c r="E15" s="27">
        <v>2.7700831024930748E-3</v>
      </c>
      <c r="F15" s="28">
        <v>0</v>
      </c>
      <c r="G15" s="28">
        <v>0</v>
      </c>
      <c r="H15" s="28">
        <v>8.3102493074792248E-3</v>
      </c>
      <c r="I15" s="28">
        <v>5.5401662049861496E-3</v>
      </c>
      <c r="J15" s="28">
        <v>0.83656509695290859</v>
      </c>
      <c r="K15" s="28">
        <v>0.14681440443213298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</v>
      </c>
      <c r="F16" s="31">
        <v>2</v>
      </c>
      <c r="G16" s="31">
        <v>2</v>
      </c>
      <c r="H16" s="31">
        <v>3</v>
      </c>
      <c r="I16" s="31">
        <v>8</v>
      </c>
      <c r="J16" s="31">
        <v>563</v>
      </c>
      <c r="K16" s="31">
        <v>115</v>
      </c>
    </row>
    <row r="17" spans="1:11" ht="15" customHeight="1">
      <c r="A17" s="57"/>
      <c r="B17" s="25"/>
      <c r="C17" s="60"/>
      <c r="D17" s="32">
        <v>1</v>
      </c>
      <c r="E17" s="27">
        <v>2.8776978417266188E-3</v>
      </c>
      <c r="F17" s="28">
        <v>2.8776978417266188E-3</v>
      </c>
      <c r="G17" s="28">
        <v>2.8776978417266188E-3</v>
      </c>
      <c r="H17" s="28">
        <v>4.3165467625899279E-3</v>
      </c>
      <c r="I17" s="28">
        <v>1.1510791366906475E-2</v>
      </c>
      <c r="J17" s="28">
        <v>0.81007194244604319</v>
      </c>
      <c r="K17" s="28">
        <v>0.16546762589928057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1</v>
      </c>
      <c r="F18" s="31">
        <v>4</v>
      </c>
      <c r="G18" s="31">
        <v>1</v>
      </c>
      <c r="H18" s="31">
        <v>5</v>
      </c>
      <c r="I18" s="31">
        <v>6</v>
      </c>
      <c r="J18" s="31">
        <v>689</v>
      </c>
      <c r="K18" s="31">
        <v>161</v>
      </c>
    </row>
    <row r="19" spans="1:11" ht="15" customHeight="1">
      <c r="A19" s="57"/>
      <c r="B19" s="25"/>
      <c r="C19" s="60"/>
      <c r="D19" s="32">
        <v>1</v>
      </c>
      <c r="E19" s="27">
        <v>1.1534025374855825E-3</v>
      </c>
      <c r="F19" s="28">
        <v>4.61361014994233E-3</v>
      </c>
      <c r="G19" s="28">
        <v>1.1534025374855825E-3</v>
      </c>
      <c r="H19" s="28">
        <v>5.7670126874279125E-3</v>
      </c>
      <c r="I19" s="28">
        <v>6.920415224913495E-3</v>
      </c>
      <c r="J19" s="28">
        <v>0.79469434832756636</v>
      </c>
      <c r="K19" s="28">
        <v>0.18569780853517878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2</v>
      </c>
      <c r="F20" s="31">
        <v>10</v>
      </c>
      <c r="G20" s="31">
        <v>5</v>
      </c>
      <c r="H20" s="31">
        <v>17</v>
      </c>
      <c r="I20" s="31">
        <v>23</v>
      </c>
      <c r="J20" s="31">
        <v>1346</v>
      </c>
      <c r="K20" s="31">
        <v>346</v>
      </c>
    </row>
    <row r="21" spans="1:11" ht="15" customHeight="1">
      <c r="A21" s="57"/>
      <c r="B21" s="25"/>
      <c r="C21" s="60"/>
      <c r="D21" s="32">
        <v>1</v>
      </c>
      <c r="E21" s="27">
        <v>1.1435105774728416E-3</v>
      </c>
      <c r="F21" s="28">
        <v>5.717552887364208E-3</v>
      </c>
      <c r="G21" s="28">
        <v>2.858776443682104E-3</v>
      </c>
      <c r="H21" s="28">
        <v>9.7198399085191532E-3</v>
      </c>
      <c r="I21" s="28">
        <v>1.3150371640937679E-2</v>
      </c>
      <c r="J21" s="28">
        <v>0.76958261863922239</v>
      </c>
      <c r="K21" s="28">
        <v>0.19782732990280161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8</v>
      </c>
      <c r="F22" s="31">
        <v>20</v>
      </c>
      <c r="G22" s="31">
        <v>12</v>
      </c>
      <c r="H22" s="31">
        <v>26</v>
      </c>
      <c r="I22" s="31">
        <v>37</v>
      </c>
      <c r="J22" s="31">
        <v>2842</v>
      </c>
      <c r="K22" s="31">
        <v>619</v>
      </c>
    </row>
    <row r="23" spans="1:11" ht="15" customHeight="1">
      <c r="A23" s="57"/>
      <c r="B23" s="25"/>
      <c r="C23" s="60"/>
      <c r="D23" s="26">
        <v>1</v>
      </c>
      <c r="E23" s="27">
        <v>2.2446689113355782E-3</v>
      </c>
      <c r="F23" s="28">
        <v>5.6116722783389446E-3</v>
      </c>
      <c r="G23" s="28">
        <v>3.3670033670033669E-3</v>
      </c>
      <c r="H23" s="28">
        <v>7.2951739618406283E-3</v>
      </c>
      <c r="I23" s="28">
        <v>1.0381593714927048E-2</v>
      </c>
      <c r="J23" s="28">
        <v>0.79741863075196406</v>
      </c>
      <c r="K23" s="28">
        <v>0.17368125701459033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15</v>
      </c>
      <c r="F24" s="31">
        <v>19</v>
      </c>
      <c r="G24" s="31">
        <v>20</v>
      </c>
      <c r="H24" s="31">
        <v>12</v>
      </c>
      <c r="I24" s="31">
        <v>51</v>
      </c>
      <c r="J24" s="31">
        <v>3815</v>
      </c>
      <c r="K24" s="31">
        <v>784</v>
      </c>
    </row>
    <row r="25" spans="1:11" ht="15" customHeight="1">
      <c r="A25" s="57"/>
      <c r="B25" s="25"/>
      <c r="C25" s="60"/>
      <c r="D25" s="26">
        <v>1</v>
      </c>
      <c r="E25" s="27">
        <v>3.1806615776081423E-3</v>
      </c>
      <c r="F25" s="28">
        <v>4.0288379983036467E-3</v>
      </c>
      <c r="G25" s="28">
        <v>4.2408821034775231E-3</v>
      </c>
      <c r="H25" s="28">
        <v>2.5445292620865142E-3</v>
      </c>
      <c r="I25" s="28">
        <v>1.0814249363867684E-2</v>
      </c>
      <c r="J25" s="28">
        <v>0.80894826123833763</v>
      </c>
      <c r="K25" s="28">
        <v>0.1662425784563189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7</v>
      </c>
      <c r="F26" s="31">
        <v>20</v>
      </c>
      <c r="G26" s="31">
        <v>10</v>
      </c>
      <c r="H26" s="31">
        <v>10</v>
      </c>
      <c r="I26" s="31">
        <v>29</v>
      </c>
      <c r="J26" s="31">
        <v>3228</v>
      </c>
      <c r="K26" s="31">
        <v>578</v>
      </c>
    </row>
    <row r="27" spans="1:11" ht="15" customHeight="1">
      <c r="A27" s="57"/>
      <c r="B27" s="43"/>
      <c r="C27" s="61"/>
      <c r="D27" s="44">
        <v>1</v>
      </c>
      <c r="E27" s="45">
        <v>1.8031942297784646E-3</v>
      </c>
      <c r="F27" s="46">
        <v>5.1519835136527563E-3</v>
      </c>
      <c r="G27" s="46">
        <v>2.5759917568263782E-3</v>
      </c>
      <c r="H27" s="46">
        <v>2.5759917568263782E-3</v>
      </c>
      <c r="I27" s="46">
        <v>7.470376094796497E-3</v>
      </c>
      <c r="J27" s="46">
        <v>0.83153013910355489</v>
      </c>
      <c r="K27" s="46">
        <v>0.14889232354456466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12</v>
      </c>
      <c r="F28" s="24">
        <v>31</v>
      </c>
      <c r="G28" s="24">
        <v>28</v>
      </c>
      <c r="H28" s="24">
        <v>26</v>
      </c>
      <c r="I28" s="24">
        <v>58</v>
      </c>
      <c r="J28" s="24">
        <v>4456</v>
      </c>
      <c r="K28" s="24">
        <v>943</v>
      </c>
    </row>
    <row r="29" spans="1:11" ht="15" customHeight="1">
      <c r="A29" s="57"/>
      <c r="B29" s="25"/>
      <c r="C29" s="60"/>
      <c r="D29" s="32">
        <v>1</v>
      </c>
      <c r="E29" s="27">
        <v>2.1606049693914295E-3</v>
      </c>
      <c r="F29" s="28">
        <v>5.5815628375945267E-3</v>
      </c>
      <c r="G29" s="28">
        <v>5.0414115952466688E-3</v>
      </c>
      <c r="H29" s="28">
        <v>4.6813107670147644E-3</v>
      </c>
      <c r="I29" s="28">
        <v>1.0442924018725243E-2</v>
      </c>
      <c r="J29" s="28">
        <v>0.80230464530068424</v>
      </c>
      <c r="K29" s="28">
        <v>0.16978754051134318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7</v>
      </c>
      <c r="F30" s="31">
        <v>23</v>
      </c>
      <c r="G30" s="31">
        <v>6</v>
      </c>
      <c r="H30" s="31">
        <v>29</v>
      </c>
      <c r="I30" s="31">
        <v>35</v>
      </c>
      <c r="J30" s="31">
        <v>3158</v>
      </c>
      <c r="K30" s="31">
        <v>790</v>
      </c>
    </row>
    <row r="31" spans="1:11" ht="15" customHeight="1">
      <c r="A31" s="57"/>
      <c r="B31" s="25"/>
      <c r="C31" s="60"/>
      <c r="D31" s="32">
        <v>1</v>
      </c>
      <c r="E31" s="27">
        <v>1.7292490118577075E-3</v>
      </c>
      <c r="F31" s="28">
        <v>5.681818181818182E-3</v>
      </c>
      <c r="G31" s="28">
        <v>1.4822134387351778E-3</v>
      </c>
      <c r="H31" s="28">
        <v>7.16403162055336E-3</v>
      </c>
      <c r="I31" s="28">
        <v>8.6462450592885379E-3</v>
      </c>
      <c r="J31" s="28">
        <v>0.78013833992094861</v>
      </c>
      <c r="K31" s="28">
        <v>0.19515810276679843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5</v>
      </c>
      <c r="F32" s="31">
        <v>3</v>
      </c>
      <c r="G32" s="31">
        <v>5</v>
      </c>
      <c r="H32" s="31">
        <v>1</v>
      </c>
      <c r="I32" s="31">
        <v>4</v>
      </c>
      <c r="J32" s="31">
        <v>277</v>
      </c>
      <c r="K32" s="31">
        <v>83</v>
      </c>
    </row>
    <row r="33" spans="1:11" ht="15" customHeight="1">
      <c r="A33" s="57"/>
      <c r="B33" s="25"/>
      <c r="C33" s="60"/>
      <c r="D33" s="32">
        <v>1</v>
      </c>
      <c r="E33" s="27">
        <v>1.3227513227513227E-2</v>
      </c>
      <c r="F33" s="28">
        <v>7.9365079365079361E-3</v>
      </c>
      <c r="G33" s="28">
        <v>1.3227513227513227E-2</v>
      </c>
      <c r="H33" s="28">
        <v>2.6455026455026454E-3</v>
      </c>
      <c r="I33" s="28">
        <v>1.0582010582010581E-2</v>
      </c>
      <c r="J33" s="28">
        <v>0.73280423280423279</v>
      </c>
      <c r="K33" s="28">
        <v>0.21957671957671956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6</v>
      </c>
      <c r="F34" s="31">
        <v>6</v>
      </c>
      <c r="G34" s="31">
        <v>4</v>
      </c>
      <c r="H34" s="31">
        <v>9</v>
      </c>
      <c r="I34" s="31">
        <v>19</v>
      </c>
      <c r="J34" s="31">
        <v>2746</v>
      </c>
      <c r="K34" s="31">
        <v>329</v>
      </c>
    </row>
    <row r="35" spans="1:11" ht="15" customHeight="1">
      <c r="A35" s="57"/>
      <c r="B35" s="43"/>
      <c r="C35" s="61"/>
      <c r="D35" s="44">
        <v>1</v>
      </c>
      <c r="E35" s="45">
        <v>1.9236934915036871E-3</v>
      </c>
      <c r="F35" s="46">
        <v>1.9236934915036871E-3</v>
      </c>
      <c r="G35" s="46">
        <v>1.2824623276691247E-3</v>
      </c>
      <c r="H35" s="46">
        <v>2.8855402372555306E-3</v>
      </c>
      <c r="I35" s="46">
        <v>6.0916960564283426E-3</v>
      </c>
      <c r="J35" s="46">
        <v>0.88041038794485416</v>
      </c>
      <c r="K35" s="46">
        <v>0.10548252645078551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4</v>
      </c>
      <c r="F36" s="24">
        <v>10</v>
      </c>
      <c r="G36" s="24">
        <v>5</v>
      </c>
      <c r="H36" s="24">
        <v>16</v>
      </c>
      <c r="I36" s="24">
        <v>24</v>
      </c>
      <c r="J36" s="24">
        <v>846</v>
      </c>
      <c r="K36" s="24">
        <v>300</v>
      </c>
    </row>
    <row r="37" spans="1:11" ht="15" customHeight="1">
      <c r="A37" s="57"/>
      <c r="B37" s="25"/>
      <c r="C37" s="60"/>
      <c r="D37" s="32">
        <v>1</v>
      </c>
      <c r="E37" s="27">
        <v>3.3195020746887966E-3</v>
      </c>
      <c r="F37" s="28">
        <v>8.2987551867219917E-3</v>
      </c>
      <c r="G37" s="28">
        <v>4.1493775933609959E-3</v>
      </c>
      <c r="H37" s="28">
        <v>1.3278008298755186E-2</v>
      </c>
      <c r="I37" s="28">
        <v>1.9917012448132779E-2</v>
      </c>
      <c r="J37" s="28">
        <v>0.70207468879668045</v>
      </c>
      <c r="K37" s="28">
        <v>0.24896265560165975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7</v>
      </c>
      <c r="F38" s="31">
        <v>12</v>
      </c>
      <c r="G38" s="31">
        <v>6</v>
      </c>
      <c r="H38" s="31">
        <v>10</v>
      </c>
      <c r="I38" s="31">
        <v>19</v>
      </c>
      <c r="J38" s="31">
        <v>1029</v>
      </c>
      <c r="K38" s="31">
        <v>463</v>
      </c>
    </row>
    <row r="39" spans="1:11" ht="15" customHeight="1">
      <c r="A39" s="57"/>
      <c r="B39" s="25"/>
      <c r="C39" s="60"/>
      <c r="D39" s="32">
        <v>1</v>
      </c>
      <c r="E39" s="27">
        <v>4.5278137128072441E-3</v>
      </c>
      <c r="F39" s="28">
        <v>7.7619663648124193E-3</v>
      </c>
      <c r="G39" s="28">
        <v>3.8809831824062097E-3</v>
      </c>
      <c r="H39" s="28">
        <v>6.4683053040103496E-3</v>
      </c>
      <c r="I39" s="28">
        <v>1.2289780077619664E-2</v>
      </c>
      <c r="J39" s="28">
        <v>0.66558861578266493</v>
      </c>
      <c r="K39" s="28">
        <v>0.29948253557567917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24</v>
      </c>
      <c r="F40" s="31">
        <v>45</v>
      </c>
      <c r="G40" s="31">
        <v>35</v>
      </c>
      <c r="H40" s="31">
        <v>48</v>
      </c>
      <c r="I40" s="31">
        <v>109</v>
      </c>
      <c r="J40" s="31">
        <v>10901</v>
      </c>
      <c r="K40" s="31">
        <v>1617</v>
      </c>
    </row>
    <row r="41" spans="1:11" ht="15" customHeight="1">
      <c r="A41" s="57"/>
      <c r="B41" s="43"/>
      <c r="C41" s="61"/>
      <c r="D41" s="44">
        <v>1</v>
      </c>
      <c r="E41" s="45">
        <v>1.8780812270130683E-3</v>
      </c>
      <c r="F41" s="46">
        <v>3.521402300649503E-3</v>
      </c>
      <c r="G41" s="46">
        <v>2.7388684560607245E-3</v>
      </c>
      <c r="H41" s="46">
        <v>3.7561624540261365E-3</v>
      </c>
      <c r="I41" s="46">
        <v>8.5296189060176855E-3</v>
      </c>
      <c r="J41" s="46">
        <v>0.85304014398622741</v>
      </c>
      <c r="K41" s="46">
        <v>0.12653572267000548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2</v>
      </c>
      <c r="F42" s="38">
        <v>3</v>
      </c>
      <c r="G42" s="38">
        <v>4</v>
      </c>
      <c r="H42" s="38">
        <v>5</v>
      </c>
      <c r="I42" s="38">
        <v>12</v>
      </c>
      <c r="J42" s="38">
        <v>381</v>
      </c>
      <c r="K42" s="38">
        <v>90</v>
      </c>
    </row>
    <row r="43" spans="1:11" ht="15" customHeight="1">
      <c r="A43" s="57"/>
      <c r="B43" s="25"/>
      <c r="C43" s="60"/>
      <c r="D43" s="32">
        <v>1</v>
      </c>
      <c r="E43" s="27">
        <v>4.0241448692152921E-3</v>
      </c>
      <c r="F43" s="28">
        <v>6.0362173038229373E-3</v>
      </c>
      <c r="G43" s="28">
        <v>8.0482897384305842E-3</v>
      </c>
      <c r="H43" s="28">
        <v>1.0060362173038229E-2</v>
      </c>
      <c r="I43" s="28">
        <v>2.4144869215291749E-2</v>
      </c>
      <c r="J43" s="28">
        <v>0.7665995975855131</v>
      </c>
      <c r="K43" s="28">
        <v>0.18108651911468812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13</v>
      </c>
      <c r="F44" s="40">
        <v>46</v>
      </c>
      <c r="G44" s="40">
        <v>23</v>
      </c>
      <c r="H44" s="40">
        <v>42</v>
      </c>
      <c r="I44" s="40">
        <v>95</v>
      </c>
      <c r="J44" s="40">
        <v>6742</v>
      </c>
      <c r="K44" s="40">
        <v>1186</v>
      </c>
    </row>
    <row r="45" spans="1:11" ht="15" customHeight="1">
      <c r="A45" s="57"/>
      <c r="B45" s="25"/>
      <c r="C45" s="60"/>
      <c r="D45" s="32">
        <v>1</v>
      </c>
      <c r="E45" s="27">
        <v>1.5956793911869401E-3</v>
      </c>
      <c r="F45" s="28">
        <v>5.6462501534307111E-3</v>
      </c>
      <c r="G45" s="28">
        <v>2.8231250767153555E-3</v>
      </c>
      <c r="H45" s="28">
        <v>5.1552718792193444E-3</v>
      </c>
      <c r="I45" s="28">
        <v>1.1660734012519946E-2</v>
      </c>
      <c r="J45" s="28">
        <v>0.82754388118325761</v>
      </c>
      <c r="K45" s="28">
        <v>0.14557505830367007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14</v>
      </c>
      <c r="F46" s="40">
        <v>18</v>
      </c>
      <c r="G46" s="40">
        <v>13</v>
      </c>
      <c r="H46" s="40">
        <v>27</v>
      </c>
      <c r="I46" s="40">
        <v>43</v>
      </c>
      <c r="J46" s="40">
        <v>4234</v>
      </c>
      <c r="K46" s="40">
        <v>848</v>
      </c>
    </row>
    <row r="47" spans="1:11" ht="15" customHeight="1">
      <c r="A47" s="57"/>
      <c r="B47" s="25"/>
      <c r="C47" s="60"/>
      <c r="D47" s="32">
        <v>1</v>
      </c>
      <c r="E47" s="27">
        <v>2.6938618433711755E-3</v>
      </c>
      <c r="F47" s="28">
        <v>3.4635366557629402E-3</v>
      </c>
      <c r="G47" s="28">
        <v>2.5014431402732348E-3</v>
      </c>
      <c r="H47" s="28">
        <v>5.1953049836444103E-3</v>
      </c>
      <c r="I47" s="28">
        <v>8.274004233211469E-3</v>
      </c>
      <c r="J47" s="28">
        <v>0.81470078891668274</v>
      </c>
      <c r="K47" s="28">
        <v>0.16317106022705408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4</v>
      </c>
      <c r="F48" s="40">
        <v>5</v>
      </c>
      <c r="G48" s="40">
        <v>4</v>
      </c>
      <c r="H48" s="40">
        <v>4</v>
      </c>
      <c r="I48" s="40">
        <v>3</v>
      </c>
      <c r="J48" s="40">
        <v>1521</v>
      </c>
      <c r="K48" s="40">
        <v>317</v>
      </c>
    </row>
    <row r="49" spans="1:11" ht="15" customHeight="1">
      <c r="A49" s="57"/>
      <c r="B49" s="43"/>
      <c r="C49" s="61"/>
      <c r="D49" s="44">
        <v>1</v>
      </c>
      <c r="E49" s="45">
        <v>2.1528525296017221E-3</v>
      </c>
      <c r="F49" s="46">
        <v>2.691065662002153E-3</v>
      </c>
      <c r="G49" s="46">
        <v>2.1528525296017221E-3</v>
      </c>
      <c r="H49" s="46">
        <v>2.1528525296017221E-3</v>
      </c>
      <c r="I49" s="46">
        <v>1.6146393972012918E-3</v>
      </c>
      <c r="J49" s="46">
        <v>0.81862217438105489</v>
      </c>
      <c r="K49" s="46">
        <v>0.17061356297093649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4</v>
      </c>
      <c r="F50" s="24">
        <v>14</v>
      </c>
      <c r="G50" s="24">
        <v>7</v>
      </c>
      <c r="H50" s="24">
        <v>12</v>
      </c>
      <c r="I50" s="24">
        <v>30</v>
      </c>
      <c r="J50" s="24">
        <v>2017</v>
      </c>
      <c r="K50" s="24">
        <v>767</v>
      </c>
    </row>
    <row r="51" spans="1:11" ht="15" customHeight="1">
      <c r="A51" s="57"/>
      <c r="B51" s="25"/>
      <c r="C51" s="60"/>
      <c r="D51" s="32">
        <v>1</v>
      </c>
      <c r="E51" s="27">
        <v>1.4030164854437039E-3</v>
      </c>
      <c r="F51" s="28">
        <v>4.9105576990529642E-3</v>
      </c>
      <c r="G51" s="28">
        <v>2.4552788495264821E-3</v>
      </c>
      <c r="H51" s="28">
        <v>4.2090494563311121E-3</v>
      </c>
      <c r="I51" s="28">
        <v>1.052262364082778E-2</v>
      </c>
      <c r="J51" s="28">
        <v>0.70747106278498773</v>
      </c>
      <c r="K51" s="28">
        <v>0.26902841108383024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4</v>
      </c>
      <c r="F52" s="31">
        <v>14</v>
      </c>
      <c r="G52" s="31">
        <v>4</v>
      </c>
      <c r="H52" s="31">
        <v>14</v>
      </c>
      <c r="I52" s="31">
        <v>23</v>
      </c>
      <c r="J52" s="31">
        <v>1739</v>
      </c>
      <c r="K52" s="31">
        <v>177</v>
      </c>
    </row>
    <row r="53" spans="1:11" ht="15" customHeight="1">
      <c r="A53" s="57"/>
      <c r="B53" s="25"/>
      <c r="C53" s="60"/>
      <c r="D53" s="32">
        <v>1</v>
      </c>
      <c r="E53" s="27">
        <v>2.0253164556962027E-3</v>
      </c>
      <c r="F53" s="28">
        <v>7.0886075949367086E-3</v>
      </c>
      <c r="G53" s="28">
        <v>2.0253164556962027E-3</v>
      </c>
      <c r="H53" s="28">
        <v>7.0886075949367086E-3</v>
      </c>
      <c r="I53" s="28">
        <v>1.1645569620253165E-2</v>
      </c>
      <c r="J53" s="28">
        <v>0.88050632911392401</v>
      </c>
      <c r="K53" s="28">
        <v>8.9620253164556962E-2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7</v>
      </c>
      <c r="F54" s="31">
        <v>7</v>
      </c>
      <c r="G54" s="31">
        <v>5</v>
      </c>
      <c r="H54" s="31">
        <v>7</v>
      </c>
      <c r="I54" s="31">
        <v>10</v>
      </c>
      <c r="J54" s="31">
        <v>707</v>
      </c>
      <c r="K54" s="31">
        <v>180</v>
      </c>
    </row>
    <row r="55" spans="1:11" ht="15" customHeight="1">
      <c r="A55" s="57"/>
      <c r="B55" s="25"/>
      <c r="C55" s="60"/>
      <c r="D55" s="32">
        <v>1</v>
      </c>
      <c r="E55" s="27">
        <v>7.5839653304442039E-3</v>
      </c>
      <c r="F55" s="28">
        <v>7.5839653304442039E-3</v>
      </c>
      <c r="G55" s="28">
        <v>5.4171180931744311E-3</v>
      </c>
      <c r="H55" s="28">
        <v>7.5839653304442039E-3</v>
      </c>
      <c r="I55" s="28">
        <v>1.0834236186348862E-2</v>
      </c>
      <c r="J55" s="28">
        <v>0.76598049837486459</v>
      </c>
      <c r="K55" s="28">
        <v>0.19501625135427952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1</v>
      </c>
      <c r="F56" s="31">
        <v>5</v>
      </c>
      <c r="G56" s="31">
        <v>7</v>
      </c>
      <c r="H56" s="31">
        <v>6</v>
      </c>
      <c r="I56" s="31">
        <v>5</v>
      </c>
      <c r="J56" s="31">
        <v>935</v>
      </c>
      <c r="K56" s="31">
        <v>256</v>
      </c>
    </row>
    <row r="57" spans="1:11" ht="15" customHeight="1">
      <c r="A57" s="57"/>
      <c r="B57" s="25"/>
      <c r="C57" s="60"/>
      <c r="D57" s="32">
        <v>1</v>
      </c>
      <c r="E57" s="27">
        <v>8.2304526748971192E-4</v>
      </c>
      <c r="F57" s="28">
        <v>4.11522633744856E-3</v>
      </c>
      <c r="G57" s="28">
        <v>5.7613168724279839E-3</v>
      </c>
      <c r="H57" s="28">
        <v>4.9382716049382715E-3</v>
      </c>
      <c r="I57" s="28">
        <v>4.11522633744856E-3</v>
      </c>
      <c r="J57" s="28">
        <v>0.76954732510288071</v>
      </c>
      <c r="K57" s="28">
        <v>0.21069958847736625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10</v>
      </c>
      <c r="F58" s="31">
        <v>12</v>
      </c>
      <c r="G58" s="31">
        <v>12</v>
      </c>
      <c r="H58" s="31">
        <v>9</v>
      </c>
      <c r="I58" s="31">
        <v>18</v>
      </c>
      <c r="J58" s="31">
        <v>1503</v>
      </c>
      <c r="K58" s="31">
        <v>498</v>
      </c>
    </row>
    <row r="59" spans="1:11" ht="15" customHeight="1">
      <c r="A59" s="57"/>
      <c r="B59" s="25"/>
      <c r="C59" s="60"/>
      <c r="D59" s="32">
        <v>1</v>
      </c>
      <c r="E59" s="27">
        <v>4.849660523763337E-3</v>
      </c>
      <c r="F59" s="28">
        <v>5.8195926285160042E-3</v>
      </c>
      <c r="G59" s="28">
        <v>5.8195926285160042E-3</v>
      </c>
      <c r="H59" s="28">
        <v>4.3646944713870029E-3</v>
      </c>
      <c r="I59" s="28">
        <v>8.7293889427740058E-3</v>
      </c>
      <c r="J59" s="28">
        <v>0.72890397672162943</v>
      </c>
      <c r="K59" s="28">
        <v>0.24151309408341415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1</v>
      </c>
      <c r="F60" s="31">
        <v>2</v>
      </c>
      <c r="G60" s="31">
        <v>1</v>
      </c>
      <c r="H60" s="31">
        <v>6</v>
      </c>
      <c r="I60" s="31">
        <v>11</v>
      </c>
      <c r="J60" s="31">
        <v>1037</v>
      </c>
      <c r="K60" s="31">
        <v>83</v>
      </c>
    </row>
    <row r="61" spans="1:11" ht="15" customHeight="1">
      <c r="A61" s="57"/>
      <c r="B61" s="25"/>
      <c r="C61" s="60"/>
      <c r="D61" s="32">
        <v>1</v>
      </c>
      <c r="E61" s="27">
        <v>8.7642418930762491E-4</v>
      </c>
      <c r="F61" s="28">
        <v>1.7528483786152498E-3</v>
      </c>
      <c r="G61" s="28">
        <v>8.7642418930762491E-4</v>
      </c>
      <c r="H61" s="28">
        <v>5.2585451358457495E-3</v>
      </c>
      <c r="I61" s="28">
        <v>9.6406660823838732E-3</v>
      </c>
      <c r="J61" s="28">
        <v>0.90885188431200703</v>
      </c>
      <c r="K61" s="28">
        <v>7.274320771253287E-2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3</v>
      </c>
      <c r="F62" s="31">
        <v>8</v>
      </c>
      <c r="G62" s="31">
        <v>4</v>
      </c>
      <c r="H62" s="31">
        <v>6</v>
      </c>
      <c r="I62" s="31">
        <v>19</v>
      </c>
      <c r="J62" s="31">
        <v>1936</v>
      </c>
      <c r="K62" s="31">
        <v>289</v>
      </c>
    </row>
    <row r="63" spans="1:11" ht="15" customHeight="1">
      <c r="A63" s="57"/>
      <c r="B63" s="25"/>
      <c r="C63" s="60"/>
      <c r="D63" s="32">
        <v>1</v>
      </c>
      <c r="E63" s="27">
        <v>1.3245033112582781E-3</v>
      </c>
      <c r="F63" s="28">
        <v>3.5320088300220751E-3</v>
      </c>
      <c r="G63" s="28">
        <v>1.7660044150110375E-3</v>
      </c>
      <c r="H63" s="28">
        <v>2.6490066225165563E-3</v>
      </c>
      <c r="I63" s="28">
        <v>8.3885209713024291E-3</v>
      </c>
      <c r="J63" s="28">
        <v>0.85474613686534218</v>
      </c>
      <c r="K63" s="28">
        <v>0.12759381898454747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3</v>
      </c>
      <c r="F64" s="31">
        <v>9</v>
      </c>
      <c r="G64" s="31">
        <v>3</v>
      </c>
      <c r="H64" s="31">
        <v>12</v>
      </c>
      <c r="I64" s="31">
        <v>4</v>
      </c>
      <c r="J64" s="31">
        <v>988</v>
      </c>
      <c r="K64" s="31">
        <v>168</v>
      </c>
    </row>
    <row r="65" spans="1:11" ht="15" customHeight="1">
      <c r="A65" s="57"/>
      <c r="B65" s="25"/>
      <c r="C65" s="60"/>
      <c r="D65" s="32">
        <v>1</v>
      </c>
      <c r="E65" s="27">
        <v>2.527379949452401E-3</v>
      </c>
      <c r="F65" s="28">
        <v>7.582139848357203E-3</v>
      </c>
      <c r="G65" s="28">
        <v>2.527379949452401E-3</v>
      </c>
      <c r="H65" s="28">
        <v>1.0109519797809604E-2</v>
      </c>
      <c r="I65" s="28">
        <v>3.3698399326032012E-3</v>
      </c>
      <c r="J65" s="28">
        <v>0.83235046335299079</v>
      </c>
      <c r="K65" s="28">
        <v>0.14153327716933445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3</v>
      </c>
      <c r="F66" s="31">
        <v>4</v>
      </c>
      <c r="G66" s="31">
        <v>7</v>
      </c>
      <c r="H66" s="31">
        <v>6</v>
      </c>
      <c r="I66" s="31">
        <v>36</v>
      </c>
      <c r="J66" s="31">
        <v>2211</v>
      </c>
      <c r="K66" s="31">
        <v>272</v>
      </c>
    </row>
    <row r="67" spans="1:11" ht="15" customHeight="1">
      <c r="A67" s="57"/>
      <c r="B67" s="43"/>
      <c r="C67" s="61"/>
      <c r="D67" s="44">
        <v>1</v>
      </c>
      <c r="E67" s="45">
        <v>1.1815675462780622E-3</v>
      </c>
      <c r="F67" s="46">
        <v>1.5754233950374162E-3</v>
      </c>
      <c r="G67" s="46">
        <v>2.7569909413154787E-3</v>
      </c>
      <c r="H67" s="46">
        <v>2.3631350925561244E-3</v>
      </c>
      <c r="I67" s="46">
        <v>1.4178810555336747E-2</v>
      </c>
      <c r="J67" s="46">
        <v>0.87081528160693189</v>
      </c>
      <c r="K67" s="46">
        <v>0.10712879086254432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16</v>
      </c>
      <c r="F68" s="24">
        <v>14</v>
      </c>
      <c r="G68" s="24">
        <v>15</v>
      </c>
      <c r="H68" s="24">
        <v>31</v>
      </c>
      <c r="I68" s="24">
        <v>48</v>
      </c>
      <c r="J68" s="24">
        <v>2078</v>
      </c>
      <c r="K68" s="24">
        <v>750</v>
      </c>
    </row>
    <row r="69" spans="1:11" ht="15" customHeight="1">
      <c r="A69" s="57"/>
      <c r="B69" s="25"/>
      <c r="C69" s="60"/>
      <c r="D69" s="32">
        <v>1</v>
      </c>
      <c r="E69" s="27">
        <v>5.4200542005420054E-3</v>
      </c>
      <c r="F69" s="28">
        <v>4.7425474254742545E-3</v>
      </c>
      <c r="G69" s="28">
        <v>5.08130081300813E-3</v>
      </c>
      <c r="H69" s="28">
        <v>1.0501355013550135E-2</v>
      </c>
      <c r="I69" s="28">
        <v>1.6260162601626018E-2</v>
      </c>
      <c r="J69" s="28">
        <v>0.70392953929539293</v>
      </c>
      <c r="K69" s="28">
        <v>0.25406504065040653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4</v>
      </c>
      <c r="F70" s="31">
        <v>19</v>
      </c>
      <c r="G70" s="31">
        <v>13</v>
      </c>
      <c r="H70" s="31">
        <v>15</v>
      </c>
      <c r="I70" s="31">
        <v>39</v>
      </c>
      <c r="J70" s="31">
        <v>2251</v>
      </c>
      <c r="K70" s="31">
        <v>571</v>
      </c>
    </row>
    <row r="71" spans="1:11" ht="15" customHeight="1">
      <c r="A71" s="57"/>
      <c r="B71" s="25"/>
      <c r="C71" s="60"/>
      <c r="D71" s="32">
        <v>1</v>
      </c>
      <c r="E71" s="27">
        <v>1.3736263736263737E-3</v>
      </c>
      <c r="F71" s="28">
        <v>6.524725274725275E-3</v>
      </c>
      <c r="G71" s="28">
        <v>4.464285714285714E-3</v>
      </c>
      <c r="H71" s="28">
        <v>5.151098901098901E-3</v>
      </c>
      <c r="I71" s="28">
        <v>1.3392857142857142E-2</v>
      </c>
      <c r="J71" s="28">
        <v>0.77300824175824179</v>
      </c>
      <c r="K71" s="28">
        <v>0.19608516483516483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6</v>
      </c>
      <c r="F72" s="31">
        <v>22</v>
      </c>
      <c r="G72" s="31">
        <v>13</v>
      </c>
      <c r="H72" s="31">
        <v>14</v>
      </c>
      <c r="I72" s="31">
        <v>34</v>
      </c>
      <c r="J72" s="31">
        <v>3189</v>
      </c>
      <c r="K72" s="31">
        <v>534</v>
      </c>
    </row>
    <row r="73" spans="1:11" ht="15" customHeight="1">
      <c r="A73" s="57"/>
      <c r="B73" s="25"/>
      <c r="C73" s="60"/>
      <c r="D73" s="32">
        <v>1</v>
      </c>
      <c r="E73" s="27">
        <v>1.5739769150052466E-3</v>
      </c>
      <c r="F73" s="28">
        <v>5.7712486883525708E-3</v>
      </c>
      <c r="G73" s="28">
        <v>3.4102833158447012E-3</v>
      </c>
      <c r="H73" s="28">
        <v>3.6726128016789086E-3</v>
      </c>
      <c r="I73" s="28">
        <v>8.9192025183630636E-3</v>
      </c>
      <c r="J73" s="28">
        <v>0.83656873032528856</v>
      </c>
      <c r="K73" s="28">
        <v>0.14008394543546696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5</v>
      </c>
      <c r="F74" s="31">
        <v>12</v>
      </c>
      <c r="G74" s="31">
        <v>8</v>
      </c>
      <c r="H74" s="31">
        <v>6</v>
      </c>
      <c r="I74" s="31">
        <v>12</v>
      </c>
      <c r="J74" s="31">
        <v>2360</v>
      </c>
      <c r="K74" s="31">
        <v>347</v>
      </c>
    </row>
    <row r="75" spans="1:11" ht="15" customHeight="1">
      <c r="A75" s="57"/>
      <c r="B75" s="25"/>
      <c r="C75" s="60"/>
      <c r="D75" s="32">
        <v>1</v>
      </c>
      <c r="E75" s="27">
        <v>1.8181818181818182E-3</v>
      </c>
      <c r="F75" s="28">
        <v>4.3636363636363638E-3</v>
      </c>
      <c r="G75" s="28">
        <v>2.9090909090909089E-3</v>
      </c>
      <c r="H75" s="28">
        <v>2.1818181818181819E-3</v>
      </c>
      <c r="I75" s="28">
        <v>4.3636363636363638E-3</v>
      </c>
      <c r="J75" s="28">
        <v>0.85818181818181816</v>
      </c>
      <c r="K75" s="28">
        <v>0.12618181818181817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3</v>
      </c>
      <c r="F76" s="31">
        <v>4</v>
      </c>
      <c r="G76" s="31">
        <v>0</v>
      </c>
      <c r="H76" s="31">
        <v>6</v>
      </c>
      <c r="I76" s="31">
        <v>4</v>
      </c>
      <c r="J76" s="31">
        <v>1380</v>
      </c>
      <c r="K76" s="31">
        <v>188</v>
      </c>
    </row>
    <row r="77" spans="1:11" ht="15" customHeight="1">
      <c r="A77" s="57"/>
      <c r="B77" s="25"/>
      <c r="C77" s="60"/>
      <c r="D77" s="32">
        <v>1</v>
      </c>
      <c r="E77" s="27">
        <v>1.8927444794952682E-3</v>
      </c>
      <c r="F77" s="28">
        <v>2.523659305993691E-3</v>
      </c>
      <c r="G77" s="28">
        <v>0</v>
      </c>
      <c r="H77" s="28">
        <v>3.7854889589905363E-3</v>
      </c>
      <c r="I77" s="28">
        <v>2.523659305993691E-3</v>
      </c>
      <c r="J77" s="28">
        <v>0.87066246056782337</v>
      </c>
      <c r="K77" s="28">
        <v>0.11861198738170348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1</v>
      </c>
      <c r="F78" s="31">
        <v>2</v>
      </c>
      <c r="G78" s="31">
        <v>1</v>
      </c>
      <c r="H78" s="31">
        <v>4</v>
      </c>
      <c r="I78" s="31">
        <v>6</v>
      </c>
      <c r="J78" s="31">
        <v>1148</v>
      </c>
      <c r="K78" s="31">
        <v>167</v>
      </c>
    </row>
    <row r="79" spans="1:11" ht="15" customHeight="1">
      <c r="A79" s="57"/>
      <c r="B79" s="25"/>
      <c r="C79" s="60"/>
      <c r="D79" s="32">
        <v>1</v>
      </c>
      <c r="E79" s="27">
        <v>7.5244544770504136E-4</v>
      </c>
      <c r="F79" s="28">
        <v>1.5048908954100827E-3</v>
      </c>
      <c r="G79" s="28">
        <v>7.5244544770504136E-4</v>
      </c>
      <c r="H79" s="28">
        <v>3.0097817908201654E-3</v>
      </c>
      <c r="I79" s="28">
        <v>4.5146726862302479E-3</v>
      </c>
      <c r="J79" s="28">
        <v>0.86380737396538754</v>
      </c>
      <c r="K79" s="28">
        <v>0.1256583897667419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1</v>
      </c>
      <c r="F80" s="31">
        <v>2</v>
      </c>
      <c r="G80" s="31">
        <v>0</v>
      </c>
      <c r="H80" s="31">
        <v>0</v>
      </c>
      <c r="I80" s="31">
        <v>2</v>
      </c>
      <c r="J80" s="31">
        <v>574</v>
      </c>
      <c r="K80" s="31">
        <v>107</v>
      </c>
    </row>
    <row r="81" spans="1:11" ht="15" customHeight="1">
      <c r="A81" s="57"/>
      <c r="B81" s="25"/>
      <c r="C81" s="60"/>
      <c r="D81" s="32">
        <v>1</v>
      </c>
      <c r="E81" s="27">
        <v>1.4577259475218659E-3</v>
      </c>
      <c r="F81" s="28">
        <v>2.9154518950437317E-3</v>
      </c>
      <c r="G81" s="28">
        <v>0</v>
      </c>
      <c r="H81" s="28">
        <v>0</v>
      </c>
      <c r="I81" s="28">
        <v>2.9154518950437317E-3</v>
      </c>
      <c r="J81" s="28">
        <v>0.83673469387755106</v>
      </c>
      <c r="K81" s="28">
        <v>0.15597667638483964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8</v>
      </c>
      <c r="F84" s="24">
        <v>15</v>
      </c>
      <c r="G84" s="24">
        <v>14</v>
      </c>
      <c r="H84" s="24">
        <v>34</v>
      </c>
      <c r="I84" s="24">
        <v>52</v>
      </c>
      <c r="J84" s="24">
        <v>3157</v>
      </c>
      <c r="K84" s="24">
        <v>907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1.9106759016001911E-3</v>
      </c>
      <c r="F85" s="28">
        <v>3.5825173155003584E-3</v>
      </c>
      <c r="G85" s="28">
        <v>3.3436828278003345E-3</v>
      </c>
      <c r="H85" s="28">
        <v>8.1203725818008114E-3</v>
      </c>
      <c r="I85" s="28">
        <v>1.2419393360401243E-2</v>
      </c>
      <c r="J85" s="28">
        <v>0.75400047766897538</v>
      </c>
      <c r="K85" s="28">
        <v>0.21662288034392166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12</v>
      </c>
      <c r="F86" s="31">
        <v>21</v>
      </c>
      <c r="G86" s="31">
        <v>14</v>
      </c>
      <c r="H86" s="31">
        <v>14</v>
      </c>
      <c r="I86" s="31">
        <v>42</v>
      </c>
      <c r="J86" s="31">
        <v>2981</v>
      </c>
      <c r="K86" s="31">
        <v>653</v>
      </c>
    </row>
    <row r="87" spans="1:11" ht="15" customHeight="1">
      <c r="A87" s="57"/>
      <c r="B87" s="25"/>
      <c r="C87" s="60"/>
      <c r="D87" s="32">
        <v>1</v>
      </c>
      <c r="E87" s="27">
        <v>3.2111319240032111E-3</v>
      </c>
      <c r="F87" s="28">
        <v>5.6194808670056197E-3</v>
      </c>
      <c r="G87" s="28">
        <v>3.7463205780037465E-3</v>
      </c>
      <c r="H87" s="28">
        <v>3.7463205780037465E-3</v>
      </c>
      <c r="I87" s="28">
        <v>1.1238961734011239E-2</v>
      </c>
      <c r="J87" s="28">
        <v>0.79769868878779771</v>
      </c>
      <c r="K87" s="28">
        <v>0.17473909553117473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3</v>
      </c>
      <c r="F88" s="31">
        <v>12</v>
      </c>
      <c r="G88" s="31">
        <v>10</v>
      </c>
      <c r="H88" s="31">
        <v>19</v>
      </c>
      <c r="I88" s="31">
        <v>18</v>
      </c>
      <c r="J88" s="31">
        <v>1849</v>
      </c>
      <c r="K88" s="31">
        <v>309</v>
      </c>
    </row>
    <row r="89" spans="1:11" ht="15" customHeight="1">
      <c r="A89" s="57"/>
      <c r="B89" s="25"/>
      <c r="C89" s="60"/>
      <c r="D89" s="32">
        <v>1</v>
      </c>
      <c r="E89" s="27">
        <v>1.3513513513513514E-3</v>
      </c>
      <c r="F89" s="28">
        <v>5.4054054054054057E-3</v>
      </c>
      <c r="G89" s="28">
        <v>4.5045045045045045E-3</v>
      </c>
      <c r="H89" s="28">
        <v>8.5585585585585579E-3</v>
      </c>
      <c r="I89" s="28">
        <v>8.1081081081081086E-3</v>
      </c>
      <c r="J89" s="28">
        <v>0.83288288288288292</v>
      </c>
      <c r="K89" s="28">
        <v>0.13918918918918918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8</v>
      </c>
      <c r="F90" s="31">
        <v>18</v>
      </c>
      <c r="G90" s="31">
        <v>8</v>
      </c>
      <c r="H90" s="31">
        <v>7</v>
      </c>
      <c r="I90" s="31">
        <v>23</v>
      </c>
      <c r="J90" s="31">
        <v>2682</v>
      </c>
      <c r="K90" s="31">
        <v>420</v>
      </c>
    </row>
    <row r="91" spans="1:11" ht="15" customHeight="1">
      <c r="A91" s="57"/>
      <c r="B91" s="25"/>
      <c r="C91" s="60"/>
      <c r="D91" s="32">
        <v>1</v>
      </c>
      <c r="E91" s="27">
        <v>2.5268477574226151E-3</v>
      </c>
      <c r="F91" s="28">
        <v>5.6854074542008843E-3</v>
      </c>
      <c r="G91" s="28">
        <v>2.5268477574226151E-3</v>
      </c>
      <c r="H91" s="28">
        <v>2.2109917877447885E-3</v>
      </c>
      <c r="I91" s="28">
        <v>7.2646873025900187E-3</v>
      </c>
      <c r="J91" s="28">
        <v>0.84712571067593179</v>
      </c>
      <c r="K91" s="28">
        <v>0.13265950726468731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3</v>
      </c>
      <c r="F92" s="31">
        <v>5</v>
      </c>
      <c r="G92" s="31">
        <v>2</v>
      </c>
      <c r="H92" s="31">
        <v>2</v>
      </c>
      <c r="I92" s="31">
        <v>4</v>
      </c>
      <c r="J92" s="31">
        <v>1406</v>
      </c>
      <c r="K92" s="31">
        <v>217</v>
      </c>
    </row>
    <row r="93" spans="1:11" ht="15" customHeight="1">
      <c r="A93" s="57"/>
      <c r="B93" s="25"/>
      <c r="C93" s="60"/>
      <c r="D93" s="32">
        <v>1</v>
      </c>
      <c r="E93" s="27">
        <v>1.8303843807199512E-3</v>
      </c>
      <c r="F93" s="28">
        <v>3.0506406345332522E-3</v>
      </c>
      <c r="G93" s="28">
        <v>1.2202562538133007E-3</v>
      </c>
      <c r="H93" s="28">
        <v>1.2202562538133007E-3</v>
      </c>
      <c r="I93" s="28">
        <v>2.4405125076266015E-3</v>
      </c>
      <c r="J93" s="28">
        <v>0.85784014643075046</v>
      </c>
      <c r="K93" s="28">
        <v>0.13239780353874314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1</v>
      </c>
      <c r="F94" s="31">
        <v>2</v>
      </c>
      <c r="G94" s="31">
        <v>1</v>
      </c>
      <c r="H94" s="31">
        <v>0</v>
      </c>
      <c r="I94" s="31">
        <v>1</v>
      </c>
      <c r="J94" s="31">
        <v>360</v>
      </c>
      <c r="K94" s="31">
        <v>38</v>
      </c>
    </row>
    <row r="95" spans="1:11" ht="15" customHeight="1">
      <c r="A95" s="57"/>
      <c r="B95" s="25"/>
      <c r="C95" s="60"/>
      <c r="D95" s="32">
        <v>1</v>
      </c>
      <c r="E95" s="27">
        <v>2.4813895781637717E-3</v>
      </c>
      <c r="F95" s="28">
        <v>4.9627791563275434E-3</v>
      </c>
      <c r="G95" s="28">
        <v>2.4813895781637717E-3</v>
      </c>
      <c r="H95" s="28">
        <v>0</v>
      </c>
      <c r="I95" s="28">
        <v>2.4813895781637717E-3</v>
      </c>
      <c r="J95" s="28">
        <v>0.89330024813895781</v>
      </c>
      <c r="K95" s="28">
        <v>9.4292803970223327E-2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0</v>
      </c>
      <c r="H96" s="31">
        <v>0</v>
      </c>
      <c r="I96" s="31">
        <v>3</v>
      </c>
      <c r="J96" s="31">
        <v>327</v>
      </c>
      <c r="K96" s="31">
        <v>43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0</v>
      </c>
      <c r="H97" s="28">
        <v>0</v>
      </c>
      <c r="I97" s="28">
        <v>8.0428954423592495E-3</v>
      </c>
      <c r="J97" s="28">
        <v>0.87667560321715821</v>
      </c>
      <c r="K97" s="28">
        <v>0.11528150134048257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1011" priority="56" rank="1"/>
  </conditionalFormatting>
  <conditionalFormatting sqref="E67:K67">
    <cfRule type="top10" dxfId="1010" priority="49" rank="1"/>
  </conditionalFormatting>
  <conditionalFormatting sqref="E65:K65">
    <cfRule type="top10" dxfId="1009" priority="48" rank="1"/>
  </conditionalFormatting>
  <conditionalFormatting sqref="E63:K63">
    <cfRule type="top10" dxfId="1008" priority="47" rank="1"/>
  </conditionalFormatting>
  <conditionalFormatting sqref="E61:K61">
    <cfRule type="top10" dxfId="1007" priority="46" rank="1"/>
  </conditionalFormatting>
  <conditionalFormatting sqref="E59:K59">
    <cfRule type="top10" dxfId="1006" priority="45" rank="1"/>
  </conditionalFormatting>
  <conditionalFormatting sqref="E57:K57">
    <cfRule type="top10" dxfId="1005" priority="44" rank="1"/>
  </conditionalFormatting>
  <conditionalFormatting sqref="E55:K55">
    <cfRule type="top10" dxfId="1004" priority="43" rank="1"/>
  </conditionalFormatting>
  <conditionalFormatting sqref="E53:K53">
    <cfRule type="top10" dxfId="1003" priority="42" rank="1"/>
  </conditionalFormatting>
  <conditionalFormatting sqref="E51:K51">
    <cfRule type="top10" dxfId="1002" priority="41" rank="1"/>
  </conditionalFormatting>
  <conditionalFormatting sqref="E49:K49">
    <cfRule type="top10" dxfId="1001" priority="40" rank="1"/>
  </conditionalFormatting>
  <conditionalFormatting sqref="E47:K47">
    <cfRule type="top10" dxfId="1000" priority="39" rank="1"/>
  </conditionalFormatting>
  <conditionalFormatting sqref="E45:K45">
    <cfRule type="top10" dxfId="999" priority="38" rank="1"/>
  </conditionalFormatting>
  <conditionalFormatting sqref="E43:K43">
    <cfRule type="top10" dxfId="998" priority="37" rank="1"/>
  </conditionalFormatting>
  <conditionalFormatting sqref="E41:K41">
    <cfRule type="top10" dxfId="997" priority="36" rank="1"/>
  </conditionalFormatting>
  <conditionalFormatting sqref="E39:K39">
    <cfRule type="top10" dxfId="996" priority="35" rank="1"/>
  </conditionalFormatting>
  <conditionalFormatting sqref="E37:K37">
    <cfRule type="top10" dxfId="995" priority="34" rank="1"/>
  </conditionalFormatting>
  <conditionalFormatting sqref="E35:K35">
    <cfRule type="top10" dxfId="994" priority="32" rank="1"/>
  </conditionalFormatting>
  <conditionalFormatting sqref="E33:K33">
    <cfRule type="top10" dxfId="993" priority="31" rank="1"/>
  </conditionalFormatting>
  <conditionalFormatting sqref="E31:K31">
    <cfRule type="top10" dxfId="992" priority="30" rank="1"/>
  </conditionalFormatting>
  <conditionalFormatting sqref="E29:K29">
    <cfRule type="top10" dxfId="991" priority="29" rank="1"/>
  </conditionalFormatting>
  <conditionalFormatting sqref="E27:K27">
    <cfRule type="top10" dxfId="990" priority="28" rank="1"/>
  </conditionalFormatting>
  <conditionalFormatting sqref="E21:K21">
    <cfRule type="top10" dxfId="989" priority="27" rank="1"/>
  </conditionalFormatting>
  <conditionalFormatting sqref="E19:K19">
    <cfRule type="top10" dxfId="988" priority="26" rank="1"/>
  </conditionalFormatting>
  <conditionalFormatting sqref="E17:K17">
    <cfRule type="top10" dxfId="987" priority="25" rank="1"/>
  </conditionalFormatting>
  <conditionalFormatting sqref="E15:K15">
    <cfRule type="top10" dxfId="986" priority="24" rank="1"/>
  </conditionalFormatting>
  <conditionalFormatting sqref="E13:K13">
    <cfRule type="top10" dxfId="985" priority="23" rank="1"/>
  </conditionalFormatting>
  <conditionalFormatting sqref="E11:K11">
    <cfRule type="top10" dxfId="984" priority="22" rank="1"/>
  </conditionalFormatting>
  <conditionalFormatting sqref="E23:K23">
    <cfRule type="top10" dxfId="983" priority="21" rank="1"/>
  </conditionalFormatting>
  <conditionalFormatting sqref="E25:K25">
    <cfRule type="top10" dxfId="982" priority="20" rank="1"/>
  </conditionalFormatting>
  <conditionalFormatting sqref="E81:K81">
    <cfRule type="top10" dxfId="981" priority="17" rank="1"/>
  </conditionalFormatting>
  <conditionalFormatting sqref="E79:K79">
    <cfRule type="top10" dxfId="980" priority="16" rank="1"/>
  </conditionalFormatting>
  <conditionalFormatting sqref="E77:K77">
    <cfRule type="top10" dxfId="979" priority="15" rank="1"/>
  </conditionalFormatting>
  <conditionalFormatting sqref="E75:K75">
    <cfRule type="top10" dxfId="978" priority="14" rank="1"/>
  </conditionalFormatting>
  <conditionalFormatting sqref="E73:K73">
    <cfRule type="top10" dxfId="977" priority="13" rank="1"/>
  </conditionalFormatting>
  <conditionalFormatting sqref="E71:K71">
    <cfRule type="top10" dxfId="976" priority="12" rank="1"/>
  </conditionalFormatting>
  <conditionalFormatting sqref="E69:K69">
    <cfRule type="top10" dxfId="975" priority="11" rank="1"/>
  </conditionalFormatting>
  <conditionalFormatting sqref="E101:K101">
    <cfRule type="top10" dxfId="974" priority="9" rank="1"/>
  </conditionalFormatting>
  <conditionalFormatting sqref="E99:K99">
    <cfRule type="top10" dxfId="973" priority="8" rank="1"/>
  </conditionalFormatting>
  <conditionalFormatting sqref="E97:K97">
    <cfRule type="top10" dxfId="972" priority="7" rank="1"/>
  </conditionalFormatting>
  <conditionalFormatting sqref="E95:K95">
    <cfRule type="top10" dxfId="971" priority="6" rank="1"/>
  </conditionalFormatting>
  <conditionalFormatting sqref="E93:K93">
    <cfRule type="top10" dxfId="970" priority="5" rank="1"/>
  </conditionalFormatting>
  <conditionalFormatting sqref="E91:K91">
    <cfRule type="top10" dxfId="969" priority="4" rank="1"/>
  </conditionalFormatting>
  <conditionalFormatting sqref="E89:K89">
    <cfRule type="top10" dxfId="968" priority="3" rank="1"/>
  </conditionalFormatting>
  <conditionalFormatting sqref="E87:K87">
    <cfRule type="top10" dxfId="967" priority="2" rank="1"/>
  </conditionalFormatting>
  <conditionalFormatting sqref="E85:K85">
    <cfRule type="top10" dxfId="96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38</v>
      </c>
      <c r="F8" s="17">
        <v>129</v>
      </c>
      <c r="G8" s="17">
        <v>130</v>
      </c>
      <c r="H8" s="17">
        <v>93</v>
      </c>
      <c r="I8" s="17">
        <v>102</v>
      </c>
      <c r="J8" s="17">
        <v>13001</v>
      </c>
      <c r="K8" s="17">
        <v>2665</v>
      </c>
    </row>
    <row r="9" spans="1:16384" ht="15" customHeight="1">
      <c r="A9" s="57"/>
      <c r="B9" s="64"/>
      <c r="C9" s="65"/>
      <c r="D9" s="18">
        <v>1</v>
      </c>
      <c r="E9" s="19">
        <v>2.3517762099269711E-3</v>
      </c>
      <c r="F9" s="20">
        <v>7.9836613442257707E-3</v>
      </c>
      <c r="G9" s="20">
        <v>8.0455501918554276E-3</v>
      </c>
      <c r="H9" s="20">
        <v>5.755662829558114E-3</v>
      </c>
      <c r="I9" s="20">
        <v>6.3126624582250275E-3</v>
      </c>
      <c r="J9" s="20">
        <v>0.80461690803317243</v>
      </c>
      <c r="K9" s="20">
        <v>0.16493377893303626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20</v>
      </c>
      <c r="F10" s="24">
        <v>50</v>
      </c>
      <c r="G10" s="24">
        <v>42</v>
      </c>
      <c r="H10" s="24">
        <v>27</v>
      </c>
      <c r="I10" s="24">
        <v>50</v>
      </c>
      <c r="J10" s="24">
        <v>3963</v>
      </c>
      <c r="K10" s="24">
        <v>840</v>
      </c>
    </row>
    <row r="11" spans="1:16384" ht="15" customHeight="1">
      <c r="A11" s="57"/>
      <c r="B11" s="25"/>
      <c r="C11" s="60"/>
      <c r="D11" s="26">
        <v>1</v>
      </c>
      <c r="E11" s="27">
        <v>4.0064102564102561E-3</v>
      </c>
      <c r="F11" s="28">
        <v>1.0016025641025642E-2</v>
      </c>
      <c r="G11" s="28">
        <v>8.4134615384615381E-3</v>
      </c>
      <c r="H11" s="28">
        <v>5.408653846153846E-3</v>
      </c>
      <c r="I11" s="28">
        <v>1.0016025641025642E-2</v>
      </c>
      <c r="J11" s="28">
        <v>0.79387019230769229</v>
      </c>
      <c r="K11" s="28">
        <v>0.16826923076923078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18</v>
      </c>
      <c r="F12" s="31">
        <v>79</v>
      </c>
      <c r="G12" s="31">
        <v>88</v>
      </c>
      <c r="H12" s="31">
        <v>66</v>
      </c>
      <c r="I12" s="31">
        <v>52</v>
      </c>
      <c r="J12" s="31">
        <v>8797</v>
      </c>
      <c r="K12" s="31">
        <v>1809</v>
      </c>
    </row>
    <row r="13" spans="1:16384" ht="15" customHeight="1">
      <c r="A13" s="57"/>
      <c r="B13" s="43"/>
      <c r="C13" s="61"/>
      <c r="D13" s="44">
        <v>1</v>
      </c>
      <c r="E13" s="45">
        <v>1.6500137501145842E-3</v>
      </c>
      <c r="F13" s="46">
        <v>7.2417270143917863E-3</v>
      </c>
      <c r="G13" s="46">
        <v>8.0667338894490782E-3</v>
      </c>
      <c r="H13" s="46">
        <v>6.0500504170868091E-3</v>
      </c>
      <c r="I13" s="46">
        <v>4.7667063892199105E-3</v>
      </c>
      <c r="J13" s="46">
        <v>0.80639838665322217</v>
      </c>
      <c r="K13" s="46">
        <v>0.16582638188651572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</v>
      </c>
      <c r="F14" s="24">
        <v>2</v>
      </c>
      <c r="G14" s="24">
        <v>1</v>
      </c>
      <c r="H14" s="24">
        <v>1</v>
      </c>
      <c r="I14" s="24">
        <v>3</v>
      </c>
      <c r="J14" s="24">
        <v>302</v>
      </c>
      <c r="K14" s="24">
        <v>51</v>
      </c>
    </row>
    <row r="15" spans="1:16384" ht="15" customHeight="1">
      <c r="A15" s="57"/>
      <c r="B15" s="25"/>
      <c r="C15" s="60"/>
      <c r="D15" s="32">
        <v>1</v>
      </c>
      <c r="E15" s="27">
        <v>2.7700831024930748E-3</v>
      </c>
      <c r="F15" s="28">
        <v>5.5401662049861496E-3</v>
      </c>
      <c r="G15" s="28">
        <v>2.7700831024930748E-3</v>
      </c>
      <c r="H15" s="28">
        <v>2.7700831024930748E-3</v>
      </c>
      <c r="I15" s="28">
        <v>8.3102493074792248E-3</v>
      </c>
      <c r="J15" s="28">
        <v>0.83656509695290859</v>
      </c>
      <c r="K15" s="28">
        <v>0.14127423822714683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</v>
      </c>
      <c r="F16" s="31">
        <v>4</v>
      </c>
      <c r="G16" s="31">
        <v>4</v>
      </c>
      <c r="H16" s="31">
        <v>2</v>
      </c>
      <c r="I16" s="31">
        <v>6</v>
      </c>
      <c r="J16" s="31">
        <v>565</v>
      </c>
      <c r="K16" s="31">
        <v>113</v>
      </c>
    </row>
    <row r="17" spans="1:11" ht="15" customHeight="1">
      <c r="A17" s="57"/>
      <c r="B17" s="25"/>
      <c r="C17" s="60"/>
      <c r="D17" s="32">
        <v>1</v>
      </c>
      <c r="E17" s="27">
        <v>1.4388489208633094E-3</v>
      </c>
      <c r="F17" s="28">
        <v>5.7553956834532375E-3</v>
      </c>
      <c r="G17" s="28">
        <v>5.7553956834532375E-3</v>
      </c>
      <c r="H17" s="28">
        <v>2.8776978417266188E-3</v>
      </c>
      <c r="I17" s="28">
        <v>8.6330935251798559E-3</v>
      </c>
      <c r="J17" s="28">
        <v>0.81294964028776984</v>
      </c>
      <c r="K17" s="28">
        <v>0.16258992805755396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2</v>
      </c>
      <c r="F18" s="31">
        <v>7</v>
      </c>
      <c r="G18" s="31">
        <v>6</v>
      </c>
      <c r="H18" s="31">
        <v>7</v>
      </c>
      <c r="I18" s="31">
        <v>4</v>
      </c>
      <c r="J18" s="31">
        <v>681</v>
      </c>
      <c r="K18" s="31">
        <v>160</v>
      </c>
    </row>
    <row r="19" spans="1:11" ht="15" customHeight="1">
      <c r="A19" s="57"/>
      <c r="B19" s="25"/>
      <c r="C19" s="60"/>
      <c r="D19" s="32">
        <v>1</v>
      </c>
      <c r="E19" s="27">
        <v>2.306805074971165E-3</v>
      </c>
      <c r="F19" s="28">
        <v>8.0738177623990767E-3</v>
      </c>
      <c r="G19" s="28">
        <v>6.920415224913495E-3</v>
      </c>
      <c r="H19" s="28">
        <v>8.0738177623990767E-3</v>
      </c>
      <c r="I19" s="28">
        <v>4.61361014994233E-3</v>
      </c>
      <c r="J19" s="28">
        <v>0.7854671280276817</v>
      </c>
      <c r="K19" s="28">
        <v>0.1845444059976932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7</v>
      </c>
      <c r="F20" s="31">
        <v>21</v>
      </c>
      <c r="G20" s="31">
        <v>21</v>
      </c>
      <c r="H20" s="31">
        <v>13</v>
      </c>
      <c r="I20" s="31">
        <v>14</v>
      </c>
      <c r="J20" s="31">
        <v>1332</v>
      </c>
      <c r="K20" s="31">
        <v>341</v>
      </c>
    </row>
    <row r="21" spans="1:11" ht="15" customHeight="1">
      <c r="A21" s="57"/>
      <c r="B21" s="25"/>
      <c r="C21" s="60"/>
      <c r="D21" s="32">
        <v>1</v>
      </c>
      <c r="E21" s="27">
        <v>4.0022870211549461E-3</v>
      </c>
      <c r="F21" s="28">
        <v>1.2006861063464836E-2</v>
      </c>
      <c r="G21" s="28">
        <v>1.2006861063464836E-2</v>
      </c>
      <c r="H21" s="28">
        <v>7.4328187535734709E-3</v>
      </c>
      <c r="I21" s="28">
        <v>8.0045740423098921E-3</v>
      </c>
      <c r="J21" s="28">
        <v>0.76157804459691247</v>
      </c>
      <c r="K21" s="28">
        <v>0.19496855345911951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17</v>
      </c>
      <c r="F22" s="31">
        <v>32</v>
      </c>
      <c r="G22" s="31">
        <v>40</v>
      </c>
      <c r="H22" s="31">
        <v>26</v>
      </c>
      <c r="I22" s="31">
        <v>37</v>
      </c>
      <c r="J22" s="31">
        <v>2808</v>
      </c>
      <c r="K22" s="31">
        <v>604</v>
      </c>
    </row>
    <row r="23" spans="1:11" ht="15" customHeight="1">
      <c r="A23" s="57"/>
      <c r="B23" s="25"/>
      <c r="C23" s="60"/>
      <c r="D23" s="26">
        <v>1</v>
      </c>
      <c r="E23" s="27">
        <v>4.7699214365881032E-3</v>
      </c>
      <c r="F23" s="28">
        <v>8.9786756453423128E-3</v>
      </c>
      <c r="G23" s="28">
        <v>1.1223344556677889E-2</v>
      </c>
      <c r="H23" s="28">
        <v>7.2951739618406283E-3</v>
      </c>
      <c r="I23" s="28">
        <v>1.0381593714927048E-2</v>
      </c>
      <c r="J23" s="28">
        <v>0.78787878787878785</v>
      </c>
      <c r="K23" s="28">
        <v>0.16947250280583614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6</v>
      </c>
      <c r="F24" s="31">
        <v>49</v>
      </c>
      <c r="G24" s="31">
        <v>43</v>
      </c>
      <c r="H24" s="31">
        <v>34</v>
      </c>
      <c r="I24" s="31">
        <v>22</v>
      </c>
      <c r="J24" s="31">
        <v>3789</v>
      </c>
      <c r="K24" s="31">
        <v>773</v>
      </c>
    </row>
    <row r="25" spans="1:11" ht="15" customHeight="1">
      <c r="A25" s="57"/>
      <c r="B25" s="25"/>
      <c r="C25" s="60"/>
      <c r="D25" s="26">
        <v>1</v>
      </c>
      <c r="E25" s="27">
        <v>1.2722646310432571E-3</v>
      </c>
      <c r="F25" s="28">
        <v>1.0390161153519931E-2</v>
      </c>
      <c r="G25" s="28">
        <v>9.1178965224766751E-3</v>
      </c>
      <c r="H25" s="28">
        <v>7.2094995759117899E-3</v>
      </c>
      <c r="I25" s="28">
        <v>4.6649703138252757E-3</v>
      </c>
      <c r="J25" s="28">
        <v>0.80343511450381677</v>
      </c>
      <c r="K25" s="28">
        <v>0.16391009329940628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4</v>
      </c>
      <c r="F26" s="31">
        <v>14</v>
      </c>
      <c r="G26" s="31">
        <v>15</v>
      </c>
      <c r="H26" s="31">
        <v>10</v>
      </c>
      <c r="I26" s="31">
        <v>16</v>
      </c>
      <c r="J26" s="31">
        <v>3235</v>
      </c>
      <c r="K26" s="31">
        <v>588</v>
      </c>
    </row>
    <row r="27" spans="1:11" ht="15" customHeight="1">
      <c r="A27" s="57"/>
      <c r="B27" s="43"/>
      <c r="C27" s="61"/>
      <c r="D27" s="44">
        <v>1</v>
      </c>
      <c r="E27" s="45">
        <v>1.0303967027305513E-3</v>
      </c>
      <c r="F27" s="46">
        <v>3.6063884595569293E-3</v>
      </c>
      <c r="G27" s="46">
        <v>3.8639876352395673E-3</v>
      </c>
      <c r="H27" s="46">
        <v>2.5759917568263782E-3</v>
      </c>
      <c r="I27" s="46">
        <v>4.1215868109222053E-3</v>
      </c>
      <c r="J27" s="46">
        <v>0.83333333333333337</v>
      </c>
      <c r="K27" s="46">
        <v>0.15146831530139104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12</v>
      </c>
      <c r="F28" s="24">
        <v>54</v>
      </c>
      <c r="G28" s="24">
        <v>52</v>
      </c>
      <c r="H28" s="24">
        <v>41</v>
      </c>
      <c r="I28" s="24">
        <v>29</v>
      </c>
      <c r="J28" s="24">
        <v>4437</v>
      </c>
      <c r="K28" s="24">
        <v>929</v>
      </c>
    </row>
    <row r="29" spans="1:11" ht="15" customHeight="1">
      <c r="A29" s="57"/>
      <c r="B29" s="25"/>
      <c r="C29" s="60"/>
      <c r="D29" s="32">
        <v>1</v>
      </c>
      <c r="E29" s="27">
        <v>2.1606049693914295E-3</v>
      </c>
      <c r="F29" s="28">
        <v>9.722722362261434E-3</v>
      </c>
      <c r="G29" s="28">
        <v>9.3626215340295287E-3</v>
      </c>
      <c r="H29" s="28">
        <v>7.3820669787540514E-3</v>
      </c>
      <c r="I29" s="28">
        <v>5.2214620093626214E-3</v>
      </c>
      <c r="J29" s="28">
        <v>0.79888368743248106</v>
      </c>
      <c r="K29" s="28">
        <v>0.16726683471371984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18</v>
      </c>
      <c r="F30" s="31">
        <v>42</v>
      </c>
      <c r="G30" s="31">
        <v>45</v>
      </c>
      <c r="H30" s="31">
        <v>32</v>
      </c>
      <c r="I30" s="31">
        <v>28</v>
      </c>
      <c r="J30" s="31">
        <v>3116</v>
      </c>
      <c r="K30" s="31">
        <v>767</v>
      </c>
    </row>
    <row r="31" spans="1:11" ht="15" customHeight="1">
      <c r="A31" s="57"/>
      <c r="B31" s="25"/>
      <c r="C31" s="60"/>
      <c r="D31" s="32">
        <v>1</v>
      </c>
      <c r="E31" s="27">
        <v>4.4466403162055339E-3</v>
      </c>
      <c r="F31" s="28">
        <v>1.0375494071146246E-2</v>
      </c>
      <c r="G31" s="28">
        <v>1.1116600790513834E-2</v>
      </c>
      <c r="H31" s="28">
        <v>7.9051383399209481E-3</v>
      </c>
      <c r="I31" s="28">
        <v>6.91699604743083E-3</v>
      </c>
      <c r="J31" s="28">
        <v>0.76976284584980237</v>
      </c>
      <c r="K31" s="28">
        <v>0.18947628458498023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1</v>
      </c>
      <c r="F32" s="31">
        <v>3</v>
      </c>
      <c r="G32" s="31">
        <v>5</v>
      </c>
      <c r="H32" s="31">
        <v>0</v>
      </c>
      <c r="I32" s="31">
        <v>7</v>
      </c>
      <c r="J32" s="31">
        <v>274</v>
      </c>
      <c r="K32" s="31">
        <v>88</v>
      </c>
    </row>
    <row r="33" spans="1:11" ht="15" customHeight="1">
      <c r="A33" s="57"/>
      <c r="B33" s="25"/>
      <c r="C33" s="60"/>
      <c r="D33" s="32">
        <v>1</v>
      </c>
      <c r="E33" s="27">
        <v>2.6455026455026454E-3</v>
      </c>
      <c r="F33" s="28">
        <v>7.9365079365079361E-3</v>
      </c>
      <c r="G33" s="28">
        <v>1.3227513227513227E-2</v>
      </c>
      <c r="H33" s="28">
        <v>0</v>
      </c>
      <c r="I33" s="28">
        <v>1.8518518518518517E-2</v>
      </c>
      <c r="J33" s="28">
        <v>0.72486772486772488</v>
      </c>
      <c r="K33" s="28">
        <v>0.23280423280423279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3</v>
      </c>
      <c r="F34" s="31">
        <v>14</v>
      </c>
      <c r="G34" s="31">
        <v>13</v>
      </c>
      <c r="H34" s="31">
        <v>10</v>
      </c>
      <c r="I34" s="31">
        <v>12</v>
      </c>
      <c r="J34" s="31">
        <v>2731</v>
      </c>
      <c r="K34" s="31">
        <v>336</v>
      </c>
    </row>
    <row r="35" spans="1:11" ht="15" customHeight="1">
      <c r="A35" s="57"/>
      <c r="B35" s="43"/>
      <c r="C35" s="61"/>
      <c r="D35" s="44">
        <v>1</v>
      </c>
      <c r="E35" s="45">
        <v>9.6184674575184356E-4</v>
      </c>
      <c r="F35" s="46">
        <v>4.4886181468419368E-3</v>
      </c>
      <c r="G35" s="46">
        <v>4.1680025649246553E-3</v>
      </c>
      <c r="H35" s="46">
        <v>3.2061558191728116E-3</v>
      </c>
      <c r="I35" s="46">
        <v>3.8473869830073742E-3</v>
      </c>
      <c r="J35" s="46">
        <v>0.87560115421609486</v>
      </c>
      <c r="K35" s="46">
        <v>0.10772683552420648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12</v>
      </c>
      <c r="F36" s="24">
        <v>25</v>
      </c>
      <c r="G36" s="24">
        <v>27</v>
      </c>
      <c r="H36" s="24">
        <v>20</v>
      </c>
      <c r="I36" s="24">
        <v>12</v>
      </c>
      <c r="J36" s="24">
        <v>828</v>
      </c>
      <c r="K36" s="24">
        <v>281</v>
      </c>
    </row>
    <row r="37" spans="1:11" ht="15" customHeight="1">
      <c r="A37" s="57"/>
      <c r="B37" s="25"/>
      <c r="C37" s="60"/>
      <c r="D37" s="32">
        <v>1</v>
      </c>
      <c r="E37" s="27">
        <v>9.9585062240663894E-3</v>
      </c>
      <c r="F37" s="28">
        <v>2.0746887966804978E-2</v>
      </c>
      <c r="G37" s="28">
        <v>2.2406639004149378E-2</v>
      </c>
      <c r="H37" s="28">
        <v>1.6597510373443983E-2</v>
      </c>
      <c r="I37" s="28">
        <v>9.9585062240663894E-3</v>
      </c>
      <c r="J37" s="28">
        <v>0.68713692946058091</v>
      </c>
      <c r="K37" s="28">
        <v>0.23319502074688797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11</v>
      </c>
      <c r="F38" s="31">
        <v>18</v>
      </c>
      <c r="G38" s="31">
        <v>23</v>
      </c>
      <c r="H38" s="31">
        <v>12</v>
      </c>
      <c r="I38" s="31">
        <v>13</v>
      </c>
      <c r="J38" s="31">
        <v>1015</v>
      </c>
      <c r="K38" s="31">
        <v>454</v>
      </c>
    </row>
    <row r="39" spans="1:11" ht="15" customHeight="1">
      <c r="A39" s="57"/>
      <c r="B39" s="25"/>
      <c r="C39" s="60"/>
      <c r="D39" s="32">
        <v>1</v>
      </c>
      <c r="E39" s="27">
        <v>7.1151358344113845E-3</v>
      </c>
      <c r="F39" s="28">
        <v>1.1642949547218629E-2</v>
      </c>
      <c r="G39" s="28">
        <v>1.4877102199223804E-2</v>
      </c>
      <c r="H39" s="28">
        <v>7.7619663648124193E-3</v>
      </c>
      <c r="I39" s="28">
        <v>8.4087968952134533E-3</v>
      </c>
      <c r="J39" s="28">
        <v>0.65653298835705043</v>
      </c>
      <c r="K39" s="28">
        <v>0.29366106080206988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15</v>
      </c>
      <c r="F40" s="31">
        <v>80</v>
      </c>
      <c r="G40" s="31">
        <v>76</v>
      </c>
      <c r="H40" s="31">
        <v>57</v>
      </c>
      <c r="I40" s="31">
        <v>74</v>
      </c>
      <c r="J40" s="31">
        <v>10859</v>
      </c>
      <c r="K40" s="31">
        <v>1618</v>
      </c>
    </row>
    <row r="41" spans="1:11" ht="15" customHeight="1">
      <c r="A41" s="57"/>
      <c r="B41" s="43"/>
      <c r="C41" s="61"/>
      <c r="D41" s="44">
        <v>1</v>
      </c>
      <c r="E41" s="45">
        <v>1.1738007668831677E-3</v>
      </c>
      <c r="F41" s="46">
        <v>6.2602707567102275E-3</v>
      </c>
      <c r="G41" s="46">
        <v>5.9472572188747162E-3</v>
      </c>
      <c r="H41" s="46">
        <v>4.4604429141560376E-3</v>
      </c>
      <c r="I41" s="46">
        <v>5.7907504499569605E-3</v>
      </c>
      <c r="J41" s="46">
        <v>0.84975350183895448</v>
      </c>
      <c r="K41" s="46">
        <v>0.12661397605446437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5</v>
      </c>
      <c r="F42" s="38">
        <v>13</v>
      </c>
      <c r="G42" s="38">
        <v>8</v>
      </c>
      <c r="H42" s="38">
        <v>3</v>
      </c>
      <c r="I42" s="38">
        <v>5</v>
      </c>
      <c r="J42" s="38">
        <v>380</v>
      </c>
      <c r="K42" s="38">
        <v>83</v>
      </c>
    </row>
    <row r="43" spans="1:11" ht="15" customHeight="1">
      <c r="A43" s="57"/>
      <c r="B43" s="25"/>
      <c r="C43" s="60"/>
      <c r="D43" s="32">
        <v>1</v>
      </c>
      <c r="E43" s="27">
        <v>1.0060362173038229E-2</v>
      </c>
      <c r="F43" s="28">
        <v>2.6156941649899398E-2</v>
      </c>
      <c r="G43" s="28">
        <v>1.6096579476861168E-2</v>
      </c>
      <c r="H43" s="28">
        <v>6.0362173038229373E-3</v>
      </c>
      <c r="I43" s="28">
        <v>1.0060362173038229E-2</v>
      </c>
      <c r="J43" s="28">
        <v>0.76458752515090544</v>
      </c>
      <c r="K43" s="28">
        <v>0.16700201207243462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18</v>
      </c>
      <c r="F44" s="40">
        <v>80</v>
      </c>
      <c r="G44" s="40">
        <v>83</v>
      </c>
      <c r="H44" s="40">
        <v>59</v>
      </c>
      <c r="I44" s="40">
        <v>64</v>
      </c>
      <c r="J44" s="40">
        <v>6680</v>
      </c>
      <c r="K44" s="40">
        <v>1163</v>
      </c>
    </row>
    <row r="45" spans="1:11" ht="15" customHeight="1">
      <c r="A45" s="57"/>
      <c r="B45" s="25"/>
      <c r="C45" s="60"/>
      <c r="D45" s="32">
        <v>1</v>
      </c>
      <c r="E45" s="27">
        <v>2.2094022339511476E-3</v>
      </c>
      <c r="F45" s="28">
        <v>9.8195654842273238E-3</v>
      </c>
      <c r="G45" s="28">
        <v>1.0187799189885847E-2</v>
      </c>
      <c r="H45" s="28">
        <v>7.2419295446176507E-3</v>
      </c>
      <c r="I45" s="28">
        <v>7.8556523873818587E-3</v>
      </c>
      <c r="J45" s="28">
        <v>0.81993371793298142</v>
      </c>
      <c r="K45" s="28">
        <v>0.1427519332269547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10</v>
      </c>
      <c r="F46" s="40">
        <v>26</v>
      </c>
      <c r="G46" s="40">
        <v>32</v>
      </c>
      <c r="H46" s="40">
        <v>28</v>
      </c>
      <c r="I46" s="40">
        <v>32</v>
      </c>
      <c r="J46" s="40">
        <v>4226</v>
      </c>
      <c r="K46" s="40">
        <v>843</v>
      </c>
    </row>
    <row r="47" spans="1:11" ht="15" customHeight="1">
      <c r="A47" s="57"/>
      <c r="B47" s="25"/>
      <c r="C47" s="60"/>
      <c r="D47" s="32">
        <v>1</v>
      </c>
      <c r="E47" s="27">
        <v>1.9241870309794113E-3</v>
      </c>
      <c r="F47" s="28">
        <v>5.0028862805464695E-3</v>
      </c>
      <c r="G47" s="28">
        <v>6.1573984991341157E-3</v>
      </c>
      <c r="H47" s="28">
        <v>5.387723686742351E-3</v>
      </c>
      <c r="I47" s="28">
        <v>6.1573984991341157E-3</v>
      </c>
      <c r="J47" s="28">
        <v>0.81316143929189921</v>
      </c>
      <c r="K47" s="28">
        <v>0.16220896671156437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3</v>
      </c>
      <c r="F48" s="40">
        <v>5</v>
      </c>
      <c r="G48" s="40">
        <v>6</v>
      </c>
      <c r="H48" s="40">
        <v>2</v>
      </c>
      <c r="I48" s="40">
        <v>1</v>
      </c>
      <c r="J48" s="40">
        <v>1520</v>
      </c>
      <c r="K48" s="40">
        <v>321</v>
      </c>
    </row>
    <row r="49" spans="1:11" ht="15" customHeight="1">
      <c r="A49" s="57"/>
      <c r="B49" s="43"/>
      <c r="C49" s="61"/>
      <c r="D49" s="44">
        <v>1</v>
      </c>
      <c r="E49" s="45">
        <v>1.6146393972012918E-3</v>
      </c>
      <c r="F49" s="46">
        <v>2.691065662002153E-3</v>
      </c>
      <c r="G49" s="46">
        <v>3.2292787944025836E-3</v>
      </c>
      <c r="H49" s="46">
        <v>1.076426264800861E-3</v>
      </c>
      <c r="I49" s="46">
        <v>5.3821313240043052E-4</v>
      </c>
      <c r="J49" s="46">
        <v>0.81808396124865446</v>
      </c>
      <c r="K49" s="46">
        <v>0.1727664155005382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13</v>
      </c>
      <c r="F50" s="24">
        <v>21</v>
      </c>
      <c r="G50" s="24">
        <v>43</v>
      </c>
      <c r="H50" s="24">
        <v>19</v>
      </c>
      <c r="I50" s="24">
        <v>18</v>
      </c>
      <c r="J50" s="24">
        <v>1998</v>
      </c>
      <c r="K50" s="24">
        <v>739</v>
      </c>
    </row>
    <row r="51" spans="1:11" ht="15" customHeight="1">
      <c r="A51" s="57"/>
      <c r="B51" s="25"/>
      <c r="C51" s="60"/>
      <c r="D51" s="32">
        <v>1</v>
      </c>
      <c r="E51" s="27">
        <v>4.5598035776920377E-3</v>
      </c>
      <c r="F51" s="28">
        <v>7.3658365485794455E-3</v>
      </c>
      <c r="G51" s="28">
        <v>1.5082427218519818E-2</v>
      </c>
      <c r="H51" s="28">
        <v>6.6643283058575942E-3</v>
      </c>
      <c r="I51" s="28">
        <v>6.3135741844966677E-3</v>
      </c>
      <c r="J51" s="28">
        <v>0.70080673447913011</v>
      </c>
      <c r="K51" s="28">
        <v>0.25920729568572431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8</v>
      </c>
      <c r="F52" s="31">
        <v>27</v>
      </c>
      <c r="G52" s="31">
        <v>32</v>
      </c>
      <c r="H52" s="31">
        <v>24</v>
      </c>
      <c r="I52" s="31">
        <v>20</v>
      </c>
      <c r="J52" s="31">
        <v>1698</v>
      </c>
      <c r="K52" s="31">
        <v>166</v>
      </c>
    </row>
    <row r="53" spans="1:11" ht="15" customHeight="1">
      <c r="A53" s="57"/>
      <c r="B53" s="25"/>
      <c r="C53" s="60"/>
      <c r="D53" s="32">
        <v>1</v>
      </c>
      <c r="E53" s="27">
        <v>4.0506329113924053E-3</v>
      </c>
      <c r="F53" s="28">
        <v>1.3670886075949367E-2</v>
      </c>
      <c r="G53" s="28">
        <v>1.6202531645569621E-2</v>
      </c>
      <c r="H53" s="28">
        <v>1.2151898734177215E-2</v>
      </c>
      <c r="I53" s="28">
        <v>1.0126582278481013E-2</v>
      </c>
      <c r="J53" s="28">
        <v>0.85974683544303798</v>
      </c>
      <c r="K53" s="28">
        <v>8.4050632911392406E-2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1</v>
      </c>
      <c r="F54" s="31">
        <v>9</v>
      </c>
      <c r="G54" s="31">
        <v>4</v>
      </c>
      <c r="H54" s="31">
        <v>6</v>
      </c>
      <c r="I54" s="31">
        <v>6</v>
      </c>
      <c r="J54" s="31">
        <v>717</v>
      </c>
      <c r="K54" s="31">
        <v>180</v>
      </c>
    </row>
    <row r="55" spans="1:11" ht="15" customHeight="1">
      <c r="A55" s="57"/>
      <c r="B55" s="25"/>
      <c r="C55" s="60"/>
      <c r="D55" s="32">
        <v>1</v>
      </c>
      <c r="E55" s="27">
        <v>1.0834236186348862E-3</v>
      </c>
      <c r="F55" s="28">
        <v>9.7508125677139759E-3</v>
      </c>
      <c r="G55" s="28">
        <v>4.3336944745395447E-3</v>
      </c>
      <c r="H55" s="28">
        <v>6.5005417118093175E-3</v>
      </c>
      <c r="I55" s="28">
        <v>6.5005417118093175E-3</v>
      </c>
      <c r="J55" s="28">
        <v>0.77681473456121342</v>
      </c>
      <c r="K55" s="28">
        <v>0.19501625135427952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1</v>
      </c>
      <c r="F56" s="31">
        <v>15</v>
      </c>
      <c r="G56" s="31">
        <v>8</v>
      </c>
      <c r="H56" s="31">
        <v>7</v>
      </c>
      <c r="I56" s="31">
        <v>3</v>
      </c>
      <c r="J56" s="31">
        <v>926</v>
      </c>
      <c r="K56" s="31">
        <v>255</v>
      </c>
    </row>
    <row r="57" spans="1:11" ht="15" customHeight="1">
      <c r="A57" s="57"/>
      <c r="B57" s="25"/>
      <c r="C57" s="60"/>
      <c r="D57" s="32">
        <v>1</v>
      </c>
      <c r="E57" s="27">
        <v>8.2304526748971192E-4</v>
      </c>
      <c r="F57" s="28">
        <v>1.2345679012345678E-2</v>
      </c>
      <c r="G57" s="28">
        <v>6.5843621399176953E-3</v>
      </c>
      <c r="H57" s="28">
        <v>5.7613168724279839E-3</v>
      </c>
      <c r="I57" s="28">
        <v>2.4691358024691358E-3</v>
      </c>
      <c r="J57" s="28">
        <v>0.76213991769547329</v>
      </c>
      <c r="K57" s="28">
        <v>0.20987654320987653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6</v>
      </c>
      <c r="F58" s="31">
        <v>30</v>
      </c>
      <c r="G58" s="31">
        <v>10</v>
      </c>
      <c r="H58" s="31">
        <v>5</v>
      </c>
      <c r="I58" s="31">
        <v>12</v>
      </c>
      <c r="J58" s="31">
        <v>1497</v>
      </c>
      <c r="K58" s="31">
        <v>502</v>
      </c>
    </row>
    <row r="59" spans="1:11" ht="15" customHeight="1">
      <c r="A59" s="57"/>
      <c r="B59" s="25"/>
      <c r="C59" s="60"/>
      <c r="D59" s="32">
        <v>1</v>
      </c>
      <c r="E59" s="27">
        <v>2.9097963142580021E-3</v>
      </c>
      <c r="F59" s="28">
        <v>1.4548981571290009E-2</v>
      </c>
      <c r="G59" s="28">
        <v>4.849660523763337E-3</v>
      </c>
      <c r="H59" s="28">
        <v>2.4248302618816685E-3</v>
      </c>
      <c r="I59" s="28">
        <v>5.8195926285160042E-3</v>
      </c>
      <c r="J59" s="28">
        <v>0.72599418040737151</v>
      </c>
      <c r="K59" s="28">
        <v>0.24345295829291949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2</v>
      </c>
      <c r="F60" s="31">
        <v>6</v>
      </c>
      <c r="G60" s="31">
        <v>6</v>
      </c>
      <c r="H60" s="31">
        <v>6</v>
      </c>
      <c r="I60" s="31">
        <v>7</v>
      </c>
      <c r="J60" s="31">
        <v>1031</v>
      </c>
      <c r="K60" s="31">
        <v>83</v>
      </c>
    </row>
    <row r="61" spans="1:11" ht="15" customHeight="1">
      <c r="A61" s="57"/>
      <c r="B61" s="25"/>
      <c r="C61" s="60"/>
      <c r="D61" s="32">
        <v>1</v>
      </c>
      <c r="E61" s="27">
        <v>1.7528483786152498E-3</v>
      </c>
      <c r="F61" s="28">
        <v>5.2585451358457495E-3</v>
      </c>
      <c r="G61" s="28">
        <v>5.2585451358457495E-3</v>
      </c>
      <c r="H61" s="28">
        <v>5.2585451358457495E-3</v>
      </c>
      <c r="I61" s="28">
        <v>6.1349693251533744E-3</v>
      </c>
      <c r="J61" s="28">
        <v>0.90359333917616125</v>
      </c>
      <c r="K61" s="28">
        <v>7.274320771253287E-2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4</v>
      </c>
      <c r="F62" s="31">
        <v>8</v>
      </c>
      <c r="G62" s="31">
        <v>8</v>
      </c>
      <c r="H62" s="31">
        <v>5</v>
      </c>
      <c r="I62" s="31">
        <v>11</v>
      </c>
      <c r="J62" s="31">
        <v>1935</v>
      </c>
      <c r="K62" s="31">
        <v>294</v>
      </c>
    </row>
    <row r="63" spans="1:11" ht="15" customHeight="1">
      <c r="A63" s="57"/>
      <c r="B63" s="25"/>
      <c r="C63" s="60"/>
      <c r="D63" s="32">
        <v>1</v>
      </c>
      <c r="E63" s="27">
        <v>1.7660044150110375E-3</v>
      </c>
      <c r="F63" s="28">
        <v>3.5320088300220751E-3</v>
      </c>
      <c r="G63" s="28">
        <v>3.5320088300220751E-3</v>
      </c>
      <c r="H63" s="28">
        <v>2.2075055187637969E-3</v>
      </c>
      <c r="I63" s="28">
        <v>4.8565121412803532E-3</v>
      </c>
      <c r="J63" s="28">
        <v>0.85430463576158944</v>
      </c>
      <c r="K63" s="28">
        <v>0.12980132450331125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1</v>
      </c>
      <c r="F64" s="31">
        <v>4</v>
      </c>
      <c r="G64" s="31">
        <v>8</v>
      </c>
      <c r="H64" s="31">
        <v>10</v>
      </c>
      <c r="I64" s="31">
        <v>5</v>
      </c>
      <c r="J64" s="31">
        <v>988</v>
      </c>
      <c r="K64" s="31">
        <v>171</v>
      </c>
    </row>
    <row r="65" spans="1:11" ht="15" customHeight="1">
      <c r="A65" s="57"/>
      <c r="B65" s="25"/>
      <c r="C65" s="60"/>
      <c r="D65" s="32">
        <v>1</v>
      </c>
      <c r="E65" s="27">
        <v>8.4245998315080029E-4</v>
      </c>
      <c r="F65" s="28">
        <v>3.3698399326032012E-3</v>
      </c>
      <c r="G65" s="28">
        <v>6.7396798652064023E-3</v>
      </c>
      <c r="H65" s="28">
        <v>8.4245998315080027E-3</v>
      </c>
      <c r="I65" s="28">
        <v>4.2122999157540014E-3</v>
      </c>
      <c r="J65" s="28">
        <v>0.83235046335299079</v>
      </c>
      <c r="K65" s="28">
        <v>0.14406065711878685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2</v>
      </c>
      <c r="F66" s="31">
        <v>9</v>
      </c>
      <c r="G66" s="31">
        <v>11</v>
      </c>
      <c r="H66" s="31">
        <v>11</v>
      </c>
      <c r="I66" s="31">
        <v>20</v>
      </c>
      <c r="J66" s="31">
        <v>2211</v>
      </c>
      <c r="K66" s="31">
        <v>275</v>
      </c>
    </row>
    <row r="67" spans="1:11" ht="15" customHeight="1">
      <c r="A67" s="57"/>
      <c r="B67" s="43"/>
      <c r="C67" s="61"/>
      <c r="D67" s="44">
        <v>1</v>
      </c>
      <c r="E67" s="45">
        <v>7.8771169751870812E-4</v>
      </c>
      <c r="F67" s="46">
        <v>3.5447026388341868E-3</v>
      </c>
      <c r="G67" s="46">
        <v>4.3324143363528949E-3</v>
      </c>
      <c r="H67" s="46">
        <v>4.3324143363528949E-3</v>
      </c>
      <c r="I67" s="46">
        <v>7.8771169751870821E-3</v>
      </c>
      <c r="J67" s="46">
        <v>0.87081528160693189</v>
      </c>
      <c r="K67" s="46">
        <v>0.10831035840882237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20</v>
      </c>
      <c r="F68" s="24">
        <v>57</v>
      </c>
      <c r="G68" s="24">
        <v>67</v>
      </c>
      <c r="H68" s="24">
        <v>43</v>
      </c>
      <c r="I68" s="24">
        <v>39</v>
      </c>
      <c r="J68" s="24">
        <v>2025</v>
      </c>
      <c r="K68" s="24">
        <v>701</v>
      </c>
    </row>
    <row r="69" spans="1:11" ht="15" customHeight="1">
      <c r="A69" s="57"/>
      <c r="B69" s="25"/>
      <c r="C69" s="60"/>
      <c r="D69" s="32">
        <v>1</v>
      </c>
      <c r="E69" s="27">
        <v>6.7750677506775072E-3</v>
      </c>
      <c r="F69" s="28">
        <v>1.9308943089430895E-2</v>
      </c>
      <c r="G69" s="28">
        <v>2.2696476964769646E-2</v>
      </c>
      <c r="H69" s="28">
        <v>1.4566395663956639E-2</v>
      </c>
      <c r="I69" s="28">
        <v>1.3211382113821139E-2</v>
      </c>
      <c r="J69" s="28">
        <v>0.68597560975609762</v>
      </c>
      <c r="K69" s="28">
        <v>0.23746612466124661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9</v>
      </c>
      <c r="F70" s="31">
        <v>21</v>
      </c>
      <c r="G70" s="31">
        <v>26</v>
      </c>
      <c r="H70" s="31">
        <v>21</v>
      </c>
      <c r="I70" s="31">
        <v>18</v>
      </c>
      <c r="J70" s="31">
        <v>2227</v>
      </c>
      <c r="K70" s="31">
        <v>590</v>
      </c>
    </row>
    <row r="71" spans="1:11" ht="15" customHeight="1">
      <c r="A71" s="57"/>
      <c r="B71" s="25"/>
      <c r="C71" s="60"/>
      <c r="D71" s="32">
        <v>1</v>
      </c>
      <c r="E71" s="27">
        <v>3.0906593406593405E-3</v>
      </c>
      <c r="F71" s="28">
        <v>7.2115384615384619E-3</v>
      </c>
      <c r="G71" s="28">
        <v>8.9285714285714281E-3</v>
      </c>
      <c r="H71" s="28">
        <v>7.2115384615384619E-3</v>
      </c>
      <c r="I71" s="28">
        <v>6.181318681318681E-3</v>
      </c>
      <c r="J71" s="28">
        <v>0.76476648351648346</v>
      </c>
      <c r="K71" s="28">
        <v>0.20260989010989011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7</v>
      </c>
      <c r="F72" s="31">
        <v>33</v>
      </c>
      <c r="G72" s="31">
        <v>26</v>
      </c>
      <c r="H72" s="31">
        <v>21</v>
      </c>
      <c r="I72" s="31">
        <v>23</v>
      </c>
      <c r="J72" s="31">
        <v>3175</v>
      </c>
      <c r="K72" s="31">
        <v>527</v>
      </c>
    </row>
    <row r="73" spans="1:11" ht="15" customHeight="1">
      <c r="A73" s="57"/>
      <c r="B73" s="25"/>
      <c r="C73" s="60"/>
      <c r="D73" s="32">
        <v>1</v>
      </c>
      <c r="E73" s="27">
        <v>1.8363064008394543E-3</v>
      </c>
      <c r="F73" s="28">
        <v>8.656873032528857E-3</v>
      </c>
      <c r="G73" s="28">
        <v>6.8205666316894023E-3</v>
      </c>
      <c r="H73" s="28">
        <v>5.5089192025183633E-3</v>
      </c>
      <c r="I73" s="28">
        <v>6.0335781741867782E-3</v>
      </c>
      <c r="J73" s="28">
        <v>0.8328961175236097</v>
      </c>
      <c r="K73" s="28">
        <v>0.1382476390346275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2</v>
      </c>
      <c r="F74" s="31">
        <v>15</v>
      </c>
      <c r="G74" s="31">
        <v>6</v>
      </c>
      <c r="H74" s="31">
        <v>4</v>
      </c>
      <c r="I74" s="31">
        <v>8</v>
      </c>
      <c r="J74" s="31">
        <v>2362</v>
      </c>
      <c r="K74" s="31">
        <v>353</v>
      </c>
    </row>
    <row r="75" spans="1:11" ht="15" customHeight="1">
      <c r="A75" s="57"/>
      <c r="B75" s="25"/>
      <c r="C75" s="60"/>
      <c r="D75" s="32">
        <v>1</v>
      </c>
      <c r="E75" s="27">
        <v>7.2727272727272723E-4</v>
      </c>
      <c r="F75" s="28">
        <v>5.454545454545455E-3</v>
      </c>
      <c r="G75" s="28">
        <v>2.1818181818181819E-3</v>
      </c>
      <c r="H75" s="28">
        <v>1.4545454545454545E-3</v>
      </c>
      <c r="I75" s="28">
        <v>2.9090909090909089E-3</v>
      </c>
      <c r="J75" s="28">
        <v>0.85890909090909096</v>
      </c>
      <c r="K75" s="28">
        <v>0.12836363636363637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0</v>
      </c>
      <c r="F76" s="31">
        <v>3</v>
      </c>
      <c r="G76" s="31">
        <v>2</v>
      </c>
      <c r="H76" s="31">
        <v>1</v>
      </c>
      <c r="I76" s="31">
        <v>4</v>
      </c>
      <c r="J76" s="31">
        <v>1385</v>
      </c>
      <c r="K76" s="31">
        <v>190</v>
      </c>
    </row>
    <row r="77" spans="1:11" ht="15" customHeight="1">
      <c r="A77" s="57"/>
      <c r="B77" s="25"/>
      <c r="C77" s="60"/>
      <c r="D77" s="32">
        <v>1</v>
      </c>
      <c r="E77" s="27">
        <v>0</v>
      </c>
      <c r="F77" s="28">
        <v>1.8927444794952682E-3</v>
      </c>
      <c r="G77" s="28">
        <v>1.2618296529968455E-3</v>
      </c>
      <c r="H77" s="28">
        <v>6.3091482649842276E-4</v>
      </c>
      <c r="I77" s="28">
        <v>2.523659305993691E-3</v>
      </c>
      <c r="J77" s="28">
        <v>0.87381703470031546</v>
      </c>
      <c r="K77" s="28">
        <v>0.11987381703470032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0</v>
      </c>
      <c r="F78" s="31">
        <v>0</v>
      </c>
      <c r="G78" s="31">
        <v>2</v>
      </c>
      <c r="H78" s="31">
        <v>0</v>
      </c>
      <c r="I78" s="31">
        <v>3</v>
      </c>
      <c r="J78" s="31">
        <v>1154</v>
      </c>
      <c r="K78" s="31">
        <v>170</v>
      </c>
    </row>
    <row r="79" spans="1:11" ht="15" customHeight="1">
      <c r="A79" s="57"/>
      <c r="B79" s="25"/>
      <c r="C79" s="60"/>
      <c r="D79" s="32">
        <v>1</v>
      </c>
      <c r="E79" s="27">
        <v>0</v>
      </c>
      <c r="F79" s="28">
        <v>0</v>
      </c>
      <c r="G79" s="28">
        <v>1.5048908954100827E-3</v>
      </c>
      <c r="H79" s="28">
        <v>0</v>
      </c>
      <c r="I79" s="28">
        <v>2.257336343115124E-3</v>
      </c>
      <c r="J79" s="28">
        <v>0.86832204665161772</v>
      </c>
      <c r="K79" s="28">
        <v>0.12791572610985705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0</v>
      </c>
      <c r="G80" s="31">
        <v>1</v>
      </c>
      <c r="H80" s="31">
        <v>1</v>
      </c>
      <c r="I80" s="31">
        <v>1</v>
      </c>
      <c r="J80" s="31">
        <v>575</v>
      </c>
      <c r="K80" s="31">
        <v>108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0</v>
      </c>
      <c r="G81" s="28">
        <v>1.4577259475218659E-3</v>
      </c>
      <c r="H81" s="28">
        <v>1.4577259475218659E-3</v>
      </c>
      <c r="I81" s="28">
        <v>1.4577259475218659E-3</v>
      </c>
      <c r="J81" s="28">
        <v>0.83819241982507287</v>
      </c>
      <c r="K81" s="28">
        <v>0.15743440233236153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16</v>
      </c>
      <c r="F84" s="24">
        <v>51</v>
      </c>
      <c r="G84" s="24">
        <v>63</v>
      </c>
      <c r="H84" s="24">
        <v>44</v>
      </c>
      <c r="I84" s="24">
        <v>35</v>
      </c>
      <c r="J84" s="24">
        <v>3104</v>
      </c>
      <c r="K84" s="24">
        <v>874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3.8213518032003822E-3</v>
      </c>
      <c r="F85" s="28">
        <v>1.2180558872701218E-2</v>
      </c>
      <c r="G85" s="28">
        <v>1.5046572725101504E-2</v>
      </c>
      <c r="H85" s="28">
        <v>1.0508717458801052E-2</v>
      </c>
      <c r="I85" s="28">
        <v>8.3592070695008361E-3</v>
      </c>
      <c r="J85" s="28">
        <v>0.74134224982087416</v>
      </c>
      <c r="K85" s="28">
        <v>0.20874134224982088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13</v>
      </c>
      <c r="F86" s="31">
        <v>27</v>
      </c>
      <c r="G86" s="31">
        <v>31</v>
      </c>
      <c r="H86" s="31">
        <v>24</v>
      </c>
      <c r="I86" s="31">
        <v>23</v>
      </c>
      <c r="J86" s="31">
        <v>2961</v>
      </c>
      <c r="K86" s="31">
        <v>658</v>
      </c>
    </row>
    <row r="87" spans="1:11" ht="15" customHeight="1">
      <c r="A87" s="57"/>
      <c r="B87" s="25"/>
      <c r="C87" s="60"/>
      <c r="D87" s="32">
        <v>1</v>
      </c>
      <c r="E87" s="27">
        <v>3.4787262510034785E-3</v>
      </c>
      <c r="F87" s="28">
        <v>7.2250468290072254E-3</v>
      </c>
      <c r="G87" s="28">
        <v>8.2954241370082962E-3</v>
      </c>
      <c r="H87" s="28">
        <v>6.4222638480064221E-3</v>
      </c>
      <c r="I87" s="28">
        <v>6.1546695210061547E-3</v>
      </c>
      <c r="J87" s="28">
        <v>0.7923468022477923</v>
      </c>
      <c r="K87" s="28">
        <v>0.17607706716617608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6</v>
      </c>
      <c r="F88" s="31">
        <v>20</v>
      </c>
      <c r="G88" s="31">
        <v>13</v>
      </c>
      <c r="H88" s="31">
        <v>13</v>
      </c>
      <c r="I88" s="31">
        <v>14</v>
      </c>
      <c r="J88" s="31">
        <v>1844</v>
      </c>
      <c r="K88" s="31">
        <v>310</v>
      </c>
    </row>
    <row r="89" spans="1:11" ht="15" customHeight="1">
      <c r="A89" s="57"/>
      <c r="B89" s="25"/>
      <c r="C89" s="60"/>
      <c r="D89" s="32">
        <v>1</v>
      </c>
      <c r="E89" s="27">
        <v>2.7027027027027029E-3</v>
      </c>
      <c r="F89" s="28">
        <v>9.0090090090090089E-3</v>
      </c>
      <c r="G89" s="28">
        <v>5.8558558558558559E-3</v>
      </c>
      <c r="H89" s="28">
        <v>5.8558558558558559E-3</v>
      </c>
      <c r="I89" s="28">
        <v>6.3063063063063061E-3</v>
      </c>
      <c r="J89" s="28">
        <v>0.83063063063063058</v>
      </c>
      <c r="K89" s="28">
        <v>0.13963963963963963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2</v>
      </c>
      <c r="F90" s="31">
        <v>23</v>
      </c>
      <c r="G90" s="31">
        <v>17</v>
      </c>
      <c r="H90" s="31">
        <v>7</v>
      </c>
      <c r="I90" s="31">
        <v>17</v>
      </c>
      <c r="J90" s="31">
        <v>2683</v>
      </c>
      <c r="K90" s="31">
        <v>417</v>
      </c>
    </row>
    <row r="91" spans="1:11" ht="15" customHeight="1">
      <c r="A91" s="57"/>
      <c r="B91" s="25"/>
      <c r="C91" s="60"/>
      <c r="D91" s="32">
        <v>1</v>
      </c>
      <c r="E91" s="27">
        <v>6.3171193935565378E-4</v>
      </c>
      <c r="F91" s="28">
        <v>7.2646873025900187E-3</v>
      </c>
      <c r="G91" s="28">
        <v>5.3695514845230573E-3</v>
      </c>
      <c r="H91" s="28">
        <v>2.2109917877447885E-3</v>
      </c>
      <c r="I91" s="28">
        <v>5.3695514845230573E-3</v>
      </c>
      <c r="J91" s="28">
        <v>0.84744156664560966</v>
      </c>
      <c r="K91" s="28">
        <v>0.13171193935565381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1</v>
      </c>
      <c r="F92" s="31">
        <v>7</v>
      </c>
      <c r="G92" s="31">
        <v>5</v>
      </c>
      <c r="H92" s="31">
        <v>1</v>
      </c>
      <c r="I92" s="31">
        <v>3</v>
      </c>
      <c r="J92" s="31">
        <v>1402</v>
      </c>
      <c r="K92" s="31">
        <v>220</v>
      </c>
    </row>
    <row r="93" spans="1:11" ht="15" customHeight="1">
      <c r="A93" s="57"/>
      <c r="B93" s="25"/>
      <c r="C93" s="60"/>
      <c r="D93" s="32">
        <v>1</v>
      </c>
      <c r="E93" s="27">
        <v>6.1012812690665037E-4</v>
      </c>
      <c r="F93" s="28">
        <v>4.2708968883465532E-3</v>
      </c>
      <c r="G93" s="28">
        <v>3.0506406345332522E-3</v>
      </c>
      <c r="H93" s="28">
        <v>6.1012812690665037E-4</v>
      </c>
      <c r="I93" s="28">
        <v>1.8303843807199512E-3</v>
      </c>
      <c r="J93" s="28">
        <v>0.8553996339231239</v>
      </c>
      <c r="K93" s="28">
        <v>0.13422818791946309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0</v>
      </c>
      <c r="F94" s="31">
        <v>0</v>
      </c>
      <c r="G94" s="31">
        <v>0</v>
      </c>
      <c r="H94" s="31">
        <v>0</v>
      </c>
      <c r="I94" s="31">
        <v>0</v>
      </c>
      <c r="J94" s="31">
        <v>362</v>
      </c>
      <c r="K94" s="31">
        <v>41</v>
      </c>
    </row>
    <row r="95" spans="1:11" ht="15" customHeight="1">
      <c r="A95" s="57"/>
      <c r="B95" s="25"/>
      <c r="C95" s="60"/>
      <c r="D95" s="32">
        <v>1</v>
      </c>
      <c r="E95" s="27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0.8982630272952854</v>
      </c>
      <c r="K95" s="28">
        <v>0.10173697270471464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1</v>
      </c>
      <c r="H96" s="31">
        <v>1</v>
      </c>
      <c r="I96" s="31">
        <v>2</v>
      </c>
      <c r="J96" s="31">
        <v>327</v>
      </c>
      <c r="K96" s="31">
        <v>42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2.6809651474530832E-3</v>
      </c>
      <c r="H97" s="28">
        <v>2.6809651474530832E-3</v>
      </c>
      <c r="I97" s="28">
        <v>5.3619302949061663E-3</v>
      </c>
      <c r="J97" s="28">
        <v>0.87667560321715821</v>
      </c>
      <c r="K97" s="28">
        <v>0.1126005361930295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965" priority="56" rank="1"/>
  </conditionalFormatting>
  <conditionalFormatting sqref="E67:K67">
    <cfRule type="top10" dxfId="964" priority="49" rank="1"/>
  </conditionalFormatting>
  <conditionalFormatting sqref="E65:K65">
    <cfRule type="top10" dxfId="963" priority="48" rank="1"/>
  </conditionalFormatting>
  <conditionalFormatting sqref="E63:K63">
    <cfRule type="top10" dxfId="962" priority="47" rank="1"/>
  </conditionalFormatting>
  <conditionalFormatting sqref="E61:K61">
    <cfRule type="top10" dxfId="961" priority="46" rank="1"/>
  </conditionalFormatting>
  <conditionalFormatting sqref="E59:K59">
    <cfRule type="top10" dxfId="960" priority="45" rank="1"/>
  </conditionalFormatting>
  <conditionalFormatting sqref="E57:K57">
    <cfRule type="top10" dxfId="959" priority="44" rank="1"/>
  </conditionalFormatting>
  <conditionalFormatting sqref="E55:K55">
    <cfRule type="top10" dxfId="958" priority="43" rank="1"/>
  </conditionalFormatting>
  <conditionalFormatting sqref="E53:K53">
    <cfRule type="top10" dxfId="957" priority="42" rank="1"/>
  </conditionalFormatting>
  <conditionalFormatting sqref="E51:K51">
    <cfRule type="top10" dxfId="956" priority="41" rank="1"/>
  </conditionalFormatting>
  <conditionalFormatting sqref="E49:K49">
    <cfRule type="top10" dxfId="955" priority="40" rank="1"/>
  </conditionalFormatting>
  <conditionalFormatting sqref="E47:K47">
    <cfRule type="top10" dxfId="954" priority="39" rank="1"/>
  </conditionalFormatting>
  <conditionalFormatting sqref="E45:K45">
    <cfRule type="top10" dxfId="953" priority="38" rank="1"/>
  </conditionalFormatting>
  <conditionalFormatting sqref="E43:K43">
    <cfRule type="top10" dxfId="952" priority="37" rank="1"/>
  </conditionalFormatting>
  <conditionalFormatting sqref="E41:K41">
    <cfRule type="top10" dxfId="951" priority="36" rank="1"/>
  </conditionalFormatting>
  <conditionalFormatting sqref="E39:K39">
    <cfRule type="top10" dxfId="950" priority="35" rank="1"/>
  </conditionalFormatting>
  <conditionalFormatting sqref="E37:K37">
    <cfRule type="top10" dxfId="949" priority="34" rank="1"/>
  </conditionalFormatting>
  <conditionalFormatting sqref="E35:K35">
    <cfRule type="top10" dxfId="948" priority="32" rank="1"/>
  </conditionalFormatting>
  <conditionalFormatting sqref="E33:K33">
    <cfRule type="top10" dxfId="947" priority="31" rank="1"/>
  </conditionalFormatting>
  <conditionalFormatting sqref="E31:K31">
    <cfRule type="top10" dxfId="946" priority="30" rank="1"/>
  </conditionalFormatting>
  <conditionalFormatting sqref="E29:K29">
    <cfRule type="top10" dxfId="945" priority="29" rank="1"/>
  </conditionalFormatting>
  <conditionalFormatting sqref="E27:K27">
    <cfRule type="top10" dxfId="944" priority="28" rank="1"/>
  </conditionalFormatting>
  <conditionalFormatting sqref="E21:K21">
    <cfRule type="top10" dxfId="943" priority="27" rank="1"/>
  </conditionalFormatting>
  <conditionalFormatting sqref="E19:K19">
    <cfRule type="top10" dxfId="942" priority="26" rank="1"/>
  </conditionalFormatting>
  <conditionalFormatting sqref="E17:K17">
    <cfRule type="top10" dxfId="941" priority="25" rank="1"/>
  </conditionalFormatting>
  <conditionalFormatting sqref="E15:K15">
    <cfRule type="top10" dxfId="940" priority="24" rank="1"/>
  </conditionalFormatting>
  <conditionalFormatting sqref="E13:K13">
    <cfRule type="top10" dxfId="939" priority="23" rank="1"/>
  </conditionalFormatting>
  <conditionalFormatting sqref="E11:K11">
    <cfRule type="top10" dxfId="938" priority="22" rank="1"/>
  </conditionalFormatting>
  <conditionalFormatting sqref="E23:K23">
    <cfRule type="top10" dxfId="937" priority="21" rank="1"/>
  </conditionalFormatting>
  <conditionalFormatting sqref="E25:K25">
    <cfRule type="top10" dxfId="936" priority="20" rank="1"/>
  </conditionalFormatting>
  <conditionalFormatting sqref="E81:K81">
    <cfRule type="top10" dxfId="935" priority="17" rank="1"/>
  </conditionalFormatting>
  <conditionalFormatting sqref="E79:K79">
    <cfRule type="top10" dxfId="934" priority="16" rank="1"/>
  </conditionalFormatting>
  <conditionalFormatting sqref="E77:K77">
    <cfRule type="top10" dxfId="933" priority="15" rank="1"/>
  </conditionalFormatting>
  <conditionalFormatting sqref="E75:K75">
    <cfRule type="top10" dxfId="932" priority="14" rank="1"/>
  </conditionalFormatting>
  <conditionalFormatting sqref="E73:K73">
    <cfRule type="top10" dxfId="931" priority="13" rank="1"/>
  </conditionalFormatting>
  <conditionalFormatting sqref="E71:K71">
    <cfRule type="top10" dxfId="930" priority="12" rank="1"/>
  </conditionalFormatting>
  <conditionalFormatting sqref="E69:K69">
    <cfRule type="top10" dxfId="929" priority="11" rank="1"/>
  </conditionalFormatting>
  <conditionalFormatting sqref="E101:K101">
    <cfRule type="top10" dxfId="928" priority="9" rank="1"/>
  </conditionalFormatting>
  <conditionalFormatting sqref="E99:K99">
    <cfRule type="top10" dxfId="927" priority="8" rank="1"/>
  </conditionalFormatting>
  <conditionalFormatting sqref="E97:K97">
    <cfRule type="top10" dxfId="926" priority="7" rank="1"/>
  </conditionalFormatting>
  <conditionalFormatting sqref="E95:K95">
    <cfRule type="top10" dxfId="925" priority="6" rank="1"/>
  </conditionalFormatting>
  <conditionalFormatting sqref="E93:K93">
    <cfRule type="top10" dxfId="924" priority="5" rank="1"/>
  </conditionalFormatting>
  <conditionalFormatting sqref="E91:K91">
    <cfRule type="top10" dxfId="923" priority="4" rank="1"/>
  </conditionalFormatting>
  <conditionalFormatting sqref="E89:K89">
    <cfRule type="top10" dxfId="922" priority="3" rank="1"/>
  </conditionalFormatting>
  <conditionalFormatting sqref="E87:K87">
    <cfRule type="top10" dxfId="921" priority="2" rank="1"/>
  </conditionalFormatting>
  <conditionalFormatting sqref="E85:K85">
    <cfRule type="top10" dxfId="92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6384" ht="15" customHeight="1"/>
    <row r="3" spans="1:16384" ht="15" customHeight="1">
      <c r="B3" s="3" t="s">
        <v>253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32</v>
      </c>
      <c r="F7" s="13" t="s">
        <v>34</v>
      </c>
      <c r="G7" s="13" t="s">
        <v>37</v>
      </c>
      <c r="H7" s="13" t="s">
        <v>35</v>
      </c>
      <c r="I7" s="13" t="s">
        <v>50</v>
      </c>
      <c r="J7" s="13" t="s">
        <v>38</v>
      </c>
      <c r="K7" s="13" t="s">
        <v>33</v>
      </c>
      <c r="L7" s="13" t="s">
        <v>36</v>
      </c>
      <c r="M7" s="13" t="s">
        <v>39</v>
      </c>
      <c r="N7" s="13" t="s">
        <v>44</v>
      </c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2851</v>
      </c>
      <c r="F8" s="17">
        <v>1975</v>
      </c>
      <c r="G8" s="17">
        <v>923</v>
      </c>
      <c r="H8" s="17">
        <v>1215</v>
      </c>
      <c r="I8" s="17">
        <v>2062</v>
      </c>
      <c r="J8" s="17">
        <v>1141</v>
      </c>
      <c r="K8" s="17">
        <v>2265</v>
      </c>
      <c r="L8" s="17">
        <v>1187</v>
      </c>
      <c r="M8" s="17">
        <v>2539</v>
      </c>
      <c r="N8" s="17">
        <v>0</v>
      </c>
    </row>
    <row r="9" spans="1:16384" ht="15" customHeight="1">
      <c r="A9" s="57"/>
      <c r="B9" s="64"/>
      <c r="C9" s="65"/>
      <c r="D9" s="18">
        <v>1</v>
      </c>
      <c r="E9" s="19">
        <v>0.17644510459215249</v>
      </c>
      <c r="F9" s="20">
        <v>0.12223047406857285</v>
      </c>
      <c r="G9" s="20">
        <v>5.7123406362173536E-2</v>
      </c>
      <c r="H9" s="20">
        <v>7.5194949870033417E-2</v>
      </c>
      <c r="I9" s="20">
        <v>0.12761480381235302</v>
      </c>
      <c r="J9" s="20">
        <v>7.0615175145438788E-2</v>
      </c>
      <c r="K9" s="20">
        <v>0.14017823988117342</v>
      </c>
      <c r="L9" s="20">
        <v>7.3462062136403022E-2</v>
      </c>
      <c r="M9" s="20">
        <v>0.15713578413169946</v>
      </c>
      <c r="N9" s="20">
        <v>0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866</v>
      </c>
      <c r="F10" s="24">
        <v>581</v>
      </c>
      <c r="G10" s="24">
        <v>266</v>
      </c>
      <c r="H10" s="24">
        <v>391</v>
      </c>
      <c r="I10" s="24">
        <v>779</v>
      </c>
      <c r="J10" s="24">
        <v>365</v>
      </c>
      <c r="K10" s="24">
        <v>659</v>
      </c>
      <c r="L10" s="24">
        <v>373</v>
      </c>
      <c r="M10" s="24">
        <v>712</v>
      </c>
      <c r="N10" s="24">
        <v>0</v>
      </c>
    </row>
    <row r="11" spans="1:16384" ht="15" customHeight="1">
      <c r="A11" s="57"/>
      <c r="B11" s="25"/>
      <c r="C11" s="60"/>
      <c r="D11" s="26">
        <v>1</v>
      </c>
      <c r="E11" s="27">
        <v>0.1734775641025641</v>
      </c>
      <c r="F11" s="28">
        <v>0.11638621794871795</v>
      </c>
      <c r="G11" s="28">
        <v>5.3285256410256408E-2</v>
      </c>
      <c r="H11" s="28">
        <v>7.8325320512820512E-2</v>
      </c>
      <c r="I11" s="28">
        <v>0.15604967948717949</v>
      </c>
      <c r="J11" s="28">
        <v>7.3116987179487183E-2</v>
      </c>
      <c r="K11" s="28">
        <v>0.13201121794871795</v>
      </c>
      <c r="L11" s="28">
        <v>7.471955128205128E-2</v>
      </c>
      <c r="M11" s="28">
        <v>0.14262820512820512</v>
      </c>
      <c r="N11" s="28">
        <v>0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1974</v>
      </c>
      <c r="F12" s="31">
        <v>1394</v>
      </c>
      <c r="G12" s="31">
        <v>657</v>
      </c>
      <c r="H12" s="31">
        <v>824</v>
      </c>
      <c r="I12" s="31">
        <v>1280</v>
      </c>
      <c r="J12" s="31">
        <v>775</v>
      </c>
      <c r="K12" s="31">
        <v>1600</v>
      </c>
      <c r="L12" s="31">
        <v>813</v>
      </c>
      <c r="M12" s="31">
        <v>1592</v>
      </c>
      <c r="N12" s="31">
        <v>0</v>
      </c>
    </row>
    <row r="13" spans="1:16384" ht="15" customHeight="1">
      <c r="A13" s="57"/>
      <c r="B13" s="43"/>
      <c r="C13" s="61"/>
      <c r="D13" s="44">
        <v>1</v>
      </c>
      <c r="E13" s="45">
        <v>0.18095150792923273</v>
      </c>
      <c r="F13" s="46">
        <v>0.12778439820331836</v>
      </c>
      <c r="G13" s="46">
        <v>6.0225501879182325E-2</v>
      </c>
      <c r="H13" s="46">
        <v>7.5533962783023198E-2</v>
      </c>
      <c r="I13" s="46">
        <v>0.11733431111925932</v>
      </c>
      <c r="J13" s="46">
        <v>7.1042258685489051E-2</v>
      </c>
      <c r="K13" s="46">
        <v>0.14666788889907417</v>
      </c>
      <c r="L13" s="46">
        <v>7.4525621046842058E-2</v>
      </c>
      <c r="M13" s="46">
        <v>0.14593454945457879</v>
      </c>
      <c r="N13" s="46">
        <v>0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121</v>
      </c>
      <c r="F14" s="24">
        <v>27</v>
      </c>
      <c r="G14" s="24">
        <v>4</v>
      </c>
      <c r="H14" s="24">
        <v>24</v>
      </c>
      <c r="I14" s="24">
        <v>31</v>
      </c>
      <c r="J14" s="24">
        <v>34</v>
      </c>
      <c r="K14" s="24">
        <v>29</v>
      </c>
      <c r="L14" s="24">
        <v>22</v>
      </c>
      <c r="M14" s="24">
        <v>69</v>
      </c>
      <c r="N14" s="24">
        <v>0</v>
      </c>
    </row>
    <row r="15" spans="1:16384" ht="15" customHeight="1">
      <c r="A15" s="57"/>
      <c r="B15" s="25"/>
      <c r="C15" s="60"/>
      <c r="D15" s="32">
        <v>1</v>
      </c>
      <c r="E15" s="27">
        <v>0.33518005540166207</v>
      </c>
      <c r="F15" s="28">
        <v>7.4792243767313013E-2</v>
      </c>
      <c r="G15" s="28">
        <v>1.1080332409972299E-2</v>
      </c>
      <c r="H15" s="28">
        <v>6.6481994459833799E-2</v>
      </c>
      <c r="I15" s="28">
        <v>8.5872576177285317E-2</v>
      </c>
      <c r="J15" s="28">
        <v>9.4182825484764546E-2</v>
      </c>
      <c r="K15" s="28">
        <v>8.0332409972299165E-2</v>
      </c>
      <c r="L15" s="28">
        <v>6.0941828254847646E-2</v>
      </c>
      <c r="M15" s="28">
        <v>0.19113573407202217</v>
      </c>
      <c r="N15" s="28">
        <v>0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148</v>
      </c>
      <c r="F16" s="31">
        <v>75</v>
      </c>
      <c r="G16" s="31">
        <v>31</v>
      </c>
      <c r="H16" s="31">
        <v>49</v>
      </c>
      <c r="I16" s="31">
        <v>88</v>
      </c>
      <c r="J16" s="31">
        <v>39</v>
      </c>
      <c r="K16" s="31">
        <v>109</v>
      </c>
      <c r="L16" s="31">
        <v>54</v>
      </c>
      <c r="M16" s="31">
        <v>102</v>
      </c>
      <c r="N16" s="31">
        <v>0</v>
      </c>
    </row>
    <row r="17" spans="1:14" ht="15" customHeight="1">
      <c r="A17" s="57"/>
      <c r="B17" s="25"/>
      <c r="C17" s="60"/>
      <c r="D17" s="32">
        <v>1</v>
      </c>
      <c r="E17" s="27">
        <v>0.21294964028776978</v>
      </c>
      <c r="F17" s="28">
        <v>0.1079136690647482</v>
      </c>
      <c r="G17" s="28">
        <v>4.4604316546762592E-2</v>
      </c>
      <c r="H17" s="28">
        <v>7.0503597122302156E-2</v>
      </c>
      <c r="I17" s="28">
        <v>0.12661870503597122</v>
      </c>
      <c r="J17" s="28">
        <v>5.6115107913669061E-2</v>
      </c>
      <c r="K17" s="28">
        <v>0.15683453237410072</v>
      </c>
      <c r="L17" s="28">
        <v>7.7697841726618699E-2</v>
      </c>
      <c r="M17" s="28">
        <v>0.14676258992805755</v>
      </c>
      <c r="N17" s="28">
        <v>0</v>
      </c>
    </row>
    <row r="18" spans="1:14" ht="15" customHeight="1">
      <c r="A18" s="57"/>
      <c r="B18" s="25"/>
      <c r="C18" s="59" t="s">
        <v>214</v>
      </c>
      <c r="D18" s="29">
        <v>867</v>
      </c>
      <c r="E18" s="30">
        <v>168</v>
      </c>
      <c r="F18" s="31">
        <v>106</v>
      </c>
      <c r="G18" s="31">
        <v>45</v>
      </c>
      <c r="H18" s="31">
        <v>65</v>
      </c>
      <c r="I18" s="31">
        <v>114</v>
      </c>
      <c r="J18" s="31">
        <v>54</v>
      </c>
      <c r="K18" s="31">
        <v>128</v>
      </c>
      <c r="L18" s="31">
        <v>71</v>
      </c>
      <c r="M18" s="31">
        <v>116</v>
      </c>
      <c r="N18" s="31">
        <v>0</v>
      </c>
    </row>
    <row r="19" spans="1:14" ht="15" customHeight="1">
      <c r="A19" s="57"/>
      <c r="B19" s="25"/>
      <c r="C19" s="60"/>
      <c r="D19" s="32">
        <v>1</v>
      </c>
      <c r="E19" s="27">
        <v>0.19377162629757785</v>
      </c>
      <c r="F19" s="28">
        <v>0.12226066897347174</v>
      </c>
      <c r="G19" s="28">
        <v>5.1903114186851208E-2</v>
      </c>
      <c r="H19" s="28">
        <v>7.4971164936562862E-2</v>
      </c>
      <c r="I19" s="28">
        <v>0.13148788927335639</v>
      </c>
      <c r="J19" s="28">
        <v>6.228373702422145E-2</v>
      </c>
      <c r="K19" s="28">
        <v>0.14763552479815456</v>
      </c>
      <c r="L19" s="28">
        <v>8.1891580161476352E-2</v>
      </c>
      <c r="M19" s="28">
        <v>0.13379469434832755</v>
      </c>
      <c r="N19" s="28">
        <v>0</v>
      </c>
    </row>
    <row r="20" spans="1:14" ht="15" customHeight="1">
      <c r="A20" s="57"/>
      <c r="B20" s="25"/>
      <c r="C20" s="59" t="s">
        <v>215</v>
      </c>
      <c r="D20" s="29">
        <v>1749</v>
      </c>
      <c r="E20" s="30">
        <v>334</v>
      </c>
      <c r="F20" s="31">
        <v>195</v>
      </c>
      <c r="G20" s="31">
        <v>96</v>
      </c>
      <c r="H20" s="31">
        <v>150</v>
      </c>
      <c r="I20" s="31">
        <v>220</v>
      </c>
      <c r="J20" s="31">
        <v>149</v>
      </c>
      <c r="K20" s="31">
        <v>242</v>
      </c>
      <c r="L20" s="31">
        <v>147</v>
      </c>
      <c r="M20" s="31">
        <v>216</v>
      </c>
      <c r="N20" s="31">
        <v>0</v>
      </c>
    </row>
    <row r="21" spans="1:14" ht="15" customHeight="1">
      <c r="A21" s="57"/>
      <c r="B21" s="25"/>
      <c r="C21" s="60"/>
      <c r="D21" s="32">
        <v>1</v>
      </c>
      <c r="E21" s="27">
        <v>0.19096626643796455</v>
      </c>
      <c r="F21" s="28">
        <v>0.11149228130360206</v>
      </c>
      <c r="G21" s="28">
        <v>5.4888507718696397E-2</v>
      </c>
      <c r="H21" s="28">
        <v>8.5763293310463118E-2</v>
      </c>
      <c r="I21" s="28">
        <v>0.12578616352201258</v>
      </c>
      <c r="J21" s="28">
        <v>8.5191538021726701E-2</v>
      </c>
      <c r="K21" s="28">
        <v>0.13836477987421383</v>
      </c>
      <c r="L21" s="28">
        <v>8.4048027444253853E-2</v>
      </c>
      <c r="M21" s="28">
        <v>0.1234991423670669</v>
      </c>
      <c r="N21" s="28">
        <v>0</v>
      </c>
    </row>
    <row r="22" spans="1:14" ht="15" customHeight="1">
      <c r="A22" s="57"/>
      <c r="B22" s="25"/>
      <c r="C22" s="59" t="s">
        <v>216</v>
      </c>
      <c r="D22" s="29">
        <v>3564</v>
      </c>
      <c r="E22" s="30">
        <v>628</v>
      </c>
      <c r="F22" s="31">
        <v>477</v>
      </c>
      <c r="G22" s="31">
        <v>221</v>
      </c>
      <c r="H22" s="31">
        <v>289</v>
      </c>
      <c r="I22" s="31">
        <v>445</v>
      </c>
      <c r="J22" s="31">
        <v>283</v>
      </c>
      <c r="K22" s="31">
        <v>546</v>
      </c>
      <c r="L22" s="31">
        <v>268</v>
      </c>
      <c r="M22" s="31">
        <v>407</v>
      </c>
      <c r="N22" s="31">
        <v>0</v>
      </c>
    </row>
    <row r="23" spans="1:14" ht="15" customHeight="1">
      <c r="A23" s="57"/>
      <c r="B23" s="25"/>
      <c r="C23" s="60"/>
      <c r="D23" s="26">
        <v>1</v>
      </c>
      <c r="E23" s="27">
        <v>0.17620650953984288</v>
      </c>
      <c r="F23" s="28">
        <v>0.13383838383838384</v>
      </c>
      <c r="G23" s="28">
        <v>6.2008978675645345E-2</v>
      </c>
      <c r="H23" s="28">
        <v>8.1088664421997761E-2</v>
      </c>
      <c r="I23" s="28">
        <v>0.12485970819304153</v>
      </c>
      <c r="J23" s="28">
        <v>7.9405162738496071E-2</v>
      </c>
      <c r="K23" s="28">
        <v>0.1531986531986532</v>
      </c>
      <c r="L23" s="28">
        <v>7.5196408529741868E-2</v>
      </c>
      <c r="M23" s="28">
        <v>0.11419753086419752</v>
      </c>
      <c r="N23" s="28">
        <v>0</v>
      </c>
    </row>
    <row r="24" spans="1:14" ht="15" customHeight="1">
      <c r="A24" s="57"/>
      <c r="B24" s="25"/>
      <c r="C24" s="59" t="s">
        <v>217</v>
      </c>
      <c r="D24" s="29">
        <v>4716</v>
      </c>
      <c r="E24" s="30">
        <v>785</v>
      </c>
      <c r="F24" s="31">
        <v>650</v>
      </c>
      <c r="G24" s="31">
        <v>283</v>
      </c>
      <c r="H24" s="31">
        <v>363</v>
      </c>
      <c r="I24" s="31">
        <v>590</v>
      </c>
      <c r="J24" s="31">
        <v>344</v>
      </c>
      <c r="K24" s="31">
        <v>682</v>
      </c>
      <c r="L24" s="31">
        <v>333</v>
      </c>
      <c r="M24" s="31">
        <v>686</v>
      </c>
      <c r="N24" s="31">
        <v>0</v>
      </c>
    </row>
    <row r="25" spans="1:14" ht="15" customHeight="1">
      <c r="A25" s="57"/>
      <c r="B25" s="25"/>
      <c r="C25" s="60"/>
      <c r="D25" s="26">
        <v>1</v>
      </c>
      <c r="E25" s="27">
        <v>0.16645462256149279</v>
      </c>
      <c r="F25" s="28">
        <v>0.13782866836301952</v>
      </c>
      <c r="G25" s="28">
        <v>6.0008481764206957E-2</v>
      </c>
      <c r="H25" s="28">
        <v>7.6972010178117042E-2</v>
      </c>
      <c r="I25" s="28">
        <v>0.12510602205258695</v>
      </c>
      <c r="J25" s="28">
        <v>7.2943172179813401E-2</v>
      </c>
      <c r="K25" s="28">
        <v>0.14461407972858353</v>
      </c>
      <c r="L25" s="28">
        <v>7.061068702290077E-2</v>
      </c>
      <c r="M25" s="28">
        <v>0.14546225614927905</v>
      </c>
      <c r="N25" s="28">
        <v>0</v>
      </c>
    </row>
    <row r="26" spans="1:14" ht="15" customHeight="1">
      <c r="A26" s="57"/>
      <c r="B26" s="25"/>
      <c r="C26" s="59" t="s">
        <v>218</v>
      </c>
      <c r="D26" s="29">
        <v>3882</v>
      </c>
      <c r="E26" s="30">
        <v>648</v>
      </c>
      <c r="F26" s="31">
        <v>445</v>
      </c>
      <c r="G26" s="31">
        <v>243</v>
      </c>
      <c r="H26" s="31">
        <v>273</v>
      </c>
      <c r="I26" s="31">
        <v>549</v>
      </c>
      <c r="J26" s="31">
        <v>236</v>
      </c>
      <c r="K26" s="31">
        <v>515</v>
      </c>
      <c r="L26" s="31">
        <v>285</v>
      </c>
      <c r="M26" s="31">
        <v>688</v>
      </c>
      <c r="N26" s="31">
        <v>0</v>
      </c>
    </row>
    <row r="27" spans="1:14" ht="15" customHeight="1">
      <c r="A27" s="57"/>
      <c r="B27" s="43"/>
      <c r="C27" s="61"/>
      <c r="D27" s="44">
        <v>1</v>
      </c>
      <c r="E27" s="45">
        <v>0.16692426584234932</v>
      </c>
      <c r="F27" s="46">
        <v>0.11463163317877383</v>
      </c>
      <c r="G27" s="46">
        <v>6.2596599690880994E-2</v>
      </c>
      <c r="H27" s="46">
        <v>7.0324574961360117E-2</v>
      </c>
      <c r="I27" s="46">
        <v>0.14142194744976816</v>
      </c>
      <c r="J27" s="46">
        <v>6.0793405461102526E-2</v>
      </c>
      <c r="K27" s="46">
        <v>0.13266357547655847</v>
      </c>
      <c r="L27" s="46">
        <v>7.3415765069551775E-2</v>
      </c>
      <c r="M27" s="46">
        <v>0.17722823286965481</v>
      </c>
      <c r="N27" s="46">
        <v>0</v>
      </c>
    </row>
    <row r="28" spans="1:14" ht="15" customHeight="1">
      <c r="A28" s="57"/>
      <c r="B28" s="25" t="s">
        <v>204</v>
      </c>
      <c r="C28" s="67" t="s">
        <v>219</v>
      </c>
      <c r="D28" s="22">
        <v>5554</v>
      </c>
      <c r="E28" s="23">
        <v>932</v>
      </c>
      <c r="F28" s="24">
        <v>754</v>
      </c>
      <c r="G28" s="24">
        <v>317</v>
      </c>
      <c r="H28" s="24">
        <v>416</v>
      </c>
      <c r="I28" s="24">
        <v>666</v>
      </c>
      <c r="J28" s="24">
        <v>423</v>
      </c>
      <c r="K28" s="24">
        <v>825</v>
      </c>
      <c r="L28" s="24">
        <v>402</v>
      </c>
      <c r="M28" s="24">
        <v>819</v>
      </c>
      <c r="N28" s="24">
        <v>0</v>
      </c>
    </row>
    <row r="29" spans="1:14" ht="15" customHeight="1">
      <c r="A29" s="57"/>
      <c r="B29" s="25"/>
      <c r="C29" s="60"/>
      <c r="D29" s="32">
        <v>1</v>
      </c>
      <c r="E29" s="27">
        <v>0.16780698595606769</v>
      </c>
      <c r="F29" s="28">
        <v>0.13575801224342815</v>
      </c>
      <c r="G29" s="28">
        <v>5.707598127475693E-2</v>
      </c>
      <c r="H29" s="28">
        <v>7.490097227223623E-2</v>
      </c>
      <c r="I29" s="28">
        <v>0.11991357580122435</v>
      </c>
      <c r="J29" s="28">
        <v>7.61613251710479E-2</v>
      </c>
      <c r="K29" s="28">
        <v>0.14854159164566078</v>
      </c>
      <c r="L29" s="28">
        <v>7.2380266474612889E-2</v>
      </c>
      <c r="M29" s="28">
        <v>0.14746128916096507</v>
      </c>
      <c r="N29" s="28">
        <v>0</v>
      </c>
    </row>
    <row r="30" spans="1:14" ht="15" customHeight="1">
      <c r="A30" s="57"/>
      <c r="B30" s="25"/>
      <c r="C30" s="59" t="s">
        <v>220</v>
      </c>
      <c r="D30" s="29">
        <v>4048</v>
      </c>
      <c r="E30" s="30">
        <v>691</v>
      </c>
      <c r="F30" s="31">
        <v>504</v>
      </c>
      <c r="G30" s="31">
        <v>239</v>
      </c>
      <c r="H30" s="31">
        <v>308</v>
      </c>
      <c r="I30" s="31">
        <v>584</v>
      </c>
      <c r="J30" s="31">
        <v>303</v>
      </c>
      <c r="K30" s="31">
        <v>593</v>
      </c>
      <c r="L30" s="31">
        <v>309</v>
      </c>
      <c r="M30" s="31">
        <v>517</v>
      </c>
      <c r="N30" s="31">
        <v>0</v>
      </c>
    </row>
    <row r="31" spans="1:14" ht="15" customHeight="1">
      <c r="A31" s="57"/>
      <c r="B31" s="25"/>
      <c r="C31" s="60"/>
      <c r="D31" s="32">
        <v>1</v>
      </c>
      <c r="E31" s="27">
        <v>0.170701581027668</v>
      </c>
      <c r="F31" s="28">
        <v>0.12450592885375494</v>
      </c>
      <c r="G31" s="28">
        <v>5.9041501976284584E-2</v>
      </c>
      <c r="H31" s="28">
        <v>7.6086956521739135E-2</v>
      </c>
      <c r="I31" s="28">
        <v>0.14426877470355731</v>
      </c>
      <c r="J31" s="28">
        <v>7.485177865612648E-2</v>
      </c>
      <c r="K31" s="28">
        <v>0.14649209486166007</v>
      </c>
      <c r="L31" s="28">
        <v>7.6333992094861663E-2</v>
      </c>
      <c r="M31" s="28">
        <v>0.12771739130434784</v>
      </c>
      <c r="N31" s="28">
        <v>0</v>
      </c>
    </row>
    <row r="32" spans="1:14" ht="15" customHeight="1">
      <c r="A32" s="57"/>
      <c r="B32" s="25"/>
      <c r="C32" s="59" t="s">
        <v>221</v>
      </c>
      <c r="D32" s="29">
        <v>378</v>
      </c>
      <c r="E32" s="30">
        <v>64</v>
      </c>
      <c r="F32" s="31">
        <v>30</v>
      </c>
      <c r="G32" s="31">
        <v>16</v>
      </c>
      <c r="H32" s="31">
        <v>43</v>
      </c>
      <c r="I32" s="31">
        <v>51</v>
      </c>
      <c r="J32" s="31">
        <v>32</v>
      </c>
      <c r="K32" s="31">
        <v>59</v>
      </c>
      <c r="L32" s="31">
        <v>30</v>
      </c>
      <c r="M32" s="31">
        <v>53</v>
      </c>
      <c r="N32" s="31">
        <v>0</v>
      </c>
    </row>
    <row r="33" spans="1:14" ht="15" customHeight="1">
      <c r="A33" s="57"/>
      <c r="B33" s="25"/>
      <c r="C33" s="60"/>
      <c r="D33" s="32">
        <v>1</v>
      </c>
      <c r="E33" s="27">
        <v>0.1693121693121693</v>
      </c>
      <c r="F33" s="28">
        <v>7.9365079365079361E-2</v>
      </c>
      <c r="G33" s="28">
        <v>4.2328042328042326E-2</v>
      </c>
      <c r="H33" s="28">
        <v>0.11375661375661375</v>
      </c>
      <c r="I33" s="28">
        <v>0.13492063492063491</v>
      </c>
      <c r="J33" s="28">
        <v>8.4656084656084651E-2</v>
      </c>
      <c r="K33" s="28">
        <v>0.15608465608465608</v>
      </c>
      <c r="L33" s="28">
        <v>7.9365079365079361E-2</v>
      </c>
      <c r="M33" s="28">
        <v>0.1402116402116402</v>
      </c>
      <c r="N33" s="28">
        <v>0</v>
      </c>
    </row>
    <row r="34" spans="1:14" ht="15" customHeight="1">
      <c r="A34" s="57"/>
      <c r="B34" s="25"/>
      <c r="C34" s="59" t="s">
        <v>222</v>
      </c>
      <c r="D34" s="29">
        <v>3119</v>
      </c>
      <c r="E34" s="30">
        <v>548</v>
      </c>
      <c r="F34" s="31">
        <v>362</v>
      </c>
      <c r="G34" s="31">
        <v>188</v>
      </c>
      <c r="H34" s="31">
        <v>215</v>
      </c>
      <c r="I34" s="31">
        <v>353</v>
      </c>
      <c r="J34" s="31">
        <v>221</v>
      </c>
      <c r="K34" s="31">
        <v>396</v>
      </c>
      <c r="L34" s="31">
        <v>229</v>
      </c>
      <c r="M34" s="31">
        <v>607</v>
      </c>
      <c r="N34" s="31">
        <v>0</v>
      </c>
    </row>
    <row r="35" spans="1:14" ht="15" customHeight="1">
      <c r="A35" s="57"/>
      <c r="B35" s="43"/>
      <c r="C35" s="61"/>
      <c r="D35" s="44">
        <v>1</v>
      </c>
      <c r="E35" s="45">
        <v>0.17569733889067007</v>
      </c>
      <c r="F35" s="46">
        <v>0.11606284065405578</v>
      </c>
      <c r="G35" s="46">
        <v>6.0275729400448862E-2</v>
      </c>
      <c r="H35" s="46">
        <v>6.8932350112215449E-2</v>
      </c>
      <c r="I35" s="46">
        <v>0.11317730041680026</v>
      </c>
      <c r="J35" s="46">
        <v>7.0856043603719138E-2</v>
      </c>
      <c r="K35" s="46">
        <v>0.12696377043924334</v>
      </c>
      <c r="L35" s="46">
        <v>7.342096825905739E-2</v>
      </c>
      <c r="M35" s="46">
        <v>0.19461365822378968</v>
      </c>
      <c r="N35" s="46">
        <v>0</v>
      </c>
    </row>
    <row r="36" spans="1:14" ht="15" customHeight="1">
      <c r="A36" s="57"/>
      <c r="B36" s="25" t="s">
        <v>16</v>
      </c>
      <c r="C36" s="67" t="s">
        <v>223</v>
      </c>
      <c r="D36" s="22">
        <v>1205</v>
      </c>
      <c r="E36" s="23">
        <v>270</v>
      </c>
      <c r="F36" s="24">
        <v>219</v>
      </c>
      <c r="G36" s="24">
        <v>73</v>
      </c>
      <c r="H36" s="24">
        <v>81</v>
      </c>
      <c r="I36" s="24">
        <v>121</v>
      </c>
      <c r="J36" s="24">
        <v>56</v>
      </c>
      <c r="K36" s="24">
        <v>141</v>
      </c>
      <c r="L36" s="24">
        <v>106</v>
      </c>
      <c r="M36" s="24">
        <v>138</v>
      </c>
      <c r="N36" s="24">
        <v>0</v>
      </c>
    </row>
    <row r="37" spans="1:14" ht="15" customHeight="1">
      <c r="A37" s="57"/>
      <c r="B37" s="25"/>
      <c r="C37" s="60"/>
      <c r="D37" s="32">
        <v>1</v>
      </c>
      <c r="E37" s="27">
        <v>0.22406639004149378</v>
      </c>
      <c r="F37" s="28">
        <v>0.18174273858921161</v>
      </c>
      <c r="G37" s="28">
        <v>6.0580912863070539E-2</v>
      </c>
      <c r="H37" s="28">
        <v>6.721991701244813E-2</v>
      </c>
      <c r="I37" s="28">
        <v>0.1004149377593361</v>
      </c>
      <c r="J37" s="28">
        <v>4.6473029045643155E-2</v>
      </c>
      <c r="K37" s="28">
        <v>0.11701244813278008</v>
      </c>
      <c r="L37" s="28">
        <v>8.7966804979253119E-2</v>
      </c>
      <c r="M37" s="28">
        <v>0.11452282157676348</v>
      </c>
      <c r="N37" s="28">
        <v>0</v>
      </c>
    </row>
    <row r="38" spans="1:14" ht="15" customHeight="1">
      <c r="A38" s="57"/>
      <c r="B38" s="25"/>
      <c r="C38" s="68" t="s">
        <v>224</v>
      </c>
      <c r="D38" s="29">
        <v>1546</v>
      </c>
      <c r="E38" s="30">
        <v>394</v>
      </c>
      <c r="F38" s="31">
        <v>191</v>
      </c>
      <c r="G38" s="31">
        <v>99</v>
      </c>
      <c r="H38" s="31">
        <v>120</v>
      </c>
      <c r="I38" s="31">
        <v>205</v>
      </c>
      <c r="J38" s="31">
        <v>73</v>
      </c>
      <c r="K38" s="31">
        <v>159</v>
      </c>
      <c r="L38" s="31">
        <v>117</v>
      </c>
      <c r="M38" s="31">
        <v>188</v>
      </c>
      <c r="N38" s="31">
        <v>0</v>
      </c>
    </row>
    <row r="39" spans="1:14" ht="15" customHeight="1">
      <c r="A39" s="57"/>
      <c r="B39" s="25"/>
      <c r="C39" s="60"/>
      <c r="D39" s="32">
        <v>1</v>
      </c>
      <c r="E39" s="27">
        <v>0.25485122897800777</v>
      </c>
      <c r="F39" s="28">
        <v>0.12354463130659767</v>
      </c>
      <c r="G39" s="28">
        <v>6.4036222509702465E-2</v>
      </c>
      <c r="H39" s="28">
        <v>7.7619663648124185E-2</v>
      </c>
      <c r="I39" s="28">
        <v>0.13260025873221215</v>
      </c>
      <c r="J39" s="28">
        <v>4.7218628719275547E-2</v>
      </c>
      <c r="K39" s="28">
        <v>0.10284605433376455</v>
      </c>
      <c r="L39" s="28">
        <v>7.5679172056921082E-2</v>
      </c>
      <c r="M39" s="28">
        <v>0.12160413971539456</v>
      </c>
      <c r="N39" s="28">
        <v>0</v>
      </c>
    </row>
    <row r="40" spans="1:14" ht="15" customHeight="1">
      <c r="A40" s="57"/>
      <c r="B40" s="25"/>
      <c r="C40" s="59" t="s">
        <v>225</v>
      </c>
      <c r="D40" s="29">
        <v>12779</v>
      </c>
      <c r="E40" s="30">
        <v>2012</v>
      </c>
      <c r="F40" s="31">
        <v>1531</v>
      </c>
      <c r="G40" s="31">
        <v>717</v>
      </c>
      <c r="H40" s="31">
        <v>975</v>
      </c>
      <c r="I40" s="31">
        <v>1615</v>
      </c>
      <c r="J40" s="31">
        <v>991</v>
      </c>
      <c r="K40" s="31">
        <v>1880</v>
      </c>
      <c r="L40" s="31">
        <v>922</v>
      </c>
      <c r="M40" s="31">
        <v>2136</v>
      </c>
      <c r="N40" s="31">
        <v>0</v>
      </c>
    </row>
    <row r="41" spans="1:14" ht="15" customHeight="1">
      <c r="A41" s="57"/>
      <c r="B41" s="43"/>
      <c r="C41" s="61"/>
      <c r="D41" s="44">
        <v>1</v>
      </c>
      <c r="E41" s="45">
        <v>0.15744580953126222</v>
      </c>
      <c r="F41" s="46">
        <v>0.11980593160654199</v>
      </c>
      <c r="G41" s="46">
        <v>5.6107676657015416E-2</v>
      </c>
      <c r="H41" s="46">
        <v>7.6297049847405901E-2</v>
      </c>
      <c r="I41" s="46">
        <v>0.12637921590108772</v>
      </c>
      <c r="J41" s="46">
        <v>7.754910399874794E-2</v>
      </c>
      <c r="K41" s="46">
        <v>0.14711636278269036</v>
      </c>
      <c r="L41" s="46">
        <v>7.2149620471085377E-2</v>
      </c>
      <c r="M41" s="46">
        <v>0.16714922920416309</v>
      </c>
      <c r="N41" s="46">
        <v>0</v>
      </c>
    </row>
    <row r="42" spans="1:14" ht="15" customHeight="1">
      <c r="A42" s="57"/>
      <c r="B42" s="25" t="s">
        <v>12</v>
      </c>
      <c r="C42" s="67" t="s">
        <v>226</v>
      </c>
      <c r="D42" s="22">
        <v>497</v>
      </c>
      <c r="E42" s="37">
        <v>96</v>
      </c>
      <c r="F42" s="38">
        <v>59</v>
      </c>
      <c r="G42" s="38">
        <v>18</v>
      </c>
      <c r="H42" s="38">
        <v>27</v>
      </c>
      <c r="I42" s="38">
        <v>36</v>
      </c>
      <c r="J42" s="38">
        <v>33</v>
      </c>
      <c r="K42" s="38">
        <v>68</v>
      </c>
      <c r="L42" s="38">
        <v>42</v>
      </c>
      <c r="M42" s="38">
        <v>118</v>
      </c>
      <c r="N42" s="38">
        <v>0</v>
      </c>
    </row>
    <row r="43" spans="1:14" ht="15" customHeight="1">
      <c r="A43" s="57"/>
      <c r="B43" s="25"/>
      <c r="C43" s="60"/>
      <c r="D43" s="32">
        <v>1</v>
      </c>
      <c r="E43" s="27">
        <v>0.19315895372233399</v>
      </c>
      <c r="F43" s="28">
        <v>0.11871227364185111</v>
      </c>
      <c r="G43" s="28">
        <v>3.6217303822937627E-2</v>
      </c>
      <c r="H43" s="28">
        <v>5.4325955734406441E-2</v>
      </c>
      <c r="I43" s="28">
        <v>7.2434607645875254E-2</v>
      </c>
      <c r="J43" s="28">
        <v>6.6398390342052319E-2</v>
      </c>
      <c r="K43" s="28">
        <v>0.13682092555331993</v>
      </c>
      <c r="L43" s="28">
        <v>8.4507042253521125E-2</v>
      </c>
      <c r="M43" s="28">
        <v>0.23742454728370221</v>
      </c>
      <c r="N43" s="28">
        <v>0</v>
      </c>
    </row>
    <row r="44" spans="1:14" ht="15" customHeight="1">
      <c r="A44" s="57"/>
      <c r="B44" s="25"/>
      <c r="C44" s="59" t="s">
        <v>227</v>
      </c>
      <c r="D44" s="29">
        <v>8147</v>
      </c>
      <c r="E44" s="39">
        <v>1448</v>
      </c>
      <c r="F44" s="40">
        <v>1136</v>
      </c>
      <c r="G44" s="40">
        <v>419</v>
      </c>
      <c r="H44" s="40">
        <v>573</v>
      </c>
      <c r="I44" s="40">
        <v>912</v>
      </c>
      <c r="J44" s="40">
        <v>681</v>
      </c>
      <c r="K44" s="40">
        <v>1156</v>
      </c>
      <c r="L44" s="40">
        <v>597</v>
      </c>
      <c r="M44" s="40">
        <v>1225</v>
      </c>
      <c r="N44" s="40">
        <v>0</v>
      </c>
    </row>
    <row r="45" spans="1:14" ht="15" customHeight="1">
      <c r="A45" s="57"/>
      <c r="B45" s="25"/>
      <c r="C45" s="60"/>
      <c r="D45" s="32">
        <v>1</v>
      </c>
      <c r="E45" s="27">
        <v>0.17773413526451454</v>
      </c>
      <c r="F45" s="28">
        <v>0.13943782987602799</v>
      </c>
      <c r="G45" s="28">
        <v>5.1429974223640602E-2</v>
      </c>
      <c r="H45" s="28">
        <v>7.0332637780778196E-2</v>
      </c>
      <c r="I45" s="28">
        <v>0.11194304652019148</v>
      </c>
      <c r="J45" s="28">
        <v>8.3589051184485091E-2</v>
      </c>
      <c r="K45" s="28">
        <v>0.14189272124708482</v>
      </c>
      <c r="L45" s="28">
        <v>7.3278507426046399E-2</v>
      </c>
      <c r="M45" s="28">
        <v>0.15036209647723089</v>
      </c>
      <c r="N45" s="28">
        <v>0</v>
      </c>
    </row>
    <row r="46" spans="1:14" ht="15" customHeight="1">
      <c r="A46" s="57"/>
      <c r="B46" s="25"/>
      <c r="C46" s="59" t="s">
        <v>228</v>
      </c>
      <c r="D46" s="29">
        <v>5197</v>
      </c>
      <c r="E46" s="39">
        <v>894</v>
      </c>
      <c r="F46" s="40">
        <v>584</v>
      </c>
      <c r="G46" s="40">
        <v>329</v>
      </c>
      <c r="H46" s="40">
        <v>426</v>
      </c>
      <c r="I46" s="40">
        <v>722</v>
      </c>
      <c r="J46" s="40">
        <v>314</v>
      </c>
      <c r="K46" s="40">
        <v>727</v>
      </c>
      <c r="L46" s="40">
        <v>390</v>
      </c>
      <c r="M46" s="40">
        <v>811</v>
      </c>
      <c r="N46" s="40">
        <v>0</v>
      </c>
    </row>
    <row r="47" spans="1:14" ht="15" customHeight="1">
      <c r="A47" s="57"/>
      <c r="B47" s="25"/>
      <c r="C47" s="60"/>
      <c r="D47" s="32">
        <v>1</v>
      </c>
      <c r="E47" s="27">
        <v>0.17202232056955935</v>
      </c>
      <c r="F47" s="28">
        <v>0.11237252260919761</v>
      </c>
      <c r="G47" s="28">
        <v>6.3305753319222627E-2</v>
      </c>
      <c r="H47" s="28">
        <v>8.197036751972292E-2</v>
      </c>
      <c r="I47" s="28">
        <v>0.13892630363671349</v>
      </c>
      <c r="J47" s="28">
        <v>6.0419472772753509E-2</v>
      </c>
      <c r="K47" s="28">
        <v>0.13988839715220319</v>
      </c>
      <c r="L47" s="28">
        <v>7.5043294208197039E-2</v>
      </c>
      <c r="M47" s="28">
        <v>0.15605156821243024</v>
      </c>
      <c r="N47" s="28">
        <v>0</v>
      </c>
    </row>
    <row r="48" spans="1:14" ht="15" customHeight="1">
      <c r="A48" s="57"/>
      <c r="B48" s="25"/>
      <c r="C48" s="59" t="s">
        <v>229</v>
      </c>
      <c r="D48" s="29">
        <v>1858</v>
      </c>
      <c r="E48" s="39">
        <v>305</v>
      </c>
      <c r="F48" s="40">
        <v>175</v>
      </c>
      <c r="G48" s="40">
        <v>119</v>
      </c>
      <c r="H48" s="40">
        <v>163</v>
      </c>
      <c r="I48" s="40">
        <v>298</v>
      </c>
      <c r="J48" s="40">
        <v>96</v>
      </c>
      <c r="K48" s="40">
        <v>240</v>
      </c>
      <c r="L48" s="40">
        <v>138</v>
      </c>
      <c r="M48" s="40">
        <v>324</v>
      </c>
      <c r="N48" s="40">
        <v>0</v>
      </c>
    </row>
    <row r="49" spans="1:14" ht="15" customHeight="1">
      <c r="A49" s="57"/>
      <c r="B49" s="43"/>
      <c r="C49" s="61"/>
      <c r="D49" s="44">
        <v>1</v>
      </c>
      <c r="E49" s="45">
        <v>0.16415500538213132</v>
      </c>
      <c r="F49" s="46">
        <v>9.4187298170075345E-2</v>
      </c>
      <c r="G49" s="46">
        <v>6.4047362755651233E-2</v>
      </c>
      <c r="H49" s="46">
        <v>8.7728740581270184E-2</v>
      </c>
      <c r="I49" s="46">
        <v>0.16038751345532831</v>
      </c>
      <c r="J49" s="46">
        <v>5.1668460710441337E-2</v>
      </c>
      <c r="K49" s="46">
        <v>0.12917115177610333</v>
      </c>
      <c r="L49" s="46">
        <v>7.4273412271259415E-2</v>
      </c>
      <c r="M49" s="46">
        <v>0.1743810548977395</v>
      </c>
      <c r="N49" s="46">
        <v>0</v>
      </c>
    </row>
    <row r="50" spans="1:14" ht="15" customHeight="1">
      <c r="A50" s="57"/>
      <c r="B50" s="25" t="s">
        <v>205</v>
      </c>
      <c r="C50" s="67" t="s">
        <v>2</v>
      </c>
      <c r="D50" s="22">
        <v>2851</v>
      </c>
      <c r="E50" s="23">
        <v>2851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</row>
    <row r="51" spans="1:14" ht="15" customHeight="1">
      <c r="A51" s="57"/>
      <c r="B51" s="25"/>
      <c r="C51" s="60"/>
      <c r="D51" s="32">
        <v>1</v>
      </c>
      <c r="E51" s="27">
        <v>1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</row>
    <row r="52" spans="1:14" ht="15" customHeight="1">
      <c r="A52" s="57"/>
      <c r="B52" s="25"/>
      <c r="C52" s="59" t="s">
        <v>230</v>
      </c>
      <c r="D52" s="29">
        <v>1975</v>
      </c>
      <c r="E52" s="30">
        <v>0</v>
      </c>
      <c r="F52" s="31">
        <v>1975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</row>
    <row r="53" spans="1:14" ht="15" customHeight="1">
      <c r="A53" s="57"/>
      <c r="B53" s="25"/>
      <c r="C53" s="60"/>
      <c r="D53" s="32">
        <v>1</v>
      </c>
      <c r="E53" s="27">
        <v>0</v>
      </c>
      <c r="F53" s="28">
        <v>1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</row>
    <row r="54" spans="1:14" ht="15" customHeight="1">
      <c r="A54" s="57"/>
      <c r="B54" s="25"/>
      <c r="C54" s="59" t="s">
        <v>231</v>
      </c>
      <c r="D54" s="29">
        <v>923</v>
      </c>
      <c r="E54" s="30">
        <v>0</v>
      </c>
      <c r="F54" s="31">
        <v>0</v>
      </c>
      <c r="G54" s="31">
        <v>923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</row>
    <row r="55" spans="1:14" ht="15" customHeight="1">
      <c r="A55" s="57"/>
      <c r="B55" s="25"/>
      <c r="C55" s="60"/>
      <c r="D55" s="32">
        <v>1</v>
      </c>
      <c r="E55" s="27">
        <v>0</v>
      </c>
      <c r="F55" s="28">
        <v>0</v>
      </c>
      <c r="G55" s="28">
        <v>1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</row>
    <row r="56" spans="1:14" ht="15" customHeight="1">
      <c r="A56" s="57"/>
      <c r="B56" s="25"/>
      <c r="C56" s="59" t="s">
        <v>8</v>
      </c>
      <c r="D56" s="29">
        <v>1215</v>
      </c>
      <c r="E56" s="30">
        <v>0</v>
      </c>
      <c r="F56" s="31">
        <v>0</v>
      </c>
      <c r="G56" s="31">
        <v>0</v>
      </c>
      <c r="H56" s="31">
        <v>1215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</row>
    <row r="57" spans="1:14" ht="15" customHeight="1">
      <c r="A57" s="57"/>
      <c r="B57" s="25"/>
      <c r="C57" s="60"/>
      <c r="D57" s="32">
        <v>1</v>
      </c>
      <c r="E57" s="27">
        <v>0</v>
      </c>
      <c r="F57" s="28">
        <v>0</v>
      </c>
      <c r="G57" s="28">
        <v>0</v>
      </c>
      <c r="H57" s="28">
        <v>1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</row>
    <row r="58" spans="1:14" ht="15" customHeight="1">
      <c r="A58" s="57"/>
      <c r="B58" s="25"/>
      <c r="C58" s="59" t="s">
        <v>232</v>
      </c>
      <c r="D58" s="29">
        <v>2062</v>
      </c>
      <c r="E58" s="30">
        <v>0</v>
      </c>
      <c r="F58" s="31">
        <v>0</v>
      </c>
      <c r="G58" s="31">
        <v>0</v>
      </c>
      <c r="H58" s="31">
        <v>0</v>
      </c>
      <c r="I58" s="31">
        <v>2062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</row>
    <row r="59" spans="1:14" ht="15" customHeight="1">
      <c r="A59" s="57"/>
      <c r="B59" s="25"/>
      <c r="C59" s="60"/>
      <c r="D59" s="32">
        <v>1</v>
      </c>
      <c r="E59" s="27">
        <v>0</v>
      </c>
      <c r="F59" s="28">
        <v>0</v>
      </c>
      <c r="G59" s="28">
        <v>0</v>
      </c>
      <c r="H59" s="28">
        <v>0</v>
      </c>
      <c r="I59" s="28">
        <v>1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</row>
    <row r="60" spans="1:14" ht="15" customHeight="1">
      <c r="A60" s="57"/>
      <c r="B60" s="25"/>
      <c r="C60" s="59" t="s">
        <v>14</v>
      </c>
      <c r="D60" s="29">
        <v>1141</v>
      </c>
      <c r="E60" s="30">
        <v>0</v>
      </c>
      <c r="F60" s="31">
        <v>0</v>
      </c>
      <c r="G60" s="31">
        <v>0</v>
      </c>
      <c r="H60" s="31">
        <v>0</v>
      </c>
      <c r="I60" s="31">
        <v>0</v>
      </c>
      <c r="J60" s="31">
        <v>1141</v>
      </c>
      <c r="K60" s="31">
        <v>0</v>
      </c>
      <c r="L60" s="31">
        <v>0</v>
      </c>
      <c r="M60" s="31">
        <v>0</v>
      </c>
      <c r="N60" s="31">
        <v>0</v>
      </c>
    </row>
    <row r="61" spans="1:14" ht="15" customHeight="1">
      <c r="A61" s="57"/>
      <c r="B61" s="25"/>
      <c r="C61" s="60"/>
      <c r="D61" s="32">
        <v>1</v>
      </c>
      <c r="E61" s="27">
        <v>0</v>
      </c>
      <c r="F61" s="28">
        <v>0</v>
      </c>
      <c r="G61" s="28">
        <v>0</v>
      </c>
      <c r="H61" s="28">
        <v>0</v>
      </c>
      <c r="I61" s="28">
        <v>0</v>
      </c>
      <c r="J61" s="28">
        <v>1</v>
      </c>
      <c r="K61" s="28">
        <v>0</v>
      </c>
      <c r="L61" s="28">
        <v>0</v>
      </c>
      <c r="M61" s="28">
        <v>0</v>
      </c>
      <c r="N61" s="28">
        <v>0</v>
      </c>
    </row>
    <row r="62" spans="1:14" ht="15" customHeight="1">
      <c r="A62" s="57"/>
      <c r="B62" s="25"/>
      <c r="C62" s="59" t="s">
        <v>5</v>
      </c>
      <c r="D62" s="29">
        <v>2265</v>
      </c>
      <c r="E62" s="30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2265</v>
      </c>
      <c r="L62" s="31">
        <v>0</v>
      </c>
      <c r="M62" s="31">
        <v>0</v>
      </c>
      <c r="N62" s="31">
        <v>0</v>
      </c>
    </row>
    <row r="63" spans="1:14" ht="15" customHeight="1">
      <c r="A63" s="57"/>
      <c r="B63" s="25"/>
      <c r="C63" s="60"/>
      <c r="D63" s="32">
        <v>1</v>
      </c>
      <c r="E63" s="27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1</v>
      </c>
      <c r="L63" s="28">
        <v>0</v>
      </c>
      <c r="M63" s="28">
        <v>0</v>
      </c>
      <c r="N63" s="28">
        <v>0</v>
      </c>
    </row>
    <row r="64" spans="1:14" ht="15" customHeight="1">
      <c r="A64" s="57"/>
      <c r="B64" s="25"/>
      <c r="C64" s="59" t="s">
        <v>11</v>
      </c>
      <c r="D64" s="29">
        <v>1187</v>
      </c>
      <c r="E64" s="30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1187</v>
      </c>
      <c r="M64" s="31">
        <v>0</v>
      </c>
      <c r="N64" s="31">
        <v>0</v>
      </c>
    </row>
    <row r="65" spans="1:14" ht="15" customHeight="1">
      <c r="A65" s="57"/>
      <c r="B65" s="25"/>
      <c r="C65" s="60"/>
      <c r="D65" s="32">
        <v>1</v>
      </c>
      <c r="E65" s="27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1</v>
      </c>
      <c r="M65" s="28">
        <v>0</v>
      </c>
      <c r="N65" s="28">
        <v>0</v>
      </c>
    </row>
    <row r="66" spans="1:14" ht="15" customHeight="1">
      <c r="A66" s="57"/>
      <c r="B66" s="25"/>
      <c r="C66" s="59" t="s">
        <v>18</v>
      </c>
      <c r="D66" s="29">
        <v>2539</v>
      </c>
      <c r="E66" s="30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2539</v>
      </c>
      <c r="N66" s="31">
        <v>0</v>
      </c>
    </row>
    <row r="67" spans="1:14" ht="15" customHeight="1">
      <c r="A67" s="57"/>
      <c r="B67" s="43"/>
      <c r="C67" s="61"/>
      <c r="D67" s="44">
        <v>1</v>
      </c>
      <c r="E67" s="45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1</v>
      </c>
      <c r="N67" s="46">
        <v>0</v>
      </c>
    </row>
    <row r="68" spans="1:14" ht="15" customHeight="1">
      <c r="A68" s="57"/>
      <c r="B68" s="25" t="s">
        <v>206</v>
      </c>
      <c r="C68" s="67" t="s">
        <v>233</v>
      </c>
      <c r="D68" s="22">
        <v>2952</v>
      </c>
      <c r="E68" s="23">
        <v>495</v>
      </c>
      <c r="F68" s="24">
        <v>411</v>
      </c>
      <c r="G68" s="24">
        <v>166</v>
      </c>
      <c r="H68" s="24">
        <v>203</v>
      </c>
      <c r="I68" s="24">
        <v>541</v>
      </c>
      <c r="J68" s="24">
        <v>191</v>
      </c>
      <c r="K68" s="24">
        <v>413</v>
      </c>
      <c r="L68" s="24">
        <v>195</v>
      </c>
      <c r="M68" s="24">
        <v>337</v>
      </c>
      <c r="N68" s="24">
        <v>0</v>
      </c>
    </row>
    <row r="69" spans="1:14" ht="15" customHeight="1">
      <c r="A69" s="57"/>
      <c r="B69" s="25"/>
      <c r="C69" s="60"/>
      <c r="D69" s="32">
        <v>1</v>
      </c>
      <c r="E69" s="27">
        <v>0.1676829268292683</v>
      </c>
      <c r="F69" s="28">
        <v>0.13922764227642276</v>
      </c>
      <c r="G69" s="28">
        <v>5.6233062330623307E-2</v>
      </c>
      <c r="H69" s="28">
        <v>6.8766937669376693E-2</v>
      </c>
      <c r="I69" s="28">
        <v>0.18326558265582657</v>
      </c>
      <c r="J69" s="28">
        <v>6.4701897018970195E-2</v>
      </c>
      <c r="K69" s="28">
        <v>0.13990514905149051</v>
      </c>
      <c r="L69" s="28">
        <v>6.605691056910569E-2</v>
      </c>
      <c r="M69" s="28">
        <v>0.11415989159891599</v>
      </c>
      <c r="N69" s="28">
        <v>0</v>
      </c>
    </row>
    <row r="70" spans="1:14" ht="15" customHeight="1">
      <c r="A70" s="57"/>
      <c r="B70" s="25"/>
      <c r="C70" s="59" t="s">
        <v>234</v>
      </c>
      <c r="D70" s="29">
        <v>2912</v>
      </c>
      <c r="E70" s="30">
        <v>580</v>
      </c>
      <c r="F70" s="31">
        <v>358</v>
      </c>
      <c r="G70" s="31">
        <v>136</v>
      </c>
      <c r="H70" s="31">
        <v>196</v>
      </c>
      <c r="I70" s="31">
        <v>353</v>
      </c>
      <c r="J70" s="31">
        <v>205</v>
      </c>
      <c r="K70" s="31">
        <v>417</v>
      </c>
      <c r="L70" s="31">
        <v>176</v>
      </c>
      <c r="M70" s="31">
        <v>491</v>
      </c>
      <c r="N70" s="31">
        <v>0</v>
      </c>
    </row>
    <row r="71" spans="1:14" ht="15" customHeight="1">
      <c r="A71" s="57"/>
      <c r="B71" s="25"/>
      <c r="C71" s="60"/>
      <c r="D71" s="32">
        <v>1</v>
      </c>
      <c r="E71" s="27">
        <v>0.19917582417582416</v>
      </c>
      <c r="F71" s="28">
        <v>0.12293956043956043</v>
      </c>
      <c r="G71" s="28">
        <v>4.6703296703296704E-2</v>
      </c>
      <c r="H71" s="28">
        <v>6.7307692307692304E-2</v>
      </c>
      <c r="I71" s="28">
        <v>0.12122252747252747</v>
      </c>
      <c r="J71" s="28">
        <v>7.0398351648351648E-2</v>
      </c>
      <c r="K71" s="28">
        <v>0.14320054945054944</v>
      </c>
      <c r="L71" s="28">
        <v>6.043956043956044E-2</v>
      </c>
      <c r="M71" s="28">
        <v>0.16861263736263737</v>
      </c>
      <c r="N71" s="28">
        <v>0</v>
      </c>
    </row>
    <row r="72" spans="1:14" ht="15" customHeight="1">
      <c r="A72" s="57"/>
      <c r="B72" s="25"/>
      <c r="C72" s="59" t="s">
        <v>235</v>
      </c>
      <c r="D72" s="29">
        <v>3812</v>
      </c>
      <c r="E72" s="30">
        <v>741</v>
      </c>
      <c r="F72" s="31">
        <v>535</v>
      </c>
      <c r="G72" s="31">
        <v>257</v>
      </c>
      <c r="H72" s="31">
        <v>343</v>
      </c>
      <c r="I72" s="31">
        <v>495</v>
      </c>
      <c r="J72" s="31">
        <v>259</v>
      </c>
      <c r="K72" s="31">
        <v>433</v>
      </c>
      <c r="L72" s="31">
        <v>213</v>
      </c>
      <c r="M72" s="31">
        <v>536</v>
      </c>
      <c r="N72" s="31">
        <v>0</v>
      </c>
    </row>
    <row r="73" spans="1:14" ht="15" customHeight="1">
      <c r="A73" s="57"/>
      <c r="B73" s="25"/>
      <c r="C73" s="60"/>
      <c r="D73" s="32">
        <v>1</v>
      </c>
      <c r="E73" s="27">
        <v>0.19438614900314796</v>
      </c>
      <c r="F73" s="28">
        <v>0.14034627492130117</v>
      </c>
      <c r="G73" s="28">
        <v>6.7418677859391402E-2</v>
      </c>
      <c r="H73" s="28">
        <v>8.9979013641133268E-2</v>
      </c>
      <c r="I73" s="28">
        <v>0.12985309548793283</v>
      </c>
      <c r="J73" s="28">
        <v>6.7943336831059811E-2</v>
      </c>
      <c r="K73" s="28">
        <v>0.11358866736621197</v>
      </c>
      <c r="L73" s="28">
        <v>5.5876180482686257E-2</v>
      </c>
      <c r="M73" s="28">
        <v>0.14060860440713535</v>
      </c>
      <c r="N73" s="28">
        <v>0</v>
      </c>
    </row>
    <row r="74" spans="1:14" ht="15" customHeight="1">
      <c r="A74" s="57"/>
      <c r="B74" s="25"/>
      <c r="C74" s="59" t="s">
        <v>236</v>
      </c>
      <c r="D74" s="29">
        <v>2750</v>
      </c>
      <c r="E74" s="30">
        <v>471</v>
      </c>
      <c r="F74" s="31">
        <v>402</v>
      </c>
      <c r="G74" s="31">
        <v>187</v>
      </c>
      <c r="H74" s="31">
        <v>209</v>
      </c>
      <c r="I74" s="31">
        <v>287</v>
      </c>
      <c r="J74" s="31">
        <v>208</v>
      </c>
      <c r="K74" s="31">
        <v>300</v>
      </c>
      <c r="L74" s="31">
        <v>188</v>
      </c>
      <c r="M74" s="31">
        <v>498</v>
      </c>
      <c r="N74" s="31">
        <v>0</v>
      </c>
    </row>
    <row r="75" spans="1:14" ht="15" customHeight="1">
      <c r="A75" s="57"/>
      <c r="B75" s="25"/>
      <c r="C75" s="60"/>
      <c r="D75" s="32">
        <v>1</v>
      </c>
      <c r="E75" s="27">
        <v>0.17127272727272727</v>
      </c>
      <c r="F75" s="28">
        <v>0.14618181818181819</v>
      </c>
      <c r="G75" s="28">
        <v>6.8000000000000005E-2</v>
      </c>
      <c r="H75" s="28">
        <v>7.5999999999999998E-2</v>
      </c>
      <c r="I75" s="28">
        <v>0.10436363636363637</v>
      </c>
      <c r="J75" s="28">
        <v>7.563636363636364E-2</v>
      </c>
      <c r="K75" s="28">
        <v>0.10909090909090909</v>
      </c>
      <c r="L75" s="28">
        <v>6.8363636363636363E-2</v>
      </c>
      <c r="M75" s="28">
        <v>0.18109090909090908</v>
      </c>
      <c r="N75" s="28">
        <v>0</v>
      </c>
    </row>
    <row r="76" spans="1:14" ht="15" customHeight="1">
      <c r="A76" s="57"/>
      <c r="B76" s="25"/>
      <c r="C76" s="59" t="s">
        <v>237</v>
      </c>
      <c r="D76" s="29">
        <v>1585</v>
      </c>
      <c r="E76" s="30">
        <v>258</v>
      </c>
      <c r="F76" s="31">
        <v>162</v>
      </c>
      <c r="G76" s="31">
        <v>87</v>
      </c>
      <c r="H76" s="31">
        <v>144</v>
      </c>
      <c r="I76" s="31">
        <v>172</v>
      </c>
      <c r="J76" s="31">
        <v>120</v>
      </c>
      <c r="K76" s="31">
        <v>196</v>
      </c>
      <c r="L76" s="31">
        <v>160</v>
      </c>
      <c r="M76" s="31">
        <v>286</v>
      </c>
      <c r="N76" s="31">
        <v>0</v>
      </c>
    </row>
    <row r="77" spans="1:14" ht="15" customHeight="1">
      <c r="A77" s="57"/>
      <c r="B77" s="25"/>
      <c r="C77" s="60"/>
      <c r="D77" s="32">
        <v>1</v>
      </c>
      <c r="E77" s="27">
        <v>0.16277602523659307</v>
      </c>
      <c r="F77" s="28">
        <v>0.10220820189274447</v>
      </c>
      <c r="G77" s="28">
        <v>5.4889589905362773E-2</v>
      </c>
      <c r="H77" s="28">
        <v>9.0851735015772872E-2</v>
      </c>
      <c r="I77" s="28">
        <v>0.1085173501577287</v>
      </c>
      <c r="J77" s="28">
        <v>7.5709779179810727E-2</v>
      </c>
      <c r="K77" s="28">
        <v>0.12365930599369085</v>
      </c>
      <c r="L77" s="28">
        <v>0.10094637223974763</v>
      </c>
      <c r="M77" s="28">
        <v>0.1804416403785489</v>
      </c>
      <c r="N77" s="28">
        <v>0</v>
      </c>
    </row>
    <row r="78" spans="1:14" ht="15" customHeight="1">
      <c r="A78" s="57"/>
      <c r="B78" s="25"/>
      <c r="C78" s="59" t="s">
        <v>238</v>
      </c>
      <c r="D78" s="29">
        <v>1329</v>
      </c>
      <c r="E78" s="30">
        <v>174</v>
      </c>
      <c r="F78" s="31">
        <v>65</v>
      </c>
      <c r="G78" s="31">
        <v>59</v>
      </c>
      <c r="H78" s="31">
        <v>82</v>
      </c>
      <c r="I78" s="31">
        <v>128</v>
      </c>
      <c r="J78" s="31">
        <v>88</v>
      </c>
      <c r="K78" s="31">
        <v>395</v>
      </c>
      <c r="L78" s="31">
        <v>142</v>
      </c>
      <c r="M78" s="31">
        <v>196</v>
      </c>
      <c r="N78" s="31">
        <v>0</v>
      </c>
    </row>
    <row r="79" spans="1:14" ht="15" customHeight="1">
      <c r="A79" s="57"/>
      <c r="B79" s="25"/>
      <c r="C79" s="60"/>
      <c r="D79" s="32">
        <v>1</v>
      </c>
      <c r="E79" s="27">
        <v>0.1309255079006772</v>
      </c>
      <c r="F79" s="28">
        <v>4.8908954100827691E-2</v>
      </c>
      <c r="G79" s="28">
        <v>4.439428141459744E-2</v>
      </c>
      <c r="H79" s="28">
        <v>6.1700526711813392E-2</v>
      </c>
      <c r="I79" s="28">
        <v>9.6313017306245294E-2</v>
      </c>
      <c r="J79" s="28">
        <v>6.6215199398043642E-2</v>
      </c>
      <c r="K79" s="28">
        <v>0.29721595184349137</v>
      </c>
      <c r="L79" s="28">
        <v>0.10684725357411588</v>
      </c>
      <c r="M79" s="28">
        <v>0.14747930775018811</v>
      </c>
      <c r="N79" s="28">
        <v>0</v>
      </c>
    </row>
    <row r="80" spans="1:14" ht="15" customHeight="1">
      <c r="A80" s="57"/>
      <c r="B80" s="25"/>
      <c r="C80" s="59" t="s">
        <v>239</v>
      </c>
      <c r="D80" s="29">
        <v>686</v>
      </c>
      <c r="E80" s="30">
        <v>124</v>
      </c>
      <c r="F80" s="31">
        <v>39</v>
      </c>
      <c r="G80" s="31">
        <v>31</v>
      </c>
      <c r="H80" s="31">
        <v>34</v>
      </c>
      <c r="I80" s="31">
        <v>83</v>
      </c>
      <c r="J80" s="31">
        <v>59</v>
      </c>
      <c r="K80" s="31">
        <v>103</v>
      </c>
      <c r="L80" s="31">
        <v>89</v>
      </c>
      <c r="M80" s="31">
        <v>124</v>
      </c>
      <c r="N80" s="31">
        <v>0</v>
      </c>
    </row>
    <row r="81" spans="1:14" ht="15" customHeight="1">
      <c r="A81" s="57"/>
      <c r="B81" s="25"/>
      <c r="C81" s="60"/>
      <c r="D81" s="32">
        <v>1</v>
      </c>
      <c r="E81" s="27">
        <v>0.18075801749271136</v>
      </c>
      <c r="F81" s="28">
        <v>5.6851311953352766E-2</v>
      </c>
      <c r="G81" s="28">
        <v>4.5189504373177841E-2</v>
      </c>
      <c r="H81" s="28">
        <v>4.9562682215743441E-2</v>
      </c>
      <c r="I81" s="28">
        <v>0.12099125364431487</v>
      </c>
      <c r="J81" s="28">
        <v>8.600583090379009E-2</v>
      </c>
      <c r="K81" s="28">
        <v>0.15014577259475217</v>
      </c>
      <c r="L81" s="28">
        <v>0.12973760932944606</v>
      </c>
      <c r="M81" s="28">
        <v>0.18075801749271136</v>
      </c>
      <c r="N81" s="28">
        <v>0</v>
      </c>
    </row>
    <row r="82" spans="1:14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</row>
    <row r="83" spans="1:14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57"/>
      <c r="B84" s="25" t="s">
        <v>240</v>
      </c>
      <c r="C84" s="67" t="s">
        <v>241</v>
      </c>
      <c r="D84" s="22">
        <v>4187</v>
      </c>
      <c r="E84" s="23">
        <v>685</v>
      </c>
      <c r="F84" s="24">
        <v>489</v>
      </c>
      <c r="G84" s="24">
        <v>197</v>
      </c>
      <c r="H84" s="24">
        <v>342</v>
      </c>
      <c r="I84" s="24">
        <v>644</v>
      </c>
      <c r="J84" s="24">
        <v>380</v>
      </c>
      <c r="K84" s="24">
        <v>633</v>
      </c>
      <c r="L84" s="24">
        <v>293</v>
      </c>
      <c r="M84" s="24">
        <v>524</v>
      </c>
      <c r="N84" s="24">
        <v>0</v>
      </c>
    </row>
    <row r="85" spans="1:14" ht="15" customHeight="1">
      <c r="A85" s="57"/>
      <c r="B85" s="25" t="s">
        <v>242</v>
      </c>
      <c r="C85" s="60"/>
      <c r="D85" s="32">
        <v>1</v>
      </c>
      <c r="E85" s="27">
        <v>0.16360162407451637</v>
      </c>
      <c r="F85" s="28">
        <v>0.11679006448531168</v>
      </c>
      <c r="G85" s="28">
        <v>4.7050394076904707E-2</v>
      </c>
      <c r="H85" s="28">
        <v>8.1681394793408163E-2</v>
      </c>
      <c r="I85" s="28">
        <v>0.15380941007881538</v>
      </c>
      <c r="J85" s="28">
        <v>9.0757105326009072E-2</v>
      </c>
      <c r="K85" s="28">
        <v>0.15118223071411513</v>
      </c>
      <c r="L85" s="28">
        <v>6.9978504896106991E-2</v>
      </c>
      <c r="M85" s="28">
        <v>0.12514927155481251</v>
      </c>
      <c r="N85" s="28">
        <v>0</v>
      </c>
    </row>
    <row r="86" spans="1:14" ht="15" customHeight="1">
      <c r="A86" s="57"/>
      <c r="B86" s="25" t="s">
        <v>243</v>
      </c>
      <c r="C86" s="59" t="s">
        <v>244</v>
      </c>
      <c r="D86" s="29">
        <v>3737</v>
      </c>
      <c r="E86" s="30">
        <v>723</v>
      </c>
      <c r="F86" s="31">
        <v>519</v>
      </c>
      <c r="G86" s="31">
        <v>259</v>
      </c>
      <c r="H86" s="31">
        <v>264</v>
      </c>
      <c r="I86" s="31">
        <v>470</v>
      </c>
      <c r="J86" s="31">
        <v>263</v>
      </c>
      <c r="K86" s="31">
        <v>501</v>
      </c>
      <c r="L86" s="31">
        <v>262</v>
      </c>
      <c r="M86" s="31">
        <v>476</v>
      </c>
      <c r="N86" s="31">
        <v>0</v>
      </c>
    </row>
    <row r="87" spans="1:14" ht="15" customHeight="1">
      <c r="A87" s="57"/>
      <c r="B87" s="25"/>
      <c r="C87" s="60"/>
      <c r="D87" s="32">
        <v>1</v>
      </c>
      <c r="E87" s="27">
        <v>0.19347069842119347</v>
      </c>
      <c r="F87" s="28">
        <v>0.13888145571313887</v>
      </c>
      <c r="G87" s="28">
        <v>6.9306930693069313E-2</v>
      </c>
      <c r="H87" s="28">
        <v>7.064490232807065E-2</v>
      </c>
      <c r="I87" s="28">
        <v>0.12576933369012577</v>
      </c>
      <c r="J87" s="28">
        <v>7.0377308001070379E-2</v>
      </c>
      <c r="K87" s="28">
        <v>0.13406475782713406</v>
      </c>
      <c r="L87" s="28">
        <v>7.0109713674070109E-2</v>
      </c>
      <c r="M87" s="28">
        <v>0.12737489965212737</v>
      </c>
      <c r="N87" s="28">
        <v>0</v>
      </c>
    </row>
    <row r="88" spans="1:14" ht="15" customHeight="1">
      <c r="A88" s="57"/>
      <c r="B88" s="25"/>
      <c r="C88" s="59" t="s">
        <v>245</v>
      </c>
      <c r="D88" s="29">
        <v>2220</v>
      </c>
      <c r="E88" s="30">
        <v>407</v>
      </c>
      <c r="F88" s="31">
        <v>323</v>
      </c>
      <c r="G88" s="31">
        <v>168</v>
      </c>
      <c r="H88" s="31">
        <v>224</v>
      </c>
      <c r="I88" s="31">
        <v>242</v>
      </c>
      <c r="J88" s="31">
        <v>168</v>
      </c>
      <c r="K88" s="31">
        <v>254</v>
      </c>
      <c r="L88" s="31">
        <v>132</v>
      </c>
      <c r="M88" s="31">
        <v>302</v>
      </c>
      <c r="N88" s="31">
        <v>0</v>
      </c>
    </row>
    <row r="89" spans="1:14" ht="15" customHeight="1">
      <c r="A89" s="57"/>
      <c r="B89" s="25"/>
      <c r="C89" s="60"/>
      <c r="D89" s="32">
        <v>1</v>
      </c>
      <c r="E89" s="27">
        <v>0.18333333333333332</v>
      </c>
      <c r="F89" s="28">
        <v>0.14549549549549551</v>
      </c>
      <c r="G89" s="28">
        <v>7.567567567567568E-2</v>
      </c>
      <c r="H89" s="28">
        <v>0.1009009009009009</v>
      </c>
      <c r="I89" s="28">
        <v>0.10900900900900901</v>
      </c>
      <c r="J89" s="28">
        <v>7.567567567567568E-2</v>
      </c>
      <c r="K89" s="28">
        <v>0.11441441441441441</v>
      </c>
      <c r="L89" s="28">
        <v>5.9459459459459463E-2</v>
      </c>
      <c r="M89" s="28">
        <v>0.13603603603603603</v>
      </c>
      <c r="N89" s="28">
        <v>0</v>
      </c>
    </row>
    <row r="90" spans="1:14" ht="15" customHeight="1">
      <c r="A90" s="57"/>
      <c r="B90" s="25"/>
      <c r="C90" s="59" t="s">
        <v>246</v>
      </c>
      <c r="D90" s="29">
        <v>3166</v>
      </c>
      <c r="E90" s="30">
        <v>636</v>
      </c>
      <c r="F90" s="31">
        <v>424</v>
      </c>
      <c r="G90" s="31">
        <v>191</v>
      </c>
      <c r="H90" s="31">
        <v>206</v>
      </c>
      <c r="I90" s="31">
        <v>420</v>
      </c>
      <c r="J90" s="31">
        <v>193</v>
      </c>
      <c r="K90" s="31">
        <v>408</v>
      </c>
      <c r="L90" s="31">
        <v>186</v>
      </c>
      <c r="M90" s="31">
        <v>502</v>
      </c>
      <c r="N90" s="31">
        <v>0</v>
      </c>
    </row>
    <row r="91" spans="1:14" ht="15" customHeight="1">
      <c r="A91" s="57"/>
      <c r="B91" s="25"/>
      <c r="C91" s="60"/>
      <c r="D91" s="32">
        <v>1</v>
      </c>
      <c r="E91" s="27">
        <v>0.20088439671509792</v>
      </c>
      <c r="F91" s="28">
        <v>0.13392293114339862</v>
      </c>
      <c r="G91" s="28">
        <v>6.0328490208464938E-2</v>
      </c>
      <c r="H91" s="28">
        <v>6.5066329753632343E-2</v>
      </c>
      <c r="I91" s="28">
        <v>0.13265950726468731</v>
      </c>
      <c r="J91" s="28">
        <v>6.0960202147820594E-2</v>
      </c>
      <c r="K91" s="28">
        <v>0.12886923562855337</v>
      </c>
      <c r="L91" s="28">
        <v>5.8749210360075806E-2</v>
      </c>
      <c r="M91" s="28">
        <v>0.15855969677826912</v>
      </c>
      <c r="N91" s="28">
        <v>0</v>
      </c>
    </row>
    <row r="92" spans="1:14" ht="15" customHeight="1">
      <c r="A92" s="57"/>
      <c r="B92" s="25"/>
      <c r="C92" s="59" t="s">
        <v>247</v>
      </c>
      <c r="D92" s="29">
        <v>1639</v>
      </c>
      <c r="E92" s="30">
        <v>268</v>
      </c>
      <c r="F92" s="31">
        <v>160</v>
      </c>
      <c r="G92" s="31">
        <v>72</v>
      </c>
      <c r="H92" s="31">
        <v>108</v>
      </c>
      <c r="I92" s="31">
        <v>198</v>
      </c>
      <c r="J92" s="31">
        <v>80</v>
      </c>
      <c r="K92" s="31">
        <v>261</v>
      </c>
      <c r="L92" s="31">
        <v>158</v>
      </c>
      <c r="M92" s="31">
        <v>334</v>
      </c>
      <c r="N92" s="31">
        <v>0</v>
      </c>
    </row>
    <row r="93" spans="1:14" ht="15" customHeight="1">
      <c r="A93" s="57"/>
      <c r="B93" s="25"/>
      <c r="C93" s="60"/>
      <c r="D93" s="32">
        <v>1</v>
      </c>
      <c r="E93" s="27">
        <v>0.16351433801098231</v>
      </c>
      <c r="F93" s="28">
        <v>9.762050030506407E-2</v>
      </c>
      <c r="G93" s="28">
        <v>4.3929225137278829E-2</v>
      </c>
      <c r="H93" s="28">
        <v>6.5893837705918237E-2</v>
      </c>
      <c r="I93" s="28">
        <v>0.12080536912751678</v>
      </c>
      <c r="J93" s="28">
        <v>4.8810250152532035E-2</v>
      </c>
      <c r="K93" s="28">
        <v>0.15924344112263575</v>
      </c>
      <c r="L93" s="28">
        <v>9.6400244051250764E-2</v>
      </c>
      <c r="M93" s="28">
        <v>0.20378279438682123</v>
      </c>
      <c r="N93" s="28">
        <v>0</v>
      </c>
    </row>
    <row r="94" spans="1:14" ht="15" customHeight="1">
      <c r="A94" s="57"/>
      <c r="B94" s="25"/>
      <c r="C94" s="59" t="s">
        <v>248</v>
      </c>
      <c r="D94" s="29">
        <v>403</v>
      </c>
      <c r="E94" s="30">
        <v>33</v>
      </c>
      <c r="F94" s="31">
        <v>37</v>
      </c>
      <c r="G94" s="31">
        <v>11</v>
      </c>
      <c r="H94" s="31">
        <v>38</v>
      </c>
      <c r="I94" s="31">
        <v>39</v>
      </c>
      <c r="J94" s="31">
        <v>13</v>
      </c>
      <c r="K94" s="31">
        <v>82</v>
      </c>
      <c r="L94" s="31">
        <v>67</v>
      </c>
      <c r="M94" s="31">
        <v>83</v>
      </c>
      <c r="N94" s="31">
        <v>0</v>
      </c>
    </row>
    <row r="95" spans="1:14" ht="15" customHeight="1">
      <c r="A95" s="57"/>
      <c r="B95" s="25"/>
      <c r="C95" s="60"/>
      <c r="D95" s="32">
        <v>1</v>
      </c>
      <c r="E95" s="27">
        <v>8.1885856079404462E-2</v>
      </c>
      <c r="F95" s="28">
        <v>9.1811414392059559E-2</v>
      </c>
      <c r="G95" s="28">
        <v>2.729528535980149E-2</v>
      </c>
      <c r="H95" s="28">
        <v>9.4292803970223327E-2</v>
      </c>
      <c r="I95" s="28">
        <v>9.6774193548387094E-2</v>
      </c>
      <c r="J95" s="28">
        <v>3.2258064516129031E-2</v>
      </c>
      <c r="K95" s="28">
        <v>0.20347394540942929</v>
      </c>
      <c r="L95" s="28">
        <v>0.16625310173697269</v>
      </c>
      <c r="M95" s="28">
        <v>0.20595533498759305</v>
      </c>
      <c r="N95" s="28">
        <v>0</v>
      </c>
    </row>
    <row r="96" spans="1:14" ht="15" customHeight="1">
      <c r="A96" s="57"/>
      <c r="B96" s="25"/>
      <c r="C96" s="59" t="s">
        <v>249</v>
      </c>
      <c r="D96" s="29">
        <v>373</v>
      </c>
      <c r="E96" s="30">
        <v>45</v>
      </c>
      <c r="F96" s="31">
        <v>17</v>
      </c>
      <c r="G96" s="31">
        <v>11</v>
      </c>
      <c r="H96" s="31">
        <v>18</v>
      </c>
      <c r="I96" s="31">
        <v>38</v>
      </c>
      <c r="J96" s="31">
        <v>26</v>
      </c>
      <c r="K96" s="31">
        <v>80</v>
      </c>
      <c r="L96" s="31">
        <v>62</v>
      </c>
      <c r="M96" s="31">
        <v>76</v>
      </c>
      <c r="N96" s="31">
        <v>0</v>
      </c>
    </row>
    <row r="97" spans="1:14" ht="15" customHeight="1">
      <c r="A97" s="57"/>
      <c r="B97" s="25"/>
      <c r="C97" s="60"/>
      <c r="D97" s="32">
        <v>1</v>
      </c>
      <c r="E97" s="27">
        <v>0.12064343163538874</v>
      </c>
      <c r="F97" s="28">
        <v>4.5576407506702415E-2</v>
      </c>
      <c r="G97" s="28">
        <v>2.9490616621983913E-2</v>
      </c>
      <c r="H97" s="28">
        <v>4.8257372654155493E-2</v>
      </c>
      <c r="I97" s="28">
        <v>0.10187667560321716</v>
      </c>
      <c r="J97" s="28">
        <v>6.9705093833780166E-2</v>
      </c>
      <c r="K97" s="28">
        <v>0.21447721179624665</v>
      </c>
      <c r="L97" s="28">
        <v>0.16621983914209115</v>
      </c>
      <c r="M97" s="28">
        <v>0.20375335120643431</v>
      </c>
      <c r="N97" s="28">
        <v>0</v>
      </c>
    </row>
    <row r="98" spans="1:14" ht="15" customHeight="1">
      <c r="A98" s="57"/>
      <c r="B98" s="25"/>
      <c r="C98" s="59" t="s">
        <v>250</v>
      </c>
      <c r="D98" s="29">
        <v>28</v>
      </c>
      <c r="E98" s="30">
        <v>4</v>
      </c>
      <c r="F98" s="31">
        <v>1</v>
      </c>
      <c r="G98" s="31">
        <v>1</v>
      </c>
      <c r="H98" s="31">
        <v>2</v>
      </c>
      <c r="I98" s="31">
        <v>4</v>
      </c>
      <c r="J98" s="31">
        <v>2</v>
      </c>
      <c r="K98" s="31">
        <v>5</v>
      </c>
      <c r="L98" s="31">
        <v>3</v>
      </c>
      <c r="M98" s="31">
        <v>6</v>
      </c>
      <c r="N98" s="31">
        <v>0</v>
      </c>
    </row>
    <row r="99" spans="1:14" ht="15" customHeight="1">
      <c r="A99" s="57"/>
      <c r="B99" s="25"/>
      <c r="C99" s="60"/>
      <c r="D99" s="32">
        <v>1</v>
      </c>
      <c r="E99" s="27">
        <v>0.14285714285714285</v>
      </c>
      <c r="F99" s="28">
        <v>3.5714285714285712E-2</v>
      </c>
      <c r="G99" s="28">
        <v>3.5714285714285712E-2</v>
      </c>
      <c r="H99" s="28">
        <v>7.1428571428571425E-2</v>
      </c>
      <c r="I99" s="28">
        <v>0.14285714285714285</v>
      </c>
      <c r="J99" s="28">
        <v>7.1428571428571425E-2</v>
      </c>
      <c r="K99" s="28">
        <v>0.17857142857142858</v>
      </c>
      <c r="L99" s="28">
        <v>0.10714285714285714</v>
      </c>
      <c r="M99" s="28">
        <v>0.21428571428571427</v>
      </c>
      <c r="N99" s="28">
        <v>0</v>
      </c>
    </row>
    <row r="100" spans="1:14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1</v>
      </c>
      <c r="N100" s="31">
        <v>0</v>
      </c>
    </row>
    <row r="101" spans="1:14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N9">
    <cfRule type="top10" dxfId="2593" priority="56" rank="1"/>
  </conditionalFormatting>
  <conditionalFormatting sqref="E67:N67">
    <cfRule type="top10" dxfId="2592" priority="49" rank="1"/>
  </conditionalFormatting>
  <conditionalFormatting sqref="E65:N65">
    <cfRule type="top10" dxfId="2591" priority="48" rank="1"/>
  </conditionalFormatting>
  <conditionalFormatting sqref="E63:N63">
    <cfRule type="top10" dxfId="2590" priority="47" rank="1"/>
  </conditionalFormatting>
  <conditionalFormatting sqref="E61:N61">
    <cfRule type="top10" dxfId="2589" priority="46" rank="1"/>
  </conditionalFormatting>
  <conditionalFormatting sqref="E59:N59">
    <cfRule type="top10" dxfId="2588" priority="45" rank="1"/>
  </conditionalFormatting>
  <conditionalFormatting sqref="E57:N57">
    <cfRule type="top10" dxfId="2587" priority="44" rank="1"/>
  </conditionalFormatting>
  <conditionalFormatting sqref="E55:N55">
    <cfRule type="top10" dxfId="2586" priority="43" rank="1"/>
  </conditionalFormatting>
  <conditionalFormatting sqref="E53:N53">
    <cfRule type="top10" dxfId="2585" priority="42" rank="1"/>
  </conditionalFormatting>
  <conditionalFormatting sqref="E51:N51">
    <cfRule type="top10" dxfId="2584" priority="41" rank="1"/>
  </conditionalFormatting>
  <conditionalFormatting sqref="E49:N49">
    <cfRule type="top10" dxfId="2583" priority="40" rank="1"/>
  </conditionalFormatting>
  <conditionalFormatting sqref="E47:N47">
    <cfRule type="top10" dxfId="2582" priority="39" rank="1"/>
  </conditionalFormatting>
  <conditionalFormatting sqref="E45:N45">
    <cfRule type="top10" dxfId="2581" priority="38" rank="1"/>
  </conditionalFormatting>
  <conditionalFormatting sqref="E43:N43">
    <cfRule type="top10" dxfId="2580" priority="37" rank="1"/>
  </conditionalFormatting>
  <conditionalFormatting sqref="E41:N41">
    <cfRule type="top10" dxfId="2579" priority="36" rank="1"/>
  </conditionalFormatting>
  <conditionalFormatting sqref="E39:N39">
    <cfRule type="top10" dxfId="2578" priority="35" rank="1"/>
  </conditionalFormatting>
  <conditionalFormatting sqref="E37:N37">
    <cfRule type="top10" dxfId="2577" priority="34" rank="1"/>
  </conditionalFormatting>
  <conditionalFormatting sqref="E35:N35">
    <cfRule type="top10" dxfId="2576" priority="32" rank="1"/>
  </conditionalFormatting>
  <conditionalFormatting sqref="E33:N33">
    <cfRule type="top10" dxfId="2575" priority="31" rank="1"/>
  </conditionalFormatting>
  <conditionalFormatting sqref="E31:N31">
    <cfRule type="top10" dxfId="2574" priority="30" rank="1"/>
  </conditionalFormatting>
  <conditionalFormatting sqref="E29:N29">
    <cfRule type="top10" dxfId="2573" priority="29" rank="1"/>
  </conditionalFormatting>
  <conditionalFormatting sqref="E27:N27">
    <cfRule type="top10" dxfId="2572" priority="28" rank="1"/>
  </conditionalFormatting>
  <conditionalFormatting sqref="E21:N21">
    <cfRule type="top10" dxfId="2571" priority="27" rank="1"/>
  </conditionalFormatting>
  <conditionalFormatting sqref="E19:N19">
    <cfRule type="top10" dxfId="2570" priority="26" rank="1"/>
  </conditionalFormatting>
  <conditionalFormatting sqref="E17:N17">
    <cfRule type="top10" dxfId="2569" priority="25" rank="1"/>
  </conditionalFormatting>
  <conditionalFormatting sqref="E15:N15">
    <cfRule type="top10" dxfId="2568" priority="24" rank="1"/>
  </conditionalFormatting>
  <conditionalFormatting sqref="E13:N13">
    <cfRule type="top10" dxfId="2567" priority="23" rank="1"/>
  </conditionalFormatting>
  <conditionalFormatting sqref="E11:N11">
    <cfRule type="top10" dxfId="2566" priority="22" rank="1"/>
  </conditionalFormatting>
  <conditionalFormatting sqref="E23:N23">
    <cfRule type="top10" dxfId="2565" priority="21" rank="1"/>
  </conditionalFormatting>
  <conditionalFormatting sqref="E25:N25">
    <cfRule type="top10" dxfId="2564" priority="20" rank="1"/>
  </conditionalFormatting>
  <conditionalFormatting sqref="E81:N81">
    <cfRule type="top10" dxfId="2563" priority="17" rank="1"/>
  </conditionalFormatting>
  <conditionalFormatting sqref="E79:N79">
    <cfRule type="top10" dxfId="2562" priority="16" rank="1"/>
  </conditionalFormatting>
  <conditionalFormatting sqref="E77:N77">
    <cfRule type="top10" dxfId="2561" priority="15" rank="1"/>
  </conditionalFormatting>
  <conditionalFormatting sqref="E75:N75">
    <cfRule type="top10" dxfId="2560" priority="14" rank="1"/>
  </conditionalFormatting>
  <conditionalFormatting sqref="E73:N73">
    <cfRule type="top10" dxfId="2559" priority="13" rank="1"/>
  </conditionalFormatting>
  <conditionalFormatting sqref="E71:N71">
    <cfRule type="top10" dxfId="2558" priority="12" rank="1"/>
  </conditionalFormatting>
  <conditionalFormatting sqref="E69:N69">
    <cfRule type="top10" dxfId="2557" priority="11" rank="1"/>
  </conditionalFormatting>
  <conditionalFormatting sqref="E101:N101">
    <cfRule type="top10" dxfId="2556" priority="9" rank="1"/>
  </conditionalFormatting>
  <conditionalFormatting sqref="E99:N99">
    <cfRule type="top10" dxfId="2555" priority="8" rank="1"/>
  </conditionalFormatting>
  <conditionalFormatting sqref="E97:N97">
    <cfRule type="top10" dxfId="2554" priority="7" rank="1"/>
  </conditionalFormatting>
  <conditionalFormatting sqref="E95:N95">
    <cfRule type="top10" dxfId="2553" priority="6" rank="1"/>
  </conditionalFormatting>
  <conditionalFormatting sqref="E93:N93">
    <cfRule type="top10" dxfId="2552" priority="5" rank="1"/>
  </conditionalFormatting>
  <conditionalFormatting sqref="E91:N91">
    <cfRule type="top10" dxfId="2551" priority="4" rank="1"/>
  </conditionalFormatting>
  <conditionalFormatting sqref="E89:N89">
    <cfRule type="top10" dxfId="2550" priority="3" rank="1"/>
  </conditionalFormatting>
  <conditionalFormatting sqref="E87:N87">
    <cfRule type="top10" dxfId="2549" priority="2" rank="1"/>
  </conditionalFormatting>
  <conditionalFormatting sqref="E85:N85">
    <cfRule type="top10" dxfId="254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50</v>
      </c>
      <c r="F8" s="17">
        <v>98</v>
      </c>
      <c r="G8" s="17">
        <v>98</v>
      </c>
      <c r="H8" s="17">
        <v>211</v>
      </c>
      <c r="I8" s="17">
        <v>146</v>
      </c>
      <c r="J8" s="17">
        <v>12890</v>
      </c>
      <c r="K8" s="17">
        <v>2665</v>
      </c>
    </row>
    <row r="9" spans="1:16384" ht="15" customHeight="1">
      <c r="A9" s="57"/>
      <c r="B9" s="64"/>
      <c r="C9" s="65"/>
      <c r="D9" s="18">
        <v>1</v>
      </c>
      <c r="E9" s="19">
        <v>3.0944423814828568E-3</v>
      </c>
      <c r="F9" s="20">
        <v>6.0651070677063997E-3</v>
      </c>
      <c r="G9" s="20">
        <v>6.0651070677063997E-3</v>
      </c>
      <c r="H9" s="20">
        <v>1.3058546849857655E-2</v>
      </c>
      <c r="I9" s="20">
        <v>9.0357717539299425E-3</v>
      </c>
      <c r="J9" s="20">
        <v>0.79774724594628044</v>
      </c>
      <c r="K9" s="20">
        <v>0.16493377893303626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20</v>
      </c>
      <c r="F10" s="24">
        <v>34</v>
      </c>
      <c r="G10" s="24">
        <v>30</v>
      </c>
      <c r="H10" s="24">
        <v>51</v>
      </c>
      <c r="I10" s="24">
        <v>49</v>
      </c>
      <c r="J10" s="24">
        <v>3956</v>
      </c>
      <c r="K10" s="24">
        <v>852</v>
      </c>
    </row>
    <row r="11" spans="1:16384" ht="15" customHeight="1">
      <c r="A11" s="57"/>
      <c r="B11" s="25"/>
      <c r="C11" s="60"/>
      <c r="D11" s="26">
        <v>1</v>
      </c>
      <c r="E11" s="27">
        <v>4.0064102564102561E-3</v>
      </c>
      <c r="F11" s="28">
        <v>6.810897435897436E-3</v>
      </c>
      <c r="G11" s="28">
        <v>6.0096153846153849E-3</v>
      </c>
      <c r="H11" s="28">
        <v>1.0216346153846154E-2</v>
      </c>
      <c r="I11" s="28">
        <v>9.815705128205128E-3</v>
      </c>
      <c r="J11" s="28">
        <v>0.79246794871794868</v>
      </c>
      <c r="K11" s="28">
        <v>0.17067307692307693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30</v>
      </c>
      <c r="F12" s="31">
        <v>64</v>
      </c>
      <c r="G12" s="31">
        <v>68</v>
      </c>
      <c r="H12" s="31">
        <v>159</v>
      </c>
      <c r="I12" s="31">
        <v>97</v>
      </c>
      <c r="J12" s="31">
        <v>8694</v>
      </c>
      <c r="K12" s="31">
        <v>1797</v>
      </c>
    </row>
    <row r="13" spans="1:16384" ht="15" customHeight="1">
      <c r="A13" s="57"/>
      <c r="B13" s="43"/>
      <c r="C13" s="61"/>
      <c r="D13" s="44">
        <v>1</v>
      </c>
      <c r="E13" s="45">
        <v>2.7500229168576406E-3</v>
      </c>
      <c r="F13" s="46">
        <v>5.8667155559629664E-3</v>
      </c>
      <c r="G13" s="46">
        <v>6.2333852782106517E-3</v>
      </c>
      <c r="H13" s="46">
        <v>1.4575121459345494E-2</v>
      </c>
      <c r="I13" s="46">
        <v>8.8917407645063701E-3</v>
      </c>
      <c r="J13" s="46">
        <v>0.79695664130534416</v>
      </c>
      <c r="K13" s="46">
        <v>0.16472637271977267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0</v>
      </c>
      <c r="F14" s="24">
        <v>2</v>
      </c>
      <c r="G14" s="24">
        <v>2</v>
      </c>
      <c r="H14" s="24">
        <v>4</v>
      </c>
      <c r="I14" s="24">
        <v>4</v>
      </c>
      <c r="J14" s="24">
        <v>297</v>
      </c>
      <c r="K14" s="24">
        <v>52</v>
      </c>
    </row>
    <row r="15" spans="1:16384" ht="15" customHeight="1">
      <c r="A15" s="57"/>
      <c r="B15" s="25"/>
      <c r="C15" s="60"/>
      <c r="D15" s="32">
        <v>1</v>
      </c>
      <c r="E15" s="27">
        <v>0</v>
      </c>
      <c r="F15" s="28">
        <v>5.5401662049861496E-3</v>
      </c>
      <c r="G15" s="28">
        <v>5.5401662049861496E-3</v>
      </c>
      <c r="H15" s="28">
        <v>1.1080332409972299E-2</v>
      </c>
      <c r="I15" s="28">
        <v>1.1080332409972299E-2</v>
      </c>
      <c r="J15" s="28">
        <v>0.82271468144044324</v>
      </c>
      <c r="K15" s="28">
        <v>0.1440443213296399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</v>
      </c>
      <c r="F16" s="31">
        <v>5</v>
      </c>
      <c r="G16" s="31">
        <v>3</v>
      </c>
      <c r="H16" s="31">
        <v>14</v>
      </c>
      <c r="I16" s="31">
        <v>9</v>
      </c>
      <c r="J16" s="31">
        <v>549</v>
      </c>
      <c r="K16" s="31">
        <v>112</v>
      </c>
    </row>
    <row r="17" spans="1:11" ht="15" customHeight="1">
      <c r="A17" s="57"/>
      <c r="B17" s="25"/>
      <c r="C17" s="60"/>
      <c r="D17" s="32">
        <v>1</v>
      </c>
      <c r="E17" s="27">
        <v>4.3165467625899279E-3</v>
      </c>
      <c r="F17" s="28">
        <v>7.1942446043165471E-3</v>
      </c>
      <c r="G17" s="28">
        <v>4.3165467625899279E-3</v>
      </c>
      <c r="H17" s="28">
        <v>2.0143884892086329E-2</v>
      </c>
      <c r="I17" s="28">
        <v>1.2949640287769784E-2</v>
      </c>
      <c r="J17" s="28">
        <v>0.78992805755395679</v>
      </c>
      <c r="K17" s="28">
        <v>0.16115107913669063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3</v>
      </c>
      <c r="F18" s="31">
        <v>4</v>
      </c>
      <c r="G18" s="31">
        <v>7</v>
      </c>
      <c r="H18" s="31">
        <v>17</v>
      </c>
      <c r="I18" s="31">
        <v>8</v>
      </c>
      <c r="J18" s="31">
        <v>671</v>
      </c>
      <c r="K18" s="31">
        <v>157</v>
      </c>
    </row>
    <row r="19" spans="1:11" ht="15" customHeight="1">
      <c r="A19" s="57"/>
      <c r="B19" s="25"/>
      <c r="C19" s="60"/>
      <c r="D19" s="32">
        <v>1</v>
      </c>
      <c r="E19" s="27">
        <v>3.4602076124567475E-3</v>
      </c>
      <c r="F19" s="28">
        <v>4.61361014994233E-3</v>
      </c>
      <c r="G19" s="28">
        <v>8.0738177623990767E-3</v>
      </c>
      <c r="H19" s="28">
        <v>1.9607843137254902E-2</v>
      </c>
      <c r="I19" s="28">
        <v>9.22722029988466E-3</v>
      </c>
      <c r="J19" s="28">
        <v>0.77393310265282589</v>
      </c>
      <c r="K19" s="28">
        <v>0.18108419838523646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7</v>
      </c>
      <c r="F20" s="31">
        <v>9</v>
      </c>
      <c r="G20" s="31">
        <v>17</v>
      </c>
      <c r="H20" s="31">
        <v>24</v>
      </c>
      <c r="I20" s="31">
        <v>19</v>
      </c>
      <c r="J20" s="31">
        <v>1326</v>
      </c>
      <c r="K20" s="31">
        <v>347</v>
      </c>
    </row>
    <row r="21" spans="1:11" ht="15" customHeight="1">
      <c r="A21" s="57"/>
      <c r="B21" s="25"/>
      <c r="C21" s="60"/>
      <c r="D21" s="32">
        <v>1</v>
      </c>
      <c r="E21" s="27">
        <v>4.0022870211549461E-3</v>
      </c>
      <c r="F21" s="28">
        <v>5.1457975986277877E-3</v>
      </c>
      <c r="G21" s="28">
        <v>9.7198399085191532E-3</v>
      </c>
      <c r="H21" s="28">
        <v>1.3722126929674099E-2</v>
      </c>
      <c r="I21" s="28">
        <v>1.0863350485991996E-2</v>
      </c>
      <c r="J21" s="28">
        <v>0.758147512864494</v>
      </c>
      <c r="K21" s="28">
        <v>0.19839908519153801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16</v>
      </c>
      <c r="F22" s="31">
        <v>29</v>
      </c>
      <c r="G22" s="31">
        <v>28</v>
      </c>
      <c r="H22" s="31">
        <v>55</v>
      </c>
      <c r="I22" s="31">
        <v>50</v>
      </c>
      <c r="J22" s="31">
        <v>2781</v>
      </c>
      <c r="K22" s="31">
        <v>605</v>
      </c>
    </row>
    <row r="23" spans="1:11" ht="15" customHeight="1">
      <c r="A23" s="57"/>
      <c r="B23" s="25"/>
      <c r="C23" s="60"/>
      <c r="D23" s="26">
        <v>1</v>
      </c>
      <c r="E23" s="27">
        <v>4.4893378226711564E-3</v>
      </c>
      <c r="F23" s="28">
        <v>8.1369248035914696E-3</v>
      </c>
      <c r="G23" s="28">
        <v>7.8563411896745237E-3</v>
      </c>
      <c r="H23" s="28">
        <v>1.5432098765432098E-2</v>
      </c>
      <c r="I23" s="28">
        <v>1.4029180695847363E-2</v>
      </c>
      <c r="J23" s="28">
        <v>0.78030303030303028</v>
      </c>
      <c r="K23" s="28">
        <v>0.16975308641975309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13</v>
      </c>
      <c r="F24" s="31">
        <v>34</v>
      </c>
      <c r="G24" s="31">
        <v>25</v>
      </c>
      <c r="H24" s="31">
        <v>67</v>
      </c>
      <c r="I24" s="31">
        <v>33</v>
      </c>
      <c r="J24" s="31">
        <v>3773</v>
      </c>
      <c r="K24" s="31">
        <v>771</v>
      </c>
    </row>
    <row r="25" spans="1:11" ht="15" customHeight="1">
      <c r="A25" s="57"/>
      <c r="B25" s="25"/>
      <c r="C25" s="60"/>
      <c r="D25" s="26">
        <v>1</v>
      </c>
      <c r="E25" s="27">
        <v>2.7565733672603901E-3</v>
      </c>
      <c r="F25" s="28">
        <v>7.2094995759117899E-3</v>
      </c>
      <c r="G25" s="28">
        <v>5.3011026293469038E-3</v>
      </c>
      <c r="H25" s="28">
        <v>1.4206955046649703E-2</v>
      </c>
      <c r="I25" s="28">
        <v>6.9974554707379136E-3</v>
      </c>
      <c r="J25" s="28">
        <v>0.80004240882103472</v>
      </c>
      <c r="K25" s="28">
        <v>0.16348600508905853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8</v>
      </c>
      <c r="F26" s="31">
        <v>15</v>
      </c>
      <c r="G26" s="31">
        <v>16</v>
      </c>
      <c r="H26" s="31">
        <v>29</v>
      </c>
      <c r="I26" s="31">
        <v>21</v>
      </c>
      <c r="J26" s="31">
        <v>3207</v>
      </c>
      <c r="K26" s="31">
        <v>586</v>
      </c>
    </row>
    <row r="27" spans="1:11" ht="15" customHeight="1">
      <c r="A27" s="57"/>
      <c r="B27" s="43"/>
      <c r="C27" s="61"/>
      <c r="D27" s="44">
        <v>1</v>
      </c>
      <c r="E27" s="45">
        <v>2.0607934054611026E-3</v>
      </c>
      <c r="F27" s="46">
        <v>3.8639876352395673E-3</v>
      </c>
      <c r="G27" s="46">
        <v>4.1215868109222053E-3</v>
      </c>
      <c r="H27" s="46">
        <v>7.470376094796497E-3</v>
      </c>
      <c r="I27" s="46">
        <v>5.4095826893353939E-3</v>
      </c>
      <c r="J27" s="46">
        <v>0.82612055641421944</v>
      </c>
      <c r="K27" s="46">
        <v>0.15095311695002575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14</v>
      </c>
      <c r="F28" s="24">
        <v>52</v>
      </c>
      <c r="G28" s="24">
        <v>38</v>
      </c>
      <c r="H28" s="24">
        <v>94</v>
      </c>
      <c r="I28" s="24">
        <v>75</v>
      </c>
      <c r="J28" s="24">
        <v>4360</v>
      </c>
      <c r="K28" s="24">
        <v>921</v>
      </c>
    </row>
    <row r="29" spans="1:11" ht="15" customHeight="1">
      <c r="A29" s="57"/>
      <c r="B29" s="25"/>
      <c r="C29" s="60"/>
      <c r="D29" s="32">
        <v>1</v>
      </c>
      <c r="E29" s="27">
        <v>2.5207057976233344E-3</v>
      </c>
      <c r="F29" s="28">
        <v>9.3626215340295287E-3</v>
      </c>
      <c r="G29" s="28">
        <v>6.8419157364061935E-3</v>
      </c>
      <c r="H29" s="28">
        <v>1.6924738926899531E-2</v>
      </c>
      <c r="I29" s="28">
        <v>1.3503781058696434E-2</v>
      </c>
      <c r="J29" s="28">
        <v>0.78501980554555273</v>
      </c>
      <c r="K29" s="28">
        <v>0.16582643140079223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17</v>
      </c>
      <c r="F30" s="31">
        <v>25</v>
      </c>
      <c r="G30" s="31">
        <v>29</v>
      </c>
      <c r="H30" s="31">
        <v>60</v>
      </c>
      <c r="I30" s="31">
        <v>34</v>
      </c>
      <c r="J30" s="31">
        <v>3104</v>
      </c>
      <c r="K30" s="31">
        <v>779</v>
      </c>
    </row>
    <row r="31" spans="1:11" ht="15" customHeight="1">
      <c r="A31" s="57"/>
      <c r="B31" s="25"/>
      <c r="C31" s="60"/>
      <c r="D31" s="32">
        <v>1</v>
      </c>
      <c r="E31" s="27">
        <v>4.199604743083004E-3</v>
      </c>
      <c r="F31" s="28">
        <v>6.175889328063241E-3</v>
      </c>
      <c r="G31" s="28">
        <v>7.16403162055336E-3</v>
      </c>
      <c r="H31" s="28">
        <v>1.4822134387351778E-2</v>
      </c>
      <c r="I31" s="28">
        <v>8.399209486166008E-3</v>
      </c>
      <c r="J31" s="28">
        <v>0.76679841897233203</v>
      </c>
      <c r="K31" s="28">
        <v>0.19244071146245059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1</v>
      </c>
      <c r="F32" s="31">
        <v>5</v>
      </c>
      <c r="G32" s="31">
        <v>3</v>
      </c>
      <c r="H32" s="31">
        <v>5</v>
      </c>
      <c r="I32" s="31">
        <v>5</v>
      </c>
      <c r="J32" s="31">
        <v>272</v>
      </c>
      <c r="K32" s="31">
        <v>87</v>
      </c>
    </row>
    <row r="33" spans="1:11" ht="15" customHeight="1">
      <c r="A33" s="57"/>
      <c r="B33" s="25"/>
      <c r="C33" s="60"/>
      <c r="D33" s="32">
        <v>1</v>
      </c>
      <c r="E33" s="27">
        <v>2.6455026455026454E-3</v>
      </c>
      <c r="F33" s="28">
        <v>1.3227513227513227E-2</v>
      </c>
      <c r="G33" s="28">
        <v>7.9365079365079361E-3</v>
      </c>
      <c r="H33" s="28">
        <v>1.3227513227513227E-2</v>
      </c>
      <c r="I33" s="28">
        <v>1.3227513227513227E-2</v>
      </c>
      <c r="J33" s="28">
        <v>0.71957671957671954</v>
      </c>
      <c r="K33" s="28">
        <v>0.23015873015873015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5</v>
      </c>
      <c r="F34" s="31">
        <v>6</v>
      </c>
      <c r="G34" s="31">
        <v>11</v>
      </c>
      <c r="H34" s="31">
        <v>30</v>
      </c>
      <c r="I34" s="31">
        <v>10</v>
      </c>
      <c r="J34" s="31">
        <v>2723</v>
      </c>
      <c r="K34" s="31">
        <v>334</v>
      </c>
    </row>
    <row r="35" spans="1:11" ht="15" customHeight="1">
      <c r="A35" s="57"/>
      <c r="B35" s="43"/>
      <c r="C35" s="61"/>
      <c r="D35" s="44">
        <v>1</v>
      </c>
      <c r="E35" s="45">
        <v>1.6030779095864058E-3</v>
      </c>
      <c r="F35" s="46">
        <v>1.9236934915036871E-3</v>
      </c>
      <c r="G35" s="46">
        <v>3.5267714010900932E-3</v>
      </c>
      <c r="H35" s="46">
        <v>9.6184674575184349E-3</v>
      </c>
      <c r="I35" s="46">
        <v>3.2061558191728116E-3</v>
      </c>
      <c r="J35" s="46">
        <v>0.87303622956075666</v>
      </c>
      <c r="K35" s="46">
        <v>0.10708560436037191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13</v>
      </c>
      <c r="F36" s="24">
        <v>14</v>
      </c>
      <c r="G36" s="24">
        <v>27</v>
      </c>
      <c r="H36" s="24">
        <v>40</v>
      </c>
      <c r="I36" s="24">
        <v>21</v>
      </c>
      <c r="J36" s="24">
        <v>813</v>
      </c>
      <c r="K36" s="24">
        <v>277</v>
      </c>
    </row>
    <row r="37" spans="1:11" ht="15" customHeight="1">
      <c r="A37" s="57"/>
      <c r="B37" s="25"/>
      <c r="C37" s="60"/>
      <c r="D37" s="32">
        <v>1</v>
      </c>
      <c r="E37" s="27">
        <v>1.0788381742738589E-2</v>
      </c>
      <c r="F37" s="28">
        <v>1.1618257261410789E-2</v>
      </c>
      <c r="G37" s="28">
        <v>2.2406639004149378E-2</v>
      </c>
      <c r="H37" s="28">
        <v>3.3195020746887967E-2</v>
      </c>
      <c r="I37" s="28">
        <v>1.7427385892116183E-2</v>
      </c>
      <c r="J37" s="28">
        <v>0.67468879668049797</v>
      </c>
      <c r="K37" s="28">
        <v>0.22987551867219916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8</v>
      </c>
      <c r="F38" s="31">
        <v>20</v>
      </c>
      <c r="G38" s="31">
        <v>8</v>
      </c>
      <c r="H38" s="31">
        <v>31</v>
      </c>
      <c r="I38" s="31">
        <v>22</v>
      </c>
      <c r="J38" s="31">
        <v>999</v>
      </c>
      <c r="K38" s="31">
        <v>458</v>
      </c>
    </row>
    <row r="39" spans="1:11" ht="15" customHeight="1">
      <c r="A39" s="57"/>
      <c r="B39" s="25"/>
      <c r="C39" s="60"/>
      <c r="D39" s="32">
        <v>1</v>
      </c>
      <c r="E39" s="27">
        <v>5.1746442432082798E-3</v>
      </c>
      <c r="F39" s="28">
        <v>1.2936610608020699E-2</v>
      </c>
      <c r="G39" s="28">
        <v>5.1746442432082798E-3</v>
      </c>
      <c r="H39" s="28">
        <v>2.0051746442432083E-2</v>
      </c>
      <c r="I39" s="28">
        <v>1.4230271668822769E-2</v>
      </c>
      <c r="J39" s="28">
        <v>0.64618369987063384</v>
      </c>
      <c r="K39" s="28">
        <v>0.296248382923674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26</v>
      </c>
      <c r="F40" s="31">
        <v>54</v>
      </c>
      <c r="G40" s="31">
        <v>59</v>
      </c>
      <c r="H40" s="31">
        <v>130</v>
      </c>
      <c r="I40" s="31">
        <v>102</v>
      </c>
      <c r="J40" s="31">
        <v>10787</v>
      </c>
      <c r="K40" s="31">
        <v>1621</v>
      </c>
    </row>
    <row r="41" spans="1:11" ht="15" customHeight="1">
      <c r="A41" s="57"/>
      <c r="B41" s="43"/>
      <c r="C41" s="61"/>
      <c r="D41" s="44">
        <v>1</v>
      </c>
      <c r="E41" s="45">
        <v>2.0345879959308239E-3</v>
      </c>
      <c r="F41" s="46">
        <v>4.2256827607794036E-3</v>
      </c>
      <c r="G41" s="46">
        <v>4.6169496830737932E-3</v>
      </c>
      <c r="H41" s="46">
        <v>1.0172939979654121E-2</v>
      </c>
      <c r="I41" s="46">
        <v>7.981845214805541E-3</v>
      </c>
      <c r="J41" s="46">
        <v>0.84411925815791533</v>
      </c>
      <c r="K41" s="46">
        <v>0.12684873620784098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4</v>
      </c>
      <c r="F42" s="38">
        <v>9</v>
      </c>
      <c r="G42" s="38">
        <v>4</v>
      </c>
      <c r="H42" s="38">
        <v>11</v>
      </c>
      <c r="I42" s="38">
        <v>9</v>
      </c>
      <c r="J42" s="38">
        <v>376</v>
      </c>
      <c r="K42" s="38">
        <v>84</v>
      </c>
    </row>
    <row r="43" spans="1:11" ht="15" customHeight="1">
      <c r="A43" s="57"/>
      <c r="B43" s="25"/>
      <c r="C43" s="60"/>
      <c r="D43" s="32">
        <v>1</v>
      </c>
      <c r="E43" s="27">
        <v>8.0482897384305842E-3</v>
      </c>
      <c r="F43" s="28">
        <v>1.8108651911468814E-2</v>
      </c>
      <c r="G43" s="28">
        <v>8.0482897384305842E-3</v>
      </c>
      <c r="H43" s="28">
        <v>2.2132796780684104E-2</v>
      </c>
      <c r="I43" s="28">
        <v>1.8108651911468814E-2</v>
      </c>
      <c r="J43" s="28">
        <v>0.75653923541247481</v>
      </c>
      <c r="K43" s="28">
        <v>0.16901408450704225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26</v>
      </c>
      <c r="F44" s="40">
        <v>47</v>
      </c>
      <c r="G44" s="40">
        <v>59</v>
      </c>
      <c r="H44" s="40">
        <v>108</v>
      </c>
      <c r="I44" s="40">
        <v>77</v>
      </c>
      <c r="J44" s="40">
        <v>6654</v>
      </c>
      <c r="K44" s="40">
        <v>1176</v>
      </c>
    </row>
    <row r="45" spans="1:11" ht="15" customHeight="1">
      <c r="A45" s="57"/>
      <c r="B45" s="25"/>
      <c r="C45" s="60"/>
      <c r="D45" s="32">
        <v>1</v>
      </c>
      <c r="E45" s="27">
        <v>3.1913587823738801E-3</v>
      </c>
      <c r="F45" s="28">
        <v>5.7689947219835523E-3</v>
      </c>
      <c r="G45" s="28">
        <v>7.2419295446176507E-3</v>
      </c>
      <c r="H45" s="28">
        <v>1.3256413403706886E-2</v>
      </c>
      <c r="I45" s="28">
        <v>9.4513317785687983E-3</v>
      </c>
      <c r="J45" s="28">
        <v>0.81674235915060756</v>
      </c>
      <c r="K45" s="28">
        <v>0.14434761261814164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14</v>
      </c>
      <c r="F46" s="40">
        <v>33</v>
      </c>
      <c r="G46" s="40">
        <v>32</v>
      </c>
      <c r="H46" s="40">
        <v>74</v>
      </c>
      <c r="I46" s="40">
        <v>50</v>
      </c>
      <c r="J46" s="40">
        <v>4159</v>
      </c>
      <c r="K46" s="40">
        <v>835</v>
      </c>
    </row>
    <row r="47" spans="1:11" ht="15" customHeight="1">
      <c r="A47" s="57"/>
      <c r="B47" s="25"/>
      <c r="C47" s="60"/>
      <c r="D47" s="32">
        <v>1</v>
      </c>
      <c r="E47" s="27">
        <v>2.6938618433711755E-3</v>
      </c>
      <c r="F47" s="28">
        <v>6.3498172022320573E-3</v>
      </c>
      <c r="G47" s="28">
        <v>6.1573984991341157E-3</v>
      </c>
      <c r="H47" s="28">
        <v>1.4238984029247642E-2</v>
      </c>
      <c r="I47" s="28">
        <v>9.6209351548970558E-3</v>
      </c>
      <c r="J47" s="28">
        <v>0.80026938618433707</v>
      </c>
      <c r="K47" s="28">
        <v>0.16066961708678085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4</v>
      </c>
      <c r="F48" s="40">
        <v>7</v>
      </c>
      <c r="G48" s="40">
        <v>2</v>
      </c>
      <c r="H48" s="40">
        <v>16</v>
      </c>
      <c r="I48" s="40">
        <v>9</v>
      </c>
      <c r="J48" s="40">
        <v>1508</v>
      </c>
      <c r="K48" s="40">
        <v>312</v>
      </c>
    </row>
    <row r="49" spans="1:11" ht="15" customHeight="1">
      <c r="A49" s="57"/>
      <c r="B49" s="43"/>
      <c r="C49" s="61"/>
      <c r="D49" s="44">
        <v>1</v>
      </c>
      <c r="E49" s="45">
        <v>2.1528525296017221E-3</v>
      </c>
      <c r="F49" s="46">
        <v>3.7674919268030141E-3</v>
      </c>
      <c r="G49" s="46">
        <v>1.076426264800861E-3</v>
      </c>
      <c r="H49" s="46">
        <v>8.6114101184068884E-3</v>
      </c>
      <c r="I49" s="46">
        <v>4.8439181916038751E-3</v>
      </c>
      <c r="J49" s="46">
        <v>0.81162540365984925</v>
      </c>
      <c r="K49" s="46">
        <v>0.16792249730893433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12</v>
      </c>
      <c r="F50" s="24">
        <v>29</v>
      </c>
      <c r="G50" s="24">
        <v>27</v>
      </c>
      <c r="H50" s="24">
        <v>55</v>
      </c>
      <c r="I50" s="24">
        <v>37</v>
      </c>
      <c r="J50" s="24">
        <v>1956</v>
      </c>
      <c r="K50" s="24">
        <v>735</v>
      </c>
    </row>
    <row r="51" spans="1:11" ht="15" customHeight="1">
      <c r="A51" s="57"/>
      <c r="B51" s="25"/>
      <c r="C51" s="60"/>
      <c r="D51" s="32">
        <v>1</v>
      </c>
      <c r="E51" s="27">
        <v>4.2090494563311121E-3</v>
      </c>
      <c r="F51" s="28">
        <v>1.0171869519466853E-2</v>
      </c>
      <c r="G51" s="28">
        <v>9.470361276745002E-3</v>
      </c>
      <c r="H51" s="28">
        <v>1.929147667485093E-2</v>
      </c>
      <c r="I51" s="28">
        <v>1.2977902490354262E-2</v>
      </c>
      <c r="J51" s="28">
        <v>0.68607506138197127</v>
      </c>
      <c r="K51" s="28">
        <v>0.25780427920028059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7</v>
      </c>
      <c r="F52" s="31">
        <v>14</v>
      </c>
      <c r="G52" s="31">
        <v>16</v>
      </c>
      <c r="H52" s="31">
        <v>34</v>
      </c>
      <c r="I52" s="31">
        <v>21</v>
      </c>
      <c r="J52" s="31">
        <v>1708</v>
      </c>
      <c r="K52" s="31">
        <v>175</v>
      </c>
    </row>
    <row r="53" spans="1:11" ht="15" customHeight="1">
      <c r="A53" s="57"/>
      <c r="B53" s="25"/>
      <c r="C53" s="60"/>
      <c r="D53" s="32">
        <v>1</v>
      </c>
      <c r="E53" s="27">
        <v>3.5443037974683543E-3</v>
      </c>
      <c r="F53" s="28">
        <v>7.0886075949367086E-3</v>
      </c>
      <c r="G53" s="28">
        <v>8.1012658227848106E-3</v>
      </c>
      <c r="H53" s="28">
        <v>1.7215189873417722E-2</v>
      </c>
      <c r="I53" s="28">
        <v>1.0632911392405063E-2</v>
      </c>
      <c r="J53" s="28">
        <v>0.86481012658227852</v>
      </c>
      <c r="K53" s="28">
        <v>8.8607594936708861E-2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4</v>
      </c>
      <c r="F54" s="31">
        <v>6</v>
      </c>
      <c r="G54" s="31">
        <v>11</v>
      </c>
      <c r="H54" s="31">
        <v>14</v>
      </c>
      <c r="I54" s="31">
        <v>4</v>
      </c>
      <c r="J54" s="31">
        <v>708</v>
      </c>
      <c r="K54" s="31">
        <v>176</v>
      </c>
    </row>
    <row r="55" spans="1:11" ht="15" customHeight="1">
      <c r="A55" s="57"/>
      <c r="B55" s="25"/>
      <c r="C55" s="60"/>
      <c r="D55" s="32">
        <v>1</v>
      </c>
      <c r="E55" s="27">
        <v>4.3336944745395447E-3</v>
      </c>
      <c r="F55" s="28">
        <v>6.5005417118093175E-3</v>
      </c>
      <c r="G55" s="28">
        <v>1.1917659804983749E-2</v>
      </c>
      <c r="H55" s="28">
        <v>1.5167930660888408E-2</v>
      </c>
      <c r="I55" s="28">
        <v>4.3336944745395447E-3</v>
      </c>
      <c r="J55" s="28">
        <v>0.76706392199349949</v>
      </c>
      <c r="K55" s="28">
        <v>0.19068255687973998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1</v>
      </c>
      <c r="F56" s="31">
        <v>11</v>
      </c>
      <c r="G56" s="31">
        <v>9</v>
      </c>
      <c r="H56" s="31">
        <v>23</v>
      </c>
      <c r="I56" s="31">
        <v>14</v>
      </c>
      <c r="J56" s="31">
        <v>904</v>
      </c>
      <c r="K56" s="31">
        <v>253</v>
      </c>
    </row>
    <row r="57" spans="1:11" ht="15" customHeight="1">
      <c r="A57" s="57"/>
      <c r="B57" s="25"/>
      <c r="C57" s="60"/>
      <c r="D57" s="32">
        <v>1</v>
      </c>
      <c r="E57" s="27">
        <v>8.2304526748971192E-4</v>
      </c>
      <c r="F57" s="28">
        <v>9.0534979423868307E-3</v>
      </c>
      <c r="G57" s="28">
        <v>7.4074074074074077E-3</v>
      </c>
      <c r="H57" s="28">
        <v>1.8930041152263374E-2</v>
      </c>
      <c r="I57" s="28">
        <v>1.1522633744855968E-2</v>
      </c>
      <c r="J57" s="28">
        <v>0.74403292181069958</v>
      </c>
      <c r="K57" s="28">
        <v>0.20823045267489712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13</v>
      </c>
      <c r="F58" s="31">
        <v>16</v>
      </c>
      <c r="G58" s="31">
        <v>9</v>
      </c>
      <c r="H58" s="31">
        <v>30</v>
      </c>
      <c r="I58" s="31">
        <v>18</v>
      </c>
      <c r="J58" s="31">
        <v>1478</v>
      </c>
      <c r="K58" s="31">
        <v>498</v>
      </c>
    </row>
    <row r="59" spans="1:11" ht="15" customHeight="1">
      <c r="A59" s="57"/>
      <c r="B59" s="25"/>
      <c r="C59" s="60"/>
      <c r="D59" s="32">
        <v>1</v>
      </c>
      <c r="E59" s="27">
        <v>6.3045586808923373E-3</v>
      </c>
      <c r="F59" s="28">
        <v>7.7594568380213386E-3</v>
      </c>
      <c r="G59" s="28">
        <v>4.3646944713870029E-3</v>
      </c>
      <c r="H59" s="28">
        <v>1.4548981571290009E-2</v>
      </c>
      <c r="I59" s="28">
        <v>8.7293889427740058E-3</v>
      </c>
      <c r="J59" s="28">
        <v>0.71677982541222118</v>
      </c>
      <c r="K59" s="28">
        <v>0.24151309408341415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4</v>
      </c>
      <c r="F60" s="31">
        <v>4</v>
      </c>
      <c r="G60" s="31">
        <v>5</v>
      </c>
      <c r="H60" s="31">
        <v>9</v>
      </c>
      <c r="I60" s="31">
        <v>17</v>
      </c>
      <c r="J60" s="31">
        <v>1021</v>
      </c>
      <c r="K60" s="31">
        <v>81</v>
      </c>
    </row>
    <row r="61" spans="1:11" ht="15" customHeight="1">
      <c r="A61" s="57"/>
      <c r="B61" s="25"/>
      <c r="C61" s="60"/>
      <c r="D61" s="32">
        <v>1</v>
      </c>
      <c r="E61" s="27">
        <v>3.5056967572304996E-3</v>
      </c>
      <c r="F61" s="28">
        <v>3.5056967572304996E-3</v>
      </c>
      <c r="G61" s="28">
        <v>4.3821209465381246E-3</v>
      </c>
      <c r="H61" s="28">
        <v>7.8878177037686233E-3</v>
      </c>
      <c r="I61" s="28">
        <v>1.4899211218229623E-2</v>
      </c>
      <c r="J61" s="28">
        <v>0.89482909728308502</v>
      </c>
      <c r="K61" s="28">
        <v>7.0990359333917619E-2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5</v>
      </c>
      <c r="F62" s="31">
        <v>8</v>
      </c>
      <c r="G62" s="31">
        <v>12</v>
      </c>
      <c r="H62" s="31">
        <v>14</v>
      </c>
      <c r="I62" s="31">
        <v>22</v>
      </c>
      <c r="J62" s="31">
        <v>1909</v>
      </c>
      <c r="K62" s="31">
        <v>295</v>
      </c>
    </row>
    <row r="63" spans="1:11" ht="15" customHeight="1">
      <c r="A63" s="57"/>
      <c r="B63" s="25"/>
      <c r="C63" s="60"/>
      <c r="D63" s="32">
        <v>1</v>
      </c>
      <c r="E63" s="27">
        <v>2.2075055187637969E-3</v>
      </c>
      <c r="F63" s="28">
        <v>3.5320088300220751E-3</v>
      </c>
      <c r="G63" s="28">
        <v>5.2980132450331126E-3</v>
      </c>
      <c r="H63" s="28">
        <v>6.1810154525386313E-3</v>
      </c>
      <c r="I63" s="28">
        <v>9.7130242825607064E-3</v>
      </c>
      <c r="J63" s="28">
        <v>0.84282560706401766</v>
      </c>
      <c r="K63" s="28">
        <v>0.13024282560706402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0</v>
      </c>
      <c r="F64" s="31">
        <v>5</v>
      </c>
      <c r="G64" s="31">
        <v>2</v>
      </c>
      <c r="H64" s="31">
        <v>9</v>
      </c>
      <c r="I64" s="31">
        <v>2</v>
      </c>
      <c r="J64" s="31">
        <v>994</v>
      </c>
      <c r="K64" s="31">
        <v>175</v>
      </c>
    </row>
    <row r="65" spans="1:11" ht="15" customHeight="1">
      <c r="A65" s="57"/>
      <c r="B65" s="25"/>
      <c r="C65" s="60"/>
      <c r="D65" s="32">
        <v>1</v>
      </c>
      <c r="E65" s="27">
        <v>0</v>
      </c>
      <c r="F65" s="28">
        <v>4.2122999157540014E-3</v>
      </c>
      <c r="G65" s="28">
        <v>1.6849199663016006E-3</v>
      </c>
      <c r="H65" s="28">
        <v>7.582139848357203E-3</v>
      </c>
      <c r="I65" s="28">
        <v>1.6849199663016006E-3</v>
      </c>
      <c r="J65" s="28">
        <v>0.83740522325189548</v>
      </c>
      <c r="K65" s="28">
        <v>0.14743049705139005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4</v>
      </c>
      <c r="F66" s="31">
        <v>5</v>
      </c>
      <c r="G66" s="31">
        <v>7</v>
      </c>
      <c r="H66" s="31">
        <v>23</v>
      </c>
      <c r="I66" s="31">
        <v>11</v>
      </c>
      <c r="J66" s="31">
        <v>2212</v>
      </c>
      <c r="K66" s="31">
        <v>277</v>
      </c>
    </row>
    <row r="67" spans="1:11" ht="15" customHeight="1">
      <c r="A67" s="57"/>
      <c r="B67" s="43"/>
      <c r="C67" s="61"/>
      <c r="D67" s="44">
        <v>1</v>
      </c>
      <c r="E67" s="45">
        <v>1.5754233950374162E-3</v>
      </c>
      <c r="F67" s="46">
        <v>1.9692792437967705E-3</v>
      </c>
      <c r="G67" s="46">
        <v>2.7569909413154787E-3</v>
      </c>
      <c r="H67" s="46">
        <v>9.0586845214651445E-3</v>
      </c>
      <c r="I67" s="46">
        <v>4.3324143363528949E-3</v>
      </c>
      <c r="J67" s="46">
        <v>0.87120913745569117</v>
      </c>
      <c r="K67" s="46">
        <v>0.10909807010634108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16</v>
      </c>
      <c r="F68" s="24">
        <v>38</v>
      </c>
      <c r="G68" s="24">
        <v>37</v>
      </c>
      <c r="H68" s="24">
        <v>90</v>
      </c>
      <c r="I68" s="24">
        <v>52</v>
      </c>
      <c r="J68" s="24">
        <v>2005</v>
      </c>
      <c r="K68" s="24">
        <v>714</v>
      </c>
    </row>
    <row r="69" spans="1:11" ht="15" customHeight="1">
      <c r="A69" s="57"/>
      <c r="B69" s="25"/>
      <c r="C69" s="60"/>
      <c r="D69" s="32">
        <v>1</v>
      </c>
      <c r="E69" s="27">
        <v>5.4200542005420054E-3</v>
      </c>
      <c r="F69" s="28">
        <v>1.2872628726287264E-2</v>
      </c>
      <c r="G69" s="28">
        <v>1.2533875338753388E-2</v>
      </c>
      <c r="H69" s="28">
        <v>3.048780487804878E-2</v>
      </c>
      <c r="I69" s="28">
        <v>1.7615176151761516E-2</v>
      </c>
      <c r="J69" s="28">
        <v>0.67920054200542002</v>
      </c>
      <c r="K69" s="28">
        <v>0.241869918699187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16</v>
      </c>
      <c r="F70" s="31">
        <v>28</v>
      </c>
      <c r="G70" s="31">
        <v>24</v>
      </c>
      <c r="H70" s="31">
        <v>57</v>
      </c>
      <c r="I70" s="31">
        <v>40</v>
      </c>
      <c r="J70" s="31">
        <v>2168</v>
      </c>
      <c r="K70" s="31">
        <v>579</v>
      </c>
    </row>
    <row r="71" spans="1:11" ht="15" customHeight="1">
      <c r="A71" s="57"/>
      <c r="B71" s="25"/>
      <c r="C71" s="60"/>
      <c r="D71" s="32">
        <v>1</v>
      </c>
      <c r="E71" s="27">
        <v>5.4945054945054949E-3</v>
      </c>
      <c r="F71" s="28">
        <v>9.6153846153846159E-3</v>
      </c>
      <c r="G71" s="28">
        <v>8.241758241758242E-3</v>
      </c>
      <c r="H71" s="28">
        <v>1.9574175824175824E-2</v>
      </c>
      <c r="I71" s="28">
        <v>1.3736263736263736E-2</v>
      </c>
      <c r="J71" s="28">
        <v>0.74450549450549453</v>
      </c>
      <c r="K71" s="28">
        <v>0.19883241758241757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10</v>
      </c>
      <c r="F72" s="31">
        <v>20</v>
      </c>
      <c r="G72" s="31">
        <v>24</v>
      </c>
      <c r="H72" s="31">
        <v>42</v>
      </c>
      <c r="I72" s="31">
        <v>25</v>
      </c>
      <c r="J72" s="31">
        <v>3166</v>
      </c>
      <c r="K72" s="31">
        <v>525</v>
      </c>
    </row>
    <row r="73" spans="1:11" ht="15" customHeight="1">
      <c r="A73" s="57"/>
      <c r="B73" s="25"/>
      <c r="C73" s="60"/>
      <c r="D73" s="32">
        <v>1</v>
      </c>
      <c r="E73" s="27">
        <v>2.6232948583420775E-3</v>
      </c>
      <c r="F73" s="28">
        <v>5.246589716684155E-3</v>
      </c>
      <c r="G73" s="28">
        <v>6.2959076600209865E-3</v>
      </c>
      <c r="H73" s="28">
        <v>1.1017838405036727E-2</v>
      </c>
      <c r="I73" s="28">
        <v>6.558237145855194E-3</v>
      </c>
      <c r="J73" s="28">
        <v>0.83053515215110174</v>
      </c>
      <c r="K73" s="28">
        <v>0.13772298006295908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4</v>
      </c>
      <c r="F74" s="31">
        <v>8</v>
      </c>
      <c r="G74" s="31">
        <v>10</v>
      </c>
      <c r="H74" s="31">
        <v>10</v>
      </c>
      <c r="I74" s="31">
        <v>18</v>
      </c>
      <c r="J74" s="31">
        <v>2348</v>
      </c>
      <c r="K74" s="31">
        <v>352</v>
      </c>
    </row>
    <row r="75" spans="1:11" ht="15" customHeight="1">
      <c r="A75" s="57"/>
      <c r="B75" s="25"/>
      <c r="C75" s="60"/>
      <c r="D75" s="32">
        <v>1</v>
      </c>
      <c r="E75" s="27">
        <v>1.4545454545454545E-3</v>
      </c>
      <c r="F75" s="28">
        <v>2.9090909090909089E-3</v>
      </c>
      <c r="G75" s="28">
        <v>3.6363636363636364E-3</v>
      </c>
      <c r="H75" s="28">
        <v>3.6363636363636364E-3</v>
      </c>
      <c r="I75" s="28">
        <v>6.5454545454545453E-3</v>
      </c>
      <c r="J75" s="28">
        <v>0.85381818181818181</v>
      </c>
      <c r="K75" s="28">
        <v>0.128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0</v>
      </c>
      <c r="F76" s="31">
        <v>0</v>
      </c>
      <c r="G76" s="31">
        <v>0</v>
      </c>
      <c r="H76" s="31">
        <v>8</v>
      </c>
      <c r="I76" s="31">
        <v>6</v>
      </c>
      <c r="J76" s="31">
        <v>1381</v>
      </c>
      <c r="K76" s="31">
        <v>190</v>
      </c>
    </row>
    <row r="77" spans="1:11" ht="15" customHeight="1">
      <c r="A77" s="57"/>
      <c r="B77" s="25"/>
      <c r="C77" s="60"/>
      <c r="D77" s="32">
        <v>1</v>
      </c>
      <c r="E77" s="27">
        <v>0</v>
      </c>
      <c r="F77" s="28">
        <v>0</v>
      </c>
      <c r="G77" s="28">
        <v>0</v>
      </c>
      <c r="H77" s="28">
        <v>5.0473186119873821E-3</v>
      </c>
      <c r="I77" s="28">
        <v>3.7854889589905363E-3</v>
      </c>
      <c r="J77" s="28">
        <v>0.87129337539432172</v>
      </c>
      <c r="K77" s="28">
        <v>0.11987381703470032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4</v>
      </c>
      <c r="F78" s="31">
        <v>4</v>
      </c>
      <c r="G78" s="31">
        <v>1</v>
      </c>
      <c r="H78" s="31">
        <v>2</v>
      </c>
      <c r="I78" s="31">
        <v>3</v>
      </c>
      <c r="J78" s="31">
        <v>1147</v>
      </c>
      <c r="K78" s="31">
        <v>168</v>
      </c>
    </row>
    <row r="79" spans="1:11" ht="15" customHeight="1">
      <c r="A79" s="57"/>
      <c r="B79" s="25"/>
      <c r="C79" s="60"/>
      <c r="D79" s="32">
        <v>1</v>
      </c>
      <c r="E79" s="27">
        <v>3.0097817908201654E-3</v>
      </c>
      <c r="F79" s="28">
        <v>3.0097817908201654E-3</v>
      </c>
      <c r="G79" s="28">
        <v>7.5244544770504136E-4</v>
      </c>
      <c r="H79" s="28">
        <v>1.5048908954100827E-3</v>
      </c>
      <c r="I79" s="28">
        <v>2.257336343115124E-3</v>
      </c>
      <c r="J79" s="28">
        <v>0.86305492851768251</v>
      </c>
      <c r="K79" s="28">
        <v>0.12641083521444696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0</v>
      </c>
      <c r="G80" s="31">
        <v>2</v>
      </c>
      <c r="H80" s="31">
        <v>0</v>
      </c>
      <c r="I80" s="31">
        <v>1</v>
      </c>
      <c r="J80" s="31">
        <v>573</v>
      </c>
      <c r="K80" s="31">
        <v>110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0</v>
      </c>
      <c r="G81" s="28">
        <v>2.9154518950437317E-3</v>
      </c>
      <c r="H81" s="28">
        <v>0</v>
      </c>
      <c r="I81" s="28">
        <v>1.4577259475218659E-3</v>
      </c>
      <c r="J81" s="28">
        <v>0.83527696793002915</v>
      </c>
      <c r="K81" s="28">
        <v>0.16034985422740525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17</v>
      </c>
      <c r="F84" s="24">
        <v>28</v>
      </c>
      <c r="G84" s="24">
        <v>46</v>
      </c>
      <c r="H84" s="24">
        <v>96</v>
      </c>
      <c r="I84" s="24">
        <v>61</v>
      </c>
      <c r="J84" s="24">
        <v>3064</v>
      </c>
      <c r="K84" s="24">
        <v>875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4.0601862909004057E-3</v>
      </c>
      <c r="F85" s="28">
        <v>6.687365655600669E-3</v>
      </c>
      <c r="G85" s="28">
        <v>1.0986386434201099E-2</v>
      </c>
      <c r="H85" s="28">
        <v>2.2928110819202294E-2</v>
      </c>
      <c r="I85" s="28">
        <v>1.4568903749701457E-2</v>
      </c>
      <c r="J85" s="28">
        <v>0.73178887031287321</v>
      </c>
      <c r="K85" s="28">
        <v>0.2089801767375209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17</v>
      </c>
      <c r="F86" s="31">
        <v>36</v>
      </c>
      <c r="G86" s="31">
        <v>24</v>
      </c>
      <c r="H86" s="31">
        <v>61</v>
      </c>
      <c r="I86" s="31">
        <v>38</v>
      </c>
      <c r="J86" s="31">
        <v>2911</v>
      </c>
      <c r="K86" s="31">
        <v>650</v>
      </c>
    </row>
    <row r="87" spans="1:11" ht="15" customHeight="1">
      <c r="A87" s="57"/>
      <c r="B87" s="25"/>
      <c r="C87" s="60"/>
      <c r="D87" s="32">
        <v>1</v>
      </c>
      <c r="E87" s="27">
        <v>4.5491035590045489E-3</v>
      </c>
      <c r="F87" s="28">
        <v>9.6333957720096328E-3</v>
      </c>
      <c r="G87" s="28">
        <v>6.4222638480064221E-3</v>
      </c>
      <c r="H87" s="28">
        <v>1.6323253947016322E-2</v>
      </c>
      <c r="I87" s="28">
        <v>1.0168584426010168E-2</v>
      </c>
      <c r="J87" s="28">
        <v>0.77896708589777897</v>
      </c>
      <c r="K87" s="28">
        <v>0.17393631255017394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8</v>
      </c>
      <c r="F88" s="31">
        <v>13</v>
      </c>
      <c r="G88" s="31">
        <v>13</v>
      </c>
      <c r="H88" s="31">
        <v>23</v>
      </c>
      <c r="I88" s="31">
        <v>14</v>
      </c>
      <c r="J88" s="31">
        <v>1833</v>
      </c>
      <c r="K88" s="31">
        <v>316</v>
      </c>
    </row>
    <row r="89" spans="1:11" ht="15" customHeight="1">
      <c r="A89" s="57"/>
      <c r="B89" s="25"/>
      <c r="C89" s="60"/>
      <c r="D89" s="32">
        <v>1</v>
      </c>
      <c r="E89" s="27">
        <v>3.6036036036036037E-3</v>
      </c>
      <c r="F89" s="28">
        <v>5.8558558558558559E-3</v>
      </c>
      <c r="G89" s="28">
        <v>5.8558558558558559E-3</v>
      </c>
      <c r="H89" s="28">
        <v>1.036036036036036E-2</v>
      </c>
      <c r="I89" s="28">
        <v>6.3063063063063061E-3</v>
      </c>
      <c r="J89" s="28">
        <v>0.82567567567567568</v>
      </c>
      <c r="K89" s="28">
        <v>0.14234234234234233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5</v>
      </c>
      <c r="F90" s="31">
        <v>15</v>
      </c>
      <c r="G90" s="31">
        <v>10</v>
      </c>
      <c r="H90" s="31">
        <v>19</v>
      </c>
      <c r="I90" s="31">
        <v>24</v>
      </c>
      <c r="J90" s="31">
        <v>2680</v>
      </c>
      <c r="K90" s="31">
        <v>413</v>
      </c>
    </row>
    <row r="91" spans="1:11" ht="15" customHeight="1">
      <c r="A91" s="57"/>
      <c r="B91" s="25"/>
      <c r="C91" s="60"/>
      <c r="D91" s="32">
        <v>1</v>
      </c>
      <c r="E91" s="27">
        <v>1.5792798483891346E-3</v>
      </c>
      <c r="F91" s="28">
        <v>4.737839545167404E-3</v>
      </c>
      <c r="G91" s="28">
        <v>3.1585596967782692E-3</v>
      </c>
      <c r="H91" s="28">
        <v>6.0012634238787114E-3</v>
      </c>
      <c r="I91" s="28">
        <v>7.5805432722678458E-3</v>
      </c>
      <c r="J91" s="28">
        <v>0.84649399873657616</v>
      </c>
      <c r="K91" s="28">
        <v>0.1304485154769425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2</v>
      </c>
      <c r="F92" s="31">
        <v>4</v>
      </c>
      <c r="G92" s="31">
        <v>3</v>
      </c>
      <c r="H92" s="31">
        <v>9</v>
      </c>
      <c r="I92" s="31">
        <v>4</v>
      </c>
      <c r="J92" s="31">
        <v>1399</v>
      </c>
      <c r="K92" s="31">
        <v>218</v>
      </c>
    </row>
    <row r="93" spans="1:11" ht="15" customHeight="1">
      <c r="A93" s="57"/>
      <c r="B93" s="25"/>
      <c r="C93" s="60"/>
      <c r="D93" s="32">
        <v>1</v>
      </c>
      <c r="E93" s="27">
        <v>1.2202562538133007E-3</v>
      </c>
      <c r="F93" s="28">
        <v>2.4405125076266015E-3</v>
      </c>
      <c r="G93" s="28">
        <v>1.8303843807199512E-3</v>
      </c>
      <c r="H93" s="28">
        <v>5.4911531421598537E-3</v>
      </c>
      <c r="I93" s="28">
        <v>2.4405125076266015E-3</v>
      </c>
      <c r="J93" s="28">
        <v>0.85356924954240387</v>
      </c>
      <c r="K93" s="28">
        <v>0.13300793166564978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0</v>
      </c>
      <c r="F94" s="31">
        <v>0</v>
      </c>
      <c r="G94" s="31">
        <v>0</v>
      </c>
      <c r="H94" s="31">
        <v>0</v>
      </c>
      <c r="I94" s="31">
        <v>1</v>
      </c>
      <c r="J94" s="31">
        <v>360</v>
      </c>
      <c r="K94" s="31">
        <v>42</v>
      </c>
    </row>
    <row r="95" spans="1:11" ht="15" customHeight="1">
      <c r="A95" s="57"/>
      <c r="B95" s="25"/>
      <c r="C95" s="60"/>
      <c r="D95" s="32">
        <v>1</v>
      </c>
      <c r="E95" s="27">
        <v>0</v>
      </c>
      <c r="F95" s="28">
        <v>0</v>
      </c>
      <c r="G95" s="28">
        <v>0</v>
      </c>
      <c r="H95" s="28">
        <v>0</v>
      </c>
      <c r="I95" s="28">
        <v>2.4813895781637717E-3</v>
      </c>
      <c r="J95" s="28">
        <v>0.89330024813895781</v>
      </c>
      <c r="K95" s="28">
        <v>0.10421836228287841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1</v>
      </c>
      <c r="H96" s="31">
        <v>0</v>
      </c>
      <c r="I96" s="31">
        <v>1</v>
      </c>
      <c r="J96" s="31">
        <v>327</v>
      </c>
      <c r="K96" s="31">
        <v>44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2.6809651474530832E-3</v>
      </c>
      <c r="H97" s="28">
        <v>0</v>
      </c>
      <c r="I97" s="28">
        <v>2.6809651474530832E-3</v>
      </c>
      <c r="J97" s="28">
        <v>0.87667560321715821</v>
      </c>
      <c r="K97" s="28">
        <v>0.11796246648793565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919" priority="56" rank="1"/>
  </conditionalFormatting>
  <conditionalFormatting sqref="E67:K67">
    <cfRule type="top10" dxfId="918" priority="49" rank="1"/>
  </conditionalFormatting>
  <conditionalFormatting sqref="E65:K65">
    <cfRule type="top10" dxfId="917" priority="48" rank="1"/>
  </conditionalFormatting>
  <conditionalFormatting sqref="E63:K63">
    <cfRule type="top10" dxfId="916" priority="47" rank="1"/>
  </conditionalFormatting>
  <conditionalFormatting sqref="E61:K61">
    <cfRule type="top10" dxfId="915" priority="46" rank="1"/>
  </conditionalFormatting>
  <conditionalFormatting sqref="E59:K59">
    <cfRule type="top10" dxfId="914" priority="45" rank="1"/>
  </conditionalFormatting>
  <conditionalFormatting sqref="E57:K57">
    <cfRule type="top10" dxfId="913" priority="44" rank="1"/>
  </conditionalFormatting>
  <conditionalFormatting sqref="E55:K55">
    <cfRule type="top10" dxfId="912" priority="43" rank="1"/>
  </conditionalFormatting>
  <conditionalFormatting sqref="E53:K53">
    <cfRule type="top10" dxfId="911" priority="42" rank="1"/>
  </conditionalFormatting>
  <conditionalFormatting sqref="E51:K51">
    <cfRule type="top10" dxfId="910" priority="41" rank="1"/>
  </conditionalFormatting>
  <conditionalFormatting sqref="E49:K49">
    <cfRule type="top10" dxfId="909" priority="40" rank="1"/>
  </conditionalFormatting>
  <conditionalFormatting sqref="E47:K47">
    <cfRule type="top10" dxfId="908" priority="39" rank="1"/>
  </conditionalFormatting>
  <conditionalFormatting sqref="E45:K45">
    <cfRule type="top10" dxfId="907" priority="38" rank="1"/>
  </conditionalFormatting>
  <conditionalFormatting sqref="E43:K43">
    <cfRule type="top10" dxfId="906" priority="37" rank="1"/>
  </conditionalFormatting>
  <conditionalFormatting sqref="E41:K41">
    <cfRule type="top10" dxfId="905" priority="36" rank="1"/>
  </conditionalFormatting>
  <conditionalFormatting sqref="E39:K39">
    <cfRule type="top10" dxfId="904" priority="35" rank="1"/>
  </conditionalFormatting>
  <conditionalFormatting sqref="E37:K37">
    <cfRule type="top10" dxfId="903" priority="34" rank="1"/>
  </conditionalFormatting>
  <conditionalFormatting sqref="E35:K35">
    <cfRule type="top10" dxfId="902" priority="32" rank="1"/>
  </conditionalFormatting>
  <conditionalFormatting sqref="E33:K33">
    <cfRule type="top10" dxfId="901" priority="31" rank="1"/>
  </conditionalFormatting>
  <conditionalFormatting sqref="E31:K31">
    <cfRule type="top10" dxfId="900" priority="30" rank="1"/>
  </conditionalFormatting>
  <conditionalFormatting sqref="E29:K29">
    <cfRule type="top10" dxfId="899" priority="29" rank="1"/>
  </conditionalFormatting>
  <conditionalFormatting sqref="E27:K27">
    <cfRule type="top10" dxfId="898" priority="28" rank="1"/>
  </conditionalFormatting>
  <conditionalFormatting sqref="E21:K21">
    <cfRule type="top10" dxfId="897" priority="27" rank="1"/>
  </conditionalFormatting>
  <conditionalFormatting sqref="E19:K19">
    <cfRule type="top10" dxfId="896" priority="26" rank="1"/>
  </conditionalFormatting>
  <conditionalFormatting sqref="E17:K17">
    <cfRule type="top10" dxfId="895" priority="25" rank="1"/>
  </conditionalFormatting>
  <conditionalFormatting sqref="E15:K15">
    <cfRule type="top10" dxfId="894" priority="24" rank="1"/>
  </conditionalFormatting>
  <conditionalFormatting sqref="E13:K13">
    <cfRule type="top10" dxfId="893" priority="23" rank="1"/>
  </conditionalFormatting>
  <conditionalFormatting sqref="E11:K11">
    <cfRule type="top10" dxfId="892" priority="22" rank="1"/>
  </conditionalFormatting>
  <conditionalFormatting sqref="E23:K23">
    <cfRule type="top10" dxfId="891" priority="21" rank="1"/>
  </conditionalFormatting>
  <conditionalFormatting sqref="E25:K25">
    <cfRule type="top10" dxfId="890" priority="20" rank="1"/>
  </conditionalFormatting>
  <conditionalFormatting sqref="E81:K81">
    <cfRule type="top10" dxfId="889" priority="17" rank="1"/>
  </conditionalFormatting>
  <conditionalFormatting sqref="E79:K79">
    <cfRule type="top10" dxfId="888" priority="16" rank="1"/>
  </conditionalFormatting>
  <conditionalFormatting sqref="E77:K77">
    <cfRule type="top10" dxfId="887" priority="15" rank="1"/>
  </conditionalFormatting>
  <conditionalFormatting sqref="E75:K75">
    <cfRule type="top10" dxfId="886" priority="14" rank="1"/>
  </conditionalFormatting>
  <conditionalFormatting sqref="E73:K73">
    <cfRule type="top10" dxfId="885" priority="13" rank="1"/>
  </conditionalFormatting>
  <conditionalFormatting sqref="E71:K71">
    <cfRule type="top10" dxfId="884" priority="12" rank="1"/>
  </conditionalFormatting>
  <conditionalFormatting sqref="E69:K69">
    <cfRule type="top10" dxfId="883" priority="11" rank="1"/>
  </conditionalFormatting>
  <conditionalFormatting sqref="E101:K101">
    <cfRule type="top10" dxfId="882" priority="9" rank="1"/>
  </conditionalFormatting>
  <conditionalFormatting sqref="E99:K99">
    <cfRule type="top10" dxfId="881" priority="8" rank="1"/>
  </conditionalFormatting>
  <conditionalFormatting sqref="E97:K97">
    <cfRule type="top10" dxfId="880" priority="7" rank="1"/>
  </conditionalFormatting>
  <conditionalFormatting sqref="E95:K95">
    <cfRule type="top10" dxfId="879" priority="6" rank="1"/>
  </conditionalFormatting>
  <conditionalFormatting sqref="E93:K93">
    <cfRule type="top10" dxfId="878" priority="5" rank="1"/>
  </conditionalFormatting>
  <conditionalFormatting sqref="E91:K91">
    <cfRule type="top10" dxfId="877" priority="4" rank="1"/>
  </conditionalFormatting>
  <conditionalFormatting sqref="E89:K89">
    <cfRule type="top10" dxfId="876" priority="3" rank="1"/>
  </conditionalFormatting>
  <conditionalFormatting sqref="E87:K87">
    <cfRule type="top10" dxfId="875" priority="2" rank="1"/>
  </conditionalFormatting>
  <conditionalFormatting sqref="E85:K85">
    <cfRule type="top10" dxfId="87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302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21</v>
      </c>
      <c r="F8" s="17">
        <v>54</v>
      </c>
      <c r="G8" s="17">
        <v>49</v>
      </c>
      <c r="H8" s="17">
        <v>97</v>
      </c>
      <c r="I8" s="17">
        <v>88</v>
      </c>
      <c r="J8" s="17">
        <v>13076</v>
      </c>
      <c r="K8" s="17">
        <v>2773</v>
      </c>
    </row>
    <row r="9" spans="1:16384" ht="15" customHeight="1">
      <c r="A9" s="57"/>
      <c r="B9" s="64"/>
      <c r="C9" s="65"/>
      <c r="D9" s="18">
        <v>1</v>
      </c>
      <c r="E9" s="19">
        <v>1.2996658002227999E-3</v>
      </c>
      <c r="F9" s="20">
        <v>3.3419977720014855E-3</v>
      </c>
      <c r="G9" s="20">
        <v>3.0325535338531998E-3</v>
      </c>
      <c r="H9" s="20">
        <v>6.0032182200767418E-3</v>
      </c>
      <c r="I9" s="20">
        <v>5.4462185914098283E-3</v>
      </c>
      <c r="J9" s="20">
        <v>0.80925857160539671</v>
      </c>
      <c r="K9" s="20">
        <v>0.17161777447703924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9</v>
      </c>
      <c r="F10" s="24">
        <v>14</v>
      </c>
      <c r="G10" s="24">
        <v>10</v>
      </c>
      <c r="H10" s="24">
        <v>20</v>
      </c>
      <c r="I10" s="24">
        <v>33</v>
      </c>
      <c r="J10" s="24">
        <v>4017</v>
      </c>
      <c r="K10" s="24">
        <v>889</v>
      </c>
    </row>
    <row r="11" spans="1:16384" ht="15" customHeight="1">
      <c r="A11" s="57"/>
      <c r="B11" s="25"/>
      <c r="C11" s="60"/>
      <c r="D11" s="26">
        <v>1</v>
      </c>
      <c r="E11" s="27">
        <v>1.8028846153846155E-3</v>
      </c>
      <c r="F11" s="28">
        <v>2.8044871794871795E-3</v>
      </c>
      <c r="G11" s="28">
        <v>2.003205128205128E-3</v>
      </c>
      <c r="H11" s="28">
        <v>4.0064102564102561E-3</v>
      </c>
      <c r="I11" s="28">
        <v>6.610576923076923E-3</v>
      </c>
      <c r="J11" s="28">
        <v>0.8046875</v>
      </c>
      <c r="K11" s="28">
        <v>0.1780849358974359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12</v>
      </c>
      <c r="F12" s="31">
        <v>40</v>
      </c>
      <c r="G12" s="31">
        <v>39</v>
      </c>
      <c r="H12" s="31">
        <v>77</v>
      </c>
      <c r="I12" s="31">
        <v>55</v>
      </c>
      <c r="J12" s="31">
        <v>8818</v>
      </c>
      <c r="K12" s="31">
        <v>1868</v>
      </c>
    </row>
    <row r="13" spans="1:16384" ht="15" customHeight="1">
      <c r="A13" s="57"/>
      <c r="B13" s="43"/>
      <c r="C13" s="61"/>
      <c r="D13" s="44">
        <v>1</v>
      </c>
      <c r="E13" s="45">
        <v>1.1000091667430561E-3</v>
      </c>
      <c r="F13" s="46">
        <v>3.6666972224768538E-3</v>
      </c>
      <c r="G13" s="46">
        <v>3.5750297919149325E-3</v>
      </c>
      <c r="H13" s="46">
        <v>7.0583921532679436E-3</v>
      </c>
      <c r="I13" s="46">
        <v>5.0417086809056745E-3</v>
      </c>
      <c r="J13" s="46">
        <v>0.80832340269502245</v>
      </c>
      <c r="K13" s="46">
        <v>0.17123476028966908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0</v>
      </c>
      <c r="F14" s="24">
        <v>1</v>
      </c>
      <c r="G14" s="24">
        <v>1</v>
      </c>
      <c r="H14" s="24">
        <v>2</v>
      </c>
      <c r="I14" s="24">
        <v>3</v>
      </c>
      <c r="J14" s="24">
        <v>302</v>
      </c>
      <c r="K14" s="24">
        <v>52</v>
      </c>
    </row>
    <row r="15" spans="1:16384" ht="15" customHeight="1">
      <c r="A15" s="57"/>
      <c r="B15" s="25"/>
      <c r="C15" s="60"/>
      <c r="D15" s="32">
        <v>1</v>
      </c>
      <c r="E15" s="27">
        <v>0</v>
      </c>
      <c r="F15" s="28">
        <v>2.7700831024930748E-3</v>
      </c>
      <c r="G15" s="28">
        <v>2.7700831024930748E-3</v>
      </c>
      <c r="H15" s="28">
        <v>5.5401662049861496E-3</v>
      </c>
      <c r="I15" s="28">
        <v>8.3102493074792248E-3</v>
      </c>
      <c r="J15" s="28">
        <v>0.83656509695290859</v>
      </c>
      <c r="K15" s="28">
        <v>0.1440443213296399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</v>
      </c>
      <c r="F16" s="31">
        <v>4</v>
      </c>
      <c r="G16" s="31">
        <v>2</v>
      </c>
      <c r="H16" s="31">
        <v>3</v>
      </c>
      <c r="I16" s="31">
        <v>5</v>
      </c>
      <c r="J16" s="31">
        <v>563</v>
      </c>
      <c r="K16" s="31">
        <v>116</v>
      </c>
    </row>
    <row r="17" spans="1:11" ht="15" customHeight="1">
      <c r="A17" s="57"/>
      <c r="B17" s="25"/>
      <c r="C17" s="60"/>
      <c r="D17" s="32">
        <v>1</v>
      </c>
      <c r="E17" s="27">
        <v>2.8776978417266188E-3</v>
      </c>
      <c r="F17" s="28">
        <v>5.7553956834532375E-3</v>
      </c>
      <c r="G17" s="28">
        <v>2.8776978417266188E-3</v>
      </c>
      <c r="H17" s="28">
        <v>4.3165467625899279E-3</v>
      </c>
      <c r="I17" s="28">
        <v>7.1942446043165471E-3</v>
      </c>
      <c r="J17" s="28">
        <v>0.81007194244604319</v>
      </c>
      <c r="K17" s="28">
        <v>0.1669064748201439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2</v>
      </c>
      <c r="F18" s="31">
        <v>3</v>
      </c>
      <c r="G18" s="31">
        <v>7</v>
      </c>
      <c r="H18" s="31">
        <v>0</v>
      </c>
      <c r="I18" s="31">
        <v>7</v>
      </c>
      <c r="J18" s="31">
        <v>684</v>
      </c>
      <c r="K18" s="31">
        <v>164</v>
      </c>
    </row>
    <row r="19" spans="1:11" ht="15" customHeight="1">
      <c r="A19" s="57"/>
      <c r="B19" s="25"/>
      <c r="C19" s="60"/>
      <c r="D19" s="32">
        <v>1</v>
      </c>
      <c r="E19" s="27">
        <v>2.306805074971165E-3</v>
      </c>
      <c r="F19" s="28">
        <v>3.4602076124567475E-3</v>
      </c>
      <c r="G19" s="28">
        <v>8.0738177623990767E-3</v>
      </c>
      <c r="H19" s="28">
        <v>0</v>
      </c>
      <c r="I19" s="28">
        <v>8.0738177623990767E-3</v>
      </c>
      <c r="J19" s="28">
        <v>0.78892733564013839</v>
      </c>
      <c r="K19" s="28">
        <v>0.18915801614763553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4</v>
      </c>
      <c r="F20" s="31">
        <v>5</v>
      </c>
      <c r="G20" s="31">
        <v>2</v>
      </c>
      <c r="H20" s="31">
        <v>23</v>
      </c>
      <c r="I20" s="31">
        <v>9</v>
      </c>
      <c r="J20" s="31">
        <v>1351</v>
      </c>
      <c r="K20" s="31">
        <v>355</v>
      </c>
    </row>
    <row r="21" spans="1:11" ht="15" customHeight="1">
      <c r="A21" s="57"/>
      <c r="B21" s="25"/>
      <c r="C21" s="60"/>
      <c r="D21" s="32">
        <v>1</v>
      </c>
      <c r="E21" s="27">
        <v>2.2870211549456832E-3</v>
      </c>
      <c r="F21" s="28">
        <v>2.858776443682104E-3</v>
      </c>
      <c r="G21" s="28">
        <v>1.1435105774728416E-3</v>
      </c>
      <c r="H21" s="28">
        <v>1.3150371640937679E-2</v>
      </c>
      <c r="I21" s="28">
        <v>5.1457975986277877E-3</v>
      </c>
      <c r="J21" s="28">
        <v>0.77244139508290455</v>
      </c>
      <c r="K21" s="28">
        <v>0.2029731275014294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6</v>
      </c>
      <c r="F22" s="31">
        <v>12</v>
      </c>
      <c r="G22" s="31">
        <v>14</v>
      </c>
      <c r="H22" s="31">
        <v>23</v>
      </c>
      <c r="I22" s="31">
        <v>28</v>
      </c>
      <c r="J22" s="31">
        <v>2845</v>
      </c>
      <c r="K22" s="31">
        <v>636</v>
      </c>
    </row>
    <row r="23" spans="1:11" ht="15" customHeight="1">
      <c r="A23" s="57"/>
      <c r="B23" s="25"/>
      <c r="C23" s="60"/>
      <c r="D23" s="26">
        <v>1</v>
      </c>
      <c r="E23" s="27">
        <v>1.6835016835016834E-3</v>
      </c>
      <c r="F23" s="28">
        <v>3.3670033670033669E-3</v>
      </c>
      <c r="G23" s="28">
        <v>3.9281705948372618E-3</v>
      </c>
      <c r="H23" s="28">
        <v>6.4534231200897869E-3</v>
      </c>
      <c r="I23" s="28">
        <v>7.8563411896745237E-3</v>
      </c>
      <c r="J23" s="28">
        <v>0.79826038159371493</v>
      </c>
      <c r="K23" s="28">
        <v>0.17845117845117844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3</v>
      </c>
      <c r="F24" s="31">
        <v>10</v>
      </c>
      <c r="G24" s="31">
        <v>15</v>
      </c>
      <c r="H24" s="31">
        <v>28</v>
      </c>
      <c r="I24" s="31">
        <v>25</v>
      </c>
      <c r="J24" s="31">
        <v>3813</v>
      </c>
      <c r="K24" s="31">
        <v>822</v>
      </c>
    </row>
    <row r="25" spans="1:11" ht="15" customHeight="1">
      <c r="A25" s="57"/>
      <c r="B25" s="25"/>
      <c r="C25" s="60"/>
      <c r="D25" s="26">
        <v>1</v>
      </c>
      <c r="E25" s="27">
        <v>6.3613231552162855E-4</v>
      </c>
      <c r="F25" s="28">
        <v>2.1204410517387615E-3</v>
      </c>
      <c r="G25" s="28">
        <v>3.1806615776081423E-3</v>
      </c>
      <c r="H25" s="28">
        <v>5.9372349448685328E-3</v>
      </c>
      <c r="I25" s="28">
        <v>5.3011026293469038E-3</v>
      </c>
      <c r="J25" s="28">
        <v>0.80852417302798985</v>
      </c>
      <c r="K25" s="28">
        <v>0.17430025445292621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4</v>
      </c>
      <c r="F26" s="31">
        <v>19</v>
      </c>
      <c r="G26" s="31">
        <v>8</v>
      </c>
      <c r="H26" s="31">
        <v>18</v>
      </c>
      <c r="I26" s="31">
        <v>10</v>
      </c>
      <c r="J26" s="31">
        <v>3230</v>
      </c>
      <c r="K26" s="31">
        <v>593</v>
      </c>
    </row>
    <row r="27" spans="1:11" ht="15" customHeight="1">
      <c r="A27" s="57"/>
      <c r="B27" s="43"/>
      <c r="C27" s="61"/>
      <c r="D27" s="44">
        <v>1</v>
      </c>
      <c r="E27" s="45">
        <v>1.0303967027305513E-3</v>
      </c>
      <c r="F27" s="46">
        <v>4.8943843379701188E-3</v>
      </c>
      <c r="G27" s="46">
        <v>2.0607934054611026E-3</v>
      </c>
      <c r="H27" s="46">
        <v>4.6367851622874804E-3</v>
      </c>
      <c r="I27" s="46">
        <v>2.5759917568263782E-3</v>
      </c>
      <c r="J27" s="46">
        <v>0.83204533745492015</v>
      </c>
      <c r="K27" s="46">
        <v>0.15275631117980423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7</v>
      </c>
      <c r="F28" s="24">
        <v>22</v>
      </c>
      <c r="G28" s="24">
        <v>18</v>
      </c>
      <c r="H28" s="24">
        <v>41</v>
      </c>
      <c r="I28" s="24">
        <v>34</v>
      </c>
      <c r="J28" s="24">
        <v>4454</v>
      </c>
      <c r="K28" s="24">
        <v>978</v>
      </c>
    </row>
    <row r="29" spans="1:11" ht="15" customHeight="1">
      <c r="A29" s="57"/>
      <c r="B29" s="25"/>
      <c r="C29" s="60"/>
      <c r="D29" s="32">
        <v>1</v>
      </c>
      <c r="E29" s="27">
        <v>1.2603528988116672E-3</v>
      </c>
      <c r="F29" s="28">
        <v>3.9611091105509547E-3</v>
      </c>
      <c r="G29" s="28">
        <v>3.2409074540871445E-3</v>
      </c>
      <c r="H29" s="28">
        <v>7.3820669787540514E-3</v>
      </c>
      <c r="I29" s="28">
        <v>6.1217140799423838E-3</v>
      </c>
      <c r="J29" s="28">
        <v>0.80194454447245234</v>
      </c>
      <c r="K29" s="28">
        <v>0.17608930500540151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7</v>
      </c>
      <c r="F30" s="31">
        <v>13</v>
      </c>
      <c r="G30" s="31">
        <v>8</v>
      </c>
      <c r="H30" s="31">
        <v>26</v>
      </c>
      <c r="I30" s="31">
        <v>29</v>
      </c>
      <c r="J30" s="31">
        <v>3162</v>
      </c>
      <c r="K30" s="31">
        <v>803</v>
      </c>
    </row>
    <row r="31" spans="1:11" ht="15" customHeight="1">
      <c r="A31" s="57"/>
      <c r="B31" s="25"/>
      <c r="C31" s="60"/>
      <c r="D31" s="32">
        <v>1</v>
      </c>
      <c r="E31" s="27">
        <v>1.7292490118577075E-3</v>
      </c>
      <c r="F31" s="28">
        <v>3.2114624505928855E-3</v>
      </c>
      <c r="G31" s="28">
        <v>1.976284584980237E-3</v>
      </c>
      <c r="H31" s="28">
        <v>6.422924901185771E-3</v>
      </c>
      <c r="I31" s="28">
        <v>7.16403162055336E-3</v>
      </c>
      <c r="J31" s="28">
        <v>0.78112648221343872</v>
      </c>
      <c r="K31" s="28">
        <v>0.1983695652173913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1</v>
      </c>
      <c r="F32" s="31">
        <v>0</v>
      </c>
      <c r="G32" s="31">
        <v>3</v>
      </c>
      <c r="H32" s="31">
        <v>2</v>
      </c>
      <c r="I32" s="31">
        <v>4</v>
      </c>
      <c r="J32" s="31">
        <v>278</v>
      </c>
      <c r="K32" s="31">
        <v>90</v>
      </c>
    </row>
    <row r="33" spans="1:11" ht="15" customHeight="1">
      <c r="A33" s="57"/>
      <c r="B33" s="25"/>
      <c r="C33" s="60"/>
      <c r="D33" s="32">
        <v>1</v>
      </c>
      <c r="E33" s="27">
        <v>2.6455026455026454E-3</v>
      </c>
      <c r="F33" s="28">
        <v>0</v>
      </c>
      <c r="G33" s="28">
        <v>7.9365079365079361E-3</v>
      </c>
      <c r="H33" s="28">
        <v>5.2910052910052907E-3</v>
      </c>
      <c r="I33" s="28">
        <v>1.0582010582010581E-2</v>
      </c>
      <c r="J33" s="28">
        <v>0.73544973544973546</v>
      </c>
      <c r="K33" s="28">
        <v>0.23809523809523808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1</v>
      </c>
      <c r="F34" s="31">
        <v>5</v>
      </c>
      <c r="G34" s="31">
        <v>7</v>
      </c>
      <c r="H34" s="31">
        <v>18</v>
      </c>
      <c r="I34" s="31">
        <v>8</v>
      </c>
      <c r="J34" s="31">
        <v>2732</v>
      </c>
      <c r="K34" s="31">
        <v>348</v>
      </c>
    </row>
    <row r="35" spans="1:11" ht="15" customHeight="1">
      <c r="A35" s="57"/>
      <c r="B35" s="43"/>
      <c r="C35" s="61"/>
      <c r="D35" s="44">
        <v>1</v>
      </c>
      <c r="E35" s="45">
        <v>3.2061558191728119E-4</v>
      </c>
      <c r="F35" s="46">
        <v>1.6030779095864058E-3</v>
      </c>
      <c r="G35" s="46">
        <v>2.2443090734209684E-3</v>
      </c>
      <c r="H35" s="46">
        <v>5.7710804745110611E-3</v>
      </c>
      <c r="I35" s="46">
        <v>2.5649246553382495E-3</v>
      </c>
      <c r="J35" s="46">
        <v>0.87592176979801217</v>
      </c>
      <c r="K35" s="46">
        <v>0.11157422250721385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3</v>
      </c>
      <c r="F36" s="24">
        <v>5</v>
      </c>
      <c r="G36" s="24">
        <v>10</v>
      </c>
      <c r="H36" s="24">
        <v>24</v>
      </c>
      <c r="I36" s="24">
        <v>11</v>
      </c>
      <c r="J36" s="24">
        <v>841</v>
      </c>
      <c r="K36" s="24">
        <v>311</v>
      </c>
    </row>
    <row r="37" spans="1:11" ht="15" customHeight="1">
      <c r="A37" s="57"/>
      <c r="B37" s="25"/>
      <c r="C37" s="60"/>
      <c r="D37" s="32">
        <v>1</v>
      </c>
      <c r="E37" s="27">
        <v>2.4896265560165973E-3</v>
      </c>
      <c r="F37" s="28">
        <v>4.1493775933609959E-3</v>
      </c>
      <c r="G37" s="28">
        <v>8.2987551867219917E-3</v>
      </c>
      <c r="H37" s="28">
        <v>1.9917012448132779E-2</v>
      </c>
      <c r="I37" s="28">
        <v>9.1286307053941914E-3</v>
      </c>
      <c r="J37" s="28">
        <v>0.69792531120331947</v>
      </c>
      <c r="K37" s="28">
        <v>0.25809128630705397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4</v>
      </c>
      <c r="F38" s="31">
        <v>8</v>
      </c>
      <c r="G38" s="31">
        <v>5</v>
      </c>
      <c r="H38" s="31">
        <v>12</v>
      </c>
      <c r="I38" s="31">
        <v>15</v>
      </c>
      <c r="J38" s="31">
        <v>1029</v>
      </c>
      <c r="K38" s="31">
        <v>473</v>
      </c>
    </row>
    <row r="39" spans="1:11" ht="15" customHeight="1">
      <c r="A39" s="57"/>
      <c r="B39" s="25"/>
      <c r="C39" s="60"/>
      <c r="D39" s="32">
        <v>1</v>
      </c>
      <c r="E39" s="27">
        <v>2.5873221216041399E-3</v>
      </c>
      <c r="F39" s="28">
        <v>5.1746442432082798E-3</v>
      </c>
      <c r="G39" s="28">
        <v>3.2341526520051748E-3</v>
      </c>
      <c r="H39" s="28">
        <v>7.7619663648124193E-3</v>
      </c>
      <c r="I39" s="28">
        <v>9.7024579560155231E-3</v>
      </c>
      <c r="J39" s="28">
        <v>0.66558861578266493</v>
      </c>
      <c r="K39" s="28">
        <v>0.30595084087968955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13</v>
      </c>
      <c r="F40" s="31">
        <v>36</v>
      </c>
      <c r="G40" s="31">
        <v>30</v>
      </c>
      <c r="H40" s="31">
        <v>58</v>
      </c>
      <c r="I40" s="31">
        <v>59</v>
      </c>
      <c r="J40" s="31">
        <v>10911</v>
      </c>
      <c r="K40" s="31">
        <v>1672</v>
      </c>
    </row>
    <row r="41" spans="1:11" ht="15" customHeight="1">
      <c r="A41" s="57"/>
      <c r="B41" s="43"/>
      <c r="C41" s="61"/>
      <c r="D41" s="44">
        <v>1</v>
      </c>
      <c r="E41" s="45">
        <v>1.017293997965412E-3</v>
      </c>
      <c r="F41" s="46">
        <v>2.8171218405196024E-3</v>
      </c>
      <c r="G41" s="46">
        <v>2.3476015337663353E-3</v>
      </c>
      <c r="H41" s="46">
        <v>4.538696298614915E-3</v>
      </c>
      <c r="I41" s="46">
        <v>4.6169496830737932E-3</v>
      </c>
      <c r="J41" s="46">
        <v>0.85382267783081622</v>
      </c>
      <c r="K41" s="46">
        <v>0.13083965881524376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1</v>
      </c>
      <c r="F42" s="38">
        <v>4</v>
      </c>
      <c r="G42" s="38">
        <v>3</v>
      </c>
      <c r="H42" s="38">
        <v>3</v>
      </c>
      <c r="I42" s="38">
        <v>6</v>
      </c>
      <c r="J42" s="38">
        <v>391</v>
      </c>
      <c r="K42" s="38">
        <v>89</v>
      </c>
    </row>
    <row r="43" spans="1:11" ht="15" customHeight="1">
      <c r="A43" s="57"/>
      <c r="B43" s="25"/>
      <c r="C43" s="60"/>
      <c r="D43" s="32">
        <v>1</v>
      </c>
      <c r="E43" s="27">
        <v>2.012072434607646E-3</v>
      </c>
      <c r="F43" s="28">
        <v>8.0482897384305842E-3</v>
      </c>
      <c r="G43" s="28">
        <v>6.0362173038229373E-3</v>
      </c>
      <c r="H43" s="28">
        <v>6.0362173038229373E-3</v>
      </c>
      <c r="I43" s="28">
        <v>1.2072434607645875E-2</v>
      </c>
      <c r="J43" s="28">
        <v>0.78672032193158958</v>
      </c>
      <c r="K43" s="28">
        <v>0.17907444668008049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12</v>
      </c>
      <c r="F44" s="40">
        <v>24</v>
      </c>
      <c r="G44" s="40">
        <v>30</v>
      </c>
      <c r="H44" s="40">
        <v>58</v>
      </c>
      <c r="I44" s="40">
        <v>41</v>
      </c>
      <c r="J44" s="40">
        <v>6756</v>
      </c>
      <c r="K44" s="40">
        <v>1226</v>
      </c>
    </row>
    <row r="45" spans="1:11" ht="15" customHeight="1">
      <c r="A45" s="57"/>
      <c r="B45" s="25"/>
      <c r="C45" s="60"/>
      <c r="D45" s="32">
        <v>1</v>
      </c>
      <c r="E45" s="27">
        <v>1.4729348226340984E-3</v>
      </c>
      <c r="F45" s="28">
        <v>2.9458696452681968E-3</v>
      </c>
      <c r="G45" s="28">
        <v>3.682337056585246E-3</v>
      </c>
      <c r="H45" s="28">
        <v>7.1191849760648095E-3</v>
      </c>
      <c r="I45" s="28">
        <v>5.0325273106665031E-3</v>
      </c>
      <c r="J45" s="28">
        <v>0.82926230514299737</v>
      </c>
      <c r="K45" s="28">
        <v>0.15048484104578372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5</v>
      </c>
      <c r="F46" s="40">
        <v>21</v>
      </c>
      <c r="G46" s="40">
        <v>14</v>
      </c>
      <c r="H46" s="40">
        <v>30</v>
      </c>
      <c r="I46" s="40">
        <v>37</v>
      </c>
      <c r="J46" s="40">
        <v>4214</v>
      </c>
      <c r="K46" s="40">
        <v>876</v>
      </c>
    </row>
    <row r="47" spans="1:11" ht="15" customHeight="1">
      <c r="A47" s="57"/>
      <c r="B47" s="25"/>
      <c r="C47" s="60"/>
      <c r="D47" s="32">
        <v>1</v>
      </c>
      <c r="E47" s="27">
        <v>9.6209351548970563E-4</v>
      </c>
      <c r="F47" s="28">
        <v>4.0407927650567632E-3</v>
      </c>
      <c r="G47" s="28">
        <v>2.6938618433711755E-3</v>
      </c>
      <c r="H47" s="28">
        <v>5.7725610929382333E-3</v>
      </c>
      <c r="I47" s="28">
        <v>7.1194920146238211E-3</v>
      </c>
      <c r="J47" s="28">
        <v>0.81085241485472392</v>
      </c>
      <c r="K47" s="28">
        <v>0.16855878391379642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1</v>
      </c>
      <c r="F48" s="40">
        <v>1</v>
      </c>
      <c r="G48" s="40">
        <v>1</v>
      </c>
      <c r="H48" s="40">
        <v>4</v>
      </c>
      <c r="I48" s="40">
        <v>4</v>
      </c>
      <c r="J48" s="40">
        <v>1525</v>
      </c>
      <c r="K48" s="40">
        <v>322</v>
      </c>
    </row>
    <row r="49" spans="1:11" ht="15" customHeight="1">
      <c r="A49" s="57"/>
      <c r="B49" s="43"/>
      <c r="C49" s="61"/>
      <c r="D49" s="44">
        <v>1</v>
      </c>
      <c r="E49" s="45">
        <v>5.3821313240043052E-4</v>
      </c>
      <c r="F49" s="46">
        <v>5.3821313240043052E-4</v>
      </c>
      <c r="G49" s="46">
        <v>5.3821313240043052E-4</v>
      </c>
      <c r="H49" s="46">
        <v>2.1528525296017221E-3</v>
      </c>
      <c r="I49" s="46">
        <v>2.1528525296017221E-3</v>
      </c>
      <c r="J49" s="46">
        <v>0.82077502691065662</v>
      </c>
      <c r="K49" s="46">
        <v>0.17330462863293863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6</v>
      </c>
      <c r="F50" s="24">
        <v>10</v>
      </c>
      <c r="G50" s="24">
        <v>6</v>
      </c>
      <c r="H50" s="24">
        <v>23</v>
      </c>
      <c r="I50" s="24">
        <v>17</v>
      </c>
      <c r="J50" s="24">
        <v>2010</v>
      </c>
      <c r="K50" s="24">
        <v>779</v>
      </c>
    </row>
    <row r="51" spans="1:11" ht="15" customHeight="1">
      <c r="A51" s="57"/>
      <c r="B51" s="25"/>
      <c r="C51" s="60"/>
      <c r="D51" s="32">
        <v>1</v>
      </c>
      <c r="E51" s="27">
        <v>2.104524728165556E-3</v>
      </c>
      <c r="F51" s="28">
        <v>3.5075412136092599E-3</v>
      </c>
      <c r="G51" s="28">
        <v>2.104524728165556E-3</v>
      </c>
      <c r="H51" s="28">
        <v>8.0673447913012977E-3</v>
      </c>
      <c r="I51" s="28">
        <v>5.962820063135742E-3</v>
      </c>
      <c r="J51" s="28">
        <v>0.70501578393546127</v>
      </c>
      <c r="K51" s="28">
        <v>0.27323746054016135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3</v>
      </c>
      <c r="F52" s="31">
        <v>13</v>
      </c>
      <c r="G52" s="31">
        <v>7</v>
      </c>
      <c r="H52" s="31">
        <v>11</v>
      </c>
      <c r="I52" s="31">
        <v>12</v>
      </c>
      <c r="J52" s="31">
        <v>1747</v>
      </c>
      <c r="K52" s="31">
        <v>182</v>
      </c>
    </row>
    <row r="53" spans="1:11" ht="15" customHeight="1">
      <c r="A53" s="57"/>
      <c r="B53" s="25"/>
      <c r="C53" s="60"/>
      <c r="D53" s="32">
        <v>1</v>
      </c>
      <c r="E53" s="27">
        <v>1.5189873417721519E-3</v>
      </c>
      <c r="F53" s="28">
        <v>6.5822784810126581E-3</v>
      </c>
      <c r="G53" s="28">
        <v>3.5443037974683543E-3</v>
      </c>
      <c r="H53" s="28">
        <v>5.569620253164557E-3</v>
      </c>
      <c r="I53" s="28">
        <v>6.0759493670886075E-3</v>
      </c>
      <c r="J53" s="28">
        <v>0.88455696202531642</v>
      </c>
      <c r="K53" s="28">
        <v>9.2151898734177215E-2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3</v>
      </c>
      <c r="F54" s="31">
        <v>8</v>
      </c>
      <c r="G54" s="31">
        <v>4</v>
      </c>
      <c r="H54" s="31">
        <v>9</v>
      </c>
      <c r="I54" s="31">
        <v>7</v>
      </c>
      <c r="J54" s="31">
        <v>708</v>
      </c>
      <c r="K54" s="31">
        <v>184</v>
      </c>
    </row>
    <row r="55" spans="1:11" ht="15" customHeight="1">
      <c r="A55" s="57"/>
      <c r="B55" s="25"/>
      <c r="C55" s="60"/>
      <c r="D55" s="32">
        <v>1</v>
      </c>
      <c r="E55" s="27">
        <v>3.2502708559046588E-3</v>
      </c>
      <c r="F55" s="28">
        <v>8.6673889490790895E-3</v>
      </c>
      <c r="G55" s="28">
        <v>4.3336944745395447E-3</v>
      </c>
      <c r="H55" s="28">
        <v>9.7508125677139759E-3</v>
      </c>
      <c r="I55" s="28">
        <v>7.5839653304442039E-3</v>
      </c>
      <c r="J55" s="28">
        <v>0.76706392199349949</v>
      </c>
      <c r="K55" s="28">
        <v>0.19934994582881907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0</v>
      </c>
      <c r="F56" s="31">
        <v>2</v>
      </c>
      <c r="G56" s="31">
        <v>5</v>
      </c>
      <c r="H56" s="31">
        <v>10</v>
      </c>
      <c r="I56" s="31">
        <v>8</v>
      </c>
      <c r="J56" s="31">
        <v>927</v>
      </c>
      <c r="K56" s="31">
        <v>263</v>
      </c>
    </row>
    <row r="57" spans="1:11" ht="15" customHeight="1">
      <c r="A57" s="57"/>
      <c r="B57" s="25"/>
      <c r="C57" s="60"/>
      <c r="D57" s="32">
        <v>1</v>
      </c>
      <c r="E57" s="27">
        <v>0</v>
      </c>
      <c r="F57" s="28">
        <v>1.6460905349794238E-3</v>
      </c>
      <c r="G57" s="28">
        <v>4.11522633744856E-3</v>
      </c>
      <c r="H57" s="28">
        <v>8.23045267489712E-3</v>
      </c>
      <c r="I57" s="28">
        <v>6.5843621399176953E-3</v>
      </c>
      <c r="J57" s="28">
        <v>0.76296296296296295</v>
      </c>
      <c r="K57" s="28">
        <v>0.21646090534979423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3</v>
      </c>
      <c r="F58" s="31">
        <v>10</v>
      </c>
      <c r="G58" s="31">
        <v>8</v>
      </c>
      <c r="H58" s="31">
        <v>8</v>
      </c>
      <c r="I58" s="31">
        <v>9</v>
      </c>
      <c r="J58" s="31">
        <v>1506</v>
      </c>
      <c r="K58" s="31">
        <v>518</v>
      </c>
    </row>
    <row r="59" spans="1:11" ht="15" customHeight="1">
      <c r="A59" s="57"/>
      <c r="B59" s="25"/>
      <c r="C59" s="60"/>
      <c r="D59" s="32">
        <v>1</v>
      </c>
      <c r="E59" s="27">
        <v>1.454898157129001E-3</v>
      </c>
      <c r="F59" s="28">
        <v>4.849660523763337E-3</v>
      </c>
      <c r="G59" s="28">
        <v>3.8797284190106693E-3</v>
      </c>
      <c r="H59" s="28">
        <v>3.8797284190106693E-3</v>
      </c>
      <c r="I59" s="28">
        <v>4.3646944713870029E-3</v>
      </c>
      <c r="J59" s="28">
        <v>0.7303588748787585</v>
      </c>
      <c r="K59" s="28">
        <v>0.25121241513094084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2</v>
      </c>
      <c r="F60" s="31">
        <v>2</v>
      </c>
      <c r="G60" s="31">
        <v>1</v>
      </c>
      <c r="H60" s="31">
        <v>11</v>
      </c>
      <c r="I60" s="31">
        <v>6</v>
      </c>
      <c r="J60" s="31">
        <v>1036</v>
      </c>
      <c r="K60" s="31">
        <v>83</v>
      </c>
    </row>
    <row r="61" spans="1:11" ht="15" customHeight="1">
      <c r="A61" s="57"/>
      <c r="B61" s="25"/>
      <c r="C61" s="60"/>
      <c r="D61" s="32">
        <v>1</v>
      </c>
      <c r="E61" s="27">
        <v>1.7528483786152498E-3</v>
      </c>
      <c r="F61" s="28">
        <v>1.7528483786152498E-3</v>
      </c>
      <c r="G61" s="28">
        <v>8.7642418930762491E-4</v>
      </c>
      <c r="H61" s="28">
        <v>9.6406660823838732E-3</v>
      </c>
      <c r="I61" s="28">
        <v>5.2585451358457495E-3</v>
      </c>
      <c r="J61" s="28">
        <v>0.90797546012269936</v>
      </c>
      <c r="K61" s="28">
        <v>7.274320771253287E-2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3</v>
      </c>
      <c r="F62" s="31">
        <v>2</v>
      </c>
      <c r="G62" s="31">
        <v>3</v>
      </c>
      <c r="H62" s="31">
        <v>10</v>
      </c>
      <c r="I62" s="31">
        <v>15</v>
      </c>
      <c r="J62" s="31">
        <v>1929</v>
      </c>
      <c r="K62" s="31">
        <v>303</v>
      </c>
    </row>
    <row r="63" spans="1:11" ht="15" customHeight="1">
      <c r="A63" s="57"/>
      <c r="B63" s="25"/>
      <c r="C63" s="60"/>
      <c r="D63" s="32">
        <v>1</v>
      </c>
      <c r="E63" s="27">
        <v>1.3245033112582781E-3</v>
      </c>
      <c r="F63" s="28">
        <v>8.8300220750551876E-4</v>
      </c>
      <c r="G63" s="28">
        <v>1.3245033112582781E-3</v>
      </c>
      <c r="H63" s="28">
        <v>4.4150110375275938E-3</v>
      </c>
      <c r="I63" s="28">
        <v>6.6225165562913907E-3</v>
      </c>
      <c r="J63" s="28">
        <v>0.85165562913907289</v>
      </c>
      <c r="K63" s="28">
        <v>0.1337748344370861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0</v>
      </c>
      <c r="F64" s="31">
        <v>1</v>
      </c>
      <c r="G64" s="31">
        <v>1</v>
      </c>
      <c r="H64" s="31">
        <v>6</v>
      </c>
      <c r="I64" s="31">
        <v>4</v>
      </c>
      <c r="J64" s="31">
        <v>997</v>
      </c>
      <c r="K64" s="31">
        <v>178</v>
      </c>
    </row>
    <row r="65" spans="1:11" ht="15" customHeight="1">
      <c r="A65" s="57"/>
      <c r="B65" s="25"/>
      <c r="C65" s="60"/>
      <c r="D65" s="32">
        <v>1</v>
      </c>
      <c r="E65" s="27">
        <v>0</v>
      </c>
      <c r="F65" s="28">
        <v>8.4245998315080029E-4</v>
      </c>
      <c r="G65" s="28">
        <v>8.4245998315080029E-4</v>
      </c>
      <c r="H65" s="28">
        <v>5.054759898904802E-3</v>
      </c>
      <c r="I65" s="28">
        <v>3.3698399326032012E-3</v>
      </c>
      <c r="J65" s="28">
        <v>0.83993260320134788</v>
      </c>
      <c r="K65" s="28">
        <v>0.14995787700084245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1</v>
      </c>
      <c r="F66" s="31">
        <v>6</v>
      </c>
      <c r="G66" s="31">
        <v>14</v>
      </c>
      <c r="H66" s="31">
        <v>9</v>
      </c>
      <c r="I66" s="31">
        <v>10</v>
      </c>
      <c r="J66" s="31">
        <v>2216</v>
      </c>
      <c r="K66" s="31">
        <v>283</v>
      </c>
    </row>
    <row r="67" spans="1:11" ht="15" customHeight="1">
      <c r="A67" s="57"/>
      <c r="B67" s="43"/>
      <c r="C67" s="61"/>
      <c r="D67" s="44">
        <v>1</v>
      </c>
      <c r="E67" s="45">
        <v>3.9385584875935406E-4</v>
      </c>
      <c r="F67" s="46">
        <v>2.3631350925561244E-3</v>
      </c>
      <c r="G67" s="46">
        <v>5.5139818826309573E-3</v>
      </c>
      <c r="H67" s="46">
        <v>3.5447026388341868E-3</v>
      </c>
      <c r="I67" s="46">
        <v>3.9385584875935411E-3</v>
      </c>
      <c r="J67" s="46">
        <v>0.87278456085072864</v>
      </c>
      <c r="K67" s="46">
        <v>0.1114612051988972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6</v>
      </c>
      <c r="F68" s="24">
        <v>11</v>
      </c>
      <c r="G68" s="24">
        <v>21</v>
      </c>
      <c r="H68" s="24">
        <v>48</v>
      </c>
      <c r="I68" s="24">
        <v>36</v>
      </c>
      <c r="J68" s="24">
        <v>2059</v>
      </c>
      <c r="K68" s="24">
        <v>771</v>
      </c>
    </row>
    <row r="69" spans="1:11" ht="15" customHeight="1">
      <c r="A69" s="57"/>
      <c r="B69" s="25"/>
      <c r="C69" s="60"/>
      <c r="D69" s="32">
        <v>1</v>
      </c>
      <c r="E69" s="27">
        <v>2.0325203252032522E-3</v>
      </c>
      <c r="F69" s="28">
        <v>3.7262872628726286E-3</v>
      </c>
      <c r="G69" s="28">
        <v>7.1138211382113818E-3</v>
      </c>
      <c r="H69" s="28">
        <v>1.6260162601626018E-2</v>
      </c>
      <c r="I69" s="28">
        <v>1.2195121951219513E-2</v>
      </c>
      <c r="J69" s="28">
        <v>0.6974932249322493</v>
      </c>
      <c r="K69" s="28">
        <v>0.26117886178861788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8</v>
      </c>
      <c r="F70" s="31">
        <v>14</v>
      </c>
      <c r="G70" s="31">
        <v>8</v>
      </c>
      <c r="H70" s="31">
        <v>27</v>
      </c>
      <c r="I70" s="31">
        <v>20</v>
      </c>
      <c r="J70" s="31">
        <v>2234</v>
      </c>
      <c r="K70" s="31">
        <v>601</v>
      </c>
    </row>
    <row r="71" spans="1:11" ht="15" customHeight="1">
      <c r="A71" s="57"/>
      <c r="B71" s="25"/>
      <c r="C71" s="60"/>
      <c r="D71" s="32">
        <v>1</v>
      </c>
      <c r="E71" s="27">
        <v>2.7472527472527475E-3</v>
      </c>
      <c r="F71" s="28">
        <v>4.807692307692308E-3</v>
      </c>
      <c r="G71" s="28">
        <v>2.7472527472527475E-3</v>
      </c>
      <c r="H71" s="28">
        <v>9.271978021978022E-3</v>
      </c>
      <c r="I71" s="28">
        <v>6.868131868131868E-3</v>
      </c>
      <c r="J71" s="28">
        <v>0.76717032967032972</v>
      </c>
      <c r="K71" s="28">
        <v>0.20638736263736263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1</v>
      </c>
      <c r="F72" s="31">
        <v>14</v>
      </c>
      <c r="G72" s="31">
        <v>14</v>
      </c>
      <c r="H72" s="31">
        <v>13</v>
      </c>
      <c r="I72" s="31">
        <v>19</v>
      </c>
      <c r="J72" s="31">
        <v>3203</v>
      </c>
      <c r="K72" s="31">
        <v>548</v>
      </c>
    </row>
    <row r="73" spans="1:11" ht="15" customHeight="1">
      <c r="A73" s="57"/>
      <c r="B73" s="25"/>
      <c r="C73" s="60"/>
      <c r="D73" s="32">
        <v>1</v>
      </c>
      <c r="E73" s="27">
        <v>2.6232948583420777E-4</v>
      </c>
      <c r="F73" s="28">
        <v>3.6726128016789086E-3</v>
      </c>
      <c r="G73" s="28">
        <v>3.6726128016789086E-3</v>
      </c>
      <c r="H73" s="28">
        <v>3.4102833158447012E-3</v>
      </c>
      <c r="I73" s="28">
        <v>4.9842602308499476E-3</v>
      </c>
      <c r="J73" s="28">
        <v>0.84024134312696752</v>
      </c>
      <c r="K73" s="28">
        <v>0.14375655823714587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5</v>
      </c>
      <c r="F74" s="31">
        <v>9</v>
      </c>
      <c r="G74" s="31">
        <v>5</v>
      </c>
      <c r="H74" s="31">
        <v>3</v>
      </c>
      <c r="I74" s="31">
        <v>8</v>
      </c>
      <c r="J74" s="31">
        <v>2366</v>
      </c>
      <c r="K74" s="31">
        <v>354</v>
      </c>
    </row>
    <row r="75" spans="1:11" ht="15" customHeight="1">
      <c r="A75" s="57"/>
      <c r="B75" s="25"/>
      <c r="C75" s="60"/>
      <c r="D75" s="32">
        <v>1</v>
      </c>
      <c r="E75" s="27">
        <v>1.8181818181818182E-3</v>
      </c>
      <c r="F75" s="28">
        <v>3.2727272727272726E-3</v>
      </c>
      <c r="G75" s="28">
        <v>1.8181818181818182E-3</v>
      </c>
      <c r="H75" s="28">
        <v>1.090909090909091E-3</v>
      </c>
      <c r="I75" s="28">
        <v>2.9090909090909089E-3</v>
      </c>
      <c r="J75" s="28">
        <v>0.86036363636363633</v>
      </c>
      <c r="K75" s="28">
        <v>0.12872727272727272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1</v>
      </c>
      <c r="F76" s="31">
        <v>4</v>
      </c>
      <c r="G76" s="31">
        <v>0</v>
      </c>
      <c r="H76" s="31">
        <v>3</v>
      </c>
      <c r="I76" s="31">
        <v>3</v>
      </c>
      <c r="J76" s="31">
        <v>1381</v>
      </c>
      <c r="K76" s="31">
        <v>193</v>
      </c>
    </row>
    <row r="77" spans="1:11" ht="15" customHeight="1">
      <c r="A77" s="57"/>
      <c r="B77" s="25"/>
      <c r="C77" s="60"/>
      <c r="D77" s="32">
        <v>1</v>
      </c>
      <c r="E77" s="27">
        <v>6.3091482649842276E-4</v>
      </c>
      <c r="F77" s="28">
        <v>2.523659305993691E-3</v>
      </c>
      <c r="G77" s="28">
        <v>0</v>
      </c>
      <c r="H77" s="28">
        <v>1.8927444794952682E-3</v>
      </c>
      <c r="I77" s="28">
        <v>1.8927444794952682E-3</v>
      </c>
      <c r="J77" s="28">
        <v>0.87129337539432172</v>
      </c>
      <c r="K77" s="28">
        <v>0.12176656151419558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0</v>
      </c>
      <c r="F78" s="31">
        <v>2</v>
      </c>
      <c r="G78" s="31">
        <v>1</v>
      </c>
      <c r="H78" s="31">
        <v>2</v>
      </c>
      <c r="I78" s="31">
        <v>1</v>
      </c>
      <c r="J78" s="31">
        <v>1154</v>
      </c>
      <c r="K78" s="31">
        <v>169</v>
      </c>
    </row>
    <row r="79" spans="1:11" ht="15" customHeight="1">
      <c r="A79" s="57"/>
      <c r="B79" s="25"/>
      <c r="C79" s="60"/>
      <c r="D79" s="32">
        <v>1</v>
      </c>
      <c r="E79" s="27">
        <v>0</v>
      </c>
      <c r="F79" s="28">
        <v>1.5048908954100827E-3</v>
      </c>
      <c r="G79" s="28">
        <v>7.5244544770504136E-4</v>
      </c>
      <c r="H79" s="28">
        <v>1.5048908954100827E-3</v>
      </c>
      <c r="I79" s="28">
        <v>7.5244544770504136E-4</v>
      </c>
      <c r="J79" s="28">
        <v>0.86832204665161772</v>
      </c>
      <c r="K79" s="28">
        <v>0.12716328066215199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0</v>
      </c>
      <c r="G80" s="31">
        <v>0</v>
      </c>
      <c r="H80" s="31">
        <v>0</v>
      </c>
      <c r="I80" s="31">
        <v>0</v>
      </c>
      <c r="J80" s="31">
        <v>575</v>
      </c>
      <c r="K80" s="31">
        <v>111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0.83819241982507287</v>
      </c>
      <c r="K81" s="28">
        <v>0.16180758017492711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9</v>
      </c>
      <c r="F84" s="24">
        <v>7</v>
      </c>
      <c r="G84" s="24">
        <v>19</v>
      </c>
      <c r="H84" s="24">
        <v>47</v>
      </c>
      <c r="I84" s="24">
        <v>38</v>
      </c>
      <c r="J84" s="24">
        <v>3132</v>
      </c>
      <c r="K84" s="24">
        <v>935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2.1495103893002148E-3</v>
      </c>
      <c r="F85" s="28">
        <v>1.6718414139001673E-3</v>
      </c>
      <c r="G85" s="28">
        <v>4.5378552663004534E-3</v>
      </c>
      <c r="H85" s="28">
        <v>1.1225220921901122E-2</v>
      </c>
      <c r="I85" s="28">
        <v>9.0757105326009068E-3</v>
      </c>
      <c r="J85" s="28">
        <v>0.74802961547647484</v>
      </c>
      <c r="K85" s="28">
        <v>0.22331024599952234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7</v>
      </c>
      <c r="F86" s="31">
        <v>21</v>
      </c>
      <c r="G86" s="31">
        <v>10</v>
      </c>
      <c r="H86" s="31">
        <v>28</v>
      </c>
      <c r="I86" s="31">
        <v>28</v>
      </c>
      <c r="J86" s="31">
        <v>2961</v>
      </c>
      <c r="K86" s="31">
        <v>682</v>
      </c>
    </row>
    <row r="87" spans="1:11" ht="15" customHeight="1">
      <c r="A87" s="57"/>
      <c r="B87" s="25"/>
      <c r="C87" s="60"/>
      <c r="D87" s="32">
        <v>1</v>
      </c>
      <c r="E87" s="27">
        <v>1.8731602890018732E-3</v>
      </c>
      <c r="F87" s="28">
        <v>5.6194808670056197E-3</v>
      </c>
      <c r="G87" s="28">
        <v>2.6759432700026761E-3</v>
      </c>
      <c r="H87" s="28">
        <v>7.4926411560074929E-3</v>
      </c>
      <c r="I87" s="28">
        <v>7.4926411560074929E-3</v>
      </c>
      <c r="J87" s="28">
        <v>0.7923468022477923</v>
      </c>
      <c r="K87" s="28">
        <v>0.1824993310141825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3</v>
      </c>
      <c r="F88" s="31">
        <v>12</v>
      </c>
      <c r="G88" s="31">
        <v>7</v>
      </c>
      <c r="H88" s="31">
        <v>12</v>
      </c>
      <c r="I88" s="31">
        <v>4</v>
      </c>
      <c r="J88" s="31">
        <v>1865</v>
      </c>
      <c r="K88" s="31">
        <v>317</v>
      </c>
    </row>
    <row r="89" spans="1:11" ht="15" customHeight="1">
      <c r="A89" s="57"/>
      <c r="B89" s="25"/>
      <c r="C89" s="60"/>
      <c r="D89" s="32">
        <v>1</v>
      </c>
      <c r="E89" s="27">
        <v>1.3513513513513514E-3</v>
      </c>
      <c r="F89" s="28">
        <v>5.4054054054054057E-3</v>
      </c>
      <c r="G89" s="28">
        <v>3.153153153153153E-3</v>
      </c>
      <c r="H89" s="28">
        <v>5.4054054054054057E-3</v>
      </c>
      <c r="I89" s="28">
        <v>1.8018018018018018E-3</v>
      </c>
      <c r="J89" s="28">
        <v>0.84009009009009006</v>
      </c>
      <c r="K89" s="28">
        <v>0.14279279279279281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2</v>
      </c>
      <c r="F90" s="31">
        <v>11</v>
      </c>
      <c r="G90" s="31">
        <v>10</v>
      </c>
      <c r="H90" s="31">
        <v>5</v>
      </c>
      <c r="I90" s="31">
        <v>11</v>
      </c>
      <c r="J90" s="31">
        <v>2704</v>
      </c>
      <c r="K90" s="31">
        <v>423</v>
      </c>
    </row>
    <row r="91" spans="1:11" ht="15" customHeight="1">
      <c r="A91" s="57"/>
      <c r="B91" s="25"/>
      <c r="C91" s="60"/>
      <c r="D91" s="32">
        <v>1</v>
      </c>
      <c r="E91" s="27">
        <v>6.3171193935565378E-4</v>
      </c>
      <c r="F91" s="28">
        <v>3.4744156664560958E-3</v>
      </c>
      <c r="G91" s="28">
        <v>3.1585596967782692E-3</v>
      </c>
      <c r="H91" s="28">
        <v>1.5792798483891346E-3</v>
      </c>
      <c r="I91" s="28">
        <v>3.4744156664560958E-3</v>
      </c>
      <c r="J91" s="28">
        <v>0.85407454200884392</v>
      </c>
      <c r="K91" s="28">
        <v>0.13360707517372078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0</v>
      </c>
      <c r="F92" s="31">
        <v>3</v>
      </c>
      <c r="G92" s="31">
        <v>2</v>
      </c>
      <c r="H92" s="31">
        <v>3</v>
      </c>
      <c r="I92" s="31">
        <v>3</v>
      </c>
      <c r="J92" s="31">
        <v>1405</v>
      </c>
      <c r="K92" s="31">
        <v>223</v>
      </c>
    </row>
    <row r="93" spans="1:11" ht="15" customHeight="1">
      <c r="A93" s="57"/>
      <c r="B93" s="25"/>
      <c r="C93" s="60"/>
      <c r="D93" s="32">
        <v>1</v>
      </c>
      <c r="E93" s="27">
        <v>0</v>
      </c>
      <c r="F93" s="28">
        <v>1.8303843807199512E-3</v>
      </c>
      <c r="G93" s="28">
        <v>1.2202562538133007E-3</v>
      </c>
      <c r="H93" s="28">
        <v>1.8303843807199512E-3</v>
      </c>
      <c r="I93" s="28">
        <v>1.8303843807199512E-3</v>
      </c>
      <c r="J93" s="28">
        <v>0.85723001830384382</v>
      </c>
      <c r="K93" s="28">
        <v>0.13605857230018303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0</v>
      </c>
      <c r="F94" s="31">
        <v>0</v>
      </c>
      <c r="G94" s="31">
        <v>0</v>
      </c>
      <c r="H94" s="31">
        <v>0</v>
      </c>
      <c r="I94" s="31">
        <v>0</v>
      </c>
      <c r="J94" s="31">
        <v>362</v>
      </c>
      <c r="K94" s="31">
        <v>41</v>
      </c>
    </row>
    <row r="95" spans="1:11" ht="15" customHeight="1">
      <c r="A95" s="57"/>
      <c r="B95" s="25"/>
      <c r="C95" s="60"/>
      <c r="D95" s="32">
        <v>1</v>
      </c>
      <c r="E95" s="27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0.8982630272952854</v>
      </c>
      <c r="K95" s="28">
        <v>0.10173697270471464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0</v>
      </c>
      <c r="H96" s="31">
        <v>0</v>
      </c>
      <c r="I96" s="31">
        <v>0</v>
      </c>
      <c r="J96" s="31">
        <v>329</v>
      </c>
      <c r="K96" s="31">
        <v>44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0.88203753351206438</v>
      </c>
      <c r="K97" s="28">
        <v>0.11796246648793565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873" priority="56" rank="1"/>
  </conditionalFormatting>
  <conditionalFormatting sqref="E67:K67">
    <cfRule type="top10" dxfId="872" priority="49" rank="1"/>
  </conditionalFormatting>
  <conditionalFormatting sqref="E65:K65">
    <cfRule type="top10" dxfId="871" priority="48" rank="1"/>
  </conditionalFormatting>
  <conditionalFormatting sqref="E63:K63">
    <cfRule type="top10" dxfId="870" priority="47" rank="1"/>
  </conditionalFormatting>
  <conditionalFormatting sqref="E61:K61">
    <cfRule type="top10" dxfId="869" priority="46" rank="1"/>
  </conditionalFormatting>
  <conditionalFormatting sqref="E59:K59">
    <cfRule type="top10" dxfId="868" priority="45" rank="1"/>
  </conditionalFormatting>
  <conditionalFormatting sqref="E57:K57">
    <cfRule type="top10" dxfId="867" priority="44" rank="1"/>
  </conditionalFormatting>
  <conditionalFormatting sqref="E55:K55">
    <cfRule type="top10" dxfId="866" priority="43" rank="1"/>
  </conditionalFormatting>
  <conditionalFormatting sqref="E53:K53">
    <cfRule type="top10" dxfId="865" priority="42" rank="1"/>
  </conditionalFormatting>
  <conditionalFormatting sqref="E51:K51">
    <cfRule type="top10" dxfId="864" priority="41" rank="1"/>
  </conditionalFormatting>
  <conditionalFormatting sqref="E49:K49">
    <cfRule type="top10" dxfId="863" priority="40" rank="1"/>
  </conditionalFormatting>
  <conditionalFormatting sqref="E47:K47">
    <cfRule type="top10" dxfId="862" priority="39" rank="1"/>
  </conditionalFormatting>
  <conditionalFormatting sqref="E45:K45">
    <cfRule type="top10" dxfId="861" priority="38" rank="1"/>
  </conditionalFormatting>
  <conditionalFormatting sqref="E43:K43">
    <cfRule type="top10" dxfId="860" priority="37" rank="1"/>
  </conditionalFormatting>
  <conditionalFormatting sqref="E41:K41">
    <cfRule type="top10" dxfId="859" priority="36" rank="1"/>
  </conditionalFormatting>
  <conditionalFormatting sqref="E39:K39">
    <cfRule type="top10" dxfId="858" priority="35" rank="1"/>
  </conditionalFormatting>
  <conditionalFormatting sqref="E37:K37">
    <cfRule type="top10" dxfId="857" priority="34" rank="1"/>
  </conditionalFormatting>
  <conditionalFormatting sqref="E35:K35">
    <cfRule type="top10" dxfId="856" priority="32" rank="1"/>
  </conditionalFormatting>
  <conditionalFormatting sqref="E33:K33">
    <cfRule type="top10" dxfId="855" priority="31" rank="1"/>
  </conditionalFormatting>
  <conditionalFormatting sqref="E31:K31">
    <cfRule type="top10" dxfId="854" priority="30" rank="1"/>
  </conditionalFormatting>
  <conditionalFormatting sqref="E29:K29">
    <cfRule type="top10" dxfId="853" priority="29" rank="1"/>
  </conditionalFormatting>
  <conditionalFormatting sqref="E27:K27">
    <cfRule type="top10" dxfId="852" priority="28" rank="1"/>
  </conditionalFormatting>
  <conditionalFormatting sqref="E21:K21">
    <cfRule type="top10" dxfId="851" priority="27" rank="1"/>
  </conditionalFormatting>
  <conditionalFormatting sqref="E19:K19">
    <cfRule type="top10" dxfId="850" priority="26" rank="1"/>
  </conditionalFormatting>
  <conditionalFormatting sqref="E17:K17">
    <cfRule type="top10" dxfId="849" priority="25" rank="1"/>
  </conditionalFormatting>
  <conditionalFormatting sqref="E15:K15">
    <cfRule type="top10" dxfId="848" priority="24" rank="1"/>
  </conditionalFormatting>
  <conditionalFormatting sqref="E13:K13">
    <cfRule type="top10" dxfId="847" priority="23" rank="1"/>
  </conditionalFormatting>
  <conditionalFormatting sqref="E11:K11">
    <cfRule type="top10" dxfId="846" priority="22" rank="1"/>
  </conditionalFormatting>
  <conditionalFormatting sqref="E23:K23">
    <cfRule type="top10" dxfId="845" priority="21" rank="1"/>
  </conditionalFormatting>
  <conditionalFormatting sqref="E25:K25">
    <cfRule type="top10" dxfId="844" priority="20" rank="1"/>
  </conditionalFormatting>
  <conditionalFormatting sqref="E81:K81">
    <cfRule type="top10" dxfId="843" priority="17" rank="1"/>
  </conditionalFormatting>
  <conditionalFormatting sqref="E79:K79">
    <cfRule type="top10" dxfId="842" priority="16" rank="1"/>
  </conditionalFormatting>
  <conditionalFormatting sqref="E77:K77">
    <cfRule type="top10" dxfId="841" priority="15" rank="1"/>
  </conditionalFormatting>
  <conditionalFormatting sqref="E75:K75">
    <cfRule type="top10" dxfId="840" priority="14" rank="1"/>
  </conditionalFormatting>
  <conditionalFormatting sqref="E73:K73">
    <cfRule type="top10" dxfId="839" priority="13" rank="1"/>
  </conditionalFormatting>
  <conditionalFormatting sqref="E71:K71">
    <cfRule type="top10" dxfId="838" priority="12" rank="1"/>
  </conditionalFormatting>
  <conditionalFormatting sqref="E69:K69">
    <cfRule type="top10" dxfId="837" priority="11" rank="1"/>
  </conditionalFormatting>
  <conditionalFormatting sqref="E101:K101">
    <cfRule type="top10" dxfId="836" priority="9" rank="1"/>
  </conditionalFormatting>
  <conditionalFormatting sqref="E99:K99">
    <cfRule type="top10" dxfId="835" priority="8" rank="1"/>
  </conditionalFormatting>
  <conditionalFormatting sqref="E97:K97">
    <cfRule type="top10" dxfId="834" priority="7" rank="1"/>
  </conditionalFormatting>
  <conditionalFormatting sqref="E95:K95">
    <cfRule type="top10" dxfId="833" priority="6" rank="1"/>
  </conditionalFormatting>
  <conditionalFormatting sqref="E93:K93">
    <cfRule type="top10" dxfId="832" priority="5" rank="1"/>
  </conditionalFormatting>
  <conditionalFormatting sqref="E91:K91">
    <cfRule type="top10" dxfId="831" priority="4" rank="1"/>
  </conditionalFormatting>
  <conditionalFormatting sqref="E89:K89">
    <cfRule type="top10" dxfId="830" priority="3" rank="1"/>
  </conditionalFormatting>
  <conditionalFormatting sqref="E87:K87">
    <cfRule type="top10" dxfId="829" priority="2" rank="1"/>
  </conditionalFormatting>
  <conditionalFormatting sqref="E85:K85">
    <cfRule type="top10" dxfId="82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69</v>
      </c>
      <c r="F8" s="17">
        <v>118</v>
      </c>
      <c r="G8" s="17">
        <v>107</v>
      </c>
      <c r="H8" s="17">
        <v>443</v>
      </c>
      <c r="I8" s="17">
        <v>876</v>
      </c>
      <c r="J8" s="17">
        <v>12124</v>
      </c>
      <c r="K8" s="17">
        <v>2421</v>
      </c>
    </row>
    <row r="9" spans="1:16384" ht="15" customHeight="1">
      <c r="A9" s="57"/>
      <c r="B9" s="64"/>
      <c r="C9" s="65"/>
      <c r="D9" s="18">
        <v>1</v>
      </c>
      <c r="E9" s="19">
        <v>4.2703304864463425E-3</v>
      </c>
      <c r="F9" s="20">
        <v>7.3028840202995424E-3</v>
      </c>
      <c r="G9" s="20">
        <v>6.6221066963733132E-3</v>
      </c>
      <c r="H9" s="20">
        <v>2.7416759499938111E-2</v>
      </c>
      <c r="I9" s="20">
        <v>5.4214630523579652E-2</v>
      </c>
      <c r="J9" s="20">
        <v>0.75034038866196306</v>
      </c>
      <c r="K9" s="20">
        <v>0.14983290011139994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13</v>
      </c>
      <c r="F10" s="24">
        <v>31</v>
      </c>
      <c r="G10" s="24">
        <v>31</v>
      </c>
      <c r="H10" s="24">
        <v>61</v>
      </c>
      <c r="I10" s="24">
        <v>201</v>
      </c>
      <c r="J10" s="24">
        <v>3834</v>
      </c>
      <c r="K10" s="24">
        <v>821</v>
      </c>
    </row>
    <row r="11" spans="1:16384" ht="15" customHeight="1">
      <c r="A11" s="57"/>
      <c r="B11" s="25"/>
      <c r="C11" s="60"/>
      <c r="D11" s="26">
        <v>1</v>
      </c>
      <c r="E11" s="27">
        <v>2.6041666666666665E-3</v>
      </c>
      <c r="F11" s="28">
        <v>6.2099358974358971E-3</v>
      </c>
      <c r="G11" s="28">
        <v>6.2099358974358971E-3</v>
      </c>
      <c r="H11" s="28">
        <v>1.2219551282051282E-2</v>
      </c>
      <c r="I11" s="28">
        <v>4.026442307692308E-2</v>
      </c>
      <c r="J11" s="28">
        <v>0.76802884615384615</v>
      </c>
      <c r="K11" s="28">
        <v>0.16446314102564102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56</v>
      </c>
      <c r="F12" s="31">
        <v>87</v>
      </c>
      <c r="G12" s="31">
        <v>73</v>
      </c>
      <c r="H12" s="31">
        <v>373</v>
      </c>
      <c r="I12" s="31">
        <v>672</v>
      </c>
      <c r="J12" s="31">
        <v>8060</v>
      </c>
      <c r="K12" s="31">
        <v>1588</v>
      </c>
    </row>
    <row r="13" spans="1:16384" ht="15" customHeight="1">
      <c r="A13" s="57"/>
      <c r="B13" s="43"/>
      <c r="C13" s="61"/>
      <c r="D13" s="44">
        <v>1</v>
      </c>
      <c r="E13" s="45">
        <v>5.1333761114675958E-3</v>
      </c>
      <c r="F13" s="46">
        <v>7.9750664588871568E-3</v>
      </c>
      <c r="G13" s="46">
        <v>6.6917224310202583E-3</v>
      </c>
      <c r="H13" s="46">
        <v>3.4191951599596662E-2</v>
      </c>
      <c r="I13" s="46">
        <v>6.160051333761115E-2</v>
      </c>
      <c r="J13" s="46">
        <v>0.73883949032908602</v>
      </c>
      <c r="K13" s="46">
        <v>0.1455678797323311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0</v>
      </c>
      <c r="F14" s="24">
        <v>2</v>
      </c>
      <c r="G14" s="24">
        <v>2</v>
      </c>
      <c r="H14" s="24">
        <v>0</v>
      </c>
      <c r="I14" s="24">
        <v>5</v>
      </c>
      <c r="J14" s="24">
        <v>299</v>
      </c>
      <c r="K14" s="24">
        <v>53</v>
      </c>
    </row>
    <row r="15" spans="1:16384" ht="15" customHeight="1">
      <c r="A15" s="57"/>
      <c r="B15" s="25"/>
      <c r="C15" s="60"/>
      <c r="D15" s="32">
        <v>1</v>
      </c>
      <c r="E15" s="27">
        <v>0</v>
      </c>
      <c r="F15" s="28">
        <v>5.5401662049861496E-3</v>
      </c>
      <c r="G15" s="28">
        <v>5.5401662049861496E-3</v>
      </c>
      <c r="H15" s="28">
        <v>0</v>
      </c>
      <c r="I15" s="28">
        <v>1.3850415512465374E-2</v>
      </c>
      <c r="J15" s="28">
        <v>0.82825484764542934</v>
      </c>
      <c r="K15" s="28">
        <v>0.14681440443213298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</v>
      </c>
      <c r="F16" s="31">
        <v>5</v>
      </c>
      <c r="G16" s="31">
        <v>2</v>
      </c>
      <c r="H16" s="31">
        <v>5</v>
      </c>
      <c r="I16" s="31">
        <v>8</v>
      </c>
      <c r="J16" s="31">
        <v>562</v>
      </c>
      <c r="K16" s="31">
        <v>112</v>
      </c>
    </row>
    <row r="17" spans="1:11" ht="15" customHeight="1">
      <c r="A17" s="57"/>
      <c r="B17" s="25"/>
      <c r="C17" s="60"/>
      <c r="D17" s="32">
        <v>1</v>
      </c>
      <c r="E17" s="27">
        <v>1.4388489208633094E-3</v>
      </c>
      <c r="F17" s="28">
        <v>7.1942446043165471E-3</v>
      </c>
      <c r="G17" s="28">
        <v>2.8776978417266188E-3</v>
      </c>
      <c r="H17" s="28">
        <v>7.1942446043165471E-3</v>
      </c>
      <c r="I17" s="28">
        <v>1.1510791366906475E-2</v>
      </c>
      <c r="J17" s="28">
        <v>0.80863309352517987</v>
      </c>
      <c r="K17" s="28">
        <v>0.16115107913669063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1</v>
      </c>
      <c r="F18" s="31">
        <v>5</v>
      </c>
      <c r="G18" s="31">
        <v>4</v>
      </c>
      <c r="H18" s="31">
        <v>15</v>
      </c>
      <c r="I18" s="31">
        <v>18</v>
      </c>
      <c r="J18" s="31">
        <v>668</v>
      </c>
      <c r="K18" s="31">
        <v>156</v>
      </c>
    </row>
    <row r="19" spans="1:11" ht="15" customHeight="1">
      <c r="A19" s="57"/>
      <c r="B19" s="25"/>
      <c r="C19" s="60"/>
      <c r="D19" s="32">
        <v>1</v>
      </c>
      <c r="E19" s="27">
        <v>1.1534025374855825E-3</v>
      </c>
      <c r="F19" s="28">
        <v>5.7670126874279125E-3</v>
      </c>
      <c r="G19" s="28">
        <v>4.61361014994233E-3</v>
      </c>
      <c r="H19" s="28">
        <v>1.7301038062283738E-2</v>
      </c>
      <c r="I19" s="28">
        <v>2.0761245674740483E-2</v>
      </c>
      <c r="J19" s="28">
        <v>0.77047289504036909</v>
      </c>
      <c r="K19" s="28">
        <v>0.17993079584775087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9</v>
      </c>
      <c r="F20" s="31">
        <v>17</v>
      </c>
      <c r="G20" s="31">
        <v>10</v>
      </c>
      <c r="H20" s="31">
        <v>42</v>
      </c>
      <c r="I20" s="31">
        <v>99</v>
      </c>
      <c r="J20" s="31">
        <v>1245</v>
      </c>
      <c r="K20" s="31">
        <v>327</v>
      </c>
    </row>
    <row r="21" spans="1:11" ht="15" customHeight="1">
      <c r="A21" s="57"/>
      <c r="B21" s="25"/>
      <c r="C21" s="60"/>
      <c r="D21" s="32">
        <v>1</v>
      </c>
      <c r="E21" s="27">
        <v>5.1457975986277877E-3</v>
      </c>
      <c r="F21" s="28">
        <v>9.7198399085191532E-3</v>
      </c>
      <c r="G21" s="28">
        <v>5.717552887364208E-3</v>
      </c>
      <c r="H21" s="28">
        <v>2.4013722126929673E-2</v>
      </c>
      <c r="I21" s="28">
        <v>5.6603773584905662E-2</v>
      </c>
      <c r="J21" s="28">
        <v>0.71183533447684388</v>
      </c>
      <c r="K21" s="28">
        <v>0.18696397941680962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23</v>
      </c>
      <c r="F22" s="31">
        <v>24</v>
      </c>
      <c r="G22" s="31">
        <v>27</v>
      </c>
      <c r="H22" s="31">
        <v>106</v>
      </c>
      <c r="I22" s="31">
        <v>242</v>
      </c>
      <c r="J22" s="31">
        <v>2600</v>
      </c>
      <c r="K22" s="31">
        <v>542</v>
      </c>
    </row>
    <row r="23" spans="1:11" ht="15" customHeight="1">
      <c r="A23" s="57"/>
      <c r="B23" s="25"/>
      <c r="C23" s="60"/>
      <c r="D23" s="26">
        <v>1</v>
      </c>
      <c r="E23" s="27">
        <v>6.4534231200897869E-3</v>
      </c>
      <c r="F23" s="28">
        <v>6.7340067340067337E-3</v>
      </c>
      <c r="G23" s="28">
        <v>7.575757575757576E-3</v>
      </c>
      <c r="H23" s="28">
        <v>2.9741863075196408E-2</v>
      </c>
      <c r="I23" s="28">
        <v>6.7901234567901231E-2</v>
      </c>
      <c r="J23" s="28">
        <v>0.72951739618406286</v>
      </c>
      <c r="K23" s="28">
        <v>0.15207631874298541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23</v>
      </c>
      <c r="F24" s="31">
        <v>39</v>
      </c>
      <c r="G24" s="31">
        <v>43</v>
      </c>
      <c r="H24" s="31">
        <v>180</v>
      </c>
      <c r="I24" s="31">
        <v>326</v>
      </c>
      <c r="J24" s="31">
        <v>3431</v>
      </c>
      <c r="K24" s="31">
        <v>674</v>
      </c>
    </row>
    <row r="25" spans="1:11" ht="15" customHeight="1">
      <c r="A25" s="57"/>
      <c r="B25" s="25"/>
      <c r="C25" s="60"/>
      <c r="D25" s="26">
        <v>1</v>
      </c>
      <c r="E25" s="27">
        <v>4.877014418999152E-3</v>
      </c>
      <c r="F25" s="28">
        <v>8.2697201017811698E-3</v>
      </c>
      <c r="G25" s="28">
        <v>9.1178965224766751E-3</v>
      </c>
      <c r="H25" s="28">
        <v>3.8167938931297711E-2</v>
      </c>
      <c r="I25" s="28">
        <v>6.9126378286683623E-2</v>
      </c>
      <c r="J25" s="28">
        <v>0.72752332485156912</v>
      </c>
      <c r="K25" s="28">
        <v>0.14291772688719254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12</v>
      </c>
      <c r="F26" s="31">
        <v>26</v>
      </c>
      <c r="G26" s="31">
        <v>16</v>
      </c>
      <c r="H26" s="31">
        <v>84</v>
      </c>
      <c r="I26" s="31">
        <v>173</v>
      </c>
      <c r="J26" s="31">
        <v>3044</v>
      </c>
      <c r="K26" s="31">
        <v>527</v>
      </c>
    </row>
    <row r="27" spans="1:11" ht="15" customHeight="1">
      <c r="A27" s="57"/>
      <c r="B27" s="43"/>
      <c r="C27" s="61"/>
      <c r="D27" s="44">
        <v>1</v>
      </c>
      <c r="E27" s="45">
        <v>3.0911901081916537E-3</v>
      </c>
      <c r="F27" s="46">
        <v>6.6975785677485834E-3</v>
      </c>
      <c r="G27" s="46">
        <v>4.1215868109222053E-3</v>
      </c>
      <c r="H27" s="46">
        <v>2.1638330757341576E-2</v>
      </c>
      <c r="I27" s="46">
        <v>4.4564657393096341E-2</v>
      </c>
      <c r="J27" s="46">
        <v>0.78413189077794954</v>
      </c>
      <c r="K27" s="46">
        <v>0.13575476558475014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34</v>
      </c>
      <c r="F28" s="24">
        <v>44</v>
      </c>
      <c r="G28" s="24">
        <v>48</v>
      </c>
      <c r="H28" s="24">
        <v>228</v>
      </c>
      <c r="I28" s="24">
        <v>422</v>
      </c>
      <c r="J28" s="24">
        <v>3964</v>
      </c>
      <c r="K28" s="24">
        <v>814</v>
      </c>
    </row>
    <row r="29" spans="1:11" ht="15" customHeight="1">
      <c r="A29" s="57"/>
      <c r="B29" s="25"/>
      <c r="C29" s="60"/>
      <c r="D29" s="32">
        <v>1</v>
      </c>
      <c r="E29" s="27">
        <v>6.1217140799423838E-3</v>
      </c>
      <c r="F29" s="28">
        <v>7.9222182211019093E-3</v>
      </c>
      <c r="G29" s="28">
        <v>8.6424198775657182E-3</v>
      </c>
      <c r="H29" s="28">
        <v>4.1051494418437161E-2</v>
      </c>
      <c r="I29" s="28">
        <v>7.5981274756931935E-2</v>
      </c>
      <c r="J29" s="28">
        <v>0.71371984155563561</v>
      </c>
      <c r="K29" s="28">
        <v>0.14656103709038532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15</v>
      </c>
      <c r="F30" s="31">
        <v>30</v>
      </c>
      <c r="G30" s="31">
        <v>26</v>
      </c>
      <c r="H30" s="31">
        <v>69</v>
      </c>
      <c r="I30" s="31">
        <v>185</v>
      </c>
      <c r="J30" s="31">
        <v>2995</v>
      </c>
      <c r="K30" s="31">
        <v>728</v>
      </c>
    </row>
    <row r="31" spans="1:11" ht="15" customHeight="1">
      <c r="A31" s="57"/>
      <c r="B31" s="25"/>
      <c r="C31" s="60"/>
      <c r="D31" s="32">
        <v>1</v>
      </c>
      <c r="E31" s="27">
        <v>3.7055335968379445E-3</v>
      </c>
      <c r="F31" s="28">
        <v>7.411067193675889E-3</v>
      </c>
      <c r="G31" s="28">
        <v>6.422924901185771E-3</v>
      </c>
      <c r="H31" s="28">
        <v>1.7045454545454544E-2</v>
      </c>
      <c r="I31" s="28">
        <v>4.5701581027667984E-2</v>
      </c>
      <c r="J31" s="28">
        <v>0.73987154150197632</v>
      </c>
      <c r="K31" s="28">
        <v>0.17984189723320157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4</v>
      </c>
      <c r="F32" s="31">
        <v>1</v>
      </c>
      <c r="G32" s="31">
        <v>2</v>
      </c>
      <c r="H32" s="31">
        <v>3</v>
      </c>
      <c r="I32" s="31">
        <v>11</v>
      </c>
      <c r="J32" s="31">
        <v>271</v>
      </c>
      <c r="K32" s="31">
        <v>86</v>
      </c>
    </row>
    <row r="33" spans="1:11" ht="15" customHeight="1">
      <c r="A33" s="57"/>
      <c r="B33" s="25"/>
      <c r="C33" s="60"/>
      <c r="D33" s="32">
        <v>1</v>
      </c>
      <c r="E33" s="27">
        <v>1.0582010582010581E-2</v>
      </c>
      <c r="F33" s="28">
        <v>2.6455026455026454E-3</v>
      </c>
      <c r="G33" s="28">
        <v>5.2910052910052907E-3</v>
      </c>
      <c r="H33" s="28">
        <v>7.9365079365079361E-3</v>
      </c>
      <c r="I33" s="28">
        <v>2.9100529100529099E-2</v>
      </c>
      <c r="J33" s="28">
        <v>0.71693121693121697</v>
      </c>
      <c r="K33" s="28">
        <v>0.2275132275132275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6</v>
      </c>
      <c r="F34" s="31">
        <v>17</v>
      </c>
      <c r="G34" s="31">
        <v>18</v>
      </c>
      <c r="H34" s="31">
        <v>82</v>
      </c>
      <c r="I34" s="31">
        <v>145</v>
      </c>
      <c r="J34" s="31">
        <v>2561</v>
      </c>
      <c r="K34" s="31">
        <v>290</v>
      </c>
    </row>
    <row r="35" spans="1:11" ht="15" customHeight="1">
      <c r="A35" s="57"/>
      <c r="B35" s="43"/>
      <c r="C35" s="61"/>
      <c r="D35" s="44">
        <v>1</v>
      </c>
      <c r="E35" s="45">
        <v>1.9236934915036871E-3</v>
      </c>
      <c r="F35" s="46">
        <v>5.4504648925937805E-3</v>
      </c>
      <c r="G35" s="46">
        <v>5.7710804745110611E-3</v>
      </c>
      <c r="H35" s="46">
        <v>2.6290477717217056E-2</v>
      </c>
      <c r="I35" s="46">
        <v>4.6489259378005771E-2</v>
      </c>
      <c r="J35" s="46">
        <v>0.8210965052901571</v>
      </c>
      <c r="K35" s="46">
        <v>9.2978518756011541E-2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19</v>
      </c>
      <c r="F36" s="24">
        <v>15</v>
      </c>
      <c r="G36" s="24">
        <v>19</v>
      </c>
      <c r="H36" s="24">
        <v>79</v>
      </c>
      <c r="I36" s="24">
        <v>116</v>
      </c>
      <c r="J36" s="24">
        <v>716</v>
      </c>
      <c r="K36" s="24">
        <v>241</v>
      </c>
    </row>
    <row r="37" spans="1:11" ht="15" customHeight="1">
      <c r="A37" s="57"/>
      <c r="B37" s="25"/>
      <c r="C37" s="60"/>
      <c r="D37" s="32">
        <v>1</v>
      </c>
      <c r="E37" s="27">
        <v>1.5767634854771784E-2</v>
      </c>
      <c r="F37" s="28">
        <v>1.2448132780082987E-2</v>
      </c>
      <c r="G37" s="28">
        <v>1.5767634854771784E-2</v>
      </c>
      <c r="H37" s="28">
        <v>6.5560165975103737E-2</v>
      </c>
      <c r="I37" s="28">
        <v>9.6265560165975109E-2</v>
      </c>
      <c r="J37" s="28">
        <v>0.5941908713692946</v>
      </c>
      <c r="K37" s="28">
        <v>0.2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19</v>
      </c>
      <c r="F38" s="31">
        <v>24</v>
      </c>
      <c r="G38" s="31">
        <v>17</v>
      </c>
      <c r="H38" s="31">
        <v>56</v>
      </c>
      <c r="I38" s="31">
        <v>108</v>
      </c>
      <c r="J38" s="31">
        <v>917</v>
      </c>
      <c r="K38" s="31">
        <v>405</v>
      </c>
    </row>
    <row r="39" spans="1:11" ht="15" customHeight="1">
      <c r="A39" s="57"/>
      <c r="B39" s="25"/>
      <c r="C39" s="60"/>
      <c r="D39" s="32">
        <v>1</v>
      </c>
      <c r="E39" s="27">
        <v>1.2289780077619664E-2</v>
      </c>
      <c r="F39" s="28">
        <v>1.5523932729624839E-2</v>
      </c>
      <c r="G39" s="28">
        <v>1.0996119016817595E-2</v>
      </c>
      <c r="H39" s="28">
        <v>3.6222509702457953E-2</v>
      </c>
      <c r="I39" s="28">
        <v>6.9857697283311773E-2</v>
      </c>
      <c r="J39" s="28">
        <v>0.59314359637774905</v>
      </c>
      <c r="K39" s="28">
        <v>0.26196636481241914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24</v>
      </c>
      <c r="F40" s="31">
        <v>67</v>
      </c>
      <c r="G40" s="31">
        <v>66</v>
      </c>
      <c r="H40" s="31">
        <v>289</v>
      </c>
      <c r="I40" s="31">
        <v>630</v>
      </c>
      <c r="J40" s="31">
        <v>10209</v>
      </c>
      <c r="K40" s="31">
        <v>1494</v>
      </c>
    </row>
    <row r="41" spans="1:11" ht="15" customHeight="1">
      <c r="A41" s="57"/>
      <c r="B41" s="43"/>
      <c r="C41" s="61"/>
      <c r="D41" s="44">
        <v>1</v>
      </c>
      <c r="E41" s="45">
        <v>1.8780812270130683E-3</v>
      </c>
      <c r="F41" s="46">
        <v>5.242976758744816E-3</v>
      </c>
      <c r="G41" s="46">
        <v>5.1647233742859377E-3</v>
      </c>
      <c r="H41" s="46">
        <v>2.2615228108615697E-2</v>
      </c>
      <c r="I41" s="46">
        <v>4.9299632209093044E-2</v>
      </c>
      <c r="J41" s="46">
        <v>0.7988888019406839</v>
      </c>
      <c r="K41" s="46">
        <v>0.1169105563815635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3</v>
      </c>
      <c r="F42" s="38">
        <v>5</v>
      </c>
      <c r="G42" s="38">
        <v>6</v>
      </c>
      <c r="H42" s="38">
        <v>27</v>
      </c>
      <c r="I42" s="38">
        <v>30</v>
      </c>
      <c r="J42" s="38">
        <v>344</v>
      </c>
      <c r="K42" s="38">
        <v>82</v>
      </c>
    </row>
    <row r="43" spans="1:11" ht="15" customHeight="1">
      <c r="A43" s="57"/>
      <c r="B43" s="25"/>
      <c r="C43" s="60"/>
      <c r="D43" s="32">
        <v>1</v>
      </c>
      <c r="E43" s="27">
        <v>6.0362173038229373E-3</v>
      </c>
      <c r="F43" s="28">
        <v>1.0060362173038229E-2</v>
      </c>
      <c r="G43" s="28">
        <v>1.2072434607645875E-2</v>
      </c>
      <c r="H43" s="28">
        <v>5.4325955734406441E-2</v>
      </c>
      <c r="I43" s="28">
        <v>6.0362173038229376E-2</v>
      </c>
      <c r="J43" s="28">
        <v>0.69215291750503016</v>
      </c>
      <c r="K43" s="28">
        <v>0.16498993963782696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38</v>
      </c>
      <c r="F44" s="40">
        <v>58</v>
      </c>
      <c r="G44" s="40">
        <v>53</v>
      </c>
      <c r="H44" s="40">
        <v>255</v>
      </c>
      <c r="I44" s="40">
        <v>543</v>
      </c>
      <c r="J44" s="40">
        <v>6173</v>
      </c>
      <c r="K44" s="40">
        <v>1027</v>
      </c>
    </row>
    <row r="45" spans="1:11" ht="15" customHeight="1">
      <c r="A45" s="57"/>
      <c r="B45" s="25"/>
      <c r="C45" s="60"/>
      <c r="D45" s="32">
        <v>1</v>
      </c>
      <c r="E45" s="27">
        <v>4.6642936050079785E-3</v>
      </c>
      <c r="F45" s="28">
        <v>7.1191849760648095E-3</v>
      </c>
      <c r="G45" s="28">
        <v>6.5054621333006015E-3</v>
      </c>
      <c r="H45" s="28">
        <v>3.129986498097459E-2</v>
      </c>
      <c r="I45" s="28">
        <v>6.6650300724192951E-2</v>
      </c>
      <c r="J45" s="28">
        <v>0.75770222167669077</v>
      </c>
      <c r="K45" s="28">
        <v>0.12605867190376827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21</v>
      </c>
      <c r="F46" s="40">
        <v>45</v>
      </c>
      <c r="G46" s="40">
        <v>36</v>
      </c>
      <c r="H46" s="40">
        <v>137</v>
      </c>
      <c r="I46" s="40">
        <v>258</v>
      </c>
      <c r="J46" s="40">
        <v>3937</v>
      </c>
      <c r="K46" s="40">
        <v>763</v>
      </c>
    </row>
    <row r="47" spans="1:11" ht="15" customHeight="1">
      <c r="A47" s="57"/>
      <c r="B47" s="25"/>
      <c r="C47" s="60"/>
      <c r="D47" s="32">
        <v>1</v>
      </c>
      <c r="E47" s="27">
        <v>4.0407927650567632E-3</v>
      </c>
      <c r="F47" s="28">
        <v>8.6588416394073504E-3</v>
      </c>
      <c r="G47" s="28">
        <v>6.9270733115258804E-3</v>
      </c>
      <c r="H47" s="28">
        <v>2.6361362324417933E-2</v>
      </c>
      <c r="I47" s="28">
        <v>4.9644025399268807E-2</v>
      </c>
      <c r="J47" s="28">
        <v>0.75755243409659423</v>
      </c>
      <c r="K47" s="28">
        <v>0.14681547046372909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5</v>
      </c>
      <c r="F48" s="40">
        <v>7</v>
      </c>
      <c r="G48" s="40">
        <v>8</v>
      </c>
      <c r="H48" s="40">
        <v>21</v>
      </c>
      <c r="I48" s="40">
        <v>35</v>
      </c>
      <c r="J48" s="40">
        <v>1484</v>
      </c>
      <c r="K48" s="40">
        <v>298</v>
      </c>
    </row>
    <row r="49" spans="1:11" ht="15" customHeight="1">
      <c r="A49" s="57"/>
      <c r="B49" s="43"/>
      <c r="C49" s="61"/>
      <c r="D49" s="44">
        <v>1</v>
      </c>
      <c r="E49" s="45">
        <v>2.691065662002153E-3</v>
      </c>
      <c r="F49" s="46">
        <v>3.7674919268030141E-3</v>
      </c>
      <c r="G49" s="46">
        <v>4.3057050592034442E-3</v>
      </c>
      <c r="H49" s="46">
        <v>1.1302475780409042E-2</v>
      </c>
      <c r="I49" s="46">
        <v>1.883745963401507E-2</v>
      </c>
      <c r="J49" s="46">
        <v>0.79870828848223896</v>
      </c>
      <c r="K49" s="46">
        <v>0.16038751345532831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11</v>
      </c>
      <c r="F50" s="24">
        <v>27</v>
      </c>
      <c r="G50" s="24">
        <v>22</v>
      </c>
      <c r="H50" s="24">
        <v>87</v>
      </c>
      <c r="I50" s="24">
        <v>167</v>
      </c>
      <c r="J50" s="24">
        <v>1834</v>
      </c>
      <c r="K50" s="24">
        <v>703</v>
      </c>
    </row>
    <row r="51" spans="1:11" ht="15" customHeight="1">
      <c r="A51" s="57"/>
      <c r="B51" s="25"/>
      <c r="C51" s="60"/>
      <c r="D51" s="32">
        <v>1</v>
      </c>
      <c r="E51" s="27">
        <v>3.858295334970186E-3</v>
      </c>
      <c r="F51" s="28">
        <v>9.470361276745002E-3</v>
      </c>
      <c r="G51" s="28">
        <v>7.716590669940372E-3</v>
      </c>
      <c r="H51" s="28">
        <v>3.0515608558400562E-2</v>
      </c>
      <c r="I51" s="28">
        <v>5.8575938267274641E-2</v>
      </c>
      <c r="J51" s="28">
        <v>0.64328305857593826</v>
      </c>
      <c r="K51" s="28">
        <v>0.24658014731673097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15</v>
      </c>
      <c r="F52" s="31">
        <v>29</v>
      </c>
      <c r="G52" s="31">
        <v>14</v>
      </c>
      <c r="H52" s="31">
        <v>62</v>
      </c>
      <c r="I52" s="31">
        <v>147</v>
      </c>
      <c r="J52" s="31">
        <v>1564</v>
      </c>
      <c r="K52" s="31">
        <v>144</v>
      </c>
    </row>
    <row r="53" spans="1:11" ht="15" customHeight="1">
      <c r="A53" s="57"/>
      <c r="B53" s="25"/>
      <c r="C53" s="60"/>
      <c r="D53" s="32">
        <v>1</v>
      </c>
      <c r="E53" s="27">
        <v>7.5949367088607592E-3</v>
      </c>
      <c r="F53" s="28">
        <v>1.4683544303797468E-2</v>
      </c>
      <c r="G53" s="28">
        <v>7.0886075949367086E-3</v>
      </c>
      <c r="H53" s="28">
        <v>3.1392405063291141E-2</v>
      </c>
      <c r="I53" s="28">
        <v>7.4430379746835446E-2</v>
      </c>
      <c r="J53" s="28">
        <v>0.79189873417721524</v>
      </c>
      <c r="K53" s="28">
        <v>7.2911392405063294E-2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5</v>
      </c>
      <c r="F54" s="31">
        <v>8</v>
      </c>
      <c r="G54" s="31">
        <v>8</v>
      </c>
      <c r="H54" s="31">
        <v>19</v>
      </c>
      <c r="I54" s="31">
        <v>40</v>
      </c>
      <c r="J54" s="31">
        <v>679</v>
      </c>
      <c r="K54" s="31">
        <v>164</v>
      </c>
    </row>
    <row r="55" spans="1:11" ht="15" customHeight="1">
      <c r="A55" s="57"/>
      <c r="B55" s="25"/>
      <c r="C55" s="60"/>
      <c r="D55" s="32">
        <v>1</v>
      </c>
      <c r="E55" s="27">
        <v>5.4171180931744311E-3</v>
      </c>
      <c r="F55" s="28">
        <v>8.6673889490790895E-3</v>
      </c>
      <c r="G55" s="28">
        <v>8.6673889490790895E-3</v>
      </c>
      <c r="H55" s="28">
        <v>2.0585048754062838E-2</v>
      </c>
      <c r="I55" s="28">
        <v>4.3336944745395449E-2</v>
      </c>
      <c r="J55" s="28">
        <v>0.7356446370530878</v>
      </c>
      <c r="K55" s="28">
        <v>0.17768147345612134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6</v>
      </c>
      <c r="F56" s="31">
        <v>10</v>
      </c>
      <c r="G56" s="31">
        <v>4</v>
      </c>
      <c r="H56" s="31">
        <v>52</v>
      </c>
      <c r="I56" s="31">
        <v>69</v>
      </c>
      <c r="J56" s="31">
        <v>860</v>
      </c>
      <c r="K56" s="31">
        <v>214</v>
      </c>
    </row>
    <row r="57" spans="1:11" ht="15" customHeight="1">
      <c r="A57" s="57"/>
      <c r="B57" s="25"/>
      <c r="C57" s="60"/>
      <c r="D57" s="32">
        <v>1</v>
      </c>
      <c r="E57" s="27">
        <v>4.9382716049382715E-3</v>
      </c>
      <c r="F57" s="28">
        <v>8.23045267489712E-3</v>
      </c>
      <c r="G57" s="28">
        <v>3.2921810699588477E-3</v>
      </c>
      <c r="H57" s="28">
        <v>4.2798353909465021E-2</v>
      </c>
      <c r="I57" s="28">
        <v>5.6790123456790124E-2</v>
      </c>
      <c r="J57" s="28">
        <v>0.70781893004115226</v>
      </c>
      <c r="K57" s="28">
        <v>0.17613168724279835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5</v>
      </c>
      <c r="F58" s="31">
        <v>8</v>
      </c>
      <c r="G58" s="31">
        <v>17</v>
      </c>
      <c r="H58" s="31">
        <v>22</v>
      </c>
      <c r="I58" s="31">
        <v>94</v>
      </c>
      <c r="J58" s="31">
        <v>1441</v>
      </c>
      <c r="K58" s="31">
        <v>475</v>
      </c>
    </row>
    <row r="59" spans="1:11" ht="15" customHeight="1">
      <c r="A59" s="57"/>
      <c r="B59" s="25"/>
      <c r="C59" s="60"/>
      <c r="D59" s="32">
        <v>1</v>
      </c>
      <c r="E59" s="27">
        <v>2.4248302618816685E-3</v>
      </c>
      <c r="F59" s="28">
        <v>3.8797284190106693E-3</v>
      </c>
      <c r="G59" s="28">
        <v>8.2444228903976718E-3</v>
      </c>
      <c r="H59" s="28">
        <v>1.066925315227934E-2</v>
      </c>
      <c r="I59" s="28">
        <v>4.5586808923375362E-2</v>
      </c>
      <c r="J59" s="28">
        <v>0.69883608147429677</v>
      </c>
      <c r="K59" s="28">
        <v>0.23035887487875847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3</v>
      </c>
      <c r="F60" s="31">
        <v>1</v>
      </c>
      <c r="G60" s="31">
        <v>4</v>
      </c>
      <c r="H60" s="31">
        <v>18</v>
      </c>
      <c r="I60" s="31">
        <v>40</v>
      </c>
      <c r="J60" s="31">
        <v>997</v>
      </c>
      <c r="K60" s="31">
        <v>78</v>
      </c>
    </row>
    <row r="61" spans="1:11" ht="15" customHeight="1">
      <c r="A61" s="57"/>
      <c r="B61" s="25"/>
      <c r="C61" s="60"/>
      <c r="D61" s="32">
        <v>1</v>
      </c>
      <c r="E61" s="27">
        <v>2.6292725679228747E-3</v>
      </c>
      <c r="F61" s="28">
        <v>8.7642418930762491E-4</v>
      </c>
      <c r="G61" s="28">
        <v>3.5056967572304996E-3</v>
      </c>
      <c r="H61" s="28">
        <v>1.5775635407537247E-2</v>
      </c>
      <c r="I61" s="28">
        <v>3.5056967572304996E-2</v>
      </c>
      <c r="J61" s="28">
        <v>0.873794916739702</v>
      </c>
      <c r="K61" s="28">
        <v>6.8361086765994741E-2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7</v>
      </c>
      <c r="F62" s="31">
        <v>16</v>
      </c>
      <c r="G62" s="31">
        <v>9</v>
      </c>
      <c r="H62" s="31">
        <v>40</v>
      </c>
      <c r="I62" s="31">
        <v>108</v>
      </c>
      <c r="J62" s="31">
        <v>1822</v>
      </c>
      <c r="K62" s="31">
        <v>263</v>
      </c>
    </row>
    <row r="63" spans="1:11" ht="15" customHeight="1">
      <c r="A63" s="57"/>
      <c r="B63" s="25"/>
      <c r="C63" s="60"/>
      <c r="D63" s="32">
        <v>1</v>
      </c>
      <c r="E63" s="27">
        <v>3.0905077262693157E-3</v>
      </c>
      <c r="F63" s="28">
        <v>7.0640176600441501E-3</v>
      </c>
      <c r="G63" s="28">
        <v>3.9735099337748344E-3</v>
      </c>
      <c r="H63" s="28">
        <v>1.7660044150110375E-2</v>
      </c>
      <c r="I63" s="28">
        <v>4.7682119205298017E-2</v>
      </c>
      <c r="J63" s="28">
        <v>0.80441501103752755</v>
      </c>
      <c r="K63" s="28">
        <v>0.11611479028697572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8</v>
      </c>
      <c r="F64" s="31">
        <v>8</v>
      </c>
      <c r="G64" s="31">
        <v>17</v>
      </c>
      <c r="H64" s="31">
        <v>32</v>
      </c>
      <c r="I64" s="31">
        <v>44</v>
      </c>
      <c r="J64" s="31">
        <v>935</v>
      </c>
      <c r="K64" s="31">
        <v>143</v>
      </c>
    </row>
    <row r="65" spans="1:11" ht="15" customHeight="1">
      <c r="A65" s="57"/>
      <c r="B65" s="25"/>
      <c r="C65" s="60"/>
      <c r="D65" s="32">
        <v>1</v>
      </c>
      <c r="E65" s="27">
        <v>6.7396798652064023E-3</v>
      </c>
      <c r="F65" s="28">
        <v>6.7396798652064023E-3</v>
      </c>
      <c r="G65" s="28">
        <v>1.4321819713563605E-2</v>
      </c>
      <c r="H65" s="28">
        <v>2.6958719460825609E-2</v>
      </c>
      <c r="I65" s="28">
        <v>3.7068239258635213E-2</v>
      </c>
      <c r="J65" s="28">
        <v>0.78770008424599836</v>
      </c>
      <c r="K65" s="28">
        <v>0.12047177759056445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9</v>
      </c>
      <c r="F66" s="31">
        <v>11</v>
      </c>
      <c r="G66" s="31">
        <v>12</v>
      </c>
      <c r="H66" s="31">
        <v>111</v>
      </c>
      <c r="I66" s="31">
        <v>167</v>
      </c>
      <c r="J66" s="31">
        <v>1992</v>
      </c>
      <c r="K66" s="31">
        <v>237</v>
      </c>
    </row>
    <row r="67" spans="1:11" ht="15" customHeight="1">
      <c r="A67" s="57"/>
      <c r="B67" s="43"/>
      <c r="C67" s="61"/>
      <c r="D67" s="44">
        <v>1</v>
      </c>
      <c r="E67" s="45">
        <v>3.5447026388341868E-3</v>
      </c>
      <c r="F67" s="46">
        <v>4.3324143363528949E-3</v>
      </c>
      <c r="G67" s="46">
        <v>4.7262701851122487E-3</v>
      </c>
      <c r="H67" s="46">
        <v>4.3717999212288305E-2</v>
      </c>
      <c r="I67" s="46">
        <v>6.5773926742812128E-2</v>
      </c>
      <c r="J67" s="46">
        <v>0.78456085072863335</v>
      </c>
      <c r="K67" s="46">
        <v>9.3343836155966919E-2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33</v>
      </c>
      <c r="F68" s="24">
        <v>27</v>
      </c>
      <c r="G68" s="24">
        <v>43</v>
      </c>
      <c r="H68" s="24">
        <v>173</v>
      </c>
      <c r="I68" s="24">
        <v>254</v>
      </c>
      <c r="J68" s="24">
        <v>1805</v>
      </c>
      <c r="K68" s="24">
        <v>617</v>
      </c>
    </row>
    <row r="69" spans="1:11" ht="15" customHeight="1">
      <c r="A69" s="57"/>
      <c r="B69" s="25"/>
      <c r="C69" s="60"/>
      <c r="D69" s="32">
        <v>1</v>
      </c>
      <c r="E69" s="27">
        <v>1.1178861788617886E-2</v>
      </c>
      <c r="F69" s="28">
        <v>9.1463414634146336E-3</v>
      </c>
      <c r="G69" s="28">
        <v>1.4566395663956639E-2</v>
      </c>
      <c r="H69" s="28">
        <v>5.8604336043360433E-2</v>
      </c>
      <c r="I69" s="28">
        <v>8.6043360433604332E-2</v>
      </c>
      <c r="J69" s="28">
        <v>0.61144986449864502</v>
      </c>
      <c r="K69" s="28">
        <v>0.2090108401084011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19</v>
      </c>
      <c r="F70" s="31">
        <v>43</v>
      </c>
      <c r="G70" s="31">
        <v>21</v>
      </c>
      <c r="H70" s="31">
        <v>125</v>
      </c>
      <c r="I70" s="31">
        <v>224</v>
      </c>
      <c r="J70" s="31">
        <v>1979</v>
      </c>
      <c r="K70" s="31">
        <v>501</v>
      </c>
    </row>
    <row r="71" spans="1:11" ht="15" customHeight="1">
      <c r="A71" s="57"/>
      <c r="B71" s="25"/>
      <c r="C71" s="60"/>
      <c r="D71" s="32">
        <v>1</v>
      </c>
      <c r="E71" s="27">
        <v>6.524725274725275E-3</v>
      </c>
      <c r="F71" s="28">
        <v>1.4766483516483516E-2</v>
      </c>
      <c r="G71" s="28">
        <v>7.2115384615384619E-3</v>
      </c>
      <c r="H71" s="28">
        <v>4.2925824175824176E-2</v>
      </c>
      <c r="I71" s="28">
        <v>7.6923076923076927E-2</v>
      </c>
      <c r="J71" s="28">
        <v>0.67960164835164838</v>
      </c>
      <c r="K71" s="28">
        <v>0.1720467032967033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11</v>
      </c>
      <c r="F72" s="31">
        <v>26</v>
      </c>
      <c r="G72" s="31">
        <v>21</v>
      </c>
      <c r="H72" s="31">
        <v>99</v>
      </c>
      <c r="I72" s="31">
        <v>248</v>
      </c>
      <c r="J72" s="31">
        <v>2918</v>
      </c>
      <c r="K72" s="31">
        <v>489</v>
      </c>
    </row>
    <row r="73" spans="1:11" ht="15" customHeight="1">
      <c r="A73" s="57"/>
      <c r="B73" s="25"/>
      <c r="C73" s="60"/>
      <c r="D73" s="32">
        <v>1</v>
      </c>
      <c r="E73" s="27">
        <v>2.8856243441762854E-3</v>
      </c>
      <c r="F73" s="28">
        <v>6.8205666316894023E-3</v>
      </c>
      <c r="G73" s="28">
        <v>5.5089192025183633E-3</v>
      </c>
      <c r="H73" s="28">
        <v>2.5970619097586568E-2</v>
      </c>
      <c r="I73" s="28">
        <v>6.5057712486883523E-2</v>
      </c>
      <c r="J73" s="28">
        <v>0.76547743966421822</v>
      </c>
      <c r="K73" s="28">
        <v>0.12827911857292759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4</v>
      </c>
      <c r="F74" s="31">
        <v>14</v>
      </c>
      <c r="G74" s="31">
        <v>12</v>
      </c>
      <c r="H74" s="31">
        <v>33</v>
      </c>
      <c r="I74" s="31">
        <v>88</v>
      </c>
      <c r="J74" s="31">
        <v>2267</v>
      </c>
      <c r="K74" s="31">
        <v>332</v>
      </c>
    </row>
    <row r="75" spans="1:11" ht="15" customHeight="1">
      <c r="A75" s="57"/>
      <c r="B75" s="25"/>
      <c r="C75" s="60"/>
      <c r="D75" s="32">
        <v>1</v>
      </c>
      <c r="E75" s="27">
        <v>1.4545454545454545E-3</v>
      </c>
      <c r="F75" s="28">
        <v>5.0909090909090913E-3</v>
      </c>
      <c r="G75" s="28">
        <v>4.3636363636363638E-3</v>
      </c>
      <c r="H75" s="28">
        <v>1.2E-2</v>
      </c>
      <c r="I75" s="28">
        <v>3.2000000000000001E-2</v>
      </c>
      <c r="J75" s="28">
        <v>0.82436363636363641</v>
      </c>
      <c r="K75" s="28">
        <v>0.12072727272727272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0</v>
      </c>
      <c r="F76" s="31">
        <v>4</v>
      </c>
      <c r="G76" s="31">
        <v>6</v>
      </c>
      <c r="H76" s="31">
        <v>7</v>
      </c>
      <c r="I76" s="31">
        <v>20</v>
      </c>
      <c r="J76" s="31">
        <v>1358</v>
      </c>
      <c r="K76" s="31">
        <v>190</v>
      </c>
    </row>
    <row r="77" spans="1:11" ht="15" customHeight="1">
      <c r="A77" s="57"/>
      <c r="B77" s="25"/>
      <c r="C77" s="60"/>
      <c r="D77" s="32">
        <v>1</v>
      </c>
      <c r="E77" s="27">
        <v>0</v>
      </c>
      <c r="F77" s="28">
        <v>2.523659305993691E-3</v>
      </c>
      <c r="G77" s="28">
        <v>3.7854889589905363E-3</v>
      </c>
      <c r="H77" s="28">
        <v>4.4164037854889588E-3</v>
      </c>
      <c r="I77" s="28">
        <v>1.2618296529968454E-2</v>
      </c>
      <c r="J77" s="28">
        <v>0.85678233438485807</v>
      </c>
      <c r="K77" s="28">
        <v>0.11987381703470032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0</v>
      </c>
      <c r="F78" s="31">
        <v>2</v>
      </c>
      <c r="G78" s="31">
        <v>0</v>
      </c>
      <c r="H78" s="31">
        <v>3</v>
      </c>
      <c r="I78" s="31">
        <v>18</v>
      </c>
      <c r="J78" s="31">
        <v>1139</v>
      </c>
      <c r="K78" s="31">
        <v>167</v>
      </c>
    </row>
    <row r="79" spans="1:11" ht="15" customHeight="1">
      <c r="A79" s="57"/>
      <c r="B79" s="25"/>
      <c r="C79" s="60"/>
      <c r="D79" s="32">
        <v>1</v>
      </c>
      <c r="E79" s="27">
        <v>0</v>
      </c>
      <c r="F79" s="28">
        <v>1.5048908954100827E-3</v>
      </c>
      <c r="G79" s="28">
        <v>0</v>
      </c>
      <c r="H79" s="28">
        <v>2.257336343115124E-3</v>
      </c>
      <c r="I79" s="28">
        <v>1.3544018058690745E-2</v>
      </c>
      <c r="J79" s="28">
        <v>0.85703536493604215</v>
      </c>
      <c r="K79" s="28">
        <v>0.1256583897667419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1</v>
      </c>
      <c r="G80" s="31">
        <v>0</v>
      </c>
      <c r="H80" s="31">
        <v>0</v>
      </c>
      <c r="I80" s="31">
        <v>4</v>
      </c>
      <c r="J80" s="31">
        <v>574</v>
      </c>
      <c r="K80" s="31">
        <v>107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1.4577259475218659E-3</v>
      </c>
      <c r="G81" s="28">
        <v>0</v>
      </c>
      <c r="H81" s="28">
        <v>0</v>
      </c>
      <c r="I81" s="28">
        <v>5.8309037900874635E-3</v>
      </c>
      <c r="J81" s="28">
        <v>0.83673469387755106</v>
      </c>
      <c r="K81" s="28">
        <v>0.15597667638483964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32</v>
      </c>
      <c r="F84" s="24">
        <v>38</v>
      </c>
      <c r="G84" s="24">
        <v>39</v>
      </c>
      <c r="H84" s="24">
        <v>189</v>
      </c>
      <c r="I84" s="24">
        <v>258</v>
      </c>
      <c r="J84" s="24">
        <v>2851</v>
      </c>
      <c r="K84" s="24">
        <v>780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7.6427036064007645E-3</v>
      </c>
      <c r="F85" s="28">
        <v>9.0757105326009068E-3</v>
      </c>
      <c r="G85" s="28">
        <v>9.3145450203009315E-3</v>
      </c>
      <c r="H85" s="28">
        <v>4.5139718175304516E-2</v>
      </c>
      <c r="I85" s="28">
        <v>6.1619297826606162E-2</v>
      </c>
      <c r="J85" s="28">
        <v>0.68091712443276808</v>
      </c>
      <c r="K85" s="28">
        <v>0.18629090040601862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15</v>
      </c>
      <c r="F86" s="31">
        <v>41</v>
      </c>
      <c r="G86" s="31">
        <v>30</v>
      </c>
      <c r="H86" s="31">
        <v>112</v>
      </c>
      <c r="I86" s="31">
        <v>243</v>
      </c>
      <c r="J86" s="31">
        <v>2709</v>
      </c>
      <c r="K86" s="31">
        <v>587</v>
      </c>
    </row>
    <row r="87" spans="1:11" ht="15" customHeight="1">
      <c r="A87" s="57"/>
      <c r="B87" s="25"/>
      <c r="C87" s="60"/>
      <c r="D87" s="32">
        <v>1</v>
      </c>
      <c r="E87" s="27">
        <v>4.0139149050040139E-3</v>
      </c>
      <c r="F87" s="28">
        <v>1.0971367407010971E-2</v>
      </c>
      <c r="G87" s="28">
        <v>8.0278298100080279E-3</v>
      </c>
      <c r="H87" s="28">
        <v>2.9970564624029972E-2</v>
      </c>
      <c r="I87" s="28">
        <v>6.5025421461065019E-2</v>
      </c>
      <c r="J87" s="28">
        <v>0.72491303184372491</v>
      </c>
      <c r="K87" s="28">
        <v>0.15707786994915707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9</v>
      </c>
      <c r="F88" s="31">
        <v>15</v>
      </c>
      <c r="G88" s="31">
        <v>14</v>
      </c>
      <c r="H88" s="31">
        <v>74</v>
      </c>
      <c r="I88" s="31">
        <v>121</v>
      </c>
      <c r="J88" s="31">
        <v>1697</v>
      </c>
      <c r="K88" s="31">
        <v>290</v>
      </c>
    </row>
    <row r="89" spans="1:11" ht="15" customHeight="1">
      <c r="A89" s="57"/>
      <c r="B89" s="25"/>
      <c r="C89" s="60"/>
      <c r="D89" s="32">
        <v>1</v>
      </c>
      <c r="E89" s="27">
        <v>4.0540540540540543E-3</v>
      </c>
      <c r="F89" s="28">
        <v>6.7567567567567571E-3</v>
      </c>
      <c r="G89" s="28">
        <v>6.3063063063063061E-3</v>
      </c>
      <c r="H89" s="28">
        <v>3.3333333333333333E-2</v>
      </c>
      <c r="I89" s="28">
        <v>5.4504504504504503E-2</v>
      </c>
      <c r="J89" s="28">
        <v>0.76441441441441438</v>
      </c>
      <c r="K89" s="28">
        <v>0.13063063063063063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5</v>
      </c>
      <c r="F90" s="31">
        <v>12</v>
      </c>
      <c r="G90" s="31">
        <v>12</v>
      </c>
      <c r="H90" s="31">
        <v>50</v>
      </c>
      <c r="I90" s="31">
        <v>171</v>
      </c>
      <c r="J90" s="31">
        <v>2524</v>
      </c>
      <c r="K90" s="31">
        <v>392</v>
      </c>
    </row>
    <row r="91" spans="1:11" ht="15" customHeight="1">
      <c r="A91" s="57"/>
      <c r="B91" s="25"/>
      <c r="C91" s="60"/>
      <c r="D91" s="32">
        <v>1</v>
      </c>
      <c r="E91" s="27">
        <v>1.5792798483891346E-3</v>
      </c>
      <c r="F91" s="28">
        <v>3.7902716361339229E-3</v>
      </c>
      <c r="G91" s="28">
        <v>3.7902716361339229E-3</v>
      </c>
      <c r="H91" s="28">
        <v>1.5792798483891344E-2</v>
      </c>
      <c r="I91" s="28">
        <v>5.4011370814908401E-2</v>
      </c>
      <c r="J91" s="28">
        <v>0.79722046746683517</v>
      </c>
      <c r="K91" s="28">
        <v>0.12381554011370816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2</v>
      </c>
      <c r="F92" s="31">
        <v>3</v>
      </c>
      <c r="G92" s="31">
        <v>4</v>
      </c>
      <c r="H92" s="31">
        <v>7</v>
      </c>
      <c r="I92" s="31">
        <v>33</v>
      </c>
      <c r="J92" s="31">
        <v>1383</v>
      </c>
      <c r="K92" s="31">
        <v>207</v>
      </c>
    </row>
    <row r="93" spans="1:11" ht="15" customHeight="1">
      <c r="A93" s="57"/>
      <c r="B93" s="25"/>
      <c r="C93" s="60"/>
      <c r="D93" s="32">
        <v>1</v>
      </c>
      <c r="E93" s="27">
        <v>1.2202562538133007E-3</v>
      </c>
      <c r="F93" s="28">
        <v>1.8303843807199512E-3</v>
      </c>
      <c r="G93" s="28">
        <v>2.4405125076266015E-3</v>
      </c>
      <c r="H93" s="28">
        <v>4.2708968883465532E-3</v>
      </c>
      <c r="I93" s="28">
        <v>2.0134228187919462E-2</v>
      </c>
      <c r="J93" s="28">
        <v>0.84380719951189753</v>
      </c>
      <c r="K93" s="28">
        <v>0.12629652226967664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1</v>
      </c>
      <c r="F94" s="31">
        <v>3</v>
      </c>
      <c r="G94" s="31">
        <v>1</v>
      </c>
      <c r="H94" s="31">
        <v>2</v>
      </c>
      <c r="I94" s="31">
        <v>8</v>
      </c>
      <c r="J94" s="31">
        <v>354</v>
      </c>
      <c r="K94" s="31">
        <v>34</v>
      </c>
    </row>
    <row r="95" spans="1:11" ht="15" customHeight="1">
      <c r="A95" s="57"/>
      <c r="B95" s="25"/>
      <c r="C95" s="60"/>
      <c r="D95" s="32">
        <v>1</v>
      </c>
      <c r="E95" s="27">
        <v>2.4813895781637717E-3</v>
      </c>
      <c r="F95" s="28">
        <v>7.4441687344913151E-3</v>
      </c>
      <c r="G95" s="28">
        <v>2.4813895781637717E-3</v>
      </c>
      <c r="H95" s="28">
        <v>4.9627791563275434E-3</v>
      </c>
      <c r="I95" s="28">
        <v>1.9851116625310174E-2</v>
      </c>
      <c r="J95" s="28">
        <v>0.87841191066997515</v>
      </c>
      <c r="K95" s="28">
        <v>8.4367245657568243E-2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0</v>
      </c>
      <c r="H96" s="31">
        <v>0</v>
      </c>
      <c r="I96" s="31">
        <v>6</v>
      </c>
      <c r="J96" s="31">
        <v>323</v>
      </c>
      <c r="K96" s="31">
        <v>44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0</v>
      </c>
      <c r="H97" s="28">
        <v>0</v>
      </c>
      <c r="I97" s="28">
        <v>1.6085790884718499E-2</v>
      </c>
      <c r="J97" s="28">
        <v>0.86595174262734587</v>
      </c>
      <c r="K97" s="28">
        <v>0.11796246648793565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827" priority="56" rank="1"/>
  </conditionalFormatting>
  <conditionalFormatting sqref="E67:K67">
    <cfRule type="top10" dxfId="826" priority="49" rank="1"/>
  </conditionalFormatting>
  <conditionalFormatting sqref="E65:K65">
    <cfRule type="top10" dxfId="825" priority="48" rank="1"/>
  </conditionalFormatting>
  <conditionalFormatting sqref="E63:K63">
    <cfRule type="top10" dxfId="824" priority="47" rank="1"/>
  </conditionalFormatting>
  <conditionalFormatting sqref="E61:K61">
    <cfRule type="top10" dxfId="823" priority="46" rank="1"/>
  </conditionalFormatting>
  <conditionalFormatting sqref="E59:K59">
    <cfRule type="top10" dxfId="822" priority="45" rank="1"/>
  </conditionalFormatting>
  <conditionalFormatting sqref="E57:K57">
    <cfRule type="top10" dxfId="821" priority="44" rank="1"/>
  </conditionalFormatting>
  <conditionalFormatting sqref="E55:K55">
    <cfRule type="top10" dxfId="820" priority="43" rank="1"/>
  </conditionalFormatting>
  <conditionalFormatting sqref="E53:K53">
    <cfRule type="top10" dxfId="819" priority="42" rank="1"/>
  </conditionalFormatting>
  <conditionalFormatting sqref="E51:K51">
    <cfRule type="top10" dxfId="818" priority="41" rank="1"/>
  </conditionalFormatting>
  <conditionalFormatting sqref="E49:K49">
    <cfRule type="top10" dxfId="817" priority="40" rank="1"/>
  </conditionalFormatting>
  <conditionalFormatting sqref="E47:K47">
    <cfRule type="top10" dxfId="816" priority="39" rank="1"/>
  </conditionalFormatting>
  <conditionalFormatting sqref="E45:K45">
    <cfRule type="top10" dxfId="815" priority="38" rank="1"/>
  </conditionalFormatting>
  <conditionalFormatting sqref="E43:K43">
    <cfRule type="top10" dxfId="814" priority="37" rank="1"/>
  </conditionalFormatting>
  <conditionalFormatting sqref="E41:K41">
    <cfRule type="top10" dxfId="813" priority="36" rank="1"/>
  </conditionalFormatting>
  <conditionalFormatting sqref="E39:K39">
    <cfRule type="top10" dxfId="812" priority="35" rank="1"/>
  </conditionalFormatting>
  <conditionalFormatting sqref="E37:K37">
    <cfRule type="top10" dxfId="811" priority="34" rank="1"/>
  </conditionalFormatting>
  <conditionalFormatting sqref="E35:K35">
    <cfRule type="top10" dxfId="810" priority="32" rank="1"/>
  </conditionalFormatting>
  <conditionalFormatting sqref="E33:K33">
    <cfRule type="top10" dxfId="809" priority="31" rank="1"/>
  </conditionalFormatting>
  <conditionalFormatting sqref="E31:K31">
    <cfRule type="top10" dxfId="808" priority="30" rank="1"/>
  </conditionalFormatting>
  <conditionalFormatting sqref="E29:K29">
    <cfRule type="top10" dxfId="807" priority="29" rank="1"/>
  </conditionalFormatting>
  <conditionalFormatting sqref="E27:K27">
    <cfRule type="top10" dxfId="806" priority="28" rank="1"/>
  </conditionalFormatting>
  <conditionalFormatting sqref="E21:K21">
    <cfRule type="top10" dxfId="805" priority="27" rank="1"/>
  </conditionalFormatting>
  <conditionalFormatting sqref="E19:K19">
    <cfRule type="top10" dxfId="804" priority="26" rank="1"/>
  </conditionalFormatting>
  <conditionalFormatting sqref="E17:K17">
    <cfRule type="top10" dxfId="803" priority="25" rank="1"/>
  </conditionalFormatting>
  <conditionalFormatting sqref="E15:K15">
    <cfRule type="top10" dxfId="802" priority="24" rank="1"/>
  </conditionalFormatting>
  <conditionalFormatting sqref="E13:K13">
    <cfRule type="top10" dxfId="801" priority="23" rank="1"/>
  </conditionalFormatting>
  <conditionalFormatting sqref="E11:K11">
    <cfRule type="top10" dxfId="800" priority="22" rank="1"/>
  </conditionalFormatting>
  <conditionalFormatting sqref="E23:K23">
    <cfRule type="top10" dxfId="799" priority="21" rank="1"/>
  </conditionalFormatting>
  <conditionalFormatting sqref="E25:K25">
    <cfRule type="top10" dxfId="798" priority="20" rank="1"/>
  </conditionalFormatting>
  <conditionalFormatting sqref="E81:K81">
    <cfRule type="top10" dxfId="797" priority="17" rank="1"/>
  </conditionalFormatting>
  <conditionalFormatting sqref="E79:K79">
    <cfRule type="top10" dxfId="796" priority="16" rank="1"/>
  </conditionalFormatting>
  <conditionalFormatting sqref="E77:K77">
    <cfRule type="top10" dxfId="795" priority="15" rank="1"/>
  </conditionalFormatting>
  <conditionalFormatting sqref="E75:K75">
    <cfRule type="top10" dxfId="794" priority="14" rank="1"/>
  </conditionalFormatting>
  <conditionalFormatting sqref="E73:K73">
    <cfRule type="top10" dxfId="793" priority="13" rank="1"/>
  </conditionalFormatting>
  <conditionalFormatting sqref="E71:K71">
    <cfRule type="top10" dxfId="792" priority="12" rank="1"/>
  </conditionalFormatting>
  <conditionalFormatting sqref="E69:K69">
    <cfRule type="top10" dxfId="791" priority="11" rank="1"/>
  </conditionalFormatting>
  <conditionalFormatting sqref="E101:K101">
    <cfRule type="top10" dxfId="790" priority="9" rank="1"/>
  </conditionalFormatting>
  <conditionalFormatting sqref="E99:K99">
    <cfRule type="top10" dxfId="789" priority="8" rank="1"/>
  </conditionalFormatting>
  <conditionalFormatting sqref="E97:K97">
    <cfRule type="top10" dxfId="788" priority="7" rank="1"/>
  </conditionalFormatting>
  <conditionalFormatting sqref="E95:K95">
    <cfRule type="top10" dxfId="787" priority="6" rank="1"/>
  </conditionalFormatting>
  <conditionalFormatting sqref="E93:K93">
    <cfRule type="top10" dxfId="786" priority="5" rank="1"/>
  </conditionalFormatting>
  <conditionalFormatting sqref="E91:K91">
    <cfRule type="top10" dxfId="785" priority="4" rank="1"/>
  </conditionalFormatting>
  <conditionalFormatting sqref="E89:K89">
    <cfRule type="top10" dxfId="784" priority="3" rank="1"/>
  </conditionalFormatting>
  <conditionalFormatting sqref="E87:K87">
    <cfRule type="top10" dxfId="783" priority="2" rank="1"/>
  </conditionalFormatting>
  <conditionalFormatting sqref="E85:K85">
    <cfRule type="top10" dxfId="78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304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36</v>
      </c>
      <c r="F8" s="17">
        <v>35</v>
      </c>
      <c r="G8" s="17">
        <v>34</v>
      </c>
      <c r="H8" s="17">
        <v>232</v>
      </c>
      <c r="I8" s="17">
        <v>1261</v>
      </c>
      <c r="J8" s="17">
        <v>11991</v>
      </c>
      <c r="K8" s="17">
        <v>2569</v>
      </c>
    </row>
    <row r="9" spans="1:16384" ht="15" customHeight="1">
      <c r="A9" s="57"/>
      <c r="B9" s="64"/>
      <c r="C9" s="65"/>
      <c r="D9" s="18">
        <v>1</v>
      </c>
      <c r="E9" s="19">
        <v>2.2279985146676567E-3</v>
      </c>
      <c r="F9" s="20">
        <v>2.1661096670379998E-3</v>
      </c>
      <c r="G9" s="20">
        <v>2.1042208194083428E-3</v>
      </c>
      <c r="H9" s="20">
        <v>1.4358212650080455E-2</v>
      </c>
      <c r="I9" s="20">
        <v>7.8041836860997651E-2</v>
      </c>
      <c r="J9" s="20">
        <v>0.7421091719272187</v>
      </c>
      <c r="K9" s="20">
        <v>0.15899244956058919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10</v>
      </c>
      <c r="F10" s="24">
        <v>12</v>
      </c>
      <c r="G10" s="24">
        <v>13</v>
      </c>
      <c r="H10" s="24">
        <v>43</v>
      </c>
      <c r="I10" s="24">
        <v>339</v>
      </c>
      <c r="J10" s="24">
        <v>3754</v>
      </c>
      <c r="K10" s="24">
        <v>821</v>
      </c>
    </row>
    <row r="11" spans="1:16384" ht="15" customHeight="1">
      <c r="A11" s="57"/>
      <c r="B11" s="25"/>
      <c r="C11" s="60"/>
      <c r="D11" s="26">
        <v>1</v>
      </c>
      <c r="E11" s="27">
        <v>2.003205128205128E-3</v>
      </c>
      <c r="F11" s="28">
        <v>2.403846153846154E-3</v>
      </c>
      <c r="G11" s="28">
        <v>2.6041666666666665E-3</v>
      </c>
      <c r="H11" s="28">
        <v>8.6137820512820519E-3</v>
      </c>
      <c r="I11" s="28">
        <v>6.7908653846153841E-2</v>
      </c>
      <c r="J11" s="28">
        <v>0.75200320512820518</v>
      </c>
      <c r="K11" s="28">
        <v>0.16446314102564102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26</v>
      </c>
      <c r="F12" s="31">
        <v>23</v>
      </c>
      <c r="G12" s="31">
        <v>21</v>
      </c>
      <c r="H12" s="31">
        <v>185</v>
      </c>
      <c r="I12" s="31">
        <v>914</v>
      </c>
      <c r="J12" s="31">
        <v>8006</v>
      </c>
      <c r="K12" s="31">
        <v>1734</v>
      </c>
    </row>
    <row r="13" spans="1:16384" ht="15" customHeight="1">
      <c r="A13" s="57"/>
      <c r="B13" s="43"/>
      <c r="C13" s="61"/>
      <c r="D13" s="44">
        <v>1</v>
      </c>
      <c r="E13" s="45">
        <v>2.3833531946099553E-3</v>
      </c>
      <c r="F13" s="46">
        <v>2.1083509029241909E-3</v>
      </c>
      <c r="G13" s="46">
        <v>1.9250160418003484E-3</v>
      </c>
      <c r="H13" s="46">
        <v>1.695847465395545E-2</v>
      </c>
      <c r="I13" s="46">
        <v>8.3784031533596107E-2</v>
      </c>
      <c r="J13" s="46">
        <v>0.73388944907874232</v>
      </c>
      <c r="K13" s="46">
        <v>0.15895132459437161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0</v>
      </c>
      <c r="F14" s="24">
        <v>1</v>
      </c>
      <c r="G14" s="24">
        <v>0</v>
      </c>
      <c r="H14" s="24">
        <v>1</v>
      </c>
      <c r="I14" s="24">
        <v>16</v>
      </c>
      <c r="J14" s="24">
        <v>292</v>
      </c>
      <c r="K14" s="24">
        <v>51</v>
      </c>
    </row>
    <row r="15" spans="1:16384" ht="15" customHeight="1">
      <c r="A15" s="57"/>
      <c r="B15" s="25"/>
      <c r="C15" s="60"/>
      <c r="D15" s="32">
        <v>1</v>
      </c>
      <c r="E15" s="27">
        <v>0</v>
      </c>
      <c r="F15" s="28">
        <v>2.7700831024930748E-3</v>
      </c>
      <c r="G15" s="28">
        <v>0</v>
      </c>
      <c r="H15" s="28">
        <v>2.7700831024930748E-3</v>
      </c>
      <c r="I15" s="28">
        <v>4.4321329639889197E-2</v>
      </c>
      <c r="J15" s="28">
        <v>0.80886426592797789</v>
      </c>
      <c r="K15" s="28">
        <v>0.14127423822714683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0</v>
      </c>
      <c r="F16" s="31">
        <v>3</v>
      </c>
      <c r="G16" s="31">
        <v>2</v>
      </c>
      <c r="H16" s="31">
        <v>2</v>
      </c>
      <c r="I16" s="31">
        <v>37</v>
      </c>
      <c r="J16" s="31">
        <v>541</v>
      </c>
      <c r="K16" s="31">
        <v>110</v>
      </c>
    </row>
    <row r="17" spans="1:11" ht="15" customHeight="1">
      <c r="A17" s="57"/>
      <c r="B17" s="25"/>
      <c r="C17" s="60"/>
      <c r="D17" s="32">
        <v>1</v>
      </c>
      <c r="E17" s="27">
        <v>0</v>
      </c>
      <c r="F17" s="28">
        <v>4.3165467625899279E-3</v>
      </c>
      <c r="G17" s="28">
        <v>2.8776978417266188E-3</v>
      </c>
      <c r="H17" s="28">
        <v>2.8776978417266188E-3</v>
      </c>
      <c r="I17" s="28">
        <v>5.3237410071942444E-2</v>
      </c>
      <c r="J17" s="28">
        <v>0.77841726618705032</v>
      </c>
      <c r="K17" s="28">
        <v>0.15827338129496402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0</v>
      </c>
      <c r="F18" s="31">
        <v>2</v>
      </c>
      <c r="G18" s="31">
        <v>2</v>
      </c>
      <c r="H18" s="31">
        <v>14</v>
      </c>
      <c r="I18" s="31">
        <v>51</v>
      </c>
      <c r="J18" s="31">
        <v>640</v>
      </c>
      <c r="K18" s="31">
        <v>158</v>
      </c>
    </row>
    <row r="19" spans="1:11" ht="15" customHeight="1">
      <c r="A19" s="57"/>
      <c r="B19" s="25"/>
      <c r="C19" s="60"/>
      <c r="D19" s="32">
        <v>1</v>
      </c>
      <c r="E19" s="27">
        <v>0</v>
      </c>
      <c r="F19" s="28">
        <v>2.306805074971165E-3</v>
      </c>
      <c r="G19" s="28">
        <v>2.306805074971165E-3</v>
      </c>
      <c r="H19" s="28">
        <v>1.6147635524798153E-2</v>
      </c>
      <c r="I19" s="28">
        <v>5.8823529411764705E-2</v>
      </c>
      <c r="J19" s="28">
        <v>0.7381776239907728</v>
      </c>
      <c r="K19" s="28">
        <v>0.18223760092272204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6</v>
      </c>
      <c r="F20" s="31">
        <v>7</v>
      </c>
      <c r="G20" s="31">
        <v>1</v>
      </c>
      <c r="H20" s="31">
        <v>33</v>
      </c>
      <c r="I20" s="31">
        <v>161</v>
      </c>
      <c r="J20" s="31">
        <v>1212</v>
      </c>
      <c r="K20" s="31">
        <v>329</v>
      </c>
    </row>
    <row r="21" spans="1:11" ht="15" customHeight="1">
      <c r="A21" s="57"/>
      <c r="B21" s="25"/>
      <c r="C21" s="60"/>
      <c r="D21" s="32">
        <v>1</v>
      </c>
      <c r="E21" s="27">
        <v>3.4305317324185248E-3</v>
      </c>
      <c r="F21" s="28">
        <v>4.0022870211549461E-3</v>
      </c>
      <c r="G21" s="28">
        <v>5.717552887364208E-4</v>
      </c>
      <c r="H21" s="28">
        <v>1.8867924528301886E-2</v>
      </c>
      <c r="I21" s="28">
        <v>9.2052601486563745E-2</v>
      </c>
      <c r="J21" s="28">
        <v>0.692967409948542</v>
      </c>
      <c r="K21" s="28">
        <v>0.18810748999428245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12</v>
      </c>
      <c r="F22" s="31">
        <v>11</v>
      </c>
      <c r="G22" s="31">
        <v>8</v>
      </c>
      <c r="H22" s="31">
        <v>68</v>
      </c>
      <c r="I22" s="31">
        <v>362</v>
      </c>
      <c r="J22" s="31">
        <v>2527</v>
      </c>
      <c r="K22" s="31">
        <v>576</v>
      </c>
    </row>
    <row r="23" spans="1:11" ht="15" customHeight="1">
      <c r="A23" s="57"/>
      <c r="B23" s="25"/>
      <c r="C23" s="60"/>
      <c r="D23" s="26">
        <v>1</v>
      </c>
      <c r="E23" s="27">
        <v>3.3670033670033669E-3</v>
      </c>
      <c r="F23" s="28">
        <v>3.0864197530864196E-3</v>
      </c>
      <c r="G23" s="28">
        <v>2.2446689113355782E-3</v>
      </c>
      <c r="H23" s="28">
        <v>1.9079685746352413E-2</v>
      </c>
      <c r="I23" s="28">
        <v>0.1015712682379349</v>
      </c>
      <c r="J23" s="28">
        <v>0.70903479236812572</v>
      </c>
      <c r="K23" s="28">
        <v>0.16161616161616163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11</v>
      </c>
      <c r="F24" s="31">
        <v>6</v>
      </c>
      <c r="G24" s="31">
        <v>12</v>
      </c>
      <c r="H24" s="31">
        <v>72</v>
      </c>
      <c r="I24" s="31">
        <v>415</v>
      </c>
      <c r="J24" s="31">
        <v>3446</v>
      </c>
      <c r="K24" s="31">
        <v>754</v>
      </c>
    </row>
    <row r="25" spans="1:11" ht="15" customHeight="1">
      <c r="A25" s="57"/>
      <c r="B25" s="25"/>
      <c r="C25" s="60"/>
      <c r="D25" s="26">
        <v>1</v>
      </c>
      <c r="E25" s="27">
        <v>2.3324851569126379E-3</v>
      </c>
      <c r="F25" s="28">
        <v>1.2722646310432571E-3</v>
      </c>
      <c r="G25" s="28">
        <v>2.5445292620865142E-3</v>
      </c>
      <c r="H25" s="28">
        <v>1.5267175572519083E-2</v>
      </c>
      <c r="I25" s="28">
        <v>8.7998303647158604E-2</v>
      </c>
      <c r="J25" s="28">
        <v>0.73070398642917722</v>
      </c>
      <c r="K25" s="28">
        <v>0.15988125530110264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7</v>
      </c>
      <c r="F26" s="31">
        <v>5</v>
      </c>
      <c r="G26" s="31">
        <v>9</v>
      </c>
      <c r="H26" s="31">
        <v>38</v>
      </c>
      <c r="I26" s="31">
        <v>210</v>
      </c>
      <c r="J26" s="31">
        <v>3055</v>
      </c>
      <c r="K26" s="31">
        <v>558</v>
      </c>
    </row>
    <row r="27" spans="1:11" ht="15" customHeight="1">
      <c r="A27" s="57"/>
      <c r="B27" s="43"/>
      <c r="C27" s="61"/>
      <c r="D27" s="44">
        <v>1</v>
      </c>
      <c r="E27" s="45">
        <v>1.8031942297784646E-3</v>
      </c>
      <c r="F27" s="46">
        <v>1.2879958784131891E-3</v>
      </c>
      <c r="G27" s="46">
        <v>2.3183925811437402E-3</v>
      </c>
      <c r="H27" s="46">
        <v>9.7887686759402376E-3</v>
      </c>
      <c r="I27" s="46">
        <v>5.4095826893353939E-2</v>
      </c>
      <c r="J27" s="46">
        <v>0.78696548171045855</v>
      </c>
      <c r="K27" s="46">
        <v>0.14374034003091191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19</v>
      </c>
      <c r="F28" s="24">
        <v>16</v>
      </c>
      <c r="G28" s="24">
        <v>11</v>
      </c>
      <c r="H28" s="24">
        <v>132</v>
      </c>
      <c r="I28" s="24">
        <v>626</v>
      </c>
      <c r="J28" s="24">
        <v>3874</v>
      </c>
      <c r="K28" s="24">
        <v>876</v>
      </c>
    </row>
    <row r="29" spans="1:11" ht="15" customHeight="1">
      <c r="A29" s="57"/>
      <c r="B29" s="25"/>
      <c r="C29" s="60"/>
      <c r="D29" s="32">
        <v>1</v>
      </c>
      <c r="E29" s="27">
        <v>3.4209578682030967E-3</v>
      </c>
      <c r="F29" s="28">
        <v>2.8808066258552397E-3</v>
      </c>
      <c r="G29" s="28">
        <v>1.9805545552754773E-3</v>
      </c>
      <c r="H29" s="28">
        <v>2.3766654663305724E-2</v>
      </c>
      <c r="I29" s="28">
        <v>0.11271155923658624</v>
      </c>
      <c r="J29" s="28">
        <v>0.69751530428519981</v>
      </c>
      <c r="K29" s="28">
        <v>0.15772416276557435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7</v>
      </c>
      <c r="F30" s="31">
        <v>11</v>
      </c>
      <c r="G30" s="31">
        <v>10</v>
      </c>
      <c r="H30" s="31">
        <v>45</v>
      </c>
      <c r="I30" s="31">
        <v>269</v>
      </c>
      <c r="J30" s="31">
        <v>2948</v>
      </c>
      <c r="K30" s="31">
        <v>758</v>
      </c>
    </row>
    <row r="31" spans="1:11" ht="15" customHeight="1">
      <c r="A31" s="57"/>
      <c r="B31" s="25"/>
      <c r="C31" s="60"/>
      <c r="D31" s="32">
        <v>1</v>
      </c>
      <c r="E31" s="27">
        <v>1.7292490118577075E-3</v>
      </c>
      <c r="F31" s="28">
        <v>2.717391304347826E-3</v>
      </c>
      <c r="G31" s="28">
        <v>2.4703557312252965E-3</v>
      </c>
      <c r="H31" s="28">
        <v>1.1116600790513834E-2</v>
      </c>
      <c r="I31" s="28">
        <v>6.6452569169960479E-2</v>
      </c>
      <c r="J31" s="28">
        <v>0.72826086956521741</v>
      </c>
      <c r="K31" s="28">
        <v>0.18725296442687747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0</v>
      </c>
      <c r="F32" s="31">
        <v>1</v>
      </c>
      <c r="G32" s="31">
        <v>1</v>
      </c>
      <c r="H32" s="31">
        <v>6</v>
      </c>
      <c r="I32" s="31">
        <v>21</v>
      </c>
      <c r="J32" s="31">
        <v>264</v>
      </c>
      <c r="K32" s="31">
        <v>85</v>
      </c>
    </row>
    <row r="33" spans="1:11" ht="15" customHeight="1">
      <c r="A33" s="57"/>
      <c r="B33" s="25"/>
      <c r="C33" s="60"/>
      <c r="D33" s="32">
        <v>1</v>
      </c>
      <c r="E33" s="27">
        <v>0</v>
      </c>
      <c r="F33" s="28">
        <v>2.6455026455026454E-3</v>
      </c>
      <c r="G33" s="28">
        <v>2.6455026455026454E-3</v>
      </c>
      <c r="H33" s="28">
        <v>1.5873015873015872E-2</v>
      </c>
      <c r="I33" s="28">
        <v>5.5555555555555552E-2</v>
      </c>
      <c r="J33" s="28">
        <v>0.69841269841269837</v>
      </c>
      <c r="K33" s="28">
        <v>0.22486772486772486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5</v>
      </c>
      <c r="F34" s="31">
        <v>3</v>
      </c>
      <c r="G34" s="31">
        <v>9</v>
      </c>
      <c r="H34" s="31">
        <v>27</v>
      </c>
      <c r="I34" s="31">
        <v>181</v>
      </c>
      <c r="J34" s="31">
        <v>2578</v>
      </c>
      <c r="K34" s="31">
        <v>316</v>
      </c>
    </row>
    <row r="35" spans="1:11" ht="15" customHeight="1">
      <c r="A35" s="57"/>
      <c r="B35" s="43"/>
      <c r="C35" s="61"/>
      <c r="D35" s="44">
        <v>1</v>
      </c>
      <c r="E35" s="45">
        <v>1.6030779095864058E-3</v>
      </c>
      <c r="F35" s="46">
        <v>9.6184674575184356E-4</v>
      </c>
      <c r="G35" s="46">
        <v>2.8855402372555306E-3</v>
      </c>
      <c r="H35" s="46">
        <v>8.6566207117665921E-3</v>
      </c>
      <c r="I35" s="46">
        <v>5.8031420327027891E-2</v>
      </c>
      <c r="J35" s="46">
        <v>0.82654697018275092</v>
      </c>
      <c r="K35" s="46">
        <v>0.10131452388586085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7</v>
      </c>
      <c r="F36" s="24">
        <v>9</v>
      </c>
      <c r="G36" s="24">
        <v>4</v>
      </c>
      <c r="H36" s="24">
        <v>39</v>
      </c>
      <c r="I36" s="24">
        <v>192</v>
      </c>
      <c r="J36" s="24">
        <v>691</v>
      </c>
      <c r="K36" s="24">
        <v>263</v>
      </c>
    </row>
    <row r="37" spans="1:11" ht="15" customHeight="1">
      <c r="A37" s="57"/>
      <c r="B37" s="25"/>
      <c r="C37" s="60"/>
      <c r="D37" s="32">
        <v>1</v>
      </c>
      <c r="E37" s="27">
        <v>5.8091286307053944E-3</v>
      </c>
      <c r="F37" s="28">
        <v>7.4688796680497929E-3</v>
      </c>
      <c r="G37" s="28">
        <v>3.3195020746887966E-3</v>
      </c>
      <c r="H37" s="28">
        <v>3.2365145228215771E-2</v>
      </c>
      <c r="I37" s="28">
        <v>0.15933609958506223</v>
      </c>
      <c r="J37" s="28">
        <v>0.57344398340248959</v>
      </c>
      <c r="K37" s="28">
        <v>0.21825726141078838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7</v>
      </c>
      <c r="F38" s="31">
        <v>9</v>
      </c>
      <c r="G38" s="31">
        <v>4</v>
      </c>
      <c r="H38" s="31">
        <v>36</v>
      </c>
      <c r="I38" s="31">
        <v>126</v>
      </c>
      <c r="J38" s="31">
        <v>910</v>
      </c>
      <c r="K38" s="31">
        <v>454</v>
      </c>
    </row>
    <row r="39" spans="1:11" ht="15" customHeight="1">
      <c r="A39" s="57"/>
      <c r="B39" s="25"/>
      <c r="C39" s="60"/>
      <c r="D39" s="32">
        <v>1</v>
      </c>
      <c r="E39" s="27">
        <v>4.5278137128072441E-3</v>
      </c>
      <c r="F39" s="28">
        <v>5.8214747736093147E-3</v>
      </c>
      <c r="G39" s="28">
        <v>2.5873221216041399E-3</v>
      </c>
      <c r="H39" s="28">
        <v>2.3285899094437259E-2</v>
      </c>
      <c r="I39" s="28">
        <v>8.1500646830530404E-2</v>
      </c>
      <c r="J39" s="28">
        <v>0.58861578266494174</v>
      </c>
      <c r="K39" s="28">
        <v>0.29366106080206988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15</v>
      </c>
      <c r="F40" s="31">
        <v>14</v>
      </c>
      <c r="G40" s="31">
        <v>25</v>
      </c>
      <c r="H40" s="31">
        <v>148</v>
      </c>
      <c r="I40" s="31">
        <v>915</v>
      </c>
      <c r="J40" s="31">
        <v>10114</v>
      </c>
      <c r="K40" s="31">
        <v>1548</v>
      </c>
    </row>
    <row r="41" spans="1:11" ht="15" customHeight="1">
      <c r="A41" s="57"/>
      <c r="B41" s="43"/>
      <c r="C41" s="61"/>
      <c r="D41" s="44">
        <v>1</v>
      </c>
      <c r="E41" s="45">
        <v>1.1738007668831677E-3</v>
      </c>
      <c r="F41" s="46">
        <v>1.0955473824242898E-3</v>
      </c>
      <c r="G41" s="46">
        <v>1.9563346114719461E-3</v>
      </c>
      <c r="H41" s="46">
        <v>1.1581500899913921E-2</v>
      </c>
      <c r="I41" s="46">
        <v>7.1601846779873232E-2</v>
      </c>
      <c r="J41" s="46">
        <v>0.79145473041709058</v>
      </c>
      <c r="K41" s="46">
        <v>0.12113623914234291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3</v>
      </c>
      <c r="F42" s="38">
        <v>0</v>
      </c>
      <c r="G42" s="38">
        <v>2</v>
      </c>
      <c r="H42" s="38">
        <v>11</v>
      </c>
      <c r="I42" s="38">
        <v>60</v>
      </c>
      <c r="J42" s="38">
        <v>334</v>
      </c>
      <c r="K42" s="38">
        <v>87</v>
      </c>
    </row>
    <row r="43" spans="1:11" ht="15" customHeight="1">
      <c r="A43" s="57"/>
      <c r="B43" s="25"/>
      <c r="C43" s="60"/>
      <c r="D43" s="32">
        <v>1</v>
      </c>
      <c r="E43" s="27">
        <v>6.0362173038229373E-3</v>
      </c>
      <c r="F43" s="28">
        <v>0</v>
      </c>
      <c r="G43" s="28">
        <v>4.0241448692152921E-3</v>
      </c>
      <c r="H43" s="28">
        <v>2.2132796780684104E-2</v>
      </c>
      <c r="I43" s="28">
        <v>0.12072434607645875</v>
      </c>
      <c r="J43" s="28">
        <v>0.67203219315895368</v>
      </c>
      <c r="K43" s="28">
        <v>0.1750503018108652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16</v>
      </c>
      <c r="F44" s="40">
        <v>20</v>
      </c>
      <c r="G44" s="40">
        <v>16</v>
      </c>
      <c r="H44" s="40">
        <v>131</v>
      </c>
      <c r="I44" s="40">
        <v>770</v>
      </c>
      <c r="J44" s="40">
        <v>6084</v>
      </c>
      <c r="K44" s="40">
        <v>1110</v>
      </c>
    </row>
    <row r="45" spans="1:11" ht="15" customHeight="1">
      <c r="A45" s="57"/>
      <c r="B45" s="25"/>
      <c r="C45" s="60"/>
      <c r="D45" s="32">
        <v>1</v>
      </c>
      <c r="E45" s="27">
        <v>1.9639130968454647E-3</v>
      </c>
      <c r="F45" s="28">
        <v>2.4548913710568309E-3</v>
      </c>
      <c r="G45" s="28">
        <v>1.9639130968454647E-3</v>
      </c>
      <c r="H45" s="28">
        <v>1.6079538480422241E-2</v>
      </c>
      <c r="I45" s="28">
        <v>9.4513317785687986E-2</v>
      </c>
      <c r="J45" s="28">
        <v>0.74677795507548794</v>
      </c>
      <c r="K45" s="28">
        <v>0.13624647109365409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10</v>
      </c>
      <c r="F46" s="40">
        <v>10</v>
      </c>
      <c r="G46" s="40">
        <v>11</v>
      </c>
      <c r="H46" s="40">
        <v>81</v>
      </c>
      <c r="I46" s="40">
        <v>367</v>
      </c>
      <c r="J46" s="40">
        <v>3902</v>
      </c>
      <c r="K46" s="40">
        <v>816</v>
      </c>
    </row>
    <row r="47" spans="1:11" ht="15" customHeight="1">
      <c r="A47" s="57"/>
      <c r="B47" s="25"/>
      <c r="C47" s="60"/>
      <c r="D47" s="32">
        <v>1</v>
      </c>
      <c r="E47" s="27">
        <v>1.9241870309794113E-3</v>
      </c>
      <c r="F47" s="28">
        <v>1.9241870309794113E-3</v>
      </c>
      <c r="G47" s="28">
        <v>2.1166057340773524E-3</v>
      </c>
      <c r="H47" s="28">
        <v>1.5585914950933231E-2</v>
      </c>
      <c r="I47" s="28">
        <v>7.0617664036944389E-2</v>
      </c>
      <c r="J47" s="28">
        <v>0.7508177794881663</v>
      </c>
      <c r="K47" s="28">
        <v>0.15701366172791995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4</v>
      </c>
      <c r="F48" s="40">
        <v>2</v>
      </c>
      <c r="G48" s="40">
        <v>2</v>
      </c>
      <c r="H48" s="40">
        <v>6</v>
      </c>
      <c r="I48" s="40">
        <v>54</v>
      </c>
      <c r="J48" s="40">
        <v>1481</v>
      </c>
      <c r="K48" s="40">
        <v>309</v>
      </c>
    </row>
    <row r="49" spans="1:11" ht="15" customHeight="1">
      <c r="A49" s="57"/>
      <c r="B49" s="43"/>
      <c r="C49" s="61"/>
      <c r="D49" s="44">
        <v>1</v>
      </c>
      <c r="E49" s="45">
        <v>2.1528525296017221E-3</v>
      </c>
      <c r="F49" s="46">
        <v>1.076426264800861E-3</v>
      </c>
      <c r="G49" s="46">
        <v>1.076426264800861E-3</v>
      </c>
      <c r="H49" s="46">
        <v>3.2292787944025836E-3</v>
      </c>
      <c r="I49" s="46">
        <v>2.9063509149623249E-2</v>
      </c>
      <c r="J49" s="46">
        <v>0.79709364908503766</v>
      </c>
      <c r="K49" s="46">
        <v>0.16630785791173305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6</v>
      </c>
      <c r="F50" s="24">
        <v>6</v>
      </c>
      <c r="G50" s="24">
        <v>14</v>
      </c>
      <c r="H50" s="24">
        <v>47</v>
      </c>
      <c r="I50" s="24">
        <v>230</v>
      </c>
      <c r="J50" s="24">
        <v>1810</v>
      </c>
      <c r="K50" s="24">
        <v>738</v>
      </c>
    </row>
    <row r="51" spans="1:11" ht="15" customHeight="1">
      <c r="A51" s="57"/>
      <c r="B51" s="25"/>
      <c r="C51" s="60"/>
      <c r="D51" s="32">
        <v>1</v>
      </c>
      <c r="E51" s="27">
        <v>2.104524728165556E-3</v>
      </c>
      <c r="F51" s="28">
        <v>2.104524728165556E-3</v>
      </c>
      <c r="G51" s="28">
        <v>4.9105576990529642E-3</v>
      </c>
      <c r="H51" s="28">
        <v>1.6485443703963522E-2</v>
      </c>
      <c r="I51" s="28">
        <v>8.067344791301298E-2</v>
      </c>
      <c r="J51" s="28">
        <v>0.63486495966327605</v>
      </c>
      <c r="K51" s="28">
        <v>0.25885654156436338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10</v>
      </c>
      <c r="F52" s="31">
        <v>8</v>
      </c>
      <c r="G52" s="31">
        <v>2</v>
      </c>
      <c r="H52" s="31">
        <v>36</v>
      </c>
      <c r="I52" s="31">
        <v>199</v>
      </c>
      <c r="J52" s="31">
        <v>1557</v>
      </c>
      <c r="K52" s="31">
        <v>163</v>
      </c>
    </row>
    <row r="53" spans="1:11" ht="15" customHeight="1">
      <c r="A53" s="57"/>
      <c r="B53" s="25"/>
      <c r="C53" s="60"/>
      <c r="D53" s="32">
        <v>1</v>
      </c>
      <c r="E53" s="27">
        <v>5.0632911392405064E-3</v>
      </c>
      <c r="F53" s="28">
        <v>4.0506329113924053E-3</v>
      </c>
      <c r="G53" s="28">
        <v>1.0126582278481013E-3</v>
      </c>
      <c r="H53" s="28">
        <v>1.8227848101265823E-2</v>
      </c>
      <c r="I53" s="28">
        <v>0.10075949367088607</v>
      </c>
      <c r="J53" s="28">
        <v>0.78835443037974684</v>
      </c>
      <c r="K53" s="28">
        <v>8.2531645569620254E-2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4</v>
      </c>
      <c r="F54" s="31">
        <v>4</v>
      </c>
      <c r="G54" s="31">
        <v>4</v>
      </c>
      <c r="H54" s="31">
        <v>16</v>
      </c>
      <c r="I54" s="31">
        <v>73</v>
      </c>
      <c r="J54" s="31">
        <v>659</v>
      </c>
      <c r="K54" s="31">
        <v>163</v>
      </c>
    </row>
    <row r="55" spans="1:11" ht="15" customHeight="1">
      <c r="A55" s="57"/>
      <c r="B55" s="25"/>
      <c r="C55" s="60"/>
      <c r="D55" s="32">
        <v>1</v>
      </c>
      <c r="E55" s="27">
        <v>4.3336944745395447E-3</v>
      </c>
      <c r="F55" s="28">
        <v>4.3336944745395447E-3</v>
      </c>
      <c r="G55" s="28">
        <v>4.3336944745395447E-3</v>
      </c>
      <c r="H55" s="28">
        <v>1.7334777898158179E-2</v>
      </c>
      <c r="I55" s="28">
        <v>7.90899241603467E-2</v>
      </c>
      <c r="J55" s="28">
        <v>0.71397616468039005</v>
      </c>
      <c r="K55" s="28">
        <v>0.17659804983748645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3</v>
      </c>
      <c r="F56" s="31">
        <v>3</v>
      </c>
      <c r="G56" s="31">
        <v>3</v>
      </c>
      <c r="H56" s="31">
        <v>30</v>
      </c>
      <c r="I56" s="31">
        <v>90</v>
      </c>
      <c r="J56" s="31">
        <v>843</v>
      </c>
      <c r="K56" s="31">
        <v>243</v>
      </c>
    </row>
    <row r="57" spans="1:11" ht="15" customHeight="1">
      <c r="A57" s="57"/>
      <c r="B57" s="25"/>
      <c r="C57" s="60"/>
      <c r="D57" s="32">
        <v>1</v>
      </c>
      <c r="E57" s="27">
        <v>2.4691358024691358E-3</v>
      </c>
      <c r="F57" s="28">
        <v>2.4691358024691358E-3</v>
      </c>
      <c r="G57" s="28">
        <v>2.4691358024691358E-3</v>
      </c>
      <c r="H57" s="28">
        <v>2.4691358024691357E-2</v>
      </c>
      <c r="I57" s="28">
        <v>7.407407407407407E-2</v>
      </c>
      <c r="J57" s="28">
        <v>0.6938271604938272</v>
      </c>
      <c r="K57" s="28">
        <v>0.2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5</v>
      </c>
      <c r="F58" s="31">
        <v>2</v>
      </c>
      <c r="G58" s="31">
        <v>3</v>
      </c>
      <c r="H58" s="31">
        <v>28</v>
      </c>
      <c r="I58" s="31">
        <v>152</v>
      </c>
      <c r="J58" s="31">
        <v>1400</v>
      </c>
      <c r="K58" s="31">
        <v>472</v>
      </c>
    </row>
    <row r="59" spans="1:11" ht="15" customHeight="1">
      <c r="A59" s="57"/>
      <c r="B59" s="25"/>
      <c r="C59" s="60"/>
      <c r="D59" s="32">
        <v>1</v>
      </c>
      <c r="E59" s="27">
        <v>2.4248302618816685E-3</v>
      </c>
      <c r="F59" s="28">
        <v>9.6993210475266732E-4</v>
      </c>
      <c r="G59" s="28">
        <v>1.454898157129001E-3</v>
      </c>
      <c r="H59" s="28">
        <v>1.3579049466537343E-2</v>
      </c>
      <c r="I59" s="28">
        <v>7.3714839961202719E-2</v>
      </c>
      <c r="J59" s="28">
        <v>0.67895247332686715</v>
      </c>
      <c r="K59" s="28">
        <v>0.22890397672162949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2</v>
      </c>
      <c r="F60" s="31">
        <v>1</v>
      </c>
      <c r="G60" s="31">
        <v>2</v>
      </c>
      <c r="H60" s="31">
        <v>4</v>
      </c>
      <c r="I60" s="31">
        <v>116</v>
      </c>
      <c r="J60" s="31">
        <v>942</v>
      </c>
      <c r="K60" s="31">
        <v>74</v>
      </c>
    </row>
    <row r="61" spans="1:11" ht="15" customHeight="1">
      <c r="A61" s="57"/>
      <c r="B61" s="25"/>
      <c r="C61" s="60"/>
      <c r="D61" s="32">
        <v>1</v>
      </c>
      <c r="E61" s="27">
        <v>1.7528483786152498E-3</v>
      </c>
      <c r="F61" s="28">
        <v>8.7642418930762491E-4</v>
      </c>
      <c r="G61" s="28">
        <v>1.7528483786152498E-3</v>
      </c>
      <c r="H61" s="28">
        <v>3.5056967572304996E-3</v>
      </c>
      <c r="I61" s="28">
        <v>0.10166520595968449</v>
      </c>
      <c r="J61" s="28">
        <v>0.82559158632778262</v>
      </c>
      <c r="K61" s="28">
        <v>6.4855390008764238E-2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2</v>
      </c>
      <c r="F62" s="31">
        <v>7</v>
      </c>
      <c r="G62" s="31">
        <v>3</v>
      </c>
      <c r="H62" s="31">
        <v>26</v>
      </c>
      <c r="I62" s="31">
        <v>223</v>
      </c>
      <c r="J62" s="31">
        <v>1728</v>
      </c>
      <c r="K62" s="31">
        <v>276</v>
      </c>
    </row>
    <row r="63" spans="1:11" ht="15" customHeight="1">
      <c r="A63" s="57"/>
      <c r="B63" s="25"/>
      <c r="C63" s="60"/>
      <c r="D63" s="32">
        <v>1</v>
      </c>
      <c r="E63" s="27">
        <v>8.8300220750551876E-4</v>
      </c>
      <c r="F63" s="28">
        <v>3.0905077262693157E-3</v>
      </c>
      <c r="G63" s="28">
        <v>1.3245033112582781E-3</v>
      </c>
      <c r="H63" s="28">
        <v>1.1479028697571744E-2</v>
      </c>
      <c r="I63" s="28">
        <v>9.8454746136865348E-2</v>
      </c>
      <c r="J63" s="28">
        <v>0.76291390728476827</v>
      </c>
      <c r="K63" s="28">
        <v>0.12185430463576159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2</v>
      </c>
      <c r="F64" s="31">
        <v>1</v>
      </c>
      <c r="G64" s="31">
        <v>2</v>
      </c>
      <c r="H64" s="31">
        <v>6</v>
      </c>
      <c r="I64" s="31">
        <v>47</v>
      </c>
      <c r="J64" s="31">
        <v>958</v>
      </c>
      <c r="K64" s="31">
        <v>171</v>
      </c>
    </row>
    <row r="65" spans="1:11" ht="15" customHeight="1">
      <c r="A65" s="57"/>
      <c r="B65" s="25"/>
      <c r="C65" s="60"/>
      <c r="D65" s="32">
        <v>1</v>
      </c>
      <c r="E65" s="27">
        <v>1.6849199663016006E-3</v>
      </c>
      <c r="F65" s="28">
        <v>8.4245998315080029E-4</v>
      </c>
      <c r="G65" s="28">
        <v>1.6849199663016006E-3</v>
      </c>
      <c r="H65" s="28">
        <v>5.054759898904802E-3</v>
      </c>
      <c r="I65" s="28">
        <v>3.9595619208087615E-2</v>
      </c>
      <c r="J65" s="28">
        <v>0.80707666385846677</v>
      </c>
      <c r="K65" s="28">
        <v>0.14406065711878685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2</v>
      </c>
      <c r="F66" s="31">
        <v>3</v>
      </c>
      <c r="G66" s="31">
        <v>1</v>
      </c>
      <c r="H66" s="31">
        <v>39</v>
      </c>
      <c r="I66" s="31">
        <v>131</v>
      </c>
      <c r="J66" s="31">
        <v>2094</v>
      </c>
      <c r="K66" s="31">
        <v>269</v>
      </c>
    </row>
    <row r="67" spans="1:11" ht="15" customHeight="1">
      <c r="A67" s="57"/>
      <c r="B67" s="43"/>
      <c r="C67" s="61"/>
      <c r="D67" s="44">
        <v>1</v>
      </c>
      <c r="E67" s="45">
        <v>7.8771169751870812E-4</v>
      </c>
      <c r="F67" s="46">
        <v>1.1815675462780622E-3</v>
      </c>
      <c r="G67" s="46">
        <v>3.9385584875935406E-4</v>
      </c>
      <c r="H67" s="46">
        <v>1.536037810161481E-2</v>
      </c>
      <c r="I67" s="46">
        <v>5.1595116187475386E-2</v>
      </c>
      <c r="J67" s="46">
        <v>0.82473414730208738</v>
      </c>
      <c r="K67" s="46">
        <v>0.10594722331626624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19</v>
      </c>
      <c r="F68" s="24">
        <v>12</v>
      </c>
      <c r="G68" s="24">
        <v>15</v>
      </c>
      <c r="H68" s="24">
        <v>103</v>
      </c>
      <c r="I68" s="24">
        <v>398</v>
      </c>
      <c r="J68" s="24">
        <v>1728</v>
      </c>
      <c r="K68" s="24">
        <v>677</v>
      </c>
    </row>
    <row r="69" spans="1:11" ht="15" customHeight="1">
      <c r="A69" s="57"/>
      <c r="B69" s="25"/>
      <c r="C69" s="60"/>
      <c r="D69" s="32">
        <v>1</v>
      </c>
      <c r="E69" s="27">
        <v>6.4363143631436318E-3</v>
      </c>
      <c r="F69" s="28">
        <v>4.0650406504065045E-3</v>
      </c>
      <c r="G69" s="28">
        <v>5.08130081300813E-3</v>
      </c>
      <c r="H69" s="28">
        <v>3.4891598915989162E-2</v>
      </c>
      <c r="I69" s="28">
        <v>0.1348238482384824</v>
      </c>
      <c r="J69" s="28">
        <v>0.58536585365853655</v>
      </c>
      <c r="K69" s="28">
        <v>0.22933604336043362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9</v>
      </c>
      <c r="F70" s="31">
        <v>13</v>
      </c>
      <c r="G70" s="31">
        <v>7</v>
      </c>
      <c r="H70" s="31">
        <v>52</v>
      </c>
      <c r="I70" s="31">
        <v>300</v>
      </c>
      <c r="J70" s="31">
        <v>1970</v>
      </c>
      <c r="K70" s="31">
        <v>561</v>
      </c>
    </row>
    <row r="71" spans="1:11" ht="15" customHeight="1">
      <c r="A71" s="57"/>
      <c r="B71" s="25"/>
      <c r="C71" s="60"/>
      <c r="D71" s="32">
        <v>1</v>
      </c>
      <c r="E71" s="27">
        <v>3.0906593406593405E-3</v>
      </c>
      <c r="F71" s="28">
        <v>4.464285714285714E-3</v>
      </c>
      <c r="G71" s="28">
        <v>2.403846153846154E-3</v>
      </c>
      <c r="H71" s="28">
        <v>1.7857142857142856E-2</v>
      </c>
      <c r="I71" s="28">
        <v>0.10302197802197802</v>
      </c>
      <c r="J71" s="28">
        <v>0.67651098901098905</v>
      </c>
      <c r="K71" s="28">
        <v>0.19265109890109891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6</v>
      </c>
      <c r="F72" s="31">
        <v>5</v>
      </c>
      <c r="G72" s="31">
        <v>8</v>
      </c>
      <c r="H72" s="31">
        <v>61</v>
      </c>
      <c r="I72" s="31">
        <v>310</v>
      </c>
      <c r="J72" s="31">
        <v>2924</v>
      </c>
      <c r="K72" s="31">
        <v>498</v>
      </c>
    </row>
    <row r="73" spans="1:11" ht="15" customHeight="1">
      <c r="A73" s="57"/>
      <c r="B73" s="25"/>
      <c r="C73" s="60"/>
      <c r="D73" s="32">
        <v>1</v>
      </c>
      <c r="E73" s="27">
        <v>1.5739769150052466E-3</v>
      </c>
      <c r="F73" s="28">
        <v>1.3116474291710388E-3</v>
      </c>
      <c r="G73" s="28">
        <v>2.0986358866736622E-3</v>
      </c>
      <c r="H73" s="28">
        <v>1.6002098635886673E-2</v>
      </c>
      <c r="I73" s="28">
        <v>8.1322140608604404E-2</v>
      </c>
      <c r="J73" s="28">
        <v>0.76705141657922349</v>
      </c>
      <c r="K73" s="28">
        <v>0.13064008394543547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2</v>
      </c>
      <c r="F74" s="31">
        <v>3</v>
      </c>
      <c r="G74" s="31">
        <v>2</v>
      </c>
      <c r="H74" s="31">
        <v>9</v>
      </c>
      <c r="I74" s="31">
        <v>132</v>
      </c>
      <c r="J74" s="31">
        <v>2259</v>
      </c>
      <c r="K74" s="31">
        <v>343</v>
      </c>
    </row>
    <row r="75" spans="1:11" ht="15" customHeight="1">
      <c r="A75" s="57"/>
      <c r="B75" s="25"/>
      <c r="C75" s="60"/>
      <c r="D75" s="32">
        <v>1</v>
      </c>
      <c r="E75" s="27">
        <v>7.2727272727272723E-4</v>
      </c>
      <c r="F75" s="28">
        <v>1.090909090909091E-3</v>
      </c>
      <c r="G75" s="28">
        <v>7.2727272727272723E-4</v>
      </c>
      <c r="H75" s="28">
        <v>3.2727272727272726E-3</v>
      </c>
      <c r="I75" s="28">
        <v>4.8000000000000001E-2</v>
      </c>
      <c r="J75" s="28">
        <v>0.82145454545454544</v>
      </c>
      <c r="K75" s="28">
        <v>0.12472727272727273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0</v>
      </c>
      <c r="F76" s="31">
        <v>1</v>
      </c>
      <c r="G76" s="31">
        <v>1</v>
      </c>
      <c r="H76" s="31">
        <v>3</v>
      </c>
      <c r="I76" s="31">
        <v>49</v>
      </c>
      <c r="J76" s="31">
        <v>1342</v>
      </c>
      <c r="K76" s="31">
        <v>189</v>
      </c>
    </row>
    <row r="77" spans="1:11" ht="15" customHeight="1">
      <c r="A77" s="57"/>
      <c r="B77" s="25"/>
      <c r="C77" s="60"/>
      <c r="D77" s="32">
        <v>1</v>
      </c>
      <c r="E77" s="27">
        <v>0</v>
      </c>
      <c r="F77" s="28">
        <v>6.3091482649842276E-4</v>
      </c>
      <c r="G77" s="28">
        <v>6.3091482649842276E-4</v>
      </c>
      <c r="H77" s="28">
        <v>1.8927444794952682E-3</v>
      </c>
      <c r="I77" s="28">
        <v>3.0914826498422712E-2</v>
      </c>
      <c r="J77" s="28">
        <v>0.84668769716088332</v>
      </c>
      <c r="K77" s="28">
        <v>0.1192429022082019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0</v>
      </c>
      <c r="F78" s="31">
        <v>1</v>
      </c>
      <c r="G78" s="31">
        <v>1</v>
      </c>
      <c r="H78" s="31">
        <v>3</v>
      </c>
      <c r="I78" s="31">
        <v>45</v>
      </c>
      <c r="J78" s="31">
        <v>1112</v>
      </c>
      <c r="K78" s="31">
        <v>167</v>
      </c>
    </row>
    <row r="79" spans="1:11" ht="15" customHeight="1">
      <c r="A79" s="57"/>
      <c r="B79" s="25"/>
      <c r="C79" s="60"/>
      <c r="D79" s="32">
        <v>1</v>
      </c>
      <c r="E79" s="27">
        <v>0</v>
      </c>
      <c r="F79" s="28">
        <v>7.5244544770504136E-4</v>
      </c>
      <c r="G79" s="28">
        <v>7.5244544770504136E-4</v>
      </c>
      <c r="H79" s="28">
        <v>2.257336343115124E-3</v>
      </c>
      <c r="I79" s="28">
        <v>3.3860045146726865E-2</v>
      </c>
      <c r="J79" s="28">
        <v>0.83671933784800601</v>
      </c>
      <c r="K79" s="28">
        <v>0.1256583897667419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0</v>
      </c>
      <c r="G80" s="31">
        <v>0</v>
      </c>
      <c r="H80" s="31">
        <v>1</v>
      </c>
      <c r="I80" s="31">
        <v>9</v>
      </c>
      <c r="J80" s="31">
        <v>569</v>
      </c>
      <c r="K80" s="31">
        <v>107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0</v>
      </c>
      <c r="G81" s="28">
        <v>0</v>
      </c>
      <c r="H81" s="28">
        <v>1.4577259475218659E-3</v>
      </c>
      <c r="I81" s="28">
        <v>1.3119533527696793E-2</v>
      </c>
      <c r="J81" s="28">
        <v>0.82944606413994171</v>
      </c>
      <c r="K81" s="28">
        <v>0.15597667638483964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17</v>
      </c>
      <c r="F84" s="24">
        <v>14</v>
      </c>
      <c r="G84" s="24">
        <v>14</v>
      </c>
      <c r="H84" s="24">
        <v>95</v>
      </c>
      <c r="I84" s="24">
        <v>401</v>
      </c>
      <c r="J84" s="24">
        <v>2801</v>
      </c>
      <c r="K84" s="24">
        <v>845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4.0601862909004057E-3</v>
      </c>
      <c r="F85" s="28">
        <v>3.3436828278003345E-3</v>
      </c>
      <c r="G85" s="28">
        <v>3.3436828278003345E-3</v>
      </c>
      <c r="H85" s="28">
        <v>2.2689276331502268E-2</v>
      </c>
      <c r="I85" s="28">
        <v>9.5772629567709572E-2</v>
      </c>
      <c r="J85" s="28">
        <v>0.6689754000477669</v>
      </c>
      <c r="K85" s="28">
        <v>0.20181514210652018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9</v>
      </c>
      <c r="F86" s="31">
        <v>12</v>
      </c>
      <c r="G86" s="31">
        <v>10</v>
      </c>
      <c r="H86" s="31">
        <v>67</v>
      </c>
      <c r="I86" s="31">
        <v>332</v>
      </c>
      <c r="J86" s="31">
        <v>2683</v>
      </c>
      <c r="K86" s="31">
        <v>624</v>
      </c>
    </row>
    <row r="87" spans="1:11" ht="15" customHeight="1">
      <c r="A87" s="57"/>
      <c r="B87" s="25"/>
      <c r="C87" s="60"/>
      <c r="D87" s="32">
        <v>1</v>
      </c>
      <c r="E87" s="27">
        <v>2.4083489430024082E-3</v>
      </c>
      <c r="F87" s="28">
        <v>3.2111319240032111E-3</v>
      </c>
      <c r="G87" s="28">
        <v>2.6759432700026761E-3</v>
      </c>
      <c r="H87" s="28">
        <v>1.7928819909017929E-2</v>
      </c>
      <c r="I87" s="28">
        <v>8.8841316564088835E-2</v>
      </c>
      <c r="J87" s="28">
        <v>0.71795557934171794</v>
      </c>
      <c r="K87" s="28">
        <v>0.16697886004816698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3</v>
      </c>
      <c r="F88" s="31">
        <v>2</v>
      </c>
      <c r="G88" s="31">
        <v>3</v>
      </c>
      <c r="H88" s="31">
        <v>37</v>
      </c>
      <c r="I88" s="31">
        <v>184</v>
      </c>
      <c r="J88" s="31">
        <v>1690</v>
      </c>
      <c r="K88" s="31">
        <v>301</v>
      </c>
    </row>
    <row r="89" spans="1:11" ht="15" customHeight="1">
      <c r="A89" s="57"/>
      <c r="B89" s="25"/>
      <c r="C89" s="60"/>
      <c r="D89" s="32">
        <v>1</v>
      </c>
      <c r="E89" s="27">
        <v>1.3513513513513514E-3</v>
      </c>
      <c r="F89" s="28">
        <v>9.0090090090090091E-4</v>
      </c>
      <c r="G89" s="28">
        <v>1.3513513513513514E-3</v>
      </c>
      <c r="H89" s="28">
        <v>1.6666666666666666E-2</v>
      </c>
      <c r="I89" s="28">
        <v>8.2882882882882883E-2</v>
      </c>
      <c r="J89" s="28">
        <v>0.76126126126126126</v>
      </c>
      <c r="K89" s="28">
        <v>0.13558558558558559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6</v>
      </c>
      <c r="F90" s="31">
        <v>3</v>
      </c>
      <c r="G90" s="31">
        <v>4</v>
      </c>
      <c r="H90" s="31">
        <v>27</v>
      </c>
      <c r="I90" s="31">
        <v>242</v>
      </c>
      <c r="J90" s="31">
        <v>2487</v>
      </c>
      <c r="K90" s="31">
        <v>397</v>
      </c>
    </row>
    <row r="91" spans="1:11" ht="15" customHeight="1">
      <c r="A91" s="57"/>
      <c r="B91" s="25"/>
      <c r="C91" s="60"/>
      <c r="D91" s="32">
        <v>1</v>
      </c>
      <c r="E91" s="27">
        <v>1.8951358180669614E-3</v>
      </c>
      <c r="F91" s="28">
        <v>9.4756790903348072E-4</v>
      </c>
      <c r="G91" s="28">
        <v>1.2634238787113076E-3</v>
      </c>
      <c r="H91" s="28">
        <v>8.5281111813013261E-3</v>
      </c>
      <c r="I91" s="28">
        <v>7.6437144662034107E-2</v>
      </c>
      <c r="J91" s="28">
        <v>0.78553379658875555</v>
      </c>
      <c r="K91" s="28">
        <v>0.12539481996209728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0</v>
      </c>
      <c r="F92" s="31">
        <v>1</v>
      </c>
      <c r="G92" s="31">
        <v>3</v>
      </c>
      <c r="H92" s="31">
        <v>4</v>
      </c>
      <c r="I92" s="31">
        <v>59</v>
      </c>
      <c r="J92" s="31">
        <v>1357</v>
      </c>
      <c r="K92" s="31">
        <v>215</v>
      </c>
    </row>
    <row r="93" spans="1:11" ht="15" customHeight="1">
      <c r="A93" s="57"/>
      <c r="B93" s="25"/>
      <c r="C93" s="60"/>
      <c r="D93" s="32">
        <v>1</v>
      </c>
      <c r="E93" s="27">
        <v>0</v>
      </c>
      <c r="F93" s="28">
        <v>6.1012812690665037E-4</v>
      </c>
      <c r="G93" s="28">
        <v>1.8303843807199512E-3</v>
      </c>
      <c r="H93" s="28">
        <v>2.4405125076266015E-3</v>
      </c>
      <c r="I93" s="28">
        <v>3.5997559487492371E-2</v>
      </c>
      <c r="J93" s="28">
        <v>0.82794386821232457</v>
      </c>
      <c r="K93" s="28">
        <v>0.13117754728492984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0</v>
      </c>
      <c r="F94" s="31">
        <v>0</v>
      </c>
      <c r="G94" s="31">
        <v>0</v>
      </c>
      <c r="H94" s="31">
        <v>0</v>
      </c>
      <c r="I94" s="31">
        <v>4</v>
      </c>
      <c r="J94" s="31">
        <v>358</v>
      </c>
      <c r="K94" s="31">
        <v>41</v>
      </c>
    </row>
    <row r="95" spans="1:11" ht="15" customHeight="1">
      <c r="A95" s="57"/>
      <c r="B95" s="25"/>
      <c r="C95" s="60"/>
      <c r="D95" s="32">
        <v>1</v>
      </c>
      <c r="E95" s="27">
        <v>0</v>
      </c>
      <c r="F95" s="28">
        <v>0</v>
      </c>
      <c r="G95" s="28">
        <v>0</v>
      </c>
      <c r="H95" s="28">
        <v>0</v>
      </c>
      <c r="I95" s="28">
        <v>9.9255583126550868E-3</v>
      </c>
      <c r="J95" s="28">
        <v>0.88833746898263022</v>
      </c>
      <c r="K95" s="28">
        <v>0.10173697270471464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1</v>
      </c>
      <c r="G96" s="31">
        <v>0</v>
      </c>
      <c r="H96" s="31">
        <v>0</v>
      </c>
      <c r="I96" s="31">
        <v>7</v>
      </c>
      <c r="J96" s="31">
        <v>321</v>
      </c>
      <c r="K96" s="31">
        <v>44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2.6809651474530832E-3</v>
      </c>
      <c r="G97" s="28">
        <v>0</v>
      </c>
      <c r="H97" s="28">
        <v>0</v>
      </c>
      <c r="I97" s="28">
        <v>1.876675603217158E-2</v>
      </c>
      <c r="J97" s="28">
        <v>0.8605898123324397</v>
      </c>
      <c r="K97" s="28">
        <v>0.11796246648793565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781" priority="56" rank="1"/>
  </conditionalFormatting>
  <conditionalFormatting sqref="E67:K67">
    <cfRule type="top10" dxfId="780" priority="49" rank="1"/>
  </conditionalFormatting>
  <conditionalFormatting sqref="E65:K65">
    <cfRule type="top10" dxfId="779" priority="48" rank="1"/>
  </conditionalFormatting>
  <conditionalFormatting sqref="E63:K63">
    <cfRule type="top10" dxfId="778" priority="47" rank="1"/>
  </conditionalFormatting>
  <conditionalFormatting sqref="E61:K61">
    <cfRule type="top10" dxfId="777" priority="46" rank="1"/>
  </conditionalFormatting>
  <conditionalFormatting sqref="E59:K59">
    <cfRule type="top10" dxfId="776" priority="45" rank="1"/>
  </conditionalFormatting>
  <conditionalFormatting sqref="E57:K57">
    <cfRule type="top10" dxfId="775" priority="44" rank="1"/>
  </conditionalFormatting>
  <conditionalFormatting sqref="E55:K55">
    <cfRule type="top10" dxfId="774" priority="43" rank="1"/>
  </conditionalFormatting>
  <conditionalFormatting sqref="E53:K53">
    <cfRule type="top10" dxfId="773" priority="42" rank="1"/>
  </conditionalFormatting>
  <conditionalFormatting sqref="E51:K51">
    <cfRule type="top10" dxfId="772" priority="41" rank="1"/>
  </conditionalFormatting>
  <conditionalFormatting sqref="E49:K49">
    <cfRule type="top10" dxfId="771" priority="40" rank="1"/>
  </conditionalFormatting>
  <conditionalFormatting sqref="E47:K47">
    <cfRule type="top10" dxfId="770" priority="39" rank="1"/>
  </conditionalFormatting>
  <conditionalFormatting sqref="E45:K45">
    <cfRule type="top10" dxfId="769" priority="38" rank="1"/>
  </conditionalFormatting>
  <conditionalFormatting sqref="E43:K43">
    <cfRule type="top10" dxfId="768" priority="37" rank="1"/>
  </conditionalFormatting>
  <conditionalFormatting sqref="E41:K41">
    <cfRule type="top10" dxfId="767" priority="36" rank="1"/>
  </conditionalFormatting>
  <conditionalFormatting sqref="E39:K39">
    <cfRule type="top10" dxfId="766" priority="35" rank="1"/>
  </conditionalFormatting>
  <conditionalFormatting sqref="E37:K37">
    <cfRule type="top10" dxfId="765" priority="34" rank="1"/>
  </conditionalFormatting>
  <conditionalFormatting sqref="E35:K35">
    <cfRule type="top10" dxfId="764" priority="32" rank="1"/>
  </conditionalFormatting>
  <conditionalFormatting sqref="E33:K33">
    <cfRule type="top10" dxfId="763" priority="31" rank="1"/>
  </conditionalFormatting>
  <conditionalFormatting sqref="E31:K31">
    <cfRule type="top10" dxfId="762" priority="30" rank="1"/>
  </conditionalFormatting>
  <conditionalFormatting sqref="E29:K29">
    <cfRule type="top10" dxfId="761" priority="29" rank="1"/>
  </conditionalFormatting>
  <conditionalFormatting sqref="E27:K27">
    <cfRule type="top10" dxfId="760" priority="28" rank="1"/>
  </conditionalFormatting>
  <conditionalFormatting sqref="E21:K21">
    <cfRule type="top10" dxfId="759" priority="27" rank="1"/>
  </conditionalFormatting>
  <conditionalFormatting sqref="E19:K19">
    <cfRule type="top10" dxfId="758" priority="26" rank="1"/>
  </conditionalFormatting>
  <conditionalFormatting sqref="E17:K17">
    <cfRule type="top10" dxfId="757" priority="25" rank="1"/>
  </conditionalFormatting>
  <conditionalFormatting sqref="E15:K15">
    <cfRule type="top10" dxfId="756" priority="24" rank="1"/>
  </conditionalFormatting>
  <conditionalFormatting sqref="E13:K13">
    <cfRule type="top10" dxfId="755" priority="23" rank="1"/>
  </conditionalFormatting>
  <conditionalFormatting sqref="E11:K11">
    <cfRule type="top10" dxfId="754" priority="22" rank="1"/>
  </conditionalFormatting>
  <conditionalFormatting sqref="E23:K23">
    <cfRule type="top10" dxfId="753" priority="21" rank="1"/>
  </conditionalFormatting>
  <conditionalFormatting sqref="E25:K25">
    <cfRule type="top10" dxfId="752" priority="20" rank="1"/>
  </conditionalFormatting>
  <conditionalFormatting sqref="E81:K81">
    <cfRule type="top10" dxfId="751" priority="17" rank="1"/>
  </conditionalFormatting>
  <conditionalFormatting sqref="E79:K79">
    <cfRule type="top10" dxfId="750" priority="16" rank="1"/>
  </conditionalFormatting>
  <conditionalFormatting sqref="E77:K77">
    <cfRule type="top10" dxfId="749" priority="15" rank="1"/>
  </conditionalFormatting>
  <conditionalFormatting sqref="E75:K75">
    <cfRule type="top10" dxfId="748" priority="14" rank="1"/>
  </conditionalFormatting>
  <conditionalFormatting sqref="E73:K73">
    <cfRule type="top10" dxfId="747" priority="13" rank="1"/>
  </conditionalFormatting>
  <conditionalFormatting sqref="E71:K71">
    <cfRule type="top10" dxfId="746" priority="12" rank="1"/>
  </conditionalFormatting>
  <conditionalFormatting sqref="E69:K69">
    <cfRule type="top10" dxfId="745" priority="11" rank="1"/>
  </conditionalFormatting>
  <conditionalFormatting sqref="E101:K101">
    <cfRule type="top10" dxfId="744" priority="9" rank="1"/>
  </conditionalFormatting>
  <conditionalFormatting sqref="E99:K99">
    <cfRule type="top10" dxfId="743" priority="8" rank="1"/>
  </conditionalFormatting>
  <conditionalFormatting sqref="E97:K97">
    <cfRule type="top10" dxfId="742" priority="7" rank="1"/>
  </conditionalFormatting>
  <conditionalFormatting sqref="E95:K95">
    <cfRule type="top10" dxfId="741" priority="6" rank="1"/>
  </conditionalFormatting>
  <conditionalFormatting sqref="E93:K93">
    <cfRule type="top10" dxfId="740" priority="5" rank="1"/>
  </conditionalFormatting>
  <conditionalFormatting sqref="E91:K91">
    <cfRule type="top10" dxfId="739" priority="4" rank="1"/>
  </conditionalFormatting>
  <conditionalFormatting sqref="E89:K89">
    <cfRule type="top10" dxfId="738" priority="3" rank="1"/>
  </conditionalFormatting>
  <conditionalFormatting sqref="E87:K87">
    <cfRule type="top10" dxfId="737" priority="2" rank="1"/>
  </conditionalFormatting>
  <conditionalFormatting sqref="E85:K85">
    <cfRule type="top10" dxfId="73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6384" ht="15" customHeight="1">
      <c r="B2" s="3" t="s">
        <v>47</v>
      </c>
    </row>
    <row r="3" spans="1:16384" ht="15" customHeight="1">
      <c r="B3" s="3" t="s">
        <v>305</v>
      </c>
    </row>
    <row r="4" spans="1:16384" ht="15" customHeight="1">
      <c r="B4" s="3" t="s">
        <v>306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100</v>
      </c>
      <c r="F7" s="13" t="s">
        <v>101</v>
      </c>
      <c r="G7" s="13" t="s">
        <v>78</v>
      </c>
      <c r="H7" s="13" t="s">
        <v>102</v>
      </c>
      <c r="I7" s="13" t="s">
        <v>103</v>
      </c>
      <c r="J7" s="13" t="s">
        <v>104</v>
      </c>
      <c r="K7" s="13" t="s">
        <v>44</v>
      </c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68</v>
      </c>
      <c r="F8" s="17">
        <v>41</v>
      </c>
      <c r="G8" s="17">
        <v>24</v>
      </c>
      <c r="H8" s="17">
        <v>27</v>
      </c>
      <c r="I8" s="17">
        <v>44</v>
      </c>
      <c r="J8" s="17">
        <v>13150</v>
      </c>
      <c r="K8" s="17">
        <v>2804</v>
      </c>
    </row>
    <row r="9" spans="1:16384" ht="15" customHeight="1">
      <c r="A9" s="57"/>
      <c r="B9" s="64"/>
      <c r="C9" s="65"/>
      <c r="D9" s="18">
        <v>1</v>
      </c>
      <c r="E9" s="19">
        <v>4.2084416388166856E-3</v>
      </c>
      <c r="F9" s="20">
        <v>2.5374427528159424E-3</v>
      </c>
      <c r="G9" s="20">
        <v>1.4853323431117712E-3</v>
      </c>
      <c r="H9" s="20">
        <v>1.6709988860007428E-3</v>
      </c>
      <c r="I9" s="20">
        <v>2.7231092957049141E-3</v>
      </c>
      <c r="J9" s="20">
        <v>0.8138383463299913</v>
      </c>
      <c r="K9" s="20">
        <v>0.17353632875355862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29</v>
      </c>
      <c r="F10" s="24">
        <v>17</v>
      </c>
      <c r="G10" s="24">
        <v>8</v>
      </c>
      <c r="H10" s="24">
        <v>11</v>
      </c>
      <c r="I10" s="24">
        <v>20</v>
      </c>
      <c r="J10" s="24">
        <v>4014</v>
      </c>
      <c r="K10" s="24">
        <v>893</v>
      </c>
    </row>
    <row r="11" spans="1:16384" ht="15" customHeight="1">
      <c r="A11" s="57"/>
      <c r="B11" s="25"/>
      <c r="C11" s="60"/>
      <c r="D11" s="26">
        <v>1</v>
      </c>
      <c r="E11" s="27">
        <v>5.809294871794872E-3</v>
      </c>
      <c r="F11" s="28">
        <v>3.405448717948718E-3</v>
      </c>
      <c r="G11" s="28">
        <v>1.6025641025641025E-3</v>
      </c>
      <c r="H11" s="28">
        <v>2.203525641025641E-3</v>
      </c>
      <c r="I11" s="28">
        <v>4.0064102564102561E-3</v>
      </c>
      <c r="J11" s="28">
        <v>0.80408653846153844</v>
      </c>
      <c r="K11" s="28">
        <v>0.17888621794871795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38</v>
      </c>
      <c r="F12" s="31">
        <v>24</v>
      </c>
      <c r="G12" s="31">
        <v>16</v>
      </c>
      <c r="H12" s="31">
        <v>16</v>
      </c>
      <c r="I12" s="31">
        <v>24</v>
      </c>
      <c r="J12" s="31">
        <v>8896</v>
      </c>
      <c r="K12" s="31">
        <v>1895</v>
      </c>
    </row>
    <row r="13" spans="1:16384" ht="15" customHeight="1">
      <c r="A13" s="57"/>
      <c r="B13" s="43"/>
      <c r="C13" s="61"/>
      <c r="D13" s="44">
        <v>1</v>
      </c>
      <c r="E13" s="45">
        <v>3.4833623613530111E-3</v>
      </c>
      <c r="F13" s="46">
        <v>2.2000183334861122E-3</v>
      </c>
      <c r="G13" s="46">
        <v>1.4666788889907416E-3</v>
      </c>
      <c r="H13" s="46">
        <v>1.4666788889907416E-3</v>
      </c>
      <c r="I13" s="46">
        <v>2.2000183334861122E-3</v>
      </c>
      <c r="J13" s="46">
        <v>0.81547346227885231</v>
      </c>
      <c r="K13" s="46">
        <v>0.17370978091484096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11</v>
      </c>
      <c r="F14" s="24">
        <v>6</v>
      </c>
      <c r="G14" s="24">
        <v>1</v>
      </c>
      <c r="H14" s="24">
        <v>3</v>
      </c>
      <c r="I14" s="24">
        <v>3</v>
      </c>
      <c r="J14" s="24">
        <v>284</v>
      </c>
      <c r="K14" s="24">
        <v>53</v>
      </c>
    </row>
    <row r="15" spans="1:16384" ht="15" customHeight="1">
      <c r="A15" s="57"/>
      <c r="B15" s="25"/>
      <c r="C15" s="60"/>
      <c r="D15" s="32">
        <v>1</v>
      </c>
      <c r="E15" s="27">
        <v>3.0470914127423823E-2</v>
      </c>
      <c r="F15" s="28">
        <v>1.662049861495845E-2</v>
      </c>
      <c r="G15" s="28">
        <v>2.7700831024930748E-3</v>
      </c>
      <c r="H15" s="28">
        <v>8.3102493074792248E-3</v>
      </c>
      <c r="I15" s="28">
        <v>8.3102493074792248E-3</v>
      </c>
      <c r="J15" s="28">
        <v>0.78670360110803328</v>
      </c>
      <c r="K15" s="28">
        <v>0.14681440443213298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9</v>
      </c>
      <c r="F16" s="31">
        <v>2</v>
      </c>
      <c r="G16" s="31">
        <v>3</v>
      </c>
      <c r="H16" s="31">
        <v>4</v>
      </c>
      <c r="I16" s="31">
        <v>2</v>
      </c>
      <c r="J16" s="31">
        <v>561</v>
      </c>
      <c r="K16" s="31">
        <v>114</v>
      </c>
    </row>
    <row r="17" spans="1:11" ht="15" customHeight="1">
      <c r="A17" s="57"/>
      <c r="B17" s="25"/>
      <c r="C17" s="60"/>
      <c r="D17" s="32">
        <v>1</v>
      </c>
      <c r="E17" s="27">
        <v>1.2949640287769784E-2</v>
      </c>
      <c r="F17" s="28">
        <v>2.8776978417266188E-3</v>
      </c>
      <c r="G17" s="28">
        <v>4.3165467625899279E-3</v>
      </c>
      <c r="H17" s="28">
        <v>5.7553956834532375E-3</v>
      </c>
      <c r="I17" s="28">
        <v>2.8776978417266188E-3</v>
      </c>
      <c r="J17" s="28">
        <v>0.80719424460431655</v>
      </c>
      <c r="K17" s="28">
        <v>0.16402877697841728</v>
      </c>
    </row>
    <row r="18" spans="1:11" ht="15" customHeight="1">
      <c r="A18" s="57"/>
      <c r="B18" s="25"/>
      <c r="C18" s="59" t="s">
        <v>214</v>
      </c>
      <c r="D18" s="29">
        <v>867</v>
      </c>
      <c r="E18" s="30">
        <v>2</v>
      </c>
      <c r="F18" s="31">
        <v>4</v>
      </c>
      <c r="G18" s="31">
        <v>2</v>
      </c>
      <c r="H18" s="31">
        <v>3</v>
      </c>
      <c r="I18" s="31">
        <v>4</v>
      </c>
      <c r="J18" s="31">
        <v>685</v>
      </c>
      <c r="K18" s="31">
        <v>167</v>
      </c>
    </row>
    <row r="19" spans="1:11" ht="15" customHeight="1">
      <c r="A19" s="57"/>
      <c r="B19" s="25"/>
      <c r="C19" s="60"/>
      <c r="D19" s="32">
        <v>1</v>
      </c>
      <c r="E19" s="27">
        <v>2.306805074971165E-3</v>
      </c>
      <c r="F19" s="28">
        <v>4.61361014994233E-3</v>
      </c>
      <c r="G19" s="28">
        <v>2.306805074971165E-3</v>
      </c>
      <c r="H19" s="28">
        <v>3.4602076124567475E-3</v>
      </c>
      <c r="I19" s="28">
        <v>4.61361014994233E-3</v>
      </c>
      <c r="J19" s="28">
        <v>0.79008073817762403</v>
      </c>
      <c r="K19" s="28">
        <v>0.19261822376009227</v>
      </c>
    </row>
    <row r="20" spans="1:11" ht="15" customHeight="1">
      <c r="A20" s="57"/>
      <c r="B20" s="25"/>
      <c r="C20" s="59" t="s">
        <v>215</v>
      </c>
      <c r="D20" s="29">
        <v>1749</v>
      </c>
      <c r="E20" s="30">
        <v>14</v>
      </c>
      <c r="F20" s="31">
        <v>8</v>
      </c>
      <c r="G20" s="31">
        <v>1</v>
      </c>
      <c r="H20" s="31">
        <v>3</v>
      </c>
      <c r="I20" s="31">
        <v>3</v>
      </c>
      <c r="J20" s="31">
        <v>1364</v>
      </c>
      <c r="K20" s="31">
        <v>356</v>
      </c>
    </row>
    <row r="21" spans="1:11" ht="15" customHeight="1">
      <c r="A21" s="57"/>
      <c r="B21" s="25"/>
      <c r="C21" s="60"/>
      <c r="D21" s="32">
        <v>1</v>
      </c>
      <c r="E21" s="27">
        <v>8.0045740423098921E-3</v>
      </c>
      <c r="F21" s="28">
        <v>4.5740423098913664E-3</v>
      </c>
      <c r="G21" s="28">
        <v>5.717552887364208E-4</v>
      </c>
      <c r="H21" s="28">
        <v>1.7152658662092624E-3</v>
      </c>
      <c r="I21" s="28">
        <v>1.7152658662092624E-3</v>
      </c>
      <c r="J21" s="28">
        <v>0.77987421383647804</v>
      </c>
      <c r="K21" s="28">
        <v>0.2035448827901658</v>
      </c>
    </row>
    <row r="22" spans="1:11" ht="15" customHeight="1">
      <c r="A22" s="57"/>
      <c r="B22" s="25"/>
      <c r="C22" s="59" t="s">
        <v>216</v>
      </c>
      <c r="D22" s="29">
        <v>3564</v>
      </c>
      <c r="E22" s="30">
        <v>18</v>
      </c>
      <c r="F22" s="31">
        <v>11</v>
      </c>
      <c r="G22" s="31">
        <v>3</v>
      </c>
      <c r="H22" s="31">
        <v>5</v>
      </c>
      <c r="I22" s="31">
        <v>9</v>
      </c>
      <c r="J22" s="31">
        <v>2864</v>
      </c>
      <c r="K22" s="31">
        <v>654</v>
      </c>
    </row>
    <row r="23" spans="1:11" ht="15" customHeight="1">
      <c r="A23" s="57"/>
      <c r="B23" s="25"/>
      <c r="C23" s="60"/>
      <c r="D23" s="26">
        <v>1</v>
      </c>
      <c r="E23" s="27">
        <v>5.0505050505050509E-3</v>
      </c>
      <c r="F23" s="28">
        <v>3.0864197530864196E-3</v>
      </c>
      <c r="G23" s="28">
        <v>8.4175084175084171E-4</v>
      </c>
      <c r="H23" s="28">
        <v>1.4029180695847362E-3</v>
      </c>
      <c r="I23" s="28">
        <v>2.5252525252525255E-3</v>
      </c>
      <c r="J23" s="28">
        <v>0.80359147025813693</v>
      </c>
      <c r="K23" s="28">
        <v>0.1835016835016835</v>
      </c>
    </row>
    <row r="24" spans="1:11" ht="15" customHeight="1">
      <c r="A24" s="57"/>
      <c r="B24" s="25"/>
      <c r="C24" s="59" t="s">
        <v>217</v>
      </c>
      <c r="D24" s="29">
        <v>4716</v>
      </c>
      <c r="E24" s="30">
        <v>10</v>
      </c>
      <c r="F24" s="31">
        <v>6</v>
      </c>
      <c r="G24" s="31">
        <v>5</v>
      </c>
      <c r="H24" s="31">
        <v>5</v>
      </c>
      <c r="I24" s="31">
        <v>16</v>
      </c>
      <c r="J24" s="31">
        <v>3851</v>
      </c>
      <c r="K24" s="31">
        <v>823</v>
      </c>
    </row>
    <row r="25" spans="1:11" ht="15" customHeight="1">
      <c r="A25" s="57"/>
      <c r="B25" s="25"/>
      <c r="C25" s="60"/>
      <c r="D25" s="26">
        <v>1</v>
      </c>
      <c r="E25" s="27">
        <v>2.1204410517387615E-3</v>
      </c>
      <c r="F25" s="28">
        <v>1.2722646310432571E-3</v>
      </c>
      <c r="G25" s="28">
        <v>1.0602205258693808E-3</v>
      </c>
      <c r="H25" s="28">
        <v>1.0602205258693808E-3</v>
      </c>
      <c r="I25" s="28">
        <v>3.3927056827820186E-3</v>
      </c>
      <c r="J25" s="28">
        <v>0.81658184902459707</v>
      </c>
      <c r="K25" s="28">
        <v>0.17451229855810008</v>
      </c>
    </row>
    <row r="26" spans="1:11" ht="15" customHeight="1">
      <c r="A26" s="57"/>
      <c r="B26" s="25"/>
      <c r="C26" s="59" t="s">
        <v>218</v>
      </c>
      <c r="D26" s="29">
        <v>3882</v>
      </c>
      <c r="E26" s="30">
        <v>4</v>
      </c>
      <c r="F26" s="31">
        <v>4</v>
      </c>
      <c r="G26" s="31">
        <v>9</v>
      </c>
      <c r="H26" s="31">
        <v>4</v>
      </c>
      <c r="I26" s="31">
        <v>7</v>
      </c>
      <c r="J26" s="31">
        <v>3252</v>
      </c>
      <c r="K26" s="31">
        <v>602</v>
      </c>
    </row>
    <row r="27" spans="1:11" ht="15" customHeight="1">
      <c r="A27" s="57"/>
      <c r="B27" s="43"/>
      <c r="C27" s="61"/>
      <c r="D27" s="44">
        <v>1</v>
      </c>
      <c r="E27" s="45">
        <v>1.0303967027305513E-3</v>
      </c>
      <c r="F27" s="46">
        <v>1.0303967027305513E-3</v>
      </c>
      <c r="G27" s="46">
        <v>2.3183925811437402E-3</v>
      </c>
      <c r="H27" s="46">
        <v>1.0303967027305513E-3</v>
      </c>
      <c r="I27" s="46">
        <v>1.8031942297784646E-3</v>
      </c>
      <c r="J27" s="46">
        <v>0.83771251931993818</v>
      </c>
      <c r="K27" s="46">
        <v>0.15507470376094795</v>
      </c>
    </row>
    <row r="28" spans="1:11" ht="15" customHeight="1">
      <c r="A28" s="57"/>
      <c r="B28" s="25" t="s">
        <v>204</v>
      </c>
      <c r="C28" s="67" t="s">
        <v>219</v>
      </c>
      <c r="D28" s="22">
        <v>5554</v>
      </c>
      <c r="E28" s="23">
        <v>23</v>
      </c>
      <c r="F28" s="24">
        <v>11</v>
      </c>
      <c r="G28" s="24">
        <v>8</v>
      </c>
      <c r="H28" s="24">
        <v>10</v>
      </c>
      <c r="I28" s="24">
        <v>19</v>
      </c>
      <c r="J28" s="24">
        <v>4495</v>
      </c>
      <c r="K28" s="24">
        <v>988</v>
      </c>
    </row>
    <row r="29" spans="1:11" ht="15" customHeight="1">
      <c r="A29" s="57"/>
      <c r="B29" s="25"/>
      <c r="C29" s="60"/>
      <c r="D29" s="32">
        <v>1</v>
      </c>
      <c r="E29" s="27">
        <v>4.1411595246669064E-3</v>
      </c>
      <c r="F29" s="28">
        <v>1.9805545552754773E-3</v>
      </c>
      <c r="G29" s="28">
        <v>1.4404033129276198E-3</v>
      </c>
      <c r="H29" s="28">
        <v>1.8005041411595247E-3</v>
      </c>
      <c r="I29" s="28">
        <v>3.4209578682030967E-3</v>
      </c>
      <c r="J29" s="28">
        <v>0.80932661145120632</v>
      </c>
      <c r="K29" s="28">
        <v>0.17788980914656105</v>
      </c>
    </row>
    <row r="30" spans="1:11" ht="15" customHeight="1">
      <c r="A30" s="57"/>
      <c r="B30" s="25"/>
      <c r="C30" s="59" t="s">
        <v>220</v>
      </c>
      <c r="D30" s="29">
        <v>4048</v>
      </c>
      <c r="E30" s="30">
        <v>16</v>
      </c>
      <c r="F30" s="31">
        <v>14</v>
      </c>
      <c r="G30" s="31">
        <v>6</v>
      </c>
      <c r="H30" s="31">
        <v>7</v>
      </c>
      <c r="I30" s="31">
        <v>9</v>
      </c>
      <c r="J30" s="31">
        <v>3180</v>
      </c>
      <c r="K30" s="31">
        <v>816</v>
      </c>
    </row>
    <row r="31" spans="1:11" ht="15" customHeight="1">
      <c r="A31" s="57"/>
      <c r="B31" s="25"/>
      <c r="C31" s="60"/>
      <c r="D31" s="32">
        <v>1</v>
      </c>
      <c r="E31" s="27">
        <v>3.952569169960474E-3</v>
      </c>
      <c r="F31" s="28">
        <v>3.458498023715415E-3</v>
      </c>
      <c r="G31" s="28">
        <v>1.4822134387351778E-3</v>
      </c>
      <c r="H31" s="28">
        <v>1.7292490118577075E-3</v>
      </c>
      <c r="I31" s="28">
        <v>2.223320158102767E-3</v>
      </c>
      <c r="J31" s="28">
        <v>0.78557312252964429</v>
      </c>
      <c r="K31" s="28">
        <v>0.20158102766798419</v>
      </c>
    </row>
    <row r="32" spans="1:11" ht="15" customHeight="1">
      <c r="A32" s="57"/>
      <c r="B32" s="25"/>
      <c r="C32" s="59" t="s">
        <v>221</v>
      </c>
      <c r="D32" s="29">
        <v>378</v>
      </c>
      <c r="E32" s="30">
        <v>4</v>
      </c>
      <c r="F32" s="31">
        <v>3</v>
      </c>
      <c r="G32" s="31">
        <v>0</v>
      </c>
      <c r="H32" s="31">
        <v>2</v>
      </c>
      <c r="I32" s="31">
        <v>4</v>
      </c>
      <c r="J32" s="31">
        <v>271</v>
      </c>
      <c r="K32" s="31">
        <v>94</v>
      </c>
    </row>
    <row r="33" spans="1:11" ht="15" customHeight="1">
      <c r="A33" s="57"/>
      <c r="B33" s="25"/>
      <c r="C33" s="60"/>
      <c r="D33" s="32">
        <v>1</v>
      </c>
      <c r="E33" s="27">
        <v>1.0582010582010581E-2</v>
      </c>
      <c r="F33" s="28">
        <v>7.9365079365079361E-3</v>
      </c>
      <c r="G33" s="28">
        <v>0</v>
      </c>
      <c r="H33" s="28">
        <v>5.2910052910052907E-3</v>
      </c>
      <c r="I33" s="28">
        <v>1.0582010582010581E-2</v>
      </c>
      <c r="J33" s="28">
        <v>0.71693121693121697</v>
      </c>
      <c r="K33" s="28">
        <v>0.24867724867724866</v>
      </c>
    </row>
    <row r="34" spans="1:11" ht="15" customHeight="1">
      <c r="A34" s="57"/>
      <c r="B34" s="25"/>
      <c r="C34" s="59" t="s">
        <v>222</v>
      </c>
      <c r="D34" s="29">
        <v>3119</v>
      </c>
      <c r="E34" s="30">
        <v>8</v>
      </c>
      <c r="F34" s="31">
        <v>6</v>
      </c>
      <c r="G34" s="31">
        <v>5</v>
      </c>
      <c r="H34" s="31">
        <v>4</v>
      </c>
      <c r="I34" s="31">
        <v>5</v>
      </c>
      <c r="J34" s="31">
        <v>2746</v>
      </c>
      <c r="K34" s="31">
        <v>345</v>
      </c>
    </row>
    <row r="35" spans="1:11" ht="15" customHeight="1">
      <c r="A35" s="57"/>
      <c r="B35" s="43"/>
      <c r="C35" s="61"/>
      <c r="D35" s="44">
        <v>1</v>
      </c>
      <c r="E35" s="45">
        <v>2.5649246553382495E-3</v>
      </c>
      <c r="F35" s="46">
        <v>1.9236934915036871E-3</v>
      </c>
      <c r="G35" s="46">
        <v>1.6030779095864058E-3</v>
      </c>
      <c r="H35" s="46">
        <v>1.2824623276691247E-3</v>
      </c>
      <c r="I35" s="46">
        <v>1.6030779095864058E-3</v>
      </c>
      <c r="J35" s="46">
        <v>0.88041038794485416</v>
      </c>
      <c r="K35" s="46">
        <v>0.110612375761462</v>
      </c>
    </row>
    <row r="36" spans="1:11" ht="15" customHeight="1">
      <c r="A36" s="57"/>
      <c r="B36" s="25" t="s">
        <v>16</v>
      </c>
      <c r="C36" s="67" t="s">
        <v>223</v>
      </c>
      <c r="D36" s="22">
        <v>1205</v>
      </c>
      <c r="E36" s="23">
        <v>16</v>
      </c>
      <c r="F36" s="24">
        <v>6</v>
      </c>
      <c r="G36" s="24">
        <v>3</v>
      </c>
      <c r="H36" s="24">
        <v>7</v>
      </c>
      <c r="I36" s="24">
        <v>10</v>
      </c>
      <c r="J36" s="24">
        <v>850</v>
      </c>
      <c r="K36" s="24">
        <v>313</v>
      </c>
    </row>
    <row r="37" spans="1:11" ht="15" customHeight="1">
      <c r="A37" s="57"/>
      <c r="B37" s="25"/>
      <c r="C37" s="60"/>
      <c r="D37" s="32">
        <v>1</v>
      </c>
      <c r="E37" s="27">
        <v>1.3278008298755186E-2</v>
      </c>
      <c r="F37" s="28">
        <v>4.9792531120331947E-3</v>
      </c>
      <c r="G37" s="28">
        <v>2.4896265560165973E-3</v>
      </c>
      <c r="H37" s="28">
        <v>5.8091286307053944E-3</v>
      </c>
      <c r="I37" s="28">
        <v>8.2987551867219917E-3</v>
      </c>
      <c r="J37" s="28">
        <v>0.70539419087136934</v>
      </c>
      <c r="K37" s="28">
        <v>0.25975103734439836</v>
      </c>
    </row>
    <row r="38" spans="1:11" ht="15" customHeight="1">
      <c r="A38" s="57"/>
      <c r="B38" s="25"/>
      <c r="C38" s="68" t="s">
        <v>224</v>
      </c>
      <c r="D38" s="29">
        <v>1546</v>
      </c>
      <c r="E38" s="30">
        <v>7</v>
      </c>
      <c r="F38" s="31">
        <v>10</v>
      </c>
      <c r="G38" s="31">
        <v>2</v>
      </c>
      <c r="H38" s="31">
        <v>3</v>
      </c>
      <c r="I38" s="31">
        <v>6</v>
      </c>
      <c r="J38" s="31">
        <v>1032</v>
      </c>
      <c r="K38" s="31">
        <v>486</v>
      </c>
    </row>
    <row r="39" spans="1:11" ht="15" customHeight="1">
      <c r="A39" s="57"/>
      <c r="B39" s="25"/>
      <c r="C39" s="60"/>
      <c r="D39" s="32">
        <v>1</v>
      </c>
      <c r="E39" s="27">
        <v>4.5278137128072441E-3</v>
      </c>
      <c r="F39" s="28">
        <v>6.4683053040103496E-3</v>
      </c>
      <c r="G39" s="28">
        <v>1.29366106080207E-3</v>
      </c>
      <c r="H39" s="28">
        <v>1.9404915912031048E-3</v>
      </c>
      <c r="I39" s="28">
        <v>3.8809831824062097E-3</v>
      </c>
      <c r="J39" s="28">
        <v>0.66752910737386806</v>
      </c>
      <c r="K39" s="28">
        <v>0.314359637774903</v>
      </c>
    </row>
    <row r="40" spans="1:11" ht="15" customHeight="1">
      <c r="A40" s="57"/>
      <c r="B40" s="25"/>
      <c r="C40" s="59" t="s">
        <v>225</v>
      </c>
      <c r="D40" s="29">
        <v>12779</v>
      </c>
      <c r="E40" s="30">
        <v>41</v>
      </c>
      <c r="F40" s="31">
        <v>23</v>
      </c>
      <c r="G40" s="31">
        <v>18</v>
      </c>
      <c r="H40" s="31">
        <v>17</v>
      </c>
      <c r="I40" s="31">
        <v>28</v>
      </c>
      <c r="J40" s="31">
        <v>10967</v>
      </c>
      <c r="K40" s="31">
        <v>1685</v>
      </c>
    </row>
    <row r="41" spans="1:11" ht="15" customHeight="1">
      <c r="A41" s="57"/>
      <c r="B41" s="43"/>
      <c r="C41" s="61"/>
      <c r="D41" s="44">
        <v>1</v>
      </c>
      <c r="E41" s="45">
        <v>3.2083887628139916E-3</v>
      </c>
      <c r="F41" s="46">
        <v>1.7998278425541904E-3</v>
      </c>
      <c r="G41" s="46">
        <v>1.4085609202598012E-3</v>
      </c>
      <c r="H41" s="46">
        <v>1.3303075358009234E-3</v>
      </c>
      <c r="I41" s="46">
        <v>2.1910947648485796E-3</v>
      </c>
      <c r="J41" s="46">
        <v>0.85820486736051338</v>
      </c>
      <c r="K41" s="46">
        <v>0.13185695281320917</v>
      </c>
    </row>
    <row r="42" spans="1:11" ht="15" customHeight="1">
      <c r="A42" s="57"/>
      <c r="B42" s="25" t="s">
        <v>12</v>
      </c>
      <c r="C42" s="67" t="s">
        <v>226</v>
      </c>
      <c r="D42" s="22">
        <v>497</v>
      </c>
      <c r="E42" s="37">
        <v>5</v>
      </c>
      <c r="F42" s="38">
        <v>3</v>
      </c>
      <c r="G42" s="38">
        <v>1</v>
      </c>
      <c r="H42" s="38">
        <v>5</v>
      </c>
      <c r="I42" s="38">
        <v>3</v>
      </c>
      <c r="J42" s="38">
        <v>387</v>
      </c>
      <c r="K42" s="38">
        <v>93</v>
      </c>
    </row>
    <row r="43" spans="1:11" ht="15" customHeight="1">
      <c r="A43" s="57"/>
      <c r="B43" s="25"/>
      <c r="C43" s="60"/>
      <c r="D43" s="32">
        <v>1</v>
      </c>
      <c r="E43" s="27">
        <v>1.0060362173038229E-2</v>
      </c>
      <c r="F43" s="28">
        <v>6.0362173038229373E-3</v>
      </c>
      <c r="G43" s="28">
        <v>2.012072434607646E-3</v>
      </c>
      <c r="H43" s="28">
        <v>1.0060362173038229E-2</v>
      </c>
      <c r="I43" s="28">
        <v>6.0362173038229373E-3</v>
      </c>
      <c r="J43" s="28">
        <v>0.77867203219315895</v>
      </c>
      <c r="K43" s="28">
        <v>0.18712273641851107</v>
      </c>
    </row>
    <row r="44" spans="1:11" ht="15" customHeight="1">
      <c r="A44" s="57"/>
      <c r="B44" s="25"/>
      <c r="C44" s="59" t="s">
        <v>227</v>
      </c>
      <c r="D44" s="29">
        <v>8147</v>
      </c>
      <c r="E44" s="39">
        <v>43</v>
      </c>
      <c r="F44" s="40">
        <v>22</v>
      </c>
      <c r="G44" s="40">
        <v>12</v>
      </c>
      <c r="H44" s="40">
        <v>16</v>
      </c>
      <c r="I44" s="40">
        <v>30</v>
      </c>
      <c r="J44" s="40">
        <v>6784</v>
      </c>
      <c r="K44" s="40">
        <v>1240</v>
      </c>
    </row>
    <row r="45" spans="1:11" ht="15" customHeight="1">
      <c r="A45" s="57"/>
      <c r="B45" s="25"/>
      <c r="C45" s="60"/>
      <c r="D45" s="32">
        <v>1</v>
      </c>
      <c r="E45" s="27">
        <v>5.2780164477721865E-3</v>
      </c>
      <c r="F45" s="28">
        <v>2.7003805081625139E-3</v>
      </c>
      <c r="G45" s="28">
        <v>1.4729348226340984E-3</v>
      </c>
      <c r="H45" s="28">
        <v>1.9639130968454647E-3</v>
      </c>
      <c r="I45" s="28">
        <v>3.682337056585246E-3</v>
      </c>
      <c r="J45" s="28">
        <v>0.83269915306247699</v>
      </c>
      <c r="K45" s="28">
        <v>0.1522032650055235</v>
      </c>
    </row>
    <row r="46" spans="1:11" ht="15" customHeight="1">
      <c r="A46" s="57"/>
      <c r="B46" s="25"/>
      <c r="C46" s="59" t="s">
        <v>228</v>
      </c>
      <c r="D46" s="29">
        <v>5197</v>
      </c>
      <c r="E46" s="39">
        <v>14</v>
      </c>
      <c r="F46" s="40">
        <v>14</v>
      </c>
      <c r="G46" s="40">
        <v>7</v>
      </c>
      <c r="H46" s="40">
        <v>6</v>
      </c>
      <c r="I46" s="40">
        <v>11</v>
      </c>
      <c r="J46" s="40">
        <v>4257</v>
      </c>
      <c r="K46" s="40">
        <v>888</v>
      </c>
    </row>
    <row r="47" spans="1:11" ht="15" customHeight="1">
      <c r="A47" s="57"/>
      <c r="B47" s="25"/>
      <c r="C47" s="60"/>
      <c r="D47" s="32">
        <v>1</v>
      </c>
      <c r="E47" s="27">
        <v>2.6938618433711755E-3</v>
      </c>
      <c r="F47" s="28">
        <v>2.6938618433711755E-3</v>
      </c>
      <c r="G47" s="28">
        <v>1.3469309216855877E-3</v>
      </c>
      <c r="H47" s="28">
        <v>1.1545122185876468E-3</v>
      </c>
      <c r="I47" s="28">
        <v>2.1166057340773524E-3</v>
      </c>
      <c r="J47" s="28">
        <v>0.81912641908793538</v>
      </c>
      <c r="K47" s="28">
        <v>0.17086780835097171</v>
      </c>
    </row>
    <row r="48" spans="1:11" ht="15" customHeight="1">
      <c r="A48" s="57"/>
      <c r="B48" s="25"/>
      <c r="C48" s="59" t="s">
        <v>229</v>
      </c>
      <c r="D48" s="29">
        <v>1858</v>
      </c>
      <c r="E48" s="39">
        <v>5</v>
      </c>
      <c r="F48" s="40">
        <v>1</v>
      </c>
      <c r="G48" s="40">
        <v>2</v>
      </c>
      <c r="H48" s="40">
        <v>0</v>
      </c>
      <c r="I48" s="40">
        <v>0</v>
      </c>
      <c r="J48" s="40">
        <v>1526</v>
      </c>
      <c r="K48" s="40">
        <v>324</v>
      </c>
    </row>
    <row r="49" spans="1:11" ht="15" customHeight="1">
      <c r="A49" s="57"/>
      <c r="B49" s="43"/>
      <c r="C49" s="61"/>
      <c r="D49" s="44">
        <v>1</v>
      </c>
      <c r="E49" s="45">
        <v>2.691065662002153E-3</v>
      </c>
      <c r="F49" s="46">
        <v>5.3821313240043052E-4</v>
      </c>
      <c r="G49" s="46">
        <v>1.076426264800861E-3</v>
      </c>
      <c r="H49" s="46">
        <v>0</v>
      </c>
      <c r="I49" s="46">
        <v>0</v>
      </c>
      <c r="J49" s="46">
        <v>0.82131324004305706</v>
      </c>
      <c r="K49" s="46">
        <v>0.1743810548977395</v>
      </c>
    </row>
    <row r="50" spans="1:11" ht="15" customHeight="1">
      <c r="A50" s="57"/>
      <c r="B50" s="25" t="s">
        <v>205</v>
      </c>
      <c r="C50" s="67" t="s">
        <v>2</v>
      </c>
      <c r="D50" s="22">
        <v>2851</v>
      </c>
      <c r="E50" s="23">
        <v>14</v>
      </c>
      <c r="F50" s="24">
        <v>10</v>
      </c>
      <c r="G50" s="24">
        <v>4</v>
      </c>
      <c r="H50" s="24">
        <v>4</v>
      </c>
      <c r="I50" s="24">
        <v>8</v>
      </c>
      <c r="J50" s="24">
        <v>2017</v>
      </c>
      <c r="K50" s="24">
        <v>794</v>
      </c>
    </row>
    <row r="51" spans="1:11" ht="15" customHeight="1">
      <c r="A51" s="57"/>
      <c r="B51" s="25"/>
      <c r="C51" s="60"/>
      <c r="D51" s="32">
        <v>1</v>
      </c>
      <c r="E51" s="27">
        <v>4.9105576990529642E-3</v>
      </c>
      <c r="F51" s="28">
        <v>3.5075412136092599E-3</v>
      </c>
      <c r="G51" s="28">
        <v>1.4030164854437039E-3</v>
      </c>
      <c r="H51" s="28">
        <v>1.4030164854437039E-3</v>
      </c>
      <c r="I51" s="28">
        <v>2.8060329708874078E-3</v>
      </c>
      <c r="J51" s="28">
        <v>0.70747106278498773</v>
      </c>
      <c r="K51" s="28">
        <v>0.27849877236057524</v>
      </c>
    </row>
    <row r="52" spans="1:11" ht="15" customHeight="1">
      <c r="A52" s="57"/>
      <c r="B52" s="25"/>
      <c r="C52" s="59" t="s">
        <v>230</v>
      </c>
      <c r="D52" s="29">
        <v>1975</v>
      </c>
      <c r="E52" s="30">
        <v>7</v>
      </c>
      <c r="F52" s="31">
        <v>4</v>
      </c>
      <c r="G52" s="31">
        <v>1</v>
      </c>
      <c r="H52" s="31">
        <v>5</v>
      </c>
      <c r="I52" s="31">
        <v>8</v>
      </c>
      <c r="J52" s="31">
        <v>1767</v>
      </c>
      <c r="K52" s="31">
        <v>183</v>
      </c>
    </row>
    <row r="53" spans="1:11" ht="15" customHeight="1">
      <c r="A53" s="57"/>
      <c r="B53" s="25"/>
      <c r="C53" s="60"/>
      <c r="D53" s="32">
        <v>1</v>
      </c>
      <c r="E53" s="27">
        <v>3.5443037974683543E-3</v>
      </c>
      <c r="F53" s="28">
        <v>2.0253164556962027E-3</v>
      </c>
      <c r="G53" s="28">
        <v>5.0632911392405066E-4</v>
      </c>
      <c r="H53" s="28">
        <v>2.5316455696202532E-3</v>
      </c>
      <c r="I53" s="28">
        <v>4.0506329113924053E-3</v>
      </c>
      <c r="J53" s="28">
        <v>0.89468354430379748</v>
      </c>
      <c r="K53" s="28">
        <v>9.2658227848101266E-2</v>
      </c>
    </row>
    <row r="54" spans="1:11" ht="15" customHeight="1">
      <c r="A54" s="57"/>
      <c r="B54" s="25"/>
      <c r="C54" s="59" t="s">
        <v>231</v>
      </c>
      <c r="D54" s="29">
        <v>923</v>
      </c>
      <c r="E54" s="30">
        <v>3</v>
      </c>
      <c r="F54" s="31">
        <v>2</v>
      </c>
      <c r="G54" s="31">
        <v>2</v>
      </c>
      <c r="H54" s="31">
        <v>1</v>
      </c>
      <c r="I54" s="31">
        <v>3</v>
      </c>
      <c r="J54" s="31">
        <v>720</v>
      </c>
      <c r="K54" s="31">
        <v>192</v>
      </c>
    </row>
    <row r="55" spans="1:11" ht="15" customHeight="1">
      <c r="A55" s="57"/>
      <c r="B55" s="25"/>
      <c r="C55" s="60"/>
      <c r="D55" s="32">
        <v>1</v>
      </c>
      <c r="E55" s="27">
        <v>3.2502708559046588E-3</v>
      </c>
      <c r="F55" s="28">
        <v>2.1668472372697724E-3</v>
      </c>
      <c r="G55" s="28">
        <v>2.1668472372697724E-3</v>
      </c>
      <c r="H55" s="28">
        <v>1.0834236186348862E-3</v>
      </c>
      <c r="I55" s="28">
        <v>3.2502708559046588E-3</v>
      </c>
      <c r="J55" s="28">
        <v>0.7800650054171181</v>
      </c>
      <c r="K55" s="28">
        <v>0.20801733477789816</v>
      </c>
    </row>
    <row r="56" spans="1:11" ht="15" customHeight="1">
      <c r="A56" s="57"/>
      <c r="B56" s="25"/>
      <c r="C56" s="59" t="s">
        <v>8</v>
      </c>
      <c r="D56" s="29">
        <v>1215</v>
      </c>
      <c r="E56" s="30">
        <v>5</v>
      </c>
      <c r="F56" s="31">
        <v>3</v>
      </c>
      <c r="G56" s="31">
        <v>4</v>
      </c>
      <c r="H56" s="31">
        <v>0</v>
      </c>
      <c r="I56" s="31">
        <v>3</v>
      </c>
      <c r="J56" s="31">
        <v>933</v>
      </c>
      <c r="K56" s="31">
        <v>267</v>
      </c>
    </row>
    <row r="57" spans="1:11" ht="15" customHeight="1">
      <c r="A57" s="57"/>
      <c r="B57" s="25"/>
      <c r="C57" s="60"/>
      <c r="D57" s="32">
        <v>1</v>
      </c>
      <c r="E57" s="27">
        <v>4.11522633744856E-3</v>
      </c>
      <c r="F57" s="28">
        <v>2.4691358024691358E-3</v>
      </c>
      <c r="G57" s="28">
        <v>3.2921810699588477E-3</v>
      </c>
      <c r="H57" s="28">
        <v>0</v>
      </c>
      <c r="I57" s="28">
        <v>2.4691358024691358E-3</v>
      </c>
      <c r="J57" s="28">
        <v>0.76790123456790127</v>
      </c>
      <c r="K57" s="28">
        <v>0.21975308641975308</v>
      </c>
    </row>
    <row r="58" spans="1:11" ht="15" customHeight="1">
      <c r="A58" s="57"/>
      <c r="B58" s="25"/>
      <c r="C58" s="59" t="s">
        <v>232</v>
      </c>
      <c r="D58" s="29">
        <v>2062</v>
      </c>
      <c r="E58" s="30">
        <v>7</v>
      </c>
      <c r="F58" s="31">
        <v>4</v>
      </c>
      <c r="G58" s="31">
        <v>3</v>
      </c>
      <c r="H58" s="31">
        <v>8</v>
      </c>
      <c r="I58" s="31">
        <v>4</v>
      </c>
      <c r="J58" s="31">
        <v>1510</v>
      </c>
      <c r="K58" s="31">
        <v>526</v>
      </c>
    </row>
    <row r="59" spans="1:11" ht="15" customHeight="1">
      <c r="A59" s="57"/>
      <c r="B59" s="25"/>
      <c r="C59" s="60"/>
      <c r="D59" s="32">
        <v>1</v>
      </c>
      <c r="E59" s="27">
        <v>3.3947623666343357E-3</v>
      </c>
      <c r="F59" s="28">
        <v>1.9398642095053346E-3</v>
      </c>
      <c r="G59" s="28">
        <v>1.454898157129001E-3</v>
      </c>
      <c r="H59" s="28">
        <v>3.8797284190106693E-3</v>
      </c>
      <c r="I59" s="28">
        <v>1.9398642095053346E-3</v>
      </c>
      <c r="J59" s="28">
        <v>0.73229873908826382</v>
      </c>
      <c r="K59" s="28">
        <v>0.25509214354995152</v>
      </c>
    </row>
    <row r="60" spans="1:11" ht="15" customHeight="1">
      <c r="A60" s="57"/>
      <c r="B60" s="25"/>
      <c r="C60" s="59" t="s">
        <v>14</v>
      </c>
      <c r="D60" s="29">
        <v>1141</v>
      </c>
      <c r="E60" s="30">
        <v>2</v>
      </c>
      <c r="F60" s="31">
        <v>1</v>
      </c>
      <c r="G60" s="31">
        <v>1</v>
      </c>
      <c r="H60" s="31">
        <v>2</v>
      </c>
      <c r="I60" s="31">
        <v>3</v>
      </c>
      <c r="J60" s="31">
        <v>1050</v>
      </c>
      <c r="K60" s="31">
        <v>82</v>
      </c>
    </row>
    <row r="61" spans="1:11" ht="15" customHeight="1">
      <c r="A61" s="57"/>
      <c r="B61" s="25"/>
      <c r="C61" s="60"/>
      <c r="D61" s="32">
        <v>1</v>
      </c>
      <c r="E61" s="27">
        <v>1.7528483786152498E-3</v>
      </c>
      <c r="F61" s="28">
        <v>8.7642418930762491E-4</v>
      </c>
      <c r="G61" s="28">
        <v>8.7642418930762491E-4</v>
      </c>
      <c r="H61" s="28">
        <v>1.7528483786152498E-3</v>
      </c>
      <c r="I61" s="28">
        <v>2.6292725679228747E-3</v>
      </c>
      <c r="J61" s="28">
        <v>0.92024539877300615</v>
      </c>
      <c r="K61" s="28">
        <v>7.1866783523225244E-2</v>
      </c>
    </row>
    <row r="62" spans="1:11" ht="15" customHeight="1">
      <c r="A62" s="57"/>
      <c r="B62" s="25"/>
      <c r="C62" s="59" t="s">
        <v>5</v>
      </c>
      <c r="D62" s="29">
        <v>2265</v>
      </c>
      <c r="E62" s="30">
        <v>9</v>
      </c>
      <c r="F62" s="31">
        <v>8</v>
      </c>
      <c r="G62" s="31">
        <v>3</v>
      </c>
      <c r="H62" s="31">
        <v>1</v>
      </c>
      <c r="I62" s="31">
        <v>11</v>
      </c>
      <c r="J62" s="31">
        <v>1930</v>
      </c>
      <c r="K62" s="31">
        <v>303</v>
      </c>
    </row>
    <row r="63" spans="1:11" ht="15" customHeight="1">
      <c r="A63" s="57"/>
      <c r="B63" s="25"/>
      <c r="C63" s="60"/>
      <c r="D63" s="32">
        <v>1</v>
      </c>
      <c r="E63" s="27">
        <v>3.9735099337748344E-3</v>
      </c>
      <c r="F63" s="28">
        <v>3.5320088300220751E-3</v>
      </c>
      <c r="G63" s="28">
        <v>1.3245033112582781E-3</v>
      </c>
      <c r="H63" s="28">
        <v>4.4150110375275938E-4</v>
      </c>
      <c r="I63" s="28">
        <v>4.8565121412803532E-3</v>
      </c>
      <c r="J63" s="28">
        <v>0.85209713024282563</v>
      </c>
      <c r="K63" s="28">
        <v>0.1337748344370861</v>
      </c>
    </row>
    <row r="64" spans="1:11" ht="15" customHeight="1">
      <c r="A64" s="57"/>
      <c r="B64" s="25"/>
      <c r="C64" s="59" t="s">
        <v>11</v>
      </c>
      <c r="D64" s="29">
        <v>1187</v>
      </c>
      <c r="E64" s="30">
        <v>9</v>
      </c>
      <c r="F64" s="31">
        <v>6</v>
      </c>
      <c r="G64" s="31">
        <v>1</v>
      </c>
      <c r="H64" s="31">
        <v>3</v>
      </c>
      <c r="I64" s="31">
        <v>1</v>
      </c>
      <c r="J64" s="31">
        <v>992</v>
      </c>
      <c r="K64" s="31">
        <v>175</v>
      </c>
    </row>
    <row r="65" spans="1:11" ht="15" customHeight="1">
      <c r="A65" s="57"/>
      <c r="B65" s="25"/>
      <c r="C65" s="60"/>
      <c r="D65" s="32">
        <v>1</v>
      </c>
      <c r="E65" s="27">
        <v>7.582139848357203E-3</v>
      </c>
      <c r="F65" s="28">
        <v>5.054759898904802E-3</v>
      </c>
      <c r="G65" s="28">
        <v>8.4245998315080029E-4</v>
      </c>
      <c r="H65" s="28">
        <v>2.527379949452401E-3</v>
      </c>
      <c r="I65" s="28">
        <v>8.4245998315080029E-4</v>
      </c>
      <c r="J65" s="28">
        <v>0.83572030328559388</v>
      </c>
      <c r="K65" s="28">
        <v>0.14743049705139005</v>
      </c>
    </row>
    <row r="66" spans="1:11" ht="15" customHeight="1">
      <c r="A66" s="57"/>
      <c r="B66" s="25"/>
      <c r="C66" s="59" t="s">
        <v>18</v>
      </c>
      <c r="D66" s="29">
        <v>2539</v>
      </c>
      <c r="E66" s="30">
        <v>12</v>
      </c>
      <c r="F66" s="31">
        <v>3</v>
      </c>
      <c r="G66" s="31">
        <v>5</v>
      </c>
      <c r="H66" s="31">
        <v>3</v>
      </c>
      <c r="I66" s="31">
        <v>3</v>
      </c>
      <c r="J66" s="31">
        <v>2231</v>
      </c>
      <c r="K66" s="31">
        <v>282</v>
      </c>
    </row>
    <row r="67" spans="1:11" ht="15" customHeight="1">
      <c r="A67" s="57"/>
      <c r="B67" s="43"/>
      <c r="C67" s="61"/>
      <c r="D67" s="44">
        <v>1</v>
      </c>
      <c r="E67" s="45">
        <v>4.7262701851122487E-3</v>
      </c>
      <c r="F67" s="46">
        <v>1.1815675462780622E-3</v>
      </c>
      <c r="G67" s="46">
        <v>1.9692792437967705E-3</v>
      </c>
      <c r="H67" s="46">
        <v>1.1815675462780622E-3</v>
      </c>
      <c r="I67" s="46">
        <v>1.1815675462780622E-3</v>
      </c>
      <c r="J67" s="46">
        <v>0.87869239858211889</v>
      </c>
      <c r="K67" s="46">
        <v>0.11106734935013785</v>
      </c>
    </row>
    <row r="68" spans="1:11" ht="15" customHeight="1">
      <c r="A68" s="57"/>
      <c r="B68" s="25" t="s">
        <v>206</v>
      </c>
      <c r="C68" s="67" t="s">
        <v>233</v>
      </c>
      <c r="D68" s="22">
        <v>2952</v>
      </c>
      <c r="E68" s="23">
        <v>23</v>
      </c>
      <c r="F68" s="24">
        <v>7</v>
      </c>
      <c r="G68" s="24">
        <v>6</v>
      </c>
      <c r="H68" s="24">
        <v>11</v>
      </c>
      <c r="I68" s="24">
        <v>13</v>
      </c>
      <c r="J68" s="24">
        <v>2117</v>
      </c>
      <c r="K68" s="24">
        <v>775</v>
      </c>
    </row>
    <row r="69" spans="1:11" ht="15" customHeight="1">
      <c r="A69" s="57"/>
      <c r="B69" s="25"/>
      <c r="C69" s="60"/>
      <c r="D69" s="32">
        <v>1</v>
      </c>
      <c r="E69" s="27">
        <v>7.7913279132791327E-3</v>
      </c>
      <c r="F69" s="28">
        <v>2.3712737127371273E-3</v>
      </c>
      <c r="G69" s="28">
        <v>2.0325203252032522E-3</v>
      </c>
      <c r="H69" s="28">
        <v>3.7262872628726286E-3</v>
      </c>
      <c r="I69" s="28">
        <v>4.4037940379403791E-3</v>
      </c>
      <c r="J69" s="28">
        <v>0.71714092140921404</v>
      </c>
      <c r="K69" s="28">
        <v>0.26253387533875339</v>
      </c>
    </row>
    <row r="70" spans="1:11" ht="15" customHeight="1">
      <c r="A70" s="57"/>
      <c r="B70" s="25"/>
      <c r="C70" s="59" t="s">
        <v>234</v>
      </c>
      <c r="D70" s="29">
        <v>2912</v>
      </c>
      <c r="E70" s="30">
        <v>16</v>
      </c>
      <c r="F70" s="31">
        <v>12</v>
      </c>
      <c r="G70" s="31">
        <v>6</v>
      </c>
      <c r="H70" s="31">
        <v>5</v>
      </c>
      <c r="I70" s="31">
        <v>15</v>
      </c>
      <c r="J70" s="31">
        <v>2247</v>
      </c>
      <c r="K70" s="31">
        <v>611</v>
      </c>
    </row>
    <row r="71" spans="1:11" ht="15" customHeight="1">
      <c r="A71" s="57"/>
      <c r="B71" s="25"/>
      <c r="C71" s="60"/>
      <c r="D71" s="32">
        <v>1</v>
      </c>
      <c r="E71" s="27">
        <v>5.4945054945054949E-3</v>
      </c>
      <c r="F71" s="28">
        <v>4.120879120879121E-3</v>
      </c>
      <c r="G71" s="28">
        <v>2.0604395604395605E-3</v>
      </c>
      <c r="H71" s="28">
        <v>1.717032967032967E-3</v>
      </c>
      <c r="I71" s="28">
        <v>5.151098901098901E-3</v>
      </c>
      <c r="J71" s="28">
        <v>0.77163461538461542</v>
      </c>
      <c r="K71" s="28">
        <v>0.20982142857142858</v>
      </c>
    </row>
    <row r="72" spans="1:11" ht="15" customHeight="1">
      <c r="A72" s="57"/>
      <c r="B72" s="25"/>
      <c r="C72" s="59" t="s">
        <v>235</v>
      </c>
      <c r="D72" s="29">
        <v>3812</v>
      </c>
      <c r="E72" s="30">
        <v>15</v>
      </c>
      <c r="F72" s="31">
        <v>14</v>
      </c>
      <c r="G72" s="31">
        <v>4</v>
      </c>
      <c r="H72" s="31">
        <v>6</v>
      </c>
      <c r="I72" s="31">
        <v>13</v>
      </c>
      <c r="J72" s="31">
        <v>3206</v>
      </c>
      <c r="K72" s="31">
        <v>554</v>
      </c>
    </row>
    <row r="73" spans="1:11" ht="15" customHeight="1">
      <c r="A73" s="57"/>
      <c r="B73" s="25"/>
      <c r="C73" s="60"/>
      <c r="D73" s="32">
        <v>1</v>
      </c>
      <c r="E73" s="27">
        <v>3.934942287513116E-3</v>
      </c>
      <c r="F73" s="28">
        <v>3.6726128016789086E-3</v>
      </c>
      <c r="G73" s="28">
        <v>1.0493179433368311E-3</v>
      </c>
      <c r="H73" s="28">
        <v>1.5739769150052466E-3</v>
      </c>
      <c r="I73" s="28">
        <v>3.4102833158447012E-3</v>
      </c>
      <c r="J73" s="28">
        <v>0.8410283315844701</v>
      </c>
      <c r="K73" s="28">
        <v>0.14533053515215111</v>
      </c>
    </row>
    <row r="74" spans="1:11" ht="15" customHeight="1">
      <c r="A74" s="57"/>
      <c r="B74" s="25"/>
      <c r="C74" s="59" t="s">
        <v>236</v>
      </c>
      <c r="D74" s="29">
        <v>2750</v>
      </c>
      <c r="E74" s="30">
        <v>6</v>
      </c>
      <c r="F74" s="31">
        <v>4</v>
      </c>
      <c r="G74" s="31">
        <v>3</v>
      </c>
      <c r="H74" s="31">
        <v>2</v>
      </c>
      <c r="I74" s="31">
        <v>2</v>
      </c>
      <c r="J74" s="31">
        <v>2367</v>
      </c>
      <c r="K74" s="31">
        <v>366</v>
      </c>
    </row>
    <row r="75" spans="1:11" ht="15" customHeight="1">
      <c r="A75" s="57"/>
      <c r="B75" s="25"/>
      <c r="C75" s="60"/>
      <c r="D75" s="32">
        <v>1</v>
      </c>
      <c r="E75" s="27">
        <v>2.1818181818181819E-3</v>
      </c>
      <c r="F75" s="28">
        <v>1.4545454545454545E-3</v>
      </c>
      <c r="G75" s="28">
        <v>1.090909090909091E-3</v>
      </c>
      <c r="H75" s="28">
        <v>7.2727272727272723E-4</v>
      </c>
      <c r="I75" s="28">
        <v>7.2727272727272723E-4</v>
      </c>
      <c r="J75" s="28">
        <v>0.86072727272727267</v>
      </c>
      <c r="K75" s="28">
        <v>0.13309090909090909</v>
      </c>
    </row>
    <row r="76" spans="1:11" ht="15" customHeight="1">
      <c r="A76" s="57"/>
      <c r="B76" s="25"/>
      <c r="C76" s="59" t="s">
        <v>237</v>
      </c>
      <c r="D76" s="29">
        <v>1585</v>
      </c>
      <c r="E76" s="30">
        <v>1</v>
      </c>
      <c r="F76" s="31">
        <v>1</v>
      </c>
      <c r="G76" s="31">
        <v>3</v>
      </c>
      <c r="H76" s="31">
        <v>0</v>
      </c>
      <c r="I76" s="31">
        <v>0</v>
      </c>
      <c r="J76" s="31">
        <v>1386</v>
      </c>
      <c r="K76" s="31">
        <v>194</v>
      </c>
    </row>
    <row r="77" spans="1:11" ht="15" customHeight="1">
      <c r="A77" s="57"/>
      <c r="B77" s="25"/>
      <c r="C77" s="60"/>
      <c r="D77" s="32">
        <v>1</v>
      </c>
      <c r="E77" s="27">
        <v>6.3091482649842276E-4</v>
      </c>
      <c r="F77" s="28">
        <v>6.3091482649842276E-4</v>
      </c>
      <c r="G77" s="28">
        <v>1.8927444794952682E-3</v>
      </c>
      <c r="H77" s="28">
        <v>0</v>
      </c>
      <c r="I77" s="28">
        <v>0</v>
      </c>
      <c r="J77" s="28">
        <v>0.87444794952681393</v>
      </c>
      <c r="K77" s="28">
        <v>0.12239747634069401</v>
      </c>
    </row>
    <row r="78" spans="1:11" ht="15" customHeight="1">
      <c r="A78" s="57"/>
      <c r="B78" s="25"/>
      <c r="C78" s="59" t="s">
        <v>238</v>
      </c>
      <c r="D78" s="29">
        <v>1329</v>
      </c>
      <c r="E78" s="30">
        <v>5</v>
      </c>
      <c r="F78" s="31">
        <v>1</v>
      </c>
      <c r="G78" s="31">
        <v>2</v>
      </c>
      <c r="H78" s="31">
        <v>3</v>
      </c>
      <c r="I78" s="31">
        <v>0</v>
      </c>
      <c r="J78" s="31">
        <v>1148</v>
      </c>
      <c r="K78" s="31">
        <v>170</v>
      </c>
    </row>
    <row r="79" spans="1:11" ht="15" customHeight="1">
      <c r="A79" s="57"/>
      <c r="B79" s="25"/>
      <c r="C79" s="60"/>
      <c r="D79" s="32">
        <v>1</v>
      </c>
      <c r="E79" s="27">
        <v>3.7622272385252069E-3</v>
      </c>
      <c r="F79" s="28">
        <v>7.5244544770504136E-4</v>
      </c>
      <c r="G79" s="28">
        <v>1.5048908954100827E-3</v>
      </c>
      <c r="H79" s="28">
        <v>2.257336343115124E-3</v>
      </c>
      <c r="I79" s="28">
        <v>0</v>
      </c>
      <c r="J79" s="28">
        <v>0.86380737396538754</v>
      </c>
      <c r="K79" s="28">
        <v>0.12791572610985705</v>
      </c>
    </row>
    <row r="80" spans="1:11" ht="15" customHeight="1">
      <c r="A80" s="57"/>
      <c r="B80" s="25"/>
      <c r="C80" s="59" t="s">
        <v>239</v>
      </c>
      <c r="D80" s="29">
        <v>686</v>
      </c>
      <c r="E80" s="30">
        <v>0</v>
      </c>
      <c r="F80" s="31">
        <v>2</v>
      </c>
      <c r="G80" s="31">
        <v>0</v>
      </c>
      <c r="H80" s="31">
        <v>0</v>
      </c>
      <c r="I80" s="31">
        <v>0</v>
      </c>
      <c r="J80" s="31">
        <v>574</v>
      </c>
      <c r="K80" s="31">
        <v>110</v>
      </c>
    </row>
    <row r="81" spans="1:11" ht="15" customHeight="1">
      <c r="A81" s="57"/>
      <c r="B81" s="25"/>
      <c r="C81" s="60"/>
      <c r="D81" s="32">
        <v>1</v>
      </c>
      <c r="E81" s="27">
        <v>0</v>
      </c>
      <c r="F81" s="28">
        <v>2.9154518950437317E-3</v>
      </c>
      <c r="G81" s="28">
        <v>0</v>
      </c>
      <c r="H81" s="28">
        <v>0</v>
      </c>
      <c r="I81" s="28">
        <v>0</v>
      </c>
      <c r="J81" s="28">
        <v>0.83673469387755106</v>
      </c>
      <c r="K81" s="28">
        <v>0.16034985422740525</v>
      </c>
    </row>
    <row r="82" spans="1:11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</row>
    <row r="83" spans="1:11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57"/>
      <c r="B84" s="25" t="s">
        <v>240</v>
      </c>
      <c r="C84" s="67" t="s">
        <v>241</v>
      </c>
      <c r="D84" s="22">
        <v>4187</v>
      </c>
      <c r="E84" s="23">
        <v>31</v>
      </c>
      <c r="F84" s="24">
        <v>13</v>
      </c>
      <c r="G84" s="24">
        <v>7</v>
      </c>
      <c r="H84" s="24">
        <v>8</v>
      </c>
      <c r="I84" s="24">
        <v>16</v>
      </c>
      <c r="J84" s="24">
        <v>3168</v>
      </c>
      <c r="K84" s="24">
        <v>944</v>
      </c>
    </row>
    <row r="85" spans="1:11" ht="15" customHeight="1">
      <c r="A85" s="57"/>
      <c r="B85" s="25" t="s">
        <v>242</v>
      </c>
      <c r="C85" s="60"/>
      <c r="D85" s="32">
        <v>1</v>
      </c>
      <c r="E85" s="27">
        <v>7.4038691187007406E-3</v>
      </c>
      <c r="F85" s="28">
        <v>3.1048483401003107E-3</v>
      </c>
      <c r="G85" s="28">
        <v>1.6718414139001673E-3</v>
      </c>
      <c r="H85" s="28">
        <v>1.9106759016001911E-3</v>
      </c>
      <c r="I85" s="28">
        <v>3.8213518032003822E-3</v>
      </c>
      <c r="J85" s="28">
        <v>0.75662765703367563</v>
      </c>
      <c r="K85" s="28">
        <v>0.22545975638882254</v>
      </c>
    </row>
    <row r="86" spans="1:11" ht="15" customHeight="1">
      <c r="A86" s="57"/>
      <c r="B86" s="25" t="s">
        <v>243</v>
      </c>
      <c r="C86" s="59" t="s">
        <v>244</v>
      </c>
      <c r="D86" s="29">
        <v>3737</v>
      </c>
      <c r="E86" s="30">
        <v>15</v>
      </c>
      <c r="F86" s="31">
        <v>12</v>
      </c>
      <c r="G86" s="31">
        <v>7</v>
      </c>
      <c r="H86" s="31">
        <v>8</v>
      </c>
      <c r="I86" s="31">
        <v>13</v>
      </c>
      <c r="J86" s="31">
        <v>2994</v>
      </c>
      <c r="K86" s="31">
        <v>688</v>
      </c>
    </row>
    <row r="87" spans="1:11" ht="15" customHeight="1">
      <c r="A87" s="57"/>
      <c r="B87" s="25"/>
      <c r="C87" s="60"/>
      <c r="D87" s="32">
        <v>1</v>
      </c>
      <c r="E87" s="27">
        <v>4.0139149050040139E-3</v>
      </c>
      <c r="F87" s="28">
        <v>3.2111319240032111E-3</v>
      </c>
      <c r="G87" s="28">
        <v>1.8731602890018732E-3</v>
      </c>
      <c r="H87" s="28">
        <v>2.1407546160021407E-3</v>
      </c>
      <c r="I87" s="28">
        <v>3.4787262510034785E-3</v>
      </c>
      <c r="J87" s="28">
        <v>0.80117741503880113</v>
      </c>
      <c r="K87" s="28">
        <v>0.1841048969761841</v>
      </c>
    </row>
    <row r="88" spans="1:11" ht="15" customHeight="1">
      <c r="A88" s="57"/>
      <c r="B88" s="25"/>
      <c r="C88" s="59" t="s">
        <v>245</v>
      </c>
      <c r="D88" s="29">
        <v>2220</v>
      </c>
      <c r="E88" s="30">
        <v>5</v>
      </c>
      <c r="F88" s="31">
        <v>5</v>
      </c>
      <c r="G88" s="31">
        <v>2</v>
      </c>
      <c r="H88" s="31">
        <v>4</v>
      </c>
      <c r="I88" s="31">
        <v>7</v>
      </c>
      <c r="J88" s="31">
        <v>1866</v>
      </c>
      <c r="K88" s="31">
        <v>331</v>
      </c>
    </row>
    <row r="89" spans="1:11" ht="15" customHeight="1">
      <c r="A89" s="57"/>
      <c r="B89" s="25"/>
      <c r="C89" s="60"/>
      <c r="D89" s="32">
        <v>1</v>
      </c>
      <c r="E89" s="27">
        <v>2.2522522522522522E-3</v>
      </c>
      <c r="F89" s="28">
        <v>2.2522522522522522E-3</v>
      </c>
      <c r="G89" s="28">
        <v>9.0090090090090091E-4</v>
      </c>
      <c r="H89" s="28">
        <v>1.8018018018018018E-3</v>
      </c>
      <c r="I89" s="28">
        <v>3.153153153153153E-3</v>
      </c>
      <c r="J89" s="28">
        <v>0.8405405405405405</v>
      </c>
      <c r="K89" s="28">
        <v>0.1490990990990991</v>
      </c>
    </row>
    <row r="90" spans="1:11" ht="15" customHeight="1">
      <c r="A90" s="57"/>
      <c r="B90" s="25"/>
      <c r="C90" s="59" t="s">
        <v>246</v>
      </c>
      <c r="D90" s="29">
        <v>3166</v>
      </c>
      <c r="E90" s="30">
        <v>9</v>
      </c>
      <c r="F90" s="31">
        <v>7</v>
      </c>
      <c r="G90" s="31">
        <v>5</v>
      </c>
      <c r="H90" s="31">
        <v>6</v>
      </c>
      <c r="I90" s="31">
        <v>7</v>
      </c>
      <c r="J90" s="31">
        <v>2703</v>
      </c>
      <c r="K90" s="31">
        <v>429</v>
      </c>
    </row>
    <row r="91" spans="1:11" ht="15" customHeight="1">
      <c r="A91" s="57"/>
      <c r="B91" s="25"/>
      <c r="C91" s="60"/>
      <c r="D91" s="32">
        <v>1</v>
      </c>
      <c r="E91" s="27">
        <v>2.8427037271004422E-3</v>
      </c>
      <c r="F91" s="28">
        <v>2.2109917877447885E-3</v>
      </c>
      <c r="G91" s="28">
        <v>1.5792798483891346E-3</v>
      </c>
      <c r="H91" s="28">
        <v>1.8951358180669614E-3</v>
      </c>
      <c r="I91" s="28">
        <v>2.2109917877447885E-3</v>
      </c>
      <c r="J91" s="28">
        <v>0.85375868603916616</v>
      </c>
      <c r="K91" s="28">
        <v>0.13550221099178775</v>
      </c>
    </row>
    <row r="92" spans="1:11" ht="15" customHeight="1">
      <c r="A92" s="57"/>
      <c r="B92" s="25"/>
      <c r="C92" s="59" t="s">
        <v>247</v>
      </c>
      <c r="D92" s="29">
        <v>1639</v>
      </c>
      <c r="E92" s="30">
        <v>5</v>
      </c>
      <c r="F92" s="31">
        <v>3</v>
      </c>
      <c r="G92" s="31">
        <v>1</v>
      </c>
      <c r="H92" s="31">
        <v>1</v>
      </c>
      <c r="I92" s="31">
        <v>0</v>
      </c>
      <c r="J92" s="31">
        <v>1406</v>
      </c>
      <c r="K92" s="31">
        <v>223</v>
      </c>
    </row>
    <row r="93" spans="1:11" ht="15" customHeight="1">
      <c r="A93" s="57"/>
      <c r="B93" s="25"/>
      <c r="C93" s="60"/>
      <c r="D93" s="32">
        <v>1</v>
      </c>
      <c r="E93" s="27">
        <v>3.0506406345332522E-3</v>
      </c>
      <c r="F93" s="28">
        <v>1.8303843807199512E-3</v>
      </c>
      <c r="G93" s="28">
        <v>6.1012812690665037E-4</v>
      </c>
      <c r="H93" s="28">
        <v>6.1012812690665037E-4</v>
      </c>
      <c r="I93" s="28">
        <v>0</v>
      </c>
      <c r="J93" s="28">
        <v>0.85784014643075046</v>
      </c>
      <c r="K93" s="28">
        <v>0.13605857230018303</v>
      </c>
    </row>
    <row r="94" spans="1:11" ht="15" customHeight="1">
      <c r="A94" s="57"/>
      <c r="B94" s="25"/>
      <c r="C94" s="59" t="s">
        <v>248</v>
      </c>
      <c r="D94" s="29">
        <v>403</v>
      </c>
      <c r="E94" s="30">
        <v>0</v>
      </c>
      <c r="F94" s="31">
        <v>0</v>
      </c>
      <c r="G94" s="31">
        <v>0</v>
      </c>
      <c r="H94" s="31">
        <v>0</v>
      </c>
      <c r="I94" s="31">
        <v>0</v>
      </c>
      <c r="J94" s="31">
        <v>362</v>
      </c>
      <c r="K94" s="31">
        <v>41</v>
      </c>
    </row>
    <row r="95" spans="1:11" ht="15" customHeight="1">
      <c r="A95" s="57"/>
      <c r="B95" s="25"/>
      <c r="C95" s="60"/>
      <c r="D95" s="32">
        <v>1</v>
      </c>
      <c r="E95" s="27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0.8982630272952854</v>
      </c>
      <c r="K95" s="28">
        <v>0.10173697270471464</v>
      </c>
    </row>
    <row r="96" spans="1:11" ht="15" customHeight="1">
      <c r="A96" s="57"/>
      <c r="B96" s="25"/>
      <c r="C96" s="59" t="s">
        <v>249</v>
      </c>
      <c r="D96" s="29">
        <v>373</v>
      </c>
      <c r="E96" s="30">
        <v>0</v>
      </c>
      <c r="F96" s="31">
        <v>0</v>
      </c>
      <c r="G96" s="31">
        <v>0</v>
      </c>
      <c r="H96" s="31">
        <v>0</v>
      </c>
      <c r="I96" s="31">
        <v>0</v>
      </c>
      <c r="J96" s="31">
        <v>329</v>
      </c>
      <c r="K96" s="31">
        <v>44</v>
      </c>
    </row>
    <row r="97" spans="1:11" ht="15" customHeight="1">
      <c r="A97" s="57"/>
      <c r="B97" s="25"/>
      <c r="C97" s="60"/>
      <c r="D97" s="32">
        <v>1</v>
      </c>
      <c r="E97" s="27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0.88203753351206438</v>
      </c>
      <c r="K97" s="28">
        <v>0.11796246648793565</v>
      </c>
    </row>
    <row r="98" spans="1:11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0</v>
      </c>
      <c r="H98" s="31">
        <v>0</v>
      </c>
      <c r="I98" s="31">
        <v>0</v>
      </c>
      <c r="J98" s="31">
        <v>24</v>
      </c>
      <c r="K98" s="31">
        <v>4</v>
      </c>
    </row>
    <row r="99" spans="1:11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0.8571428571428571</v>
      </c>
      <c r="K99" s="28">
        <v>0.14285714285714285</v>
      </c>
    </row>
    <row r="100" spans="1:11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</row>
    <row r="101" spans="1:11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K9">
    <cfRule type="top10" dxfId="735" priority="56" rank="1"/>
  </conditionalFormatting>
  <conditionalFormatting sqref="E67:K67">
    <cfRule type="top10" dxfId="734" priority="49" rank="1"/>
  </conditionalFormatting>
  <conditionalFormatting sqref="E65:K65">
    <cfRule type="top10" dxfId="733" priority="48" rank="1"/>
  </conditionalFormatting>
  <conditionalFormatting sqref="E63:K63">
    <cfRule type="top10" dxfId="732" priority="47" rank="1"/>
  </conditionalFormatting>
  <conditionalFormatting sqref="E61:K61">
    <cfRule type="top10" dxfId="731" priority="46" rank="1"/>
  </conditionalFormatting>
  <conditionalFormatting sqref="E59:K59">
    <cfRule type="top10" dxfId="730" priority="45" rank="1"/>
  </conditionalFormatting>
  <conditionalFormatting sqref="E57:K57">
    <cfRule type="top10" dxfId="729" priority="44" rank="1"/>
  </conditionalFormatting>
  <conditionalFormatting sqref="E55:K55">
    <cfRule type="top10" dxfId="728" priority="43" rank="1"/>
  </conditionalFormatting>
  <conditionalFormatting sqref="E53:K53">
    <cfRule type="top10" dxfId="727" priority="42" rank="1"/>
  </conditionalFormatting>
  <conditionalFormatting sqref="E51:K51">
    <cfRule type="top10" dxfId="726" priority="41" rank="1"/>
  </conditionalFormatting>
  <conditionalFormatting sqref="E49:K49">
    <cfRule type="top10" dxfId="725" priority="40" rank="1"/>
  </conditionalFormatting>
  <conditionalFormatting sqref="E47:K47">
    <cfRule type="top10" dxfId="724" priority="39" rank="1"/>
  </conditionalFormatting>
  <conditionalFormatting sqref="E45:K45">
    <cfRule type="top10" dxfId="723" priority="38" rank="1"/>
  </conditionalFormatting>
  <conditionalFormatting sqref="E43:K43">
    <cfRule type="top10" dxfId="722" priority="37" rank="1"/>
  </conditionalFormatting>
  <conditionalFormatting sqref="E41:K41">
    <cfRule type="top10" dxfId="721" priority="36" rank="1"/>
  </conditionalFormatting>
  <conditionalFormatting sqref="E39:K39">
    <cfRule type="top10" dxfId="720" priority="35" rank="1"/>
  </conditionalFormatting>
  <conditionalFormatting sqref="E37:K37">
    <cfRule type="top10" dxfId="719" priority="34" rank="1"/>
  </conditionalFormatting>
  <conditionalFormatting sqref="E35:K35">
    <cfRule type="top10" dxfId="718" priority="32" rank="1"/>
  </conditionalFormatting>
  <conditionalFormatting sqref="E33:K33">
    <cfRule type="top10" dxfId="717" priority="31" rank="1"/>
  </conditionalFormatting>
  <conditionalFormatting sqref="E31:K31">
    <cfRule type="top10" dxfId="716" priority="30" rank="1"/>
  </conditionalFormatting>
  <conditionalFormatting sqref="E29:K29">
    <cfRule type="top10" dxfId="715" priority="29" rank="1"/>
  </conditionalFormatting>
  <conditionalFormatting sqref="E27:K27">
    <cfRule type="top10" dxfId="714" priority="28" rank="1"/>
  </conditionalFormatting>
  <conditionalFormatting sqref="E21:K21">
    <cfRule type="top10" dxfId="713" priority="27" rank="1"/>
  </conditionalFormatting>
  <conditionalFormatting sqref="E19:K19">
    <cfRule type="top10" dxfId="712" priority="26" rank="1"/>
  </conditionalFormatting>
  <conditionalFormatting sqref="E17:K17">
    <cfRule type="top10" dxfId="711" priority="25" rank="1"/>
  </conditionalFormatting>
  <conditionalFormatting sqref="E15:K15">
    <cfRule type="top10" dxfId="710" priority="24" rank="1"/>
  </conditionalFormatting>
  <conditionalFormatting sqref="E13:K13">
    <cfRule type="top10" dxfId="709" priority="23" rank="1"/>
  </conditionalFormatting>
  <conditionalFormatting sqref="E11:K11">
    <cfRule type="top10" dxfId="708" priority="22" rank="1"/>
  </conditionalFormatting>
  <conditionalFormatting sqref="E23:K23">
    <cfRule type="top10" dxfId="707" priority="21" rank="1"/>
  </conditionalFormatting>
  <conditionalFormatting sqref="E25:K25">
    <cfRule type="top10" dxfId="706" priority="20" rank="1"/>
  </conditionalFormatting>
  <conditionalFormatting sqref="E81:K81">
    <cfRule type="top10" dxfId="705" priority="17" rank="1"/>
  </conditionalFormatting>
  <conditionalFormatting sqref="E79:K79">
    <cfRule type="top10" dxfId="704" priority="16" rank="1"/>
  </conditionalFormatting>
  <conditionalFormatting sqref="E77:K77">
    <cfRule type="top10" dxfId="703" priority="15" rank="1"/>
  </conditionalFormatting>
  <conditionalFormatting sqref="E75:K75">
    <cfRule type="top10" dxfId="702" priority="14" rank="1"/>
  </conditionalFormatting>
  <conditionalFormatting sqref="E73:K73">
    <cfRule type="top10" dxfId="701" priority="13" rank="1"/>
  </conditionalFormatting>
  <conditionalFormatting sqref="E71:K71">
    <cfRule type="top10" dxfId="700" priority="12" rank="1"/>
  </conditionalFormatting>
  <conditionalFormatting sqref="E69:K69">
    <cfRule type="top10" dxfId="699" priority="11" rank="1"/>
  </conditionalFormatting>
  <conditionalFormatting sqref="E101:K101">
    <cfRule type="top10" dxfId="698" priority="9" rank="1"/>
  </conditionalFormatting>
  <conditionalFormatting sqref="E99:K99">
    <cfRule type="top10" dxfId="697" priority="8" rank="1"/>
  </conditionalFormatting>
  <conditionalFormatting sqref="E97:K97">
    <cfRule type="top10" dxfId="696" priority="7" rank="1"/>
  </conditionalFormatting>
  <conditionalFormatting sqref="E95:K95">
    <cfRule type="top10" dxfId="695" priority="6" rank="1"/>
  </conditionalFormatting>
  <conditionalFormatting sqref="E93:K93">
    <cfRule type="top10" dxfId="694" priority="5" rank="1"/>
  </conditionalFormatting>
  <conditionalFormatting sqref="E91:K91">
    <cfRule type="top10" dxfId="693" priority="4" rank="1"/>
  </conditionalFormatting>
  <conditionalFormatting sqref="E89:K89">
    <cfRule type="top10" dxfId="692" priority="3" rank="1"/>
  </conditionalFormatting>
  <conditionalFormatting sqref="E87:K87">
    <cfRule type="top10" dxfId="691" priority="2" rank="1"/>
  </conditionalFormatting>
  <conditionalFormatting sqref="E85:K85">
    <cfRule type="top10" dxfId="69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307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105</v>
      </c>
      <c r="F7" s="13" t="s">
        <v>106</v>
      </c>
      <c r="G7" s="13" t="s">
        <v>107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678</v>
      </c>
      <c r="F8" s="17">
        <v>3513</v>
      </c>
      <c r="G8" s="17">
        <v>10724</v>
      </c>
      <c r="H8" s="17">
        <v>1243</v>
      </c>
    </row>
    <row r="9" spans="1:16384" ht="15" customHeight="1">
      <c r="A9" s="57"/>
      <c r="B9" s="64"/>
      <c r="C9" s="65"/>
      <c r="D9" s="18">
        <v>1</v>
      </c>
      <c r="E9" s="19">
        <v>4.1960638692907538E-2</v>
      </c>
      <c r="F9" s="20">
        <v>0.21741552172298551</v>
      </c>
      <c r="G9" s="20">
        <v>0.6636960019804431</v>
      </c>
      <c r="H9" s="20">
        <v>7.6927837603663826E-2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173</v>
      </c>
      <c r="F10" s="24">
        <v>1005</v>
      </c>
      <c r="G10" s="24">
        <v>3426</v>
      </c>
      <c r="H10" s="24">
        <v>388</v>
      </c>
    </row>
    <row r="11" spans="1:16384" ht="15" customHeight="1">
      <c r="A11" s="57"/>
      <c r="B11" s="25"/>
      <c r="C11" s="60"/>
      <c r="D11" s="26">
        <v>1</v>
      </c>
      <c r="E11" s="27">
        <v>3.465544871794872E-2</v>
      </c>
      <c r="F11" s="28">
        <v>0.20132211538461539</v>
      </c>
      <c r="G11" s="28">
        <v>0.68629807692307687</v>
      </c>
      <c r="H11" s="28">
        <v>7.7724358974358976E-2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499</v>
      </c>
      <c r="F12" s="31">
        <v>2478</v>
      </c>
      <c r="G12" s="31">
        <v>7093</v>
      </c>
      <c r="H12" s="31">
        <v>839</v>
      </c>
    </row>
    <row r="13" spans="1:16384" ht="15" customHeight="1">
      <c r="A13" s="57"/>
      <c r="B13" s="43"/>
      <c r="C13" s="61"/>
      <c r="D13" s="44">
        <v>1</v>
      </c>
      <c r="E13" s="45">
        <v>4.5742047850398752E-2</v>
      </c>
      <c r="F13" s="46">
        <v>0.22715189293244109</v>
      </c>
      <c r="G13" s="46">
        <v>0.65019708497570816</v>
      </c>
      <c r="H13" s="46">
        <v>7.6908974241452016E-2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13</v>
      </c>
      <c r="F14" s="24">
        <v>67</v>
      </c>
      <c r="G14" s="24">
        <v>263</v>
      </c>
      <c r="H14" s="24">
        <v>18</v>
      </c>
    </row>
    <row r="15" spans="1:16384" ht="15" customHeight="1">
      <c r="A15" s="57"/>
      <c r="B15" s="25"/>
      <c r="C15" s="60"/>
      <c r="D15" s="32">
        <v>1</v>
      </c>
      <c r="E15" s="27">
        <v>3.6011080332409975E-2</v>
      </c>
      <c r="F15" s="28">
        <v>0.18559556786703602</v>
      </c>
      <c r="G15" s="28">
        <v>0.72853185595567871</v>
      </c>
      <c r="H15" s="28">
        <v>4.9861495844875349E-2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34</v>
      </c>
      <c r="F16" s="31">
        <v>150</v>
      </c>
      <c r="G16" s="31">
        <v>457</v>
      </c>
      <c r="H16" s="31">
        <v>54</v>
      </c>
    </row>
    <row r="17" spans="1:8" ht="15" customHeight="1">
      <c r="A17" s="57"/>
      <c r="B17" s="25"/>
      <c r="C17" s="60"/>
      <c r="D17" s="32">
        <v>1</v>
      </c>
      <c r="E17" s="27">
        <v>4.8920863309352518E-2</v>
      </c>
      <c r="F17" s="28">
        <v>0.21582733812949639</v>
      </c>
      <c r="G17" s="28">
        <v>0.65755395683453233</v>
      </c>
      <c r="H17" s="28">
        <v>7.7697841726618699E-2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42</v>
      </c>
      <c r="F18" s="31">
        <v>185</v>
      </c>
      <c r="G18" s="31">
        <v>558</v>
      </c>
      <c r="H18" s="31">
        <v>82</v>
      </c>
    </row>
    <row r="19" spans="1:8" ht="15" customHeight="1">
      <c r="A19" s="57"/>
      <c r="B19" s="25"/>
      <c r="C19" s="60"/>
      <c r="D19" s="32">
        <v>1</v>
      </c>
      <c r="E19" s="27">
        <v>4.8442906574394463E-2</v>
      </c>
      <c r="F19" s="28">
        <v>0.21337946943483277</v>
      </c>
      <c r="G19" s="28">
        <v>0.643598615916955</v>
      </c>
      <c r="H19" s="28">
        <v>9.4579008073817764E-2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98</v>
      </c>
      <c r="F20" s="31">
        <v>419</v>
      </c>
      <c r="G20" s="31">
        <v>1090</v>
      </c>
      <c r="H20" s="31">
        <v>142</v>
      </c>
    </row>
    <row r="21" spans="1:8" ht="15" customHeight="1">
      <c r="A21" s="57"/>
      <c r="B21" s="25"/>
      <c r="C21" s="60"/>
      <c r="D21" s="32">
        <v>1</v>
      </c>
      <c r="E21" s="27">
        <v>5.6032018296169238E-2</v>
      </c>
      <c r="F21" s="28">
        <v>0.23956546598056033</v>
      </c>
      <c r="G21" s="28">
        <v>0.62321326472269867</v>
      </c>
      <c r="H21" s="28">
        <v>8.1189251000571755E-2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175</v>
      </c>
      <c r="F22" s="31">
        <v>914</v>
      </c>
      <c r="G22" s="31">
        <v>2235</v>
      </c>
      <c r="H22" s="31">
        <v>240</v>
      </c>
    </row>
    <row r="23" spans="1:8" ht="15" customHeight="1">
      <c r="A23" s="57"/>
      <c r="B23" s="25"/>
      <c r="C23" s="60"/>
      <c r="D23" s="26">
        <v>1</v>
      </c>
      <c r="E23" s="27">
        <v>4.9102132435465767E-2</v>
      </c>
      <c r="F23" s="28">
        <v>0.25645342312008979</v>
      </c>
      <c r="G23" s="28">
        <v>0.62710437710437705</v>
      </c>
      <c r="H23" s="28">
        <v>6.7340067340067339E-2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206</v>
      </c>
      <c r="F24" s="31">
        <v>1093</v>
      </c>
      <c r="G24" s="31">
        <v>3079</v>
      </c>
      <c r="H24" s="31">
        <v>338</v>
      </c>
    </row>
    <row r="25" spans="1:8" ht="15" customHeight="1">
      <c r="A25" s="57"/>
      <c r="B25" s="25"/>
      <c r="C25" s="60"/>
      <c r="D25" s="26">
        <v>1</v>
      </c>
      <c r="E25" s="27">
        <v>4.3681085665818492E-2</v>
      </c>
      <c r="F25" s="28">
        <v>0.23176420695504665</v>
      </c>
      <c r="G25" s="28">
        <v>0.65288379983036471</v>
      </c>
      <c r="H25" s="28">
        <v>7.1670907548770146E-2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104</v>
      </c>
      <c r="F26" s="31">
        <v>643</v>
      </c>
      <c r="G26" s="31">
        <v>2799</v>
      </c>
      <c r="H26" s="31">
        <v>336</v>
      </c>
    </row>
    <row r="27" spans="1:8" ht="15" customHeight="1">
      <c r="A27" s="57"/>
      <c r="B27" s="43"/>
      <c r="C27" s="61"/>
      <c r="D27" s="44">
        <v>1</v>
      </c>
      <c r="E27" s="45">
        <v>2.6790314270994334E-2</v>
      </c>
      <c r="F27" s="46">
        <v>0.16563626996393613</v>
      </c>
      <c r="G27" s="46">
        <v>0.72102009273570322</v>
      </c>
      <c r="H27" s="46">
        <v>8.6553323029366303E-2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322</v>
      </c>
      <c r="F28" s="24">
        <v>1374</v>
      </c>
      <c r="G28" s="24">
        <v>3473</v>
      </c>
      <c r="H28" s="24">
        <v>385</v>
      </c>
    </row>
    <row r="29" spans="1:8" ht="15" customHeight="1">
      <c r="A29" s="57"/>
      <c r="B29" s="25"/>
      <c r="C29" s="60"/>
      <c r="D29" s="32">
        <v>1</v>
      </c>
      <c r="E29" s="27">
        <v>5.7976233345336692E-2</v>
      </c>
      <c r="F29" s="28">
        <v>0.24738926899531868</v>
      </c>
      <c r="G29" s="28">
        <v>0.62531508822470294</v>
      </c>
      <c r="H29" s="28">
        <v>6.9319409434641696E-2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164</v>
      </c>
      <c r="F30" s="31">
        <v>875</v>
      </c>
      <c r="G30" s="31">
        <v>2701</v>
      </c>
      <c r="H30" s="31">
        <v>308</v>
      </c>
    </row>
    <row r="31" spans="1:8" ht="15" customHeight="1">
      <c r="A31" s="57"/>
      <c r="B31" s="25"/>
      <c r="C31" s="60"/>
      <c r="D31" s="32">
        <v>1</v>
      </c>
      <c r="E31" s="27">
        <v>4.0513833992094864E-2</v>
      </c>
      <c r="F31" s="28">
        <v>0.21615612648221344</v>
      </c>
      <c r="G31" s="28">
        <v>0.66724308300395252</v>
      </c>
      <c r="H31" s="28">
        <v>7.6086956521739135E-2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15</v>
      </c>
      <c r="F32" s="31">
        <v>74</v>
      </c>
      <c r="G32" s="31">
        <v>258</v>
      </c>
      <c r="H32" s="31">
        <v>31</v>
      </c>
    </row>
    <row r="33" spans="1:8" ht="15" customHeight="1">
      <c r="A33" s="57"/>
      <c r="B33" s="25"/>
      <c r="C33" s="60"/>
      <c r="D33" s="32">
        <v>1</v>
      </c>
      <c r="E33" s="27">
        <v>3.968253968253968E-2</v>
      </c>
      <c r="F33" s="28">
        <v>0.19576719576719576</v>
      </c>
      <c r="G33" s="28">
        <v>0.68253968253968256</v>
      </c>
      <c r="H33" s="28">
        <v>8.2010582010582006E-2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82</v>
      </c>
      <c r="F34" s="31">
        <v>618</v>
      </c>
      <c r="G34" s="31">
        <v>2223</v>
      </c>
      <c r="H34" s="31">
        <v>196</v>
      </c>
    </row>
    <row r="35" spans="1:8" ht="15" customHeight="1">
      <c r="A35" s="57"/>
      <c r="B35" s="43"/>
      <c r="C35" s="61"/>
      <c r="D35" s="44">
        <v>1</v>
      </c>
      <c r="E35" s="45">
        <v>2.6290477717217056E-2</v>
      </c>
      <c r="F35" s="46">
        <v>0.19814042962487977</v>
      </c>
      <c r="G35" s="46">
        <v>0.7127284386021161</v>
      </c>
      <c r="H35" s="46">
        <v>6.2840654055787107E-2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122</v>
      </c>
      <c r="F36" s="24">
        <v>378</v>
      </c>
      <c r="G36" s="24">
        <v>634</v>
      </c>
      <c r="H36" s="24">
        <v>71</v>
      </c>
    </row>
    <row r="37" spans="1:8" ht="15" customHeight="1">
      <c r="A37" s="57"/>
      <c r="B37" s="25"/>
      <c r="C37" s="60"/>
      <c r="D37" s="32">
        <v>1</v>
      </c>
      <c r="E37" s="27">
        <v>0.1012448132780083</v>
      </c>
      <c r="F37" s="28">
        <v>0.31369294605809128</v>
      </c>
      <c r="G37" s="28">
        <v>0.52614107883817429</v>
      </c>
      <c r="H37" s="28">
        <v>5.892116182572614E-2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86</v>
      </c>
      <c r="F38" s="31">
        <v>424</v>
      </c>
      <c r="G38" s="31">
        <v>911</v>
      </c>
      <c r="H38" s="31">
        <v>125</v>
      </c>
    </row>
    <row r="39" spans="1:8" ht="15" customHeight="1">
      <c r="A39" s="57"/>
      <c r="B39" s="25"/>
      <c r="C39" s="60"/>
      <c r="D39" s="32">
        <v>1</v>
      </c>
      <c r="E39" s="27">
        <v>5.5627425614489003E-2</v>
      </c>
      <c r="F39" s="28">
        <v>0.2742561448900388</v>
      </c>
      <c r="G39" s="28">
        <v>0.58926261319534279</v>
      </c>
      <c r="H39" s="28">
        <v>8.0853816300129361E-2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441</v>
      </c>
      <c r="F40" s="31">
        <v>2589</v>
      </c>
      <c r="G40" s="31">
        <v>8851</v>
      </c>
      <c r="H40" s="31">
        <v>898</v>
      </c>
    </row>
    <row r="41" spans="1:8" ht="15" customHeight="1">
      <c r="A41" s="57"/>
      <c r="B41" s="43"/>
      <c r="C41" s="61"/>
      <c r="D41" s="44">
        <v>1</v>
      </c>
      <c r="E41" s="45">
        <v>3.450974254636513E-2</v>
      </c>
      <c r="F41" s="46">
        <v>0.20259801236403474</v>
      </c>
      <c r="G41" s="46">
        <v>0.69262070584552782</v>
      </c>
      <c r="H41" s="46">
        <v>7.0271539244072312E-2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63</v>
      </c>
      <c r="F42" s="38">
        <v>117</v>
      </c>
      <c r="G42" s="38">
        <v>288</v>
      </c>
      <c r="H42" s="38">
        <v>29</v>
      </c>
    </row>
    <row r="43" spans="1:8" ht="15" customHeight="1">
      <c r="A43" s="57"/>
      <c r="B43" s="25"/>
      <c r="C43" s="60"/>
      <c r="D43" s="32">
        <v>1</v>
      </c>
      <c r="E43" s="27">
        <v>0.12676056338028169</v>
      </c>
      <c r="F43" s="28">
        <v>0.23541247484909456</v>
      </c>
      <c r="G43" s="28">
        <v>0.57947686116700203</v>
      </c>
      <c r="H43" s="28">
        <v>5.8350100603621731E-2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371</v>
      </c>
      <c r="F44" s="40">
        <v>2024</v>
      </c>
      <c r="G44" s="40">
        <v>5294</v>
      </c>
      <c r="H44" s="40">
        <v>458</v>
      </c>
    </row>
    <row r="45" spans="1:8" ht="15" customHeight="1">
      <c r="A45" s="57"/>
      <c r="B45" s="25"/>
      <c r="C45" s="60"/>
      <c r="D45" s="32">
        <v>1</v>
      </c>
      <c r="E45" s="27">
        <v>4.5538234933104209E-2</v>
      </c>
      <c r="F45" s="28">
        <v>0.24843500675095126</v>
      </c>
      <c r="G45" s="28">
        <v>0.64980974591874308</v>
      </c>
      <c r="H45" s="28">
        <v>5.6217012397201421E-2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187</v>
      </c>
      <c r="F46" s="40">
        <v>1079</v>
      </c>
      <c r="G46" s="40">
        <v>3591</v>
      </c>
      <c r="H46" s="40">
        <v>340</v>
      </c>
    </row>
    <row r="47" spans="1:8" ht="15" customHeight="1">
      <c r="A47" s="57"/>
      <c r="B47" s="25"/>
      <c r="C47" s="60"/>
      <c r="D47" s="32">
        <v>1</v>
      </c>
      <c r="E47" s="27">
        <v>3.5982297479314987E-2</v>
      </c>
      <c r="F47" s="28">
        <v>0.20761978064267847</v>
      </c>
      <c r="G47" s="28">
        <v>0.69097556282470651</v>
      </c>
      <c r="H47" s="28">
        <v>6.5422359053299975E-2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46</v>
      </c>
      <c r="F48" s="40">
        <v>235</v>
      </c>
      <c r="G48" s="40">
        <v>1387</v>
      </c>
      <c r="H48" s="40">
        <v>190</v>
      </c>
    </row>
    <row r="49" spans="1:8" ht="15" customHeight="1">
      <c r="A49" s="57"/>
      <c r="B49" s="43"/>
      <c r="C49" s="61"/>
      <c r="D49" s="44">
        <v>1</v>
      </c>
      <c r="E49" s="45">
        <v>2.4757804090419805E-2</v>
      </c>
      <c r="F49" s="46">
        <v>0.12648008611410119</v>
      </c>
      <c r="G49" s="46">
        <v>0.74650161463939724</v>
      </c>
      <c r="H49" s="46">
        <v>0.10226049515608181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110</v>
      </c>
      <c r="F50" s="24">
        <v>672</v>
      </c>
      <c r="G50" s="24">
        <v>1740</v>
      </c>
      <c r="H50" s="24">
        <v>329</v>
      </c>
    </row>
    <row r="51" spans="1:8" ht="15" customHeight="1">
      <c r="A51" s="57"/>
      <c r="B51" s="25"/>
      <c r="C51" s="60"/>
      <c r="D51" s="32">
        <v>1</v>
      </c>
      <c r="E51" s="27">
        <v>3.8582953349701861E-2</v>
      </c>
      <c r="F51" s="28">
        <v>0.23570676955454226</v>
      </c>
      <c r="G51" s="28">
        <v>0.61031217116801117</v>
      </c>
      <c r="H51" s="28">
        <v>0.11539810592774465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98</v>
      </c>
      <c r="F52" s="31">
        <v>461</v>
      </c>
      <c r="G52" s="31">
        <v>1347</v>
      </c>
      <c r="H52" s="31">
        <v>69</v>
      </c>
    </row>
    <row r="53" spans="1:8" ht="15" customHeight="1">
      <c r="A53" s="57"/>
      <c r="B53" s="25"/>
      <c r="C53" s="60"/>
      <c r="D53" s="32">
        <v>1</v>
      </c>
      <c r="E53" s="27">
        <v>4.9620253164556961E-2</v>
      </c>
      <c r="F53" s="28">
        <v>0.23341772151898735</v>
      </c>
      <c r="G53" s="28">
        <v>0.6820253164556962</v>
      </c>
      <c r="H53" s="28">
        <v>3.4936708860759495E-2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26</v>
      </c>
      <c r="F54" s="31">
        <v>190</v>
      </c>
      <c r="G54" s="31">
        <v>631</v>
      </c>
      <c r="H54" s="31">
        <v>76</v>
      </c>
    </row>
    <row r="55" spans="1:8" ht="15" customHeight="1">
      <c r="A55" s="57"/>
      <c r="B55" s="25"/>
      <c r="C55" s="60"/>
      <c r="D55" s="32">
        <v>1</v>
      </c>
      <c r="E55" s="27">
        <v>2.8169014084507043E-2</v>
      </c>
      <c r="F55" s="28">
        <v>0.20585048754062837</v>
      </c>
      <c r="G55" s="28">
        <v>0.68364030335861325</v>
      </c>
      <c r="H55" s="28">
        <v>8.2340195016251352E-2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52</v>
      </c>
      <c r="F56" s="31">
        <v>264</v>
      </c>
      <c r="G56" s="31">
        <v>807</v>
      </c>
      <c r="H56" s="31">
        <v>92</v>
      </c>
    </row>
    <row r="57" spans="1:8" ht="15" customHeight="1">
      <c r="A57" s="57"/>
      <c r="B57" s="25"/>
      <c r="C57" s="60"/>
      <c r="D57" s="32">
        <v>1</v>
      </c>
      <c r="E57" s="27">
        <v>4.2798353909465021E-2</v>
      </c>
      <c r="F57" s="28">
        <v>0.21728395061728395</v>
      </c>
      <c r="G57" s="28">
        <v>0.66419753086419753</v>
      </c>
      <c r="H57" s="28">
        <v>7.5720164609053495E-2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73</v>
      </c>
      <c r="F58" s="31">
        <v>408</v>
      </c>
      <c r="G58" s="31">
        <v>1350</v>
      </c>
      <c r="H58" s="31">
        <v>231</v>
      </c>
    </row>
    <row r="59" spans="1:8" ht="15" customHeight="1">
      <c r="A59" s="57"/>
      <c r="B59" s="25"/>
      <c r="C59" s="60"/>
      <c r="D59" s="32">
        <v>1</v>
      </c>
      <c r="E59" s="27">
        <v>3.5402521823472359E-2</v>
      </c>
      <c r="F59" s="28">
        <v>0.19786614936954414</v>
      </c>
      <c r="G59" s="28">
        <v>0.65470417070805043</v>
      </c>
      <c r="H59" s="28">
        <v>0.11202715809893307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38</v>
      </c>
      <c r="F60" s="31">
        <v>211</v>
      </c>
      <c r="G60" s="31">
        <v>840</v>
      </c>
      <c r="H60" s="31">
        <v>52</v>
      </c>
    </row>
    <row r="61" spans="1:8" ht="15" customHeight="1">
      <c r="A61" s="57"/>
      <c r="B61" s="25"/>
      <c r="C61" s="60"/>
      <c r="D61" s="32">
        <v>1</v>
      </c>
      <c r="E61" s="27">
        <v>3.3304119193689745E-2</v>
      </c>
      <c r="F61" s="28">
        <v>0.18492550394390886</v>
      </c>
      <c r="G61" s="28">
        <v>0.73619631901840488</v>
      </c>
      <c r="H61" s="28">
        <v>4.5574057843996492E-2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72</v>
      </c>
      <c r="F62" s="31">
        <v>533</v>
      </c>
      <c r="G62" s="31">
        <v>1514</v>
      </c>
      <c r="H62" s="31">
        <v>146</v>
      </c>
    </row>
    <row r="63" spans="1:8" ht="15" customHeight="1">
      <c r="A63" s="57"/>
      <c r="B63" s="25"/>
      <c r="C63" s="60"/>
      <c r="D63" s="32">
        <v>1</v>
      </c>
      <c r="E63" s="27">
        <v>3.1788079470198675E-2</v>
      </c>
      <c r="F63" s="28">
        <v>0.23532008830022075</v>
      </c>
      <c r="G63" s="28">
        <v>0.6684326710816777</v>
      </c>
      <c r="H63" s="28">
        <v>6.4459161147902871E-2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69</v>
      </c>
      <c r="F64" s="31">
        <v>232</v>
      </c>
      <c r="G64" s="31">
        <v>826</v>
      </c>
      <c r="H64" s="31">
        <v>60</v>
      </c>
    </row>
    <row r="65" spans="1:8" ht="15" customHeight="1">
      <c r="A65" s="57"/>
      <c r="B65" s="25"/>
      <c r="C65" s="60"/>
      <c r="D65" s="32">
        <v>1</v>
      </c>
      <c r="E65" s="27">
        <v>5.8129738837405222E-2</v>
      </c>
      <c r="F65" s="28">
        <v>0.19545071609098569</v>
      </c>
      <c r="G65" s="28">
        <v>0.69587194608256109</v>
      </c>
      <c r="H65" s="28">
        <v>5.0547598989048023E-2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140</v>
      </c>
      <c r="F66" s="31">
        <v>542</v>
      </c>
      <c r="G66" s="31">
        <v>1669</v>
      </c>
      <c r="H66" s="31">
        <v>188</v>
      </c>
    </row>
    <row r="67" spans="1:8" ht="15" customHeight="1">
      <c r="A67" s="57"/>
      <c r="B67" s="43"/>
      <c r="C67" s="61"/>
      <c r="D67" s="44">
        <v>1</v>
      </c>
      <c r="E67" s="45">
        <v>5.513981882630957E-2</v>
      </c>
      <c r="F67" s="46">
        <v>0.2134698700275699</v>
      </c>
      <c r="G67" s="46">
        <v>0.65734541157936199</v>
      </c>
      <c r="H67" s="46">
        <v>7.4044899566758568E-2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247</v>
      </c>
      <c r="F68" s="24">
        <v>945</v>
      </c>
      <c r="G68" s="24">
        <v>1580</v>
      </c>
      <c r="H68" s="24">
        <v>180</v>
      </c>
    </row>
    <row r="69" spans="1:8" ht="15" customHeight="1">
      <c r="A69" s="57"/>
      <c r="B69" s="25"/>
      <c r="C69" s="60"/>
      <c r="D69" s="32">
        <v>1</v>
      </c>
      <c r="E69" s="27">
        <v>8.3672086720867206E-2</v>
      </c>
      <c r="F69" s="28">
        <v>0.3201219512195122</v>
      </c>
      <c r="G69" s="28">
        <v>0.535230352303523</v>
      </c>
      <c r="H69" s="28">
        <v>6.097560975609756E-2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170</v>
      </c>
      <c r="F70" s="31">
        <v>735</v>
      </c>
      <c r="G70" s="31">
        <v>1822</v>
      </c>
      <c r="H70" s="31">
        <v>185</v>
      </c>
    </row>
    <row r="71" spans="1:8" ht="15" customHeight="1">
      <c r="A71" s="57"/>
      <c r="B71" s="25"/>
      <c r="C71" s="60"/>
      <c r="D71" s="32">
        <v>1</v>
      </c>
      <c r="E71" s="27">
        <v>5.837912087912088E-2</v>
      </c>
      <c r="F71" s="28">
        <v>0.25240384615384615</v>
      </c>
      <c r="G71" s="28">
        <v>0.62568681318681318</v>
      </c>
      <c r="H71" s="28">
        <v>6.3530219780219777E-2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132</v>
      </c>
      <c r="F72" s="31">
        <v>848</v>
      </c>
      <c r="G72" s="31">
        <v>2626</v>
      </c>
      <c r="H72" s="31">
        <v>206</v>
      </c>
    </row>
    <row r="73" spans="1:8" ht="15" customHeight="1">
      <c r="A73" s="57"/>
      <c r="B73" s="25"/>
      <c r="C73" s="60"/>
      <c r="D73" s="32">
        <v>1</v>
      </c>
      <c r="E73" s="27">
        <v>3.4627492130115428E-2</v>
      </c>
      <c r="F73" s="28">
        <v>0.22245540398740818</v>
      </c>
      <c r="G73" s="28">
        <v>0.6888772298006296</v>
      </c>
      <c r="H73" s="28">
        <v>5.4039874081846802E-2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56</v>
      </c>
      <c r="F74" s="31">
        <v>497</v>
      </c>
      <c r="G74" s="31">
        <v>1992</v>
      </c>
      <c r="H74" s="31">
        <v>205</v>
      </c>
    </row>
    <row r="75" spans="1:8" ht="15" customHeight="1">
      <c r="A75" s="57"/>
      <c r="B75" s="25"/>
      <c r="C75" s="60"/>
      <c r="D75" s="32">
        <v>1</v>
      </c>
      <c r="E75" s="27">
        <v>2.0363636363636365E-2</v>
      </c>
      <c r="F75" s="28">
        <v>0.18072727272727274</v>
      </c>
      <c r="G75" s="28">
        <v>0.72436363636363632</v>
      </c>
      <c r="H75" s="28">
        <v>7.454545454545454E-2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30</v>
      </c>
      <c r="F76" s="31">
        <v>217</v>
      </c>
      <c r="G76" s="31">
        <v>1191</v>
      </c>
      <c r="H76" s="31">
        <v>147</v>
      </c>
    </row>
    <row r="77" spans="1:8" ht="15" customHeight="1">
      <c r="A77" s="57"/>
      <c r="B77" s="25"/>
      <c r="C77" s="60"/>
      <c r="D77" s="32">
        <v>1</v>
      </c>
      <c r="E77" s="27">
        <v>1.8927444794952682E-2</v>
      </c>
      <c r="F77" s="28">
        <v>0.13690851735015772</v>
      </c>
      <c r="G77" s="28">
        <v>0.75141955835962149</v>
      </c>
      <c r="H77" s="28">
        <v>9.2744479495268137E-2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30</v>
      </c>
      <c r="F78" s="31">
        <v>196</v>
      </c>
      <c r="G78" s="31">
        <v>940</v>
      </c>
      <c r="H78" s="31">
        <v>163</v>
      </c>
    </row>
    <row r="79" spans="1:8" ht="15" customHeight="1">
      <c r="A79" s="57"/>
      <c r="B79" s="25"/>
      <c r="C79" s="60"/>
      <c r="D79" s="32">
        <v>1</v>
      </c>
      <c r="E79" s="27">
        <v>2.2573363431151242E-2</v>
      </c>
      <c r="F79" s="28">
        <v>0.14747930775018811</v>
      </c>
      <c r="G79" s="28">
        <v>0.70729872084273893</v>
      </c>
      <c r="H79" s="28">
        <v>0.12264860797592174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6</v>
      </c>
      <c r="F80" s="31">
        <v>49</v>
      </c>
      <c r="G80" s="31">
        <v>485</v>
      </c>
      <c r="H80" s="31">
        <v>146</v>
      </c>
    </row>
    <row r="81" spans="1:8" ht="15" customHeight="1">
      <c r="A81" s="57"/>
      <c r="B81" s="25"/>
      <c r="C81" s="60"/>
      <c r="D81" s="32">
        <v>1</v>
      </c>
      <c r="E81" s="27">
        <v>8.7463556851311956E-3</v>
      </c>
      <c r="F81" s="28">
        <v>7.1428571428571425E-2</v>
      </c>
      <c r="G81" s="28">
        <v>0.70699708454810495</v>
      </c>
      <c r="H81" s="28">
        <v>0.21282798833819241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271</v>
      </c>
      <c r="F84" s="24">
        <v>1080</v>
      </c>
      <c r="G84" s="24">
        <v>2539</v>
      </c>
      <c r="H84" s="24">
        <v>297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6.4724146166706478E-2</v>
      </c>
      <c r="F85" s="28">
        <v>0.25794124671602581</v>
      </c>
      <c r="G85" s="28">
        <v>0.6064007642703606</v>
      </c>
      <c r="H85" s="28">
        <v>7.0933842846907097E-2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191</v>
      </c>
      <c r="F86" s="31">
        <v>900</v>
      </c>
      <c r="G86" s="31">
        <v>2408</v>
      </c>
      <c r="H86" s="31">
        <v>238</v>
      </c>
    </row>
    <row r="87" spans="1:8" ht="15" customHeight="1">
      <c r="A87" s="57"/>
      <c r="B87" s="25"/>
      <c r="C87" s="60"/>
      <c r="D87" s="32">
        <v>1</v>
      </c>
      <c r="E87" s="27">
        <v>5.1110516457051114E-2</v>
      </c>
      <c r="F87" s="28">
        <v>0.24083489430024083</v>
      </c>
      <c r="G87" s="28">
        <v>0.64436713941664436</v>
      </c>
      <c r="H87" s="28">
        <v>6.3687449826063683E-2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72</v>
      </c>
      <c r="F88" s="31">
        <v>487</v>
      </c>
      <c r="G88" s="31">
        <v>1537</v>
      </c>
      <c r="H88" s="31">
        <v>124</v>
      </c>
    </row>
    <row r="89" spans="1:8" ht="15" customHeight="1">
      <c r="A89" s="57"/>
      <c r="B89" s="25"/>
      <c r="C89" s="60"/>
      <c r="D89" s="32">
        <v>1</v>
      </c>
      <c r="E89" s="27">
        <v>3.2432432432432434E-2</v>
      </c>
      <c r="F89" s="28">
        <v>0.21936936936936938</v>
      </c>
      <c r="G89" s="28">
        <v>0.69234234234234238</v>
      </c>
      <c r="H89" s="28">
        <v>5.5855855855855854E-2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77</v>
      </c>
      <c r="F90" s="31">
        <v>626</v>
      </c>
      <c r="G90" s="31">
        <v>2232</v>
      </c>
      <c r="H90" s="31">
        <v>231</v>
      </c>
    </row>
    <row r="91" spans="1:8" ht="15" customHeight="1">
      <c r="A91" s="57"/>
      <c r="B91" s="25"/>
      <c r="C91" s="60"/>
      <c r="D91" s="32">
        <v>1</v>
      </c>
      <c r="E91" s="27">
        <v>2.4320909665192673E-2</v>
      </c>
      <c r="F91" s="28">
        <v>0.19772583701831964</v>
      </c>
      <c r="G91" s="28">
        <v>0.70499052432090969</v>
      </c>
      <c r="H91" s="28">
        <v>7.2962728995578013E-2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30</v>
      </c>
      <c r="F92" s="31">
        <v>230</v>
      </c>
      <c r="G92" s="31">
        <v>1183</v>
      </c>
      <c r="H92" s="31">
        <v>196</v>
      </c>
    </row>
    <row r="93" spans="1:8" ht="15" customHeight="1">
      <c r="A93" s="57"/>
      <c r="B93" s="25"/>
      <c r="C93" s="60"/>
      <c r="D93" s="32">
        <v>1</v>
      </c>
      <c r="E93" s="27">
        <v>1.8303843807199512E-2</v>
      </c>
      <c r="F93" s="28">
        <v>0.14032946918852959</v>
      </c>
      <c r="G93" s="28">
        <v>0.72178157413056743</v>
      </c>
      <c r="H93" s="28">
        <v>0.11958511287370348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6</v>
      </c>
      <c r="F94" s="31">
        <v>63</v>
      </c>
      <c r="G94" s="31">
        <v>295</v>
      </c>
      <c r="H94" s="31">
        <v>39</v>
      </c>
    </row>
    <row r="95" spans="1:8" ht="15" customHeight="1">
      <c r="A95" s="57"/>
      <c r="B95" s="25"/>
      <c r="C95" s="60"/>
      <c r="D95" s="32">
        <v>1</v>
      </c>
      <c r="E95" s="27">
        <v>1.488833746898263E-2</v>
      </c>
      <c r="F95" s="28">
        <v>0.15632754342431762</v>
      </c>
      <c r="G95" s="28">
        <v>0.73200992555831268</v>
      </c>
      <c r="H95" s="28">
        <v>9.6774193548387094E-2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6</v>
      </c>
      <c r="F96" s="31">
        <v>40</v>
      </c>
      <c r="G96" s="31">
        <v>261</v>
      </c>
      <c r="H96" s="31">
        <v>66</v>
      </c>
    </row>
    <row r="97" spans="1:8" ht="15" customHeight="1">
      <c r="A97" s="57"/>
      <c r="B97" s="25"/>
      <c r="C97" s="60"/>
      <c r="D97" s="32">
        <v>1</v>
      </c>
      <c r="E97" s="27">
        <v>1.6085790884718499E-2</v>
      </c>
      <c r="F97" s="28">
        <v>0.10723860589812333</v>
      </c>
      <c r="G97" s="28">
        <v>0.69973190348525471</v>
      </c>
      <c r="H97" s="28">
        <v>0.17694369973190349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2</v>
      </c>
      <c r="G98" s="31">
        <v>19</v>
      </c>
      <c r="H98" s="31">
        <v>7</v>
      </c>
    </row>
    <row r="99" spans="1:8" ht="15" customHeight="1">
      <c r="A99" s="57"/>
      <c r="B99" s="25"/>
      <c r="C99" s="60"/>
      <c r="D99" s="32">
        <v>1</v>
      </c>
      <c r="E99" s="27">
        <v>0</v>
      </c>
      <c r="F99" s="28">
        <v>7.1428571428571425E-2</v>
      </c>
      <c r="G99" s="28">
        <v>0.6785714285714286</v>
      </c>
      <c r="H99" s="28">
        <v>0.25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689" priority="56" rank="1"/>
  </conditionalFormatting>
  <conditionalFormatting sqref="E67:H67">
    <cfRule type="top10" dxfId="688" priority="49" rank="1"/>
  </conditionalFormatting>
  <conditionalFormatting sqref="E65:H65">
    <cfRule type="top10" dxfId="687" priority="48" rank="1"/>
  </conditionalFormatting>
  <conditionalFormatting sqref="E63:H63">
    <cfRule type="top10" dxfId="686" priority="47" rank="1"/>
  </conditionalFormatting>
  <conditionalFormatting sqref="E61:H61">
    <cfRule type="top10" dxfId="685" priority="46" rank="1"/>
  </conditionalFormatting>
  <conditionalFormatting sqref="E59:H59">
    <cfRule type="top10" dxfId="684" priority="45" rank="1"/>
  </conditionalFormatting>
  <conditionalFormatting sqref="E57:H57">
    <cfRule type="top10" dxfId="683" priority="44" rank="1"/>
  </conditionalFormatting>
  <conditionalFormatting sqref="E55:H55">
    <cfRule type="top10" dxfId="682" priority="43" rank="1"/>
  </conditionalFormatting>
  <conditionalFormatting sqref="E53:H53">
    <cfRule type="top10" dxfId="681" priority="42" rank="1"/>
  </conditionalFormatting>
  <conditionalFormatting sqref="E51:H51">
    <cfRule type="top10" dxfId="680" priority="41" rank="1"/>
  </conditionalFormatting>
  <conditionalFormatting sqref="E49:H49">
    <cfRule type="top10" dxfId="679" priority="40" rank="1"/>
  </conditionalFormatting>
  <conditionalFormatting sqref="E47:H47">
    <cfRule type="top10" dxfId="678" priority="39" rank="1"/>
  </conditionalFormatting>
  <conditionalFormatting sqref="E45:H45">
    <cfRule type="top10" dxfId="677" priority="38" rank="1"/>
  </conditionalFormatting>
  <conditionalFormatting sqref="E43:H43">
    <cfRule type="top10" dxfId="676" priority="37" rank="1"/>
  </conditionalFormatting>
  <conditionalFormatting sqref="E41:H41">
    <cfRule type="top10" dxfId="675" priority="36" rank="1"/>
  </conditionalFormatting>
  <conditionalFormatting sqref="E39:H39">
    <cfRule type="top10" dxfId="674" priority="35" rank="1"/>
  </conditionalFormatting>
  <conditionalFormatting sqref="E37:H37">
    <cfRule type="top10" dxfId="673" priority="34" rank="1"/>
  </conditionalFormatting>
  <conditionalFormatting sqref="E35:H35">
    <cfRule type="top10" dxfId="672" priority="32" rank="1"/>
  </conditionalFormatting>
  <conditionalFormatting sqref="E33:H33">
    <cfRule type="top10" dxfId="671" priority="31" rank="1"/>
  </conditionalFormatting>
  <conditionalFormatting sqref="E31:H31">
    <cfRule type="top10" dxfId="670" priority="30" rank="1"/>
  </conditionalFormatting>
  <conditionalFormatting sqref="E29:H29">
    <cfRule type="top10" dxfId="669" priority="29" rank="1"/>
  </conditionalFormatting>
  <conditionalFormatting sqref="E27:H27">
    <cfRule type="top10" dxfId="668" priority="28" rank="1"/>
  </conditionalFormatting>
  <conditionalFormatting sqref="E21:H21">
    <cfRule type="top10" dxfId="667" priority="27" rank="1"/>
  </conditionalFormatting>
  <conditionalFormatting sqref="E19:H19">
    <cfRule type="top10" dxfId="666" priority="26" rank="1"/>
  </conditionalFormatting>
  <conditionalFormatting sqref="E17:H17">
    <cfRule type="top10" dxfId="665" priority="25" rank="1"/>
  </conditionalFormatting>
  <conditionalFormatting sqref="E15:H15">
    <cfRule type="top10" dxfId="664" priority="24" rank="1"/>
  </conditionalFormatting>
  <conditionalFormatting sqref="E13:H13">
    <cfRule type="top10" dxfId="663" priority="23" rank="1"/>
  </conditionalFormatting>
  <conditionalFormatting sqref="E11:H11">
    <cfRule type="top10" dxfId="662" priority="22" rank="1"/>
  </conditionalFormatting>
  <conditionalFormatting sqref="E23:H23">
    <cfRule type="top10" dxfId="661" priority="21" rank="1"/>
  </conditionalFormatting>
  <conditionalFormatting sqref="E25:H25">
    <cfRule type="top10" dxfId="660" priority="20" rank="1"/>
  </conditionalFormatting>
  <conditionalFormatting sqref="E81:H81">
    <cfRule type="top10" dxfId="659" priority="17" rank="1"/>
  </conditionalFormatting>
  <conditionalFormatting sqref="E79:H79">
    <cfRule type="top10" dxfId="658" priority="16" rank="1"/>
  </conditionalFormatting>
  <conditionalFormatting sqref="E77:H77">
    <cfRule type="top10" dxfId="657" priority="15" rank="1"/>
  </conditionalFormatting>
  <conditionalFormatting sqref="E75:H75">
    <cfRule type="top10" dxfId="656" priority="14" rank="1"/>
  </conditionalFormatting>
  <conditionalFormatting sqref="E73:H73">
    <cfRule type="top10" dxfId="655" priority="13" rank="1"/>
  </conditionalFormatting>
  <conditionalFormatting sqref="E71:H71">
    <cfRule type="top10" dxfId="654" priority="12" rank="1"/>
  </conditionalFormatting>
  <conditionalFormatting sqref="E69:H69">
    <cfRule type="top10" dxfId="653" priority="11" rank="1"/>
  </conditionalFormatting>
  <conditionalFormatting sqref="E101:H101">
    <cfRule type="top10" dxfId="652" priority="9" rank="1"/>
  </conditionalFormatting>
  <conditionalFormatting sqref="E99:H99">
    <cfRule type="top10" dxfId="651" priority="8" rank="1"/>
  </conditionalFormatting>
  <conditionalFormatting sqref="E97:H97">
    <cfRule type="top10" dxfId="650" priority="7" rank="1"/>
  </conditionalFormatting>
  <conditionalFormatting sqref="E95:H95">
    <cfRule type="top10" dxfId="649" priority="6" rank="1"/>
  </conditionalFormatting>
  <conditionalFormatting sqref="E93:H93">
    <cfRule type="top10" dxfId="648" priority="5" rank="1"/>
  </conditionalFormatting>
  <conditionalFormatting sqref="E91:H91">
    <cfRule type="top10" dxfId="647" priority="4" rank="1"/>
  </conditionalFormatting>
  <conditionalFormatting sqref="E89:H89">
    <cfRule type="top10" dxfId="646" priority="3" rank="1"/>
  </conditionalFormatting>
  <conditionalFormatting sqref="E87:H87">
    <cfRule type="top10" dxfId="645" priority="2" rank="1"/>
  </conditionalFormatting>
  <conditionalFormatting sqref="E85:H85">
    <cfRule type="top10" dxfId="64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298</v>
      </c>
    </row>
    <row r="4" spans="1:16384" ht="15" customHeight="1">
      <c r="B4" s="3" t="s">
        <v>308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105</v>
      </c>
      <c r="F7" s="13" t="s">
        <v>106</v>
      </c>
      <c r="G7" s="13" t="s">
        <v>107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212</v>
      </c>
      <c r="F8" s="17">
        <v>1434</v>
      </c>
      <c r="G8" s="17">
        <v>13176</v>
      </c>
      <c r="H8" s="17">
        <v>1336</v>
      </c>
    </row>
    <row r="9" spans="1:16384" ht="15" customHeight="1">
      <c r="A9" s="57"/>
      <c r="B9" s="64"/>
      <c r="C9" s="65"/>
      <c r="D9" s="18">
        <v>1</v>
      </c>
      <c r="E9" s="19">
        <v>1.3120435697487312E-2</v>
      </c>
      <c r="F9" s="20">
        <v>8.8748607500928334E-2</v>
      </c>
      <c r="G9" s="20">
        <v>0.81544745636836247</v>
      </c>
      <c r="H9" s="20">
        <v>8.2683500433221938E-2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74</v>
      </c>
      <c r="F10" s="24">
        <v>512</v>
      </c>
      <c r="G10" s="24">
        <v>3989</v>
      </c>
      <c r="H10" s="24">
        <v>417</v>
      </c>
    </row>
    <row r="11" spans="1:16384" ht="15" customHeight="1">
      <c r="A11" s="57"/>
      <c r="B11" s="25"/>
      <c r="C11" s="60"/>
      <c r="D11" s="26">
        <v>1</v>
      </c>
      <c r="E11" s="27">
        <v>1.4823717948717948E-2</v>
      </c>
      <c r="F11" s="28">
        <v>0.10256410256410256</v>
      </c>
      <c r="G11" s="28">
        <v>0.79907852564102566</v>
      </c>
      <c r="H11" s="28">
        <v>8.3533653846153841E-2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138</v>
      </c>
      <c r="F12" s="31">
        <v>905</v>
      </c>
      <c r="G12" s="31">
        <v>8963</v>
      </c>
      <c r="H12" s="31">
        <v>903</v>
      </c>
    </row>
    <row r="13" spans="1:16384" ht="15" customHeight="1">
      <c r="A13" s="57"/>
      <c r="B13" s="43"/>
      <c r="C13" s="61"/>
      <c r="D13" s="44">
        <v>1</v>
      </c>
      <c r="E13" s="45">
        <v>1.2650105417545146E-2</v>
      </c>
      <c r="F13" s="46">
        <v>8.2959024658538827E-2</v>
      </c>
      <c r="G13" s="46">
        <v>0.82161518012650103</v>
      </c>
      <c r="H13" s="46">
        <v>8.2775689797414981E-2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</v>
      </c>
      <c r="F14" s="24">
        <v>38</v>
      </c>
      <c r="G14" s="24">
        <v>296</v>
      </c>
      <c r="H14" s="24">
        <v>20</v>
      </c>
    </row>
    <row r="15" spans="1:16384" ht="15" customHeight="1">
      <c r="A15" s="57"/>
      <c r="B15" s="25"/>
      <c r="C15" s="60"/>
      <c r="D15" s="32">
        <v>1</v>
      </c>
      <c r="E15" s="27">
        <v>1.9390581717451522E-2</v>
      </c>
      <c r="F15" s="28">
        <v>0.10526315789473684</v>
      </c>
      <c r="G15" s="28">
        <v>0.81994459833795019</v>
      </c>
      <c r="H15" s="28">
        <v>5.5401662049861494E-2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9</v>
      </c>
      <c r="F16" s="31">
        <v>81</v>
      </c>
      <c r="G16" s="31">
        <v>543</v>
      </c>
      <c r="H16" s="31">
        <v>62</v>
      </c>
    </row>
    <row r="17" spans="1:8" ht="15" customHeight="1">
      <c r="A17" s="57"/>
      <c r="B17" s="25"/>
      <c r="C17" s="60"/>
      <c r="D17" s="32">
        <v>1</v>
      </c>
      <c r="E17" s="27">
        <v>1.2949640287769784E-2</v>
      </c>
      <c r="F17" s="28">
        <v>0.11654676258992806</v>
      </c>
      <c r="G17" s="28">
        <v>0.78129496402877696</v>
      </c>
      <c r="H17" s="28">
        <v>8.9208633093525183E-2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17</v>
      </c>
      <c r="F18" s="31">
        <v>85</v>
      </c>
      <c r="G18" s="31">
        <v>680</v>
      </c>
      <c r="H18" s="31">
        <v>85</v>
      </c>
    </row>
    <row r="19" spans="1:8" ht="15" customHeight="1">
      <c r="A19" s="57"/>
      <c r="B19" s="25"/>
      <c r="C19" s="60"/>
      <c r="D19" s="32">
        <v>1</v>
      </c>
      <c r="E19" s="27">
        <v>1.9607843137254902E-2</v>
      </c>
      <c r="F19" s="28">
        <v>9.8039215686274508E-2</v>
      </c>
      <c r="G19" s="28">
        <v>0.78431372549019607</v>
      </c>
      <c r="H19" s="28">
        <v>9.8039215686274508E-2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36</v>
      </c>
      <c r="F20" s="31">
        <v>177</v>
      </c>
      <c r="G20" s="31">
        <v>1375</v>
      </c>
      <c r="H20" s="31">
        <v>161</v>
      </c>
    </row>
    <row r="21" spans="1:8" ht="15" customHeight="1">
      <c r="A21" s="57"/>
      <c r="B21" s="25"/>
      <c r="C21" s="60"/>
      <c r="D21" s="32">
        <v>1</v>
      </c>
      <c r="E21" s="27">
        <v>2.0583190394511151E-2</v>
      </c>
      <c r="F21" s="28">
        <v>0.10120068610634649</v>
      </c>
      <c r="G21" s="28">
        <v>0.78616352201257866</v>
      </c>
      <c r="H21" s="28">
        <v>9.2052601486563745E-2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51</v>
      </c>
      <c r="F22" s="31">
        <v>375</v>
      </c>
      <c r="G22" s="31">
        <v>2876</v>
      </c>
      <c r="H22" s="31">
        <v>262</v>
      </c>
    </row>
    <row r="23" spans="1:8" ht="15" customHeight="1">
      <c r="A23" s="57"/>
      <c r="B23" s="25"/>
      <c r="C23" s="60"/>
      <c r="D23" s="26">
        <v>1</v>
      </c>
      <c r="E23" s="27">
        <v>1.4309764309764311E-2</v>
      </c>
      <c r="F23" s="28">
        <v>0.10521885521885523</v>
      </c>
      <c r="G23" s="28">
        <v>0.80695847362514028</v>
      </c>
      <c r="H23" s="28">
        <v>7.3512906846240178E-2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54</v>
      </c>
      <c r="F24" s="31">
        <v>421</v>
      </c>
      <c r="G24" s="31">
        <v>3876</v>
      </c>
      <c r="H24" s="31">
        <v>365</v>
      </c>
    </row>
    <row r="25" spans="1:8" ht="15" customHeight="1">
      <c r="A25" s="57"/>
      <c r="B25" s="25"/>
      <c r="C25" s="60"/>
      <c r="D25" s="26">
        <v>1</v>
      </c>
      <c r="E25" s="27">
        <v>1.1450381679389313E-2</v>
      </c>
      <c r="F25" s="28">
        <v>8.9270568278201873E-2</v>
      </c>
      <c r="G25" s="28">
        <v>0.82188295165394398</v>
      </c>
      <c r="H25" s="28">
        <v>7.7396098388464799E-2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38</v>
      </c>
      <c r="F26" s="31">
        <v>239</v>
      </c>
      <c r="G26" s="31">
        <v>3257</v>
      </c>
      <c r="H26" s="31">
        <v>348</v>
      </c>
    </row>
    <row r="27" spans="1:8" ht="15" customHeight="1">
      <c r="A27" s="57"/>
      <c r="B27" s="43"/>
      <c r="C27" s="61"/>
      <c r="D27" s="44">
        <v>1</v>
      </c>
      <c r="E27" s="45">
        <v>9.7887686759402376E-3</v>
      </c>
      <c r="F27" s="46">
        <v>6.1566202988150437E-2</v>
      </c>
      <c r="G27" s="46">
        <v>0.83900051519835139</v>
      </c>
      <c r="H27" s="46">
        <v>8.964451313755796E-2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92</v>
      </c>
      <c r="F28" s="24">
        <v>567</v>
      </c>
      <c r="G28" s="24">
        <v>4482</v>
      </c>
      <c r="H28" s="24">
        <v>413</v>
      </c>
    </row>
    <row r="29" spans="1:8" ht="15" customHeight="1">
      <c r="A29" s="57"/>
      <c r="B29" s="25"/>
      <c r="C29" s="60"/>
      <c r="D29" s="32">
        <v>1</v>
      </c>
      <c r="E29" s="27">
        <v>1.6564638098667626E-2</v>
      </c>
      <c r="F29" s="28">
        <v>0.10208858480374505</v>
      </c>
      <c r="G29" s="28">
        <v>0.80698595606769896</v>
      </c>
      <c r="H29" s="28">
        <v>7.4360821029888363E-2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61</v>
      </c>
      <c r="F30" s="31">
        <v>398</v>
      </c>
      <c r="G30" s="31">
        <v>3246</v>
      </c>
      <c r="H30" s="31">
        <v>343</v>
      </c>
    </row>
    <row r="31" spans="1:8" ht="15" customHeight="1">
      <c r="A31" s="57"/>
      <c r="B31" s="25"/>
      <c r="C31" s="60"/>
      <c r="D31" s="32">
        <v>1</v>
      </c>
      <c r="E31" s="27">
        <v>1.5069169960474308E-2</v>
      </c>
      <c r="F31" s="28">
        <v>9.83201581027668E-2</v>
      </c>
      <c r="G31" s="28">
        <v>0.8018774703557312</v>
      </c>
      <c r="H31" s="28">
        <v>8.4733201581027665E-2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7</v>
      </c>
      <c r="F32" s="31">
        <v>39</v>
      </c>
      <c r="G32" s="31">
        <v>299</v>
      </c>
      <c r="H32" s="31">
        <v>33</v>
      </c>
    </row>
    <row r="33" spans="1:8" ht="15" customHeight="1">
      <c r="A33" s="57"/>
      <c r="B33" s="25"/>
      <c r="C33" s="60"/>
      <c r="D33" s="32">
        <v>1</v>
      </c>
      <c r="E33" s="27">
        <v>1.8518518518518517E-2</v>
      </c>
      <c r="F33" s="28">
        <v>0.10317460317460317</v>
      </c>
      <c r="G33" s="28">
        <v>0.79100529100529104</v>
      </c>
      <c r="H33" s="28">
        <v>8.7301587301587297E-2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22</v>
      </c>
      <c r="F34" s="31">
        <v>187</v>
      </c>
      <c r="G34" s="31">
        <v>2700</v>
      </c>
      <c r="H34" s="31">
        <v>210</v>
      </c>
    </row>
    <row r="35" spans="1:8" ht="15" customHeight="1">
      <c r="A35" s="57"/>
      <c r="B35" s="43"/>
      <c r="C35" s="61"/>
      <c r="D35" s="44">
        <v>1</v>
      </c>
      <c r="E35" s="45">
        <v>7.0535428021801863E-3</v>
      </c>
      <c r="F35" s="46">
        <v>5.995511381853158E-2</v>
      </c>
      <c r="G35" s="46">
        <v>0.86566207117665916</v>
      </c>
      <c r="H35" s="46">
        <v>6.7329272202629048E-2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40</v>
      </c>
      <c r="F36" s="24">
        <v>175</v>
      </c>
      <c r="G36" s="24">
        <v>909</v>
      </c>
      <c r="H36" s="24">
        <v>81</v>
      </c>
    </row>
    <row r="37" spans="1:8" ht="15" customHeight="1">
      <c r="A37" s="57"/>
      <c r="B37" s="25"/>
      <c r="C37" s="60"/>
      <c r="D37" s="32">
        <v>1</v>
      </c>
      <c r="E37" s="27">
        <v>3.3195020746887967E-2</v>
      </c>
      <c r="F37" s="28">
        <v>0.14522821576763487</v>
      </c>
      <c r="G37" s="28">
        <v>0.75435684647302903</v>
      </c>
      <c r="H37" s="28">
        <v>6.721991701244813E-2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33</v>
      </c>
      <c r="F38" s="31">
        <v>235</v>
      </c>
      <c r="G38" s="31">
        <v>1148</v>
      </c>
      <c r="H38" s="31">
        <v>130</v>
      </c>
    </row>
    <row r="39" spans="1:8" ht="15" customHeight="1">
      <c r="A39" s="57"/>
      <c r="B39" s="25"/>
      <c r="C39" s="60"/>
      <c r="D39" s="32">
        <v>1</v>
      </c>
      <c r="E39" s="27">
        <v>2.1345407503234153E-2</v>
      </c>
      <c r="F39" s="28">
        <v>0.15200517464424321</v>
      </c>
      <c r="G39" s="28">
        <v>0.74256144890038811</v>
      </c>
      <c r="H39" s="28">
        <v>8.4087968952134537E-2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129</v>
      </c>
      <c r="F40" s="31">
        <v>956</v>
      </c>
      <c r="G40" s="31">
        <v>10739</v>
      </c>
      <c r="H40" s="31">
        <v>955</v>
      </c>
    </row>
    <row r="41" spans="1:8" ht="15" customHeight="1">
      <c r="A41" s="57"/>
      <c r="B41" s="43"/>
      <c r="C41" s="61"/>
      <c r="D41" s="44">
        <v>1</v>
      </c>
      <c r="E41" s="45">
        <v>1.0094686595195242E-2</v>
      </c>
      <c r="F41" s="46">
        <v>7.4810235542687217E-2</v>
      </c>
      <c r="G41" s="46">
        <v>0.84036309570388923</v>
      </c>
      <c r="H41" s="46">
        <v>7.4731982158228349E-2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21</v>
      </c>
      <c r="F42" s="38">
        <v>58</v>
      </c>
      <c r="G42" s="38">
        <v>382</v>
      </c>
      <c r="H42" s="38">
        <v>36</v>
      </c>
    </row>
    <row r="43" spans="1:8" ht="15" customHeight="1">
      <c r="A43" s="57"/>
      <c r="B43" s="25"/>
      <c r="C43" s="60"/>
      <c r="D43" s="32">
        <v>1</v>
      </c>
      <c r="E43" s="27">
        <v>4.2253521126760563E-2</v>
      </c>
      <c r="F43" s="28">
        <v>0.11670020120724346</v>
      </c>
      <c r="G43" s="28">
        <v>0.76861167002012076</v>
      </c>
      <c r="H43" s="28">
        <v>7.2434607645875254E-2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111</v>
      </c>
      <c r="F44" s="40">
        <v>803</v>
      </c>
      <c r="G44" s="40">
        <v>6713</v>
      </c>
      <c r="H44" s="40">
        <v>520</v>
      </c>
    </row>
    <row r="45" spans="1:8" ht="15" customHeight="1">
      <c r="A45" s="57"/>
      <c r="B45" s="25"/>
      <c r="C45" s="60"/>
      <c r="D45" s="32">
        <v>1</v>
      </c>
      <c r="E45" s="27">
        <v>1.3624647109365411E-2</v>
      </c>
      <c r="F45" s="28">
        <v>9.8563888547931758E-2</v>
      </c>
      <c r="G45" s="28">
        <v>0.82398428869522522</v>
      </c>
      <c r="H45" s="28">
        <v>6.3827175647477599E-2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56</v>
      </c>
      <c r="F46" s="40">
        <v>447</v>
      </c>
      <c r="G46" s="40">
        <v>4334</v>
      </c>
      <c r="H46" s="40">
        <v>360</v>
      </c>
    </row>
    <row r="47" spans="1:8" ht="15" customHeight="1">
      <c r="A47" s="57"/>
      <c r="B47" s="25"/>
      <c r="C47" s="60"/>
      <c r="D47" s="32">
        <v>1</v>
      </c>
      <c r="E47" s="27">
        <v>1.0775447373484702E-2</v>
      </c>
      <c r="F47" s="28">
        <v>8.6011160284779675E-2</v>
      </c>
      <c r="G47" s="28">
        <v>0.83394265922647681</v>
      </c>
      <c r="H47" s="28">
        <v>6.9270733115258804E-2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20</v>
      </c>
      <c r="F48" s="40">
        <v>92</v>
      </c>
      <c r="G48" s="40">
        <v>1551</v>
      </c>
      <c r="H48" s="40">
        <v>195</v>
      </c>
    </row>
    <row r="49" spans="1:8" ht="15" customHeight="1">
      <c r="A49" s="57"/>
      <c r="B49" s="43"/>
      <c r="C49" s="61"/>
      <c r="D49" s="44">
        <v>1</v>
      </c>
      <c r="E49" s="45">
        <v>1.0764262648008612E-2</v>
      </c>
      <c r="F49" s="46">
        <v>4.951560818083961E-2</v>
      </c>
      <c r="G49" s="46">
        <v>0.83476856835306779</v>
      </c>
      <c r="H49" s="46">
        <v>0.10495156081808396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39</v>
      </c>
      <c r="F50" s="24">
        <v>289</v>
      </c>
      <c r="G50" s="24">
        <v>2174</v>
      </c>
      <c r="H50" s="24">
        <v>349</v>
      </c>
    </row>
    <row r="51" spans="1:8" ht="15" customHeight="1">
      <c r="A51" s="57"/>
      <c r="B51" s="25"/>
      <c r="C51" s="60"/>
      <c r="D51" s="32">
        <v>1</v>
      </c>
      <c r="E51" s="27">
        <v>1.3679410733076113E-2</v>
      </c>
      <c r="F51" s="28">
        <v>0.10136794107330761</v>
      </c>
      <c r="G51" s="28">
        <v>0.76253945983865312</v>
      </c>
      <c r="H51" s="28">
        <v>0.12241318835496318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26</v>
      </c>
      <c r="F52" s="31">
        <v>181</v>
      </c>
      <c r="G52" s="31">
        <v>1687</v>
      </c>
      <c r="H52" s="31">
        <v>81</v>
      </c>
    </row>
    <row r="53" spans="1:8" ht="15" customHeight="1">
      <c r="A53" s="57"/>
      <c r="B53" s="25"/>
      <c r="C53" s="60"/>
      <c r="D53" s="32">
        <v>1</v>
      </c>
      <c r="E53" s="27">
        <v>1.3164556962025316E-2</v>
      </c>
      <c r="F53" s="28">
        <v>9.1645569620253164E-2</v>
      </c>
      <c r="G53" s="28">
        <v>0.85417721518987344</v>
      </c>
      <c r="H53" s="28">
        <v>4.1012658227848102E-2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12</v>
      </c>
      <c r="F54" s="31">
        <v>82</v>
      </c>
      <c r="G54" s="31">
        <v>751</v>
      </c>
      <c r="H54" s="31">
        <v>78</v>
      </c>
    </row>
    <row r="55" spans="1:8" ht="15" customHeight="1">
      <c r="A55" s="57"/>
      <c r="B55" s="25"/>
      <c r="C55" s="60"/>
      <c r="D55" s="32">
        <v>1</v>
      </c>
      <c r="E55" s="27">
        <v>1.3001083423618635E-2</v>
      </c>
      <c r="F55" s="28">
        <v>8.8840736728060671E-2</v>
      </c>
      <c r="G55" s="28">
        <v>0.81365113759479957</v>
      </c>
      <c r="H55" s="28">
        <v>8.4507042253521125E-2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19</v>
      </c>
      <c r="F56" s="31">
        <v>118</v>
      </c>
      <c r="G56" s="31">
        <v>981</v>
      </c>
      <c r="H56" s="31">
        <v>97</v>
      </c>
    </row>
    <row r="57" spans="1:8" ht="15" customHeight="1">
      <c r="A57" s="57"/>
      <c r="B57" s="25"/>
      <c r="C57" s="60"/>
      <c r="D57" s="32">
        <v>1</v>
      </c>
      <c r="E57" s="27">
        <v>1.5637860082304528E-2</v>
      </c>
      <c r="F57" s="28">
        <v>9.7119341563786002E-2</v>
      </c>
      <c r="G57" s="28">
        <v>0.80740740740740746</v>
      </c>
      <c r="H57" s="28">
        <v>7.9835390946502063E-2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26</v>
      </c>
      <c r="F58" s="31">
        <v>200</v>
      </c>
      <c r="G58" s="31">
        <v>1594</v>
      </c>
      <c r="H58" s="31">
        <v>242</v>
      </c>
    </row>
    <row r="59" spans="1:8" ht="15" customHeight="1">
      <c r="A59" s="57"/>
      <c r="B59" s="25"/>
      <c r="C59" s="60"/>
      <c r="D59" s="32">
        <v>1</v>
      </c>
      <c r="E59" s="27">
        <v>1.2609117361784675E-2</v>
      </c>
      <c r="F59" s="28">
        <v>9.6993210475266725E-2</v>
      </c>
      <c r="G59" s="28">
        <v>0.77303588748787588</v>
      </c>
      <c r="H59" s="28">
        <v>0.11736178467507274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9</v>
      </c>
      <c r="F60" s="31">
        <v>79</v>
      </c>
      <c r="G60" s="31">
        <v>991</v>
      </c>
      <c r="H60" s="31">
        <v>62</v>
      </c>
    </row>
    <row r="61" spans="1:8" ht="15" customHeight="1">
      <c r="A61" s="57"/>
      <c r="B61" s="25"/>
      <c r="C61" s="60"/>
      <c r="D61" s="32">
        <v>1</v>
      </c>
      <c r="E61" s="27">
        <v>7.8878177037686233E-3</v>
      </c>
      <c r="F61" s="28">
        <v>6.9237510955302367E-2</v>
      </c>
      <c r="G61" s="28">
        <v>0.86853637160385622</v>
      </c>
      <c r="H61" s="28">
        <v>5.4338299737072743E-2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22</v>
      </c>
      <c r="F62" s="31">
        <v>188</v>
      </c>
      <c r="G62" s="31">
        <v>1904</v>
      </c>
      <c r="H62" s="31">
        <v>151</v>
      </c>
    </row>
    <row r="63" spans="1:8" ht="15" customHeight="1">
      <c r="A63" s="57"/>
      <c r="B63" s="25"/>
      <c r="C63" s="60"/>
      <c r="D63" s="32">
        <v>1</v>
      </c>
      <c r="E63" s="27">
        <v>9.7130242825607064E-3</v>
      </c>
      <c r="F63" s="28">
        <v>8.300220750551876E-2</v>
      </c>
      <c r="G63" s="28">
        <v>0.84061810154525385</v>
      </c>
      <c r="H63" s="28">
        <v>6.6666666666666666E-2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21</v>
      </c>
      <c r="F64" s="31">
        <v>96</v>
      </c>
      <c r="G64" s="31">
        <v>996</v>
      </c>
      <c r="H64" s="31">
        <v>74</v>
      </c>
    </row>
    <row r="65" spans="1:8" ht="15" customHeight="1">
      <c r="A65" s="57"/>
      <c r="B65" s="25"/>
      <c r="C65" s="60"/>
      <c r="D65" s="32">
        <v>1</v>
      </c>
      <c r="E65" s="27">
        <v>1.7691659646166806E-2</v>
      </c>
      <c r="F65" s="28">
        <v>8.0876158382476832E-2</v>
      </c>
      <c r="G65" s="28">
        <v>0.83909014321819708</v>
      </c>
      <c r="H65" s="28">
        <v>6.2342038753159225E-2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38</v>
      </c>
      <c r="F66" s="31">
        <v>201</v>
      </c>
      <c r="G66" s="31">
        <v>2098</v>
      </c>
      <c r="H66" s="31">
        <v>202</v>
      </c>
    </row>
    <row r="67" spans="1:8" ht="15" customHeight="1">
      <c r="A67" s="57"/>
      <c r="B67" s="43"/>
      <c r="C67" s="61"/>
      <c r="D67" s="44">
        <v>1</v>
      </c>
      <c r="E67" s="45">
        <v>1.4966522252855455E-2</v>
      </c>
      <c r="F67" s="46">
        <v>7.9165025600630171E-2</v>
      </c>
      <c r="G67" s="46">
        <v>0.82630957069712485</v>
      </c>
      <c r="H67" s="46">
        <v>7.9558881449389524E-2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78</v>
      </c>
      <c r="F68" s="24">
        <v>431</v>
      </c>
      <c r="G68" s="24">
        <v>2229</v>
      </c>
      <c r="H68" s="24">
        <v>214</v>
      </c>
    </row>
    <row r="69" spans="1:8" ht="15" customHeight="1">
      <c r="A69" s="57"/>
      <c r="B69" s="25"/>
      <c r="C69" s="60"/>
      <c r="D69" s="32">
        <v>1</v>
      </c>
      <c r="E69" s="27">
        <v>2.6422764227642278E-2</v>
      </c>
      <c r="F69" s="28">
        <v>0.14600271002710027</v>
      </c>
      <c r="G69" s="28">
        <v>0.75508130081300817</v>
      </c>
      <c r="H69" s="28">
        <v>7.2493224932249328E-2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44</v>
      </c>
      <c r="F70" s="31">
        <v>301</v>
      </c>
      <c r="G70" s="31">
        <v>2375</v>
      </c>
      <c r="H70" s="31">
        <v>192</v>
      </c>
    </row>
    <row r="71" spans="1:8" ht="15" customHeight="1">
      <c r="A71" s="57"/>
      <c r="B71" s="25"/>
      <c r="C71" s="60"/>
      <c r="D71" s="32">
        <v>1</v>
      </c>
      <c r="E71" s="27">
        <v>1.510989010989011E-2</v>
      </c>
      <c r="F71" s="28">
        <v>0.10336538461538461</v>
      </c>
      <c r="G71" s="28">
        <v>0.81559065934065933</v>
      </c>
      <c r="H71" s="28">
        <v>6.5934065934065936E-2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43</v>
      </c>
      <c r="F72" s="31">
        <v>319</v>
      </c>
      <c r="G72" s="31">
        <v>3230</v>
      </c>
      <c r="H72" s="31">
        <v>220</v>
      </c>
    </row>
    <row r="73" spans="1:8" ht="15" customHeight="1">
      <c r="A73" s="57"/>
      <c r="B73" s="25"/>
      <c r="C73" s="60"/>
      <c r="D73" s="32">
        <v>1</v>
      </c>
      <c r="E73" s="27">
        <v>1.1280167890870933E-2</v>
      </c>
      <c r="F73" s="28">
        <v>8.3683105981112282E-2</v>
      </c>
      <c r="G73" s="28">
        <v>0.84732423924449107</v>
      </c>
      <c r="H73" s="28">
        <v>5.7712486883525711E-2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20</v>
      </c>
      <c r="F74" s="31">
        <v>170</v>
      </c>
      <c r="G74" s="31">
        <v>2340</v>
      </c>
      <c r="H74" s="31">
        <v>220</v>
      </c>
    </row>
    <row r="75" spans="1:8" ht="15" customHeight="1">
      <c r="A75" s="57"/>
      <c r="B75" s="25"/>
      <c r="C75" s="60"/>
      <c r="D75" s="32">
        <v>1</v>
      </c>
      <c r="E75" s="27">
        <v>7.2727272727272727E-3</v>
      </c>
      <c r="F75" s="28">
        <v>6.1818181818181821E-2</v>
      </c>
      <c r="G75" s="28">
        <v>0.85090909090909095</v>
      </c>
      <c r="H75" s="28">
        <v>0.08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9</v>
      </c>
      <c r="F76" s="31">
        <v>90</v>
      </c>
      <c r="G76" s="31">
        <v>1326</v>
      </c>
      <c r="H76" s="31">
        <v>160</v>
      </c>
    </row>
    <row r="77" spans="1:8" ht="15" customHeight="1">
      <c r="A77" s="57"/>
      <c r="B77" s="25"/>
      <c r="C77" s="60"/>
      <c r="D77" s="32">
        <v>1</v>
      </c>
      <c r="E77" s="27">
        <v>5.6782334384858045E-3</v>
      </c>
      <c r="F77" s="28">
        <v>5.6782334384858045E-2</v>
      </c>
      <c r="G77" s="28">
        <v>0.83659305993690847</v>
      </c>
      <c r="H77" s="28">
        <v>0.10094637223974763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11</v>
      </c>
      <c r="F78" s="31">
        <v>78</v>
      </c>
      <c r="G78" s="31">
        <v>1070</v>
      </c>
      <c r="H78" s="31">
        <v>170</v>
      </c>
    </row>
    <row r="79" spans="1:8" ht="15" customHeight="1">
      <c r="A79" s="57"/>
      <c r="B79" s="25"/>
      <c r="C79" s="60"/>
      <c r="D79" s="32">
        <v>1</v>
      </c>
      <c r="E79" s="27">
        <v>8.2768999247554553E-3</v>
      </c>
      <c r="F79" s="28">
        <v>5.8690744920993229E-2</v>
      </c>
      <c r="G79" s="28">
        <v>0.80511662904439429</v>
      </c>
      <c r="H79" s="28">
        <v>0.12791572610985705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6</v>
      </c>
      <c r="F80" s="31">
        <v>29</v>
      </c>
      <c r="G80" s="31">
        <v>504</v>
      </c>
      <c r="H80" s="31">
        <v>147</v>
      </c>
    </row>
    <row r="81" spans="1:8" ht="15" customHeight="1">
      <c r="A81" s="57"/>
      <c r="B81" s="25"/>
      <c r="C81" s="60"/>
      <c r="D81" s="32">
        <v>1</v>
      </c>
      <c r="E81" s="27">
        <v>8.7463556851311956E-3</v>
      </c>
      <c r="F81" s="28">
        <v>4.2274052478134108E-2</v>
      </c>
      <c r="G81" s="28">
        <v>0.73469387755102045</v>
      </c>
      <c r="H81" s="28">
        <v>0.21428571428571427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83</v>
      </c>
      <c r="F84" s="24">
        <v>508</v>
      </c>
      <c r="G84" s="24">
        <v>3279</v>
      </c>
      <c r="H84" s="24">
        <v>317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1.9823262479101982E-2</v>
      </c>
      <c r="F85" s="28">
        <v>0.12132791975161213</v>
      </c>
      <c r="G85" s="28">
        <v>0.78313828516837836</v>
      </c>
      <c r="H85" s="28">
        <v>7.5710532600907571E-2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55</v>
      </c>
      <c r="F86" s="31">
        <v>355</v>
      </c>
      <c r="G86" s="31">
        <v>3063</v>
      </c>
      <c r="H86" s="31">
        <v>264</v>
      </c>
    </row>
    <row r="87" spans="1:8" ht="15" customHeight="1">
      <c r="A87" s="57"/>
      <c r="B87" s="25"/>
      <c r="C87" s="60"/>
      <c r="D87" s="32">
        <v>1</v>
      </c>
      <c r="E87" s="27">
        <v>1.4717687985014717E-2</v>
      </c>
      <c r="F87" s="28">
        <v>9.4995986085094991E-2</v>
      </c>
      <c r="G87" s="28">
        <v>0.81964142360181969</v>
      </c>
      <c r="H87" s="28">
        <v>7.064490232807065E-2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23</v>
      </c>
      <c r="F88" s="31">
        <v>185</v>
      </c>
      <c r="G88" s="31">
        <v>1879</v>
      </c>
      <c r="H88" s="31">
        <v>133</v>
      </c>
    </row>
    <row r="89" spans="1:8" ht="15" customHeight="1">
      <c r="A89" s="57"/>
      <c r="B89" s="25"/>
      <c r="C89" s="60"/>
      <c r="D89" s="32">
        <v>1</v>
      </c>
      <c r="E89" s="27">
        <v>1.036036036036036E-2</v>
      </c>
      <c r="F89" s="28">
        <v>8.3333333333333329E-2</v>
      </c>
      <c r="G89" s="28">
        <v>0.84639639639639641</v>
      </c>
      <c r="H89" s="28">
        <v>5.9909909909909909E-2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29</v>
      </c>
      <c r="F90" s="31">
        <v>217</v>
      </c>
      <c r="G90" s="31">
        <v>2673</v>
      </c>
      <c r="H90" s="31">
        <v>247</v>
      </c>
    </row>
    <row r="91" spans="1:8" ht="15" customHeight="1">
      <c r="A91" s="57"/>
      <c r="B91" s="25"/>
      <c r="C91" s="60"/>
      <c r="D91" s="32">
        <v>1</v>
      </c>
      <c r="E91" s="27">
        <v>9.1598231206569802E-3</v>
      </c>
      <c r="F91" s="28">
        <v>6.8540745420088436E-2</v>
      </c>
      <c r="G91" s="28">
        <v>0.84428300694883129</v>
      </c>
      <c r="H91" s="28">
        <v>7.8016424510423246E-2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10</v>
      </c>
      <c r="F92" s="31">
        <v>88</v>
      </c>
      <c r="G92" s="31">
        <v>1337</v>
      </c>
      <c r="H92" s="31">
        <v>204</v>
      </c>
    </row>
    <row r="93" spans="1:8" ht="15" customHeight="1">
      <c r="A93" s="57"/>
      <c r="B93" s="25"/>
      <c r="C93" s="60"/>
      <c r="D93" s="32">
        <v>1</v>
      </c>
      <c r="E93" s="27">
        <v>6.1012812690665044E-3</v>
      </c>
      <c r="F93" s="28">
        <v>5.3691275167785234E-2</v>
      </c>
      <c r="G93" s="28">
        <v>0.81574130567419156</v>
      </c>
      <c r="H93" s="28">
        <v>0.12446613788895668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2</v>
      </c>
      <c r="F94" s="31">
        <v>15</v>
      </c>
      <c r="G94" s="31">
        <v>347</v>
      </c>
      <c r="H94" s="31">
        <v>39</v>
      </c>
    </row>
    <row r="95" spans="1:8" ht="15" customHeight="1">
      <c r="A95" s="57"/>
      <c r="B95" s="25"/>
      <c r="C95" s="60"/>
      <c r="D95" s="32">
        <v>1</v>
      </c>
      <c r="E95" s="27">
        <v>4.9627791563275434E-3</v>
      </c>
      <c r="F95" s="28">
        <v>3.7220843672456573E-2</v>
      </c>
      <c r="G95" s="28">
        <v>0.86104218362282881</v>
      </c>
      <c r="H95" s="28">
        <v>9.6774193548387094E-2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5</v>
      </c>
      <c r="F96" s="31">
        <v>21</v>
      </c>
      <c r="G96" s="31">
        <v>281</v>
      </c>
      <c r="H96" s="31">
        <v>66</v>
      </c>
    </row>
    <row r="97" spans="1:8" ht="15" customHeight="1">
      <c r="A97" s="57"/>
      <c r="B97" s="25"/>
      <c r="C97" s="60"/>
      <c r="D97" s="32">
        <v>1</v>
      </c>
      <c r="E97" s="27">
        <v>1.3404825737265416E-2</v>
      </c>
      <c r="F97" s="28">
        <v>5.6300268096514748E-2</v>
      </c>
      <c r="G97" s="28">
        <v>0.7533512064343163</v>
      </c>
      <c r="H97" s="28">
        <v>0.17694369973190349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0</v>
      </c>
      <c r="G98" s="31">
        <v>20</v>
      </c>
      <c r="H98" s="31">
        <v>8</v>
      </c>
    </row>
    <row r="99" spans="1:8" ht="15" customHeight="1">
      <c r="A99" s="57"/>
      <c r="B99" s="25"/>
      <c r="C99" s="60"/>
      <c r="D99" s="32">
        <v>1</v>
      </c>
      <c r="E99" s="27">
        <v>0</v>
      </c>
      <c r="F99" s="28">
        <v>0</v>
      </c>
      <c r="G99" s="28">
        <v>0.7142857142857143</v>
      </c>
      <c r="H99" s="28">
        <v>0.2857142857142857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643" priority="56" rank="1"/>
  </conditionalFormatting>
  <conditionalFormatting sqref="E67:H67">
    <cfRule type="top10" dxfId="642" priority="49" rank="1"/>
  </conditionalFormatting>
  <conditionalFormatting sqref="E65:H65">
    <cfRule type="top10" dxfId="641" priority="48" rank="1"/>
  </conditionalFormatting>
  <conditionalFormatting sqref="E63:H63">
    <cfRule type="top10" dxfId="640" priority="47" rank="1"/>
  </conditionalFormatting>
  <conditionalFormatting sqref="E61:H61">
    <cfRule type="top10" dxfId="639" priority="46" rank="1"/>
  </conditionalFormatting>
  <conditionalFormatting sqref="E59:H59">
    <cfRule type="top10" dxfId="638" priority="45" rank="1"/>
  </conditionalFormatting>
  <conditionalFormatting sqref="E57:H57">
    <cfRule type="top10" dxfId="637" priority="44" rank="1"/>
  </conditionalFormatting>
  <conditionalFormatting sqref="E55:H55">
    <cfRule type="top10" dxfId="636" priority="43" rank="1"/>
  </conditionalFormatting>
  <conditionalFormatting sqref="E53:H53">
    <cfRule type="top10" dxfId="635" priority="42" rank="1"/>
  </conditionalFormatting>
  <conditionalFormatting sqref="E51:H51">
    <cfRule type="top10" dxfId="634" priority="41" rank="1"/>
  </conditionalFormatting>
  <conditionalFormatting sqref="E49:H49">
    <cfRule type="top10" dxfId="633" priority="40" rank="1"/>
  </conditionalFormatting>
  <conditionalFormatting sqref="E47:H47">
    <cfRule type="top10" dxfId="632" priority="39" rank="1"/>
  </conditionalFormatting>
  <conditionalFormatting sqref="E45:H45">
    <cfRule type="top10" dxfId="631" priority="38" rank="1"/>
  </conditionalFormatting>
  <conditionalFormatting sqref="E43:H43">
    <cfRule type="top10" dxfId="630" priority="37" rank="1"/>
  </conditionalFormatting>
  <conditionalFormatting sqref="E41:H41">
    <cfRule type="top10" dxfId="629" priority="36" rank="1"/>
  </conditionalFormatting>
  <conditionalFormatting sqref="E39:H39">
    <cfRule type="top10" dxfId="628" priority="35" rank="1"/>
  </conditionalFormatting>
  <conditionalFormatting sqref="E37:H37">
    <cfRule type="top10" dxfId="627" priority="34" rank="1"/>
  </conditionalFormatting>
  <conditionalFormatting sqref="E35:H35">
    <cfRule type="top10" dxfId="626" priority="32" rank="1"/>
  </conditionalFormatting>
  <conditionalFormatting sqref="E33:H33">
    <cfRule type="top10" dxfId="625" priority="31" rank="1"/>
  </conditionalFormatting>
  <conditionalFormatting sqref="E31:H31">
    <cfRule type="top10" dxfId="624" priority="30" rank="1"/>
  </conditionalFormatting>
  <conditionalFormatting sqref="E29:H29">
    <cfRule type="top10" dxfId="623" priority="29" rank="1"/>
  </conditionalFormatting>
  <conditionalFormatting sqref="E27:H27">
    <cfRule type="top10" dxfId="622" priority="28" rank="1"/>
  </conditionalFormatting>
  <conditionalFormatting sqref="E21:H21">
    <cfRule type="top10" dxfId="621" priority="27" rank="1"/>
  </conditionalFormatting>
  <conditionalFormatting sqref="E19:H19">
    <cfRule type="top10" dxfId="620" priority="26" rank="1"/>
  </conditionalFormatting>
  <conditionalFormatting sqref="E17:H17">
    <cfRule type="top10" dxfId="619" priority="25" rank="1"/>
  </conditionalFormatting>
  <conditionalFormatting sqref="E15:H15">
    <cfRule type="top10" dxfId="618" priority="24" rank="1"/>
  </conditionalFormatting>
  <conditionalFormatting sqref="E13:H13">
    <cfRule type="top10" dxfId="617" priority="23" rank="1"/>
  </conditionalFormatting>
  <conditionalFormatting sqref="E11:H11">
    <cfRule type="top10" dxfId="616" priority="22" rank="1"/>
  </conditionalFormatting>
  <conditionalFormatting sqref="E23:H23">
    <cfRule type="top10" dxfId="615" priority="21" rank="1"/>
  </conditionalFormatting>
  <conditionalFormatting sqref="E25:H25">
    <cfRule type="top10" dxfId="614" priority="20" rank="1"/>
  </conditionalFormatting>
  <conditionalFormatting sqref="E81:H81">
    <cfRule type="top10" dxfId="613" priority="17" rank="1"/>
  </conditionalFormatting>
  <conditionalFormatting sqref="E79:H79">
    <cfRule type="top10" dxfId="612" priority="16" rank="1"/>
  </conditionalFormatting>
  <conditionalFormatting sqref="E77:H77">
    <cfRule type="top10" dxfId="611" priority="15" rank="1"/>
  </conditionalFormatting>
  <conditionalFormatting sqref="E75:H75">
    <cfRule type="top10" dxfId="610" priority="14" rank="1"/>
  </conditionalFormatting>
  <conditionalFormatting sqref="E73:H73">
    <cfRule type="top10" dxfId="609" priority="13" rank="1"/>
  </conditionalFormatting>
  <conditionalFormatting sqref="E71:H71">
    <cfRule type="top10" dxfId="608" priority="12" rank="1"/>
  </conditionalFormatting>
  <conditionalFormatting sqref="E69:H69">
    <cfRule type="top10" dxfId="607" priority="11" rank="1"/>
  </conditionalFormatting>
  <conditionalFormatting sqref="E101:H101">
    <cfRule type="top10" dxfId="606" priority="9" rank="1"/>
  </conditionalFormatting>
  <conditionalFormatting sqref="E99:H99">
    <cfRule type="top10" dxfId="605" priority="8" rank="1"/>
  </conditionalFormatting>
  <conditionalFormatting sqref="E97:H97">
    <cfRule type="top10" dxfId="604" priority="7" rank="1"/>
  </conditionalFormatting>
  <conditionalFormatting sqref="E95:H95">
    <cfRule type="top10" dxfId="603" priority="6" rank="1"/>
  </conditionalFormatting>
  <conditionalFormatting sqref="E93:H93">
    <cfRule type="top10" dxfId="602" priority="5" rank="1"/>
  </conditionalFormatting>
  <conditionalFormatting sqref="E91:H91">
    <cfRule type="top10" dxfId="601" priority="4" rank="1"/>
  </conditionalFormatting>
  <conditionalFormatting sqref="E89:H89">
    <cfRule type="top10" dxfId="600" priority="3" rank="1"/>
  </conditionalFormatting>
  <conditionalFormatting sqref="E87:H87">
    <cfRule type="top10" dxfId="599" priority="2" rank="1"/>
  </conditionalFormatting>
  <conditionalFormatting sqref="E85:H85">
    <cfRule type="top10" dxfId="59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3" width="8.625" style="3"/>
    <col min="14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6384" ht="15" customHeight="1">
      <c r="B2" s="3" t="s">
        <v>47</v>
      </c>
    </row>
    <row r="3" spans="1:16384" ht="15" customHeight="1">
      <c r="B3" s="3" t="s">
        <v>309</v>
      </c>
    </row>
    <row r="4" spans="1:16384" ht="15" customHeight="1">
      <c r="B4" s="3" t="s">
        <v>310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</v>
      </c>
      <c r="F7" s="13" t="s">
        <v>108</v>
      </c>
      <c r="G7" s="13" t="s">
        <v>109</v>
      </c>
      <c r="H7" s="13" t="s">
        <v>110</v>
      </c>
      <c r="I7" s="13" t="s">
        <v>111</v>
      </c>
      <c r="J7" s="13" t="s">
        <v>15</v>
      </c>
      <c r="K7" s="13" t="s">
        <v>31</v>
      </c>
      <c r="L7" s="13" t="s">
        <v>112</v>
      </c>
      <c r="M7" s="13" t="s">
        <v>44</v>
      </c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4673</v>
      </c>
      <c r="F8" s="17">
        <v>4281</v>
      </c>
      <c r="G8" s="17">
        <v>7627</v>
      </c>
      <c r="H8" s="17">
        <v>4326</v>
      </c>
      <c r="I8" s="17">
        <v>1849</v>
      </c>
      <c r="J8" s="17">
        <v>2436</v>
      </c>
      <c r="K8" s="17">
        <v>1324</v>
      </c>
      <c r="L8" s="17">
        <v>699</v>
      </c>
      <c r="M8" s="17">
        <v>525</v>
      </c>
    </row>
    <row r="9" spans="1:16384" ht="15" customHeight="1">
      <c r="A9" s="57"/>
      <c r="B9" s="64"/>
      <c r="C9" s="65"/>
      <c r="D9" s="18">
        <v>1</v>
      </c>
      <c r="E9" s="19">
        <v>0.2892065849733878</v>
      </c>
      <c r="F9" s="20">
        <v>0.26494615670256222</v>
      </c>
      <c r="G9" s="20">
        <v>0.472026240871395</v>
      </c>
      <c r="H9" s="20">
        <v>0.26773115484589677</v>
      </c>
      <c r="I9" s="20">
        <v>0.11443247926723604</v>
      </c>
      <c r="J9" s="20">
        <v>0.15076123282584478</v>
      </c>
      <c r="K9" s="20">
        <v>8.1940834261666054E-2</v>
      </c>
      <c r="L9" s="20">
        <v>4.2999999999999997E-2</v>
      </c>
      <c r="M9" s="20">
        <v>3.2491645005569995E-2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2693</v>
      </c>
      <c r="F10" s="24">
        <v>939</v>
      </c>
      <c r="G10" s="24">
        <v>2104</v>
      </c>
      <c r="H10" s="24">
        <v>1139</v>
      </c>
      <c r="I10" s="24">
        <v>386</v>
      </c>
      <c r="J10" s="24">
        <v>497</v>
      </c>
      <c r="K10" s="24">
        <v>352</v>
      </c>
      <c r="L10" s="24">
        <v>270</v>
      </c>
      <c r="M10" s="24">
        <v>173</v>
      </c>
    </row>
    <row r="11" spans="1:16384" ht="15" customHeight="1">
      <c r="A11" s="57"/>
      <c r="B11" s="25"/>
      <c r="C11" s="60"/>
      <c r="D11" s="26">
        <v>1</v>
      </c>
      <c r="E11" s="27">
        <v>0.53946314102564108</v>
      </c>
      <c r="F11" s="28">
        <v>0.18810096153846154</v>
      </c>
      <c r="G11" s="28">
        <v>0.42147435897435898</v>
      </c>
      <c r="H11" s="28">
        <v>0.2281650641025641</v>
      </c>
      <c r="I11" s="28">
        <v>7.7323717948717952E-2</v>
      </c>
      <c r="J11" s="28">
        <v>9.9559294871794865E-2</v>
      </c>
      <c r="K11" s="28">
        <v>7.0512820512820512E-2</v>
      </c>
      <c r="L11" s="28">
        <v>5.3999999999999999E-2</v>
      </c>
      <c r="M11" s="28">
        <v>3.465544871794872E-2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1931</v>
      </c>
      <c r="F12" s="31">
        <v>3263</v>
      </c>
      <c r="G12" s="31">
        <v>5441</v>
      </c>
      <c r="H12" s="31">
        <v>3137</v>
      </c>
      <c r="I12" s="31">
        <v>1453</v>
      </c>
      <c r="J12" s="31">
        <v>1921</v>
      </c>
      <c r="K12" s="31">
        <v>961</v>
      </c>
      <c r="L12" s="31">
        <v>410</v>
      </c>
      <c r="M12" s="31">
        <v>347</v>
      </c>
    </row>
    <row r="13" spans="1:16384" ht="15" customHeight="1">
      <c r="A13" s="57"/>
      <c r="B13" s="43"/>
      <c r="C13" s="61"/>
      <c r="D13" s="44">
        <v>1</v>
      </c>
      <c r="E13" s="45">
        <v>0.17700980841507014</v>
      </c>
      <c r="F13" s="46">
        <v>0.29911082592354937</v>
      </c>
      <c r="G13" s="46">
        <v>0.49876248968741405</v>
      </c>
      <c r="H13" s="46">
        <v>0.28756072967274726</v>
      </c>
      <c r="I13" s="46">
        <v>0.13319277660647172</v>
      </c>
      <c r="J13" s="46">
        <v>0.17609313410945091</v>
      </c>
      <c r="K13" s="46">
        <v>8.8092400770006421E-2</v>
      </c>
      <c r="L13" s="46">
        <v>3.7999999999999999E-2</v>
      </c>
      <c r="M13" s="46">
        <v>3.1808598404986711E-2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146</v>
      </c>
      <c r="F14" s="24">
        <v>65</v>
      </c>
      <c r="G14" s="24">
        <v>95</v>
      </c>
      <c r="H14" s="24">
        <v>145</v>
      </c>
      <c r="I14" s="24">
        <v>16</v>
      </c>
      <c r="J14" s="24">
        <v>74</v>
      </c>
      <c r="K14" s="24">
        <v>31</v>
      </c>
      <c r="L14" s="24">
        <v>20</v>
      </c>
      <c r="M14" s="24">
        <v>11</v>
      </c>
    </row>
    <row r="15" spans="1:16384" ht="15" customHeight="1">
      <c r="A15" s="57"/>
      <c r="B15" s="25"/>
      <c r="C15" s="60"/>
      <c r="D15" s="32">
        <v>1</v>
      </c>
      <c r="E15" s="27">
        <v>0.40443213296398894</v>
      </c>
      <c r="F15" s="28">
        <v>0.18005540166204986</v>
      </c>
      <c r="G15" s="28">
        <v>0.26315789473684209</v>
      </c>
      <c r="H15" s="28">
        <v>0.40166204986149584</v>
      </c>
      <c r="I15" s="28">
        <v>4.4321329639889197E-2</v>
      </c>
      <c r="J15" s="28">
        <v>0.20498614958448755</v>
      </c>
      <c r="K15" s="28">
        <v>8.5872576177285317E-2</v>
      </c>
      <c r="L15" s="28">
        <v>5.5E-2</v>
      </c>
      <c r="M15" s="28">
        <v>3.0470914127423823E-2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359</v>
      </c>
      <c r="F16" s="31">
        <v>110</v>
      </c>
      <c r="G16" s="31">
        <v>187</v>
      </c>
      <c r="H16" s="31">
        <v>190</v>
      </c>
      <c r="I16" s="31">
        <v>55</v>
      </c>
      <c r="J16" s="31">
        <v>131</v>
      </c>
      <c r="K16" s="31">
        <v>67</v>
      </c>
      <c r="L16" s="31">
        <v>47</v>
      </c>
      <c r="M16" s="31">
        <v>28</v>
      </c>
    </row>
    <row r="17" spans="1:13" ht="15" customHeight="1">
      <c r="A17" s="57"/>
      <c r="B17" s="25"/>
      <c r="C17" s="60"/>
      <c r="D17" s="32">
        <v>1</v>
      </c>
      <c r="E17" s="27">
        <v>0.51654676258992804</v>
      </c>
      <c r="F17" s="28">
        <v>0.15827338129496402</v>
      </c>
      <c r="G17" s="28">
        <v>0.26906474820143883</v>
      </c>
      <c r="H17" s="28">
        <v>0.2733812949640288</v>
      </c>
      <c r="I17" s="28">
        <v>7.9136690647482008E-2</v>
      </c>
      <c r="J17" s="28">
        <v>0.18848920863309351</v>
      </c>
      <c r="K17" s="28">
        <v>9.6402877697841727E-2</v>
      </c>
      <c r="L17" s="28">
        <v>6.8000000000000005E-2</v>
      </c>
      <c r="M17" s="28">
        <v>4.0287769784172658E-2</v>
      </c>
    </row>
    <row r="18" spans="1:13" ht="15" customHeight="1">
      <c r="A18" s="57"/>
      <c r="B18" s="25"/>
      <c r="C18" s="59" t="s">
        <v>214</v>
      </c>
      <c r="D18" s="29">
        <v>867</v>
      </c>
      <c r="E18" s="30">
        <v>435</v>
      </c>
      <c r="F18" s="31">
        <v>139</v>
      </c>
      <c r="G18" s="31">
        <v>318</v>
      </c>
      <c r="H18" s="31">
        <v>264</v>
      </c>
      <c r="I18" s="31">
        <v>55</v>
      </c>
      <c r="J18" s="31">
        <v>171</v>
      </c>
      <c r="K18" s="31">
        <v>57</v>
      </c>
      <c r="L18" s="31">
        <v>50</v>
      </c>
      <c r="M18" s="31">
        <v>32</v>
      </c>
    </row>
    <row r="19" spans="1:13" ht="15" customHeight="1">
      <c r="A19" s="57"/>
      <c r="B19" s="25"/>
      <c r="C19" s="60"/>
      <c r="D19" s="32">
        <v>1</v>
      </c>
      <c r="E19" s="27">
        <v>0.5017301038062284</v>
      </c>
      <c r="F19" s="28">
        <v>0.16032295271049596</v>
      </c>
      <c r="G19" s="28">
        <v>0.36678200692041524</v>
      </c>
      <c r="H19" s="28">
        <v>0.30449826989619377</v>
      </c>
      <c r="I19" s="28">
        <v>6.3437139561707032E-2</v>
      </c>
      <c r="J19" s="28">
        <v>0.1972318339100346</v>
      </c>
      <c r="K19" s="28">
        <v>6.5743944636678195E-2</v>
      </c>
      <c r="L19" s="28">
        <v>5.8000000000000003E-2</v>
      </c>
      <c r="M19" s="28">
        <v>3.690888119953864E-2</v>
      </c>
    </row>
    <row r="20" spans="1:13" ht="15" customHeight="1">
      <c r="A20" s="57"/>
      <c r="B20" s="25"/>
      <c r="C20" s="59" t="s">
        <v>215</v>
      </c>
      <c r="D20" s="29">
        <v>1749</v>
      </c>
      <c r="E20" s="30">
        <v>828</v>
      </c>
      <c r="F20" s="31">
        <v>312</v>
      </c>
      <c r="G20" s="31">
        <v>719</v>
      </c>
      <c r="H20" s="31">
        <v>513</v>
      </c>
      <c r="I20" s="31">
        <v>203</v>
      </c>
      <c r="J20" s="31">
        <v>341</v>
      </c>
      <c r="K20" s="31">
        <v>126</v>
      </c>
      <c r="L20" s="31">
        <v>79</v>
      </c>
      <c r="M20" s="31">
        <v>64</v>
      </c>
    </row>
    <row r="21" spans="1:13" ht="15" customHeight="1">
      <c r="A21" s="57"/>
      <c r="B21" s="25"/>
      <c r="C21" s="60"/>
      <c r="D21" s="32">
        <v>1</v>
      </c>
      <c r="E21" s="27">
        <v>0.47341337907375641</v>
      </c>
      <c r="F21" s="28">
        <v>0.17838765008576329</v>
      </c>
      <c r="G21" s="28">
        <v>0.41109205260148657</v>
      </c>
      <c r="H21" s="28">
        <v>0.29331046312178388</v>
      </c>
      <c r="I21" s="28">
        <v>0.11606632361349342</v>
      </c>
      <c r="J21" s="28">
        <v>0.19496855345911951</v>
      </c>
      <c r="K21" s="28">
        <v>7.2041166380789029E-2</v>
      </c>
      <c r="L21" s="28">
        <v>4.4999999999999998E-2</v>
      </c>
      <c r="M21" s="28">
        <v>3.6592338479130931E-2</v>
      </c>
    </row>
    <row r="22" spans="1:13" ht="15" customHeight="1">
      <c r="A22" s="57"/>
      <c r="B22" s="25"/>
      <c r="C22" s="59" t="s">
        <v>216</v>
      </c>
      <c r="D22" s="29">
        <v>3564</v>
      </c>
      <c r="E22" s="30">
        <v>1273</v>
      </c>
      <c r="F22" s="31">
        <v>751</v>
      </c>
      <c r="G22" s="31">
        <v>1812</v>
      </c>
      <c r="H22" s="31">
        <v>982</v>
      </c>
      <c r="I22" s="31">
        <v>477</v>
      </c>
      <c r="J22" s="31">
        <v>632</v>
      </c>
      <c r="K22" s="31">
        <v>252</v>
      </c>
      <c r="L22" s="31">
        <v>164</v>
      </c>
      <c r="M22" s="31">
        <v>109</v>
      </c>
    </row>
    <row r="23" spans="1:13" ht="15" customHeight="1">
      <c r="A23" s="57"/>
      <c r="B23" s="25"/>
      <c r="C23" s="60"/>
      <c r="D23" s="26">
        <v>1</v>
      </c>
      <c r="E23" s="27">
        <v>0.35718294051627386</v>
      </c>
      <c r="F23" s="28">
        <v>0.2107182940516274</v>
      </c>
      <c r="G23" s="28">
        <v>0.50841750841750843</v>
      </c>
      <c r="H23" s="28">
        <v>0.27553310886644222</v>
      </c>
      <c r="I23" s="28">
        <v>0.13383838383838384</v>
      </c>
      <c r="J23" s="28">
        <v>0.17732884399551066</v>
      </c>
      <c r="K23" s="28">
        <v>7.0707070707070704E-2</v>
      </c>
      <c r="L23" s="28">
        <v>4.5999999999999999E-2</v>
      </c>
      <c r="M23" s="28">
        <v>3.058361391694725E-2</v>
      </c>
    </row>
    <row r="24" spans="1:13" ht="15" customHeight="1">
      <c r="A24" s="57"/>
      <c r="B24" s="25"/>
      <c r="C24" s="59" t="s">
        <v>217</v>
      </c>
      <c r="D24" s="29">
        <v>4716</v>
      </c>
      <c r="E24" s="30">
        <v>1099</v>
      </c>
      <c r="F24" s="31">
        <v>1304</v>
      </c>
      <c r="G24" s="31">
        <v>2562</v>
      </c>
      <c r="H24" s="31">
        <v>1264</v>
      </c>
      <c r="I24" s="31">
        <v>624</v>
      </c>
      <c r="J24" s="31">
        <v>686</v>
      </c>
      <c r="K24" s="31">
        <v>343</v>
      </c>
      <c r="L24" s="31">
        <v>165</v>
      </c>
      <c r="M24" s="31">
        <v>127</v>
      </c>
    </row>
    <row r="25" spans="1:13" ht="15" customHeight="1">
      <c r="A25" s="57"/>
      <c r="B25" s="25"/>
      <c r="C25" s="60"/>
      <c r="D25" s="26">
        <v>1</v>
      </c>
      <c r="E25" s="27">
        <v>0.23303647158608989</v>
      </c>
      <c r="F25" s="28">
        <v>0.27650551314673449</v>
      </c>
      <c r="G25" s="28">
        <v>0.54325699745547074</v>
      </c>
      <c r="H25" s="28">
        <v>0.26802374893977948</v>
      </c>
      <c r="I25" s="28">
        <v>0.13231552162849872</v>
      </c>
      <c r="J25" s="28">
        <v>0.14546225614927905</v>
      </c>
      <c r="K25" s="28">
        <v>7.2731128074639523E-2</v>
      </c>
      <c r="L25" s="28">
        <v>3.5000000000000003E-2</v>
      </c>
      <c r="M25" s="28">
        <v>2.6929601357082274E-2</v>
      </c>
    </row>
    <row r="26" spans="1:13" ht="15" customHeight="1">
      <c r="A26" s="57"/>
      <c r="B26" s="25"/>
      <c r="C26" s="59" t="s">
        <v>218</v>
      </c>
      <c r="D26" s="29">
        <v>3882</v>
      </c>
      <c r="E26" s="30">
        <v>468</v>
      </c>
      <c r="F26" s="31">
        <v>1509</v>
      </c>
      <c r="G26" s="31">
        <v>1832</v>
      </c>
      <c r="H26" s="31">
        <v>900</v>
      </c>
      <c r="I26" s="31">
        <v>400</v>
      </c>
      <c r="J26" s="31">
        <v>376</v>
      </c>
      <c r="K26" s="31">
        <v>430</v>
      </c>
      <c r="L26" s="31">
        <v>152</v>
      </c>
      <c r="M26" s="31">
        <v>144</v>
      </c>
    </row>
    <row r="27" spans="1:13" ht="15" customHeight="1">
      <c r="A27" s="57"/>
      <c r="B27" s="43"/>
      <c r="C27" s="61"/>
      <c r="D27" s="44">
        <v>1</v>
      </c>
      <c r="E27" s="45">
        <v>0.12055641421947449</v>
      </c>
      <c r="F27" s="46">
        <v>0.38871715610510044</v>
      </c>
      <c r="G27" s="46">
        <v>0.47192168985059246</v>
      </c>
      <c r="H27" s="46">
        <v>0.23183925811437403</v>
      </c>
      <c r="I27" s="46">
        <v>0.10303967027305512</v>
      </c>
      <c r="J27" s="46">
        <v>9.6857290056671819E-2</v>
      </c>
      <c r="K27" s="46">
        <v>0.11076764554353426</v>
      </c>
      <c r="L27" s="46">
        <v>3.9E-2</v>
      </c>
      <c r="M27" s="46">
        <v>3.7094281298299843E-2</v>
      </c>
    </row>
    <row r="28" spans="1:13" ht="15" customHeight="1">
      <c r="A28" s="57"/>
      <c r="B28" s="25" t="s">
        <v>204</v>
      </c>
      <c r="C28" s="67" t="s">
        <v>219</v>
      </c>
      <c r="D28" s="22">
        <v>5554</v>
      </c>
      <c r="E28" s="23">
        <v>88</v>
      </c>
      <c r="F28" s="24">
        <v>154</v>
      </c>
      <c r="G28" s="24">
        <v>3456</v>
      </c>
      <c r="H28" s="24">
        <v>1891</v>
      </c>
      <c r="I28" s="24">
        <v>974</v>
      </c>
      <c r="J28" s="24">
        <v>1218</v>
      </c>
      <c r="K28" s="24">
        <v>530</v>
      </c>
      <c r="L28" s="24">
        <v>383</v>
      </c>
      <c r="M28" s="24">
        <v>151</v>
      </c>
    </row>
    <row r="29" spans="1:13" ht="15" customHeight="1">
      <c r="A29" s="57"/>
      <c r="B29" s="25"/>
      <c r="C29" s="60"/>
      <c r="D29" s="32">
        <v>1</v>
      </c>
      <c r="E29" s="27">
        <v>1.5844436442203819E-2</v>
      </c>
      <c r="F29" s="28">
        <v>2.7727763773856679E-2</v>
      </c>
      <c r="G29" s="28">
        <v>0.62225423118473178</v>
      </c>
      <c r="H29" s="28">
        <v>0.34047533309326611</v>
      </c>
      <c r="I29" s="28">
        <v>0.17536910334893771</v>
      </c>
      <c r="J29" s="28">
        <v>0.21930140439323009</v>
      </c>
      <c r="K29" s="28">
        <v>9.5426719481454814E-2</v>
      </c>
      <c r="L29" s="28">
        <v>6.9000000000000006E-2</v>
      </c>
      <c r="M29" s="28">
        <v>2.7187612531508823E-2</v>
      </c>
    </row>
    <row r="30" spans="1:13" ht="15" customHeight="1">
      <c r="A30" s="57"/>
      <c r="B30" s="25"/>
      <c r="C30" s="59" t="s">
        <v>220</v>
      </c>
      <c r="D30" s="29">
        <v>4048</v>
      </c>
      <c r="E30" s="30">
        <v>3225</v>
      </c>
      <c r="F30" s="31">
        <v>174</v>
      </c>
      <c r="G30" s="31">
        <v>2113</v>
      </c>
      <c r="H30" s="31">
        <v>867</v>
      </c>
      <c r="I30" s="31">
        <v>375</v>
      </c>
      <c r="J30" s="31">
        <v>501</v>
      </c>
      <c r="K30" s="31">
        <v>154</v>
      </c>
      <c r="L30" s="31">
        <v>105</v>
      </c>
      <c r="M30" s="31">
        <v>120</v>
      </c>
    </row>
    <row r="31" spans="1:13" ht="15" customHeight="1">
      <c r="A31" s="57"/>
      <c r="B31" s="25"/>
      <c r="C31" s="60"/>
      <c r="D31" s="32">
        <v>1</v>
      </c>
      <c r="E31" s="27">
        <v>0.79668972332015808</v>
      </c>
      <c r="F31" s="28">
        <v>4.298418972332016E-2</v>
      </c>
      <c r="G31" s="28">
        <v>0.52198616600790515</v>
      </c>
      <c r="H31" s="28">
        <v>0.21417984189723321</v>
      </c>
      <c r="I31" s="28">
        <v>9.2638339920948623E-2</v>
      </c>
      <c r="J31" s="28">
        <v>0.12376482213438735</v>
      </c>
      <c r="K31" s="28">
        <v>3.8043478260869568E-2</v>
      </c>
      <c r="L31" s="28">
        <v>2.5999999999999999E-2</v>
      </c>
      <c r="M31" s="28">
        <v>2.9644268774703556E-2</v>
      </c>
    </row>
    <row r="32" spans="1:13" ht="15" customHeight="1">
      <c r="A32" s="57"/>
      <c r="B32" s="25"/>
      <c r="C32" s="59" t="s">
        <v>221</v>
      </c>
      <c r="D32" s="29">
        <v>378</v>
      </c>
      <c r="E32" s="30">
        <v>292</v>
      </c>
      <c r="F32" s="31">
        <v>51</v>
      </c>
      <c r="G32" s="31">
        <v>151</v>
      </c>
      <c r="H32" s="31">
        <v>86</v>
      </c>
      <c r="I32" s="31">
        <v>23</v>
      </c>
      <c r="J32" s="31">
        <v>48</v>
      </c>
      <c r="K32" s="31">
        <v>11</v>
      </c>
      <c r="L32" s="31">
        <v>8</v>
      </c>
      <c r="M32" s="31">
        <v>15</v>
      </c>
    </row>
    <row r="33" spans="1:13" ht="15" customHeight="1">
      <c r="A33" s="57"/>
      <c r="B33" s="25"/>
      <c r="C33" s="60"/>
      <c r="D33" s="32">
        <v>1</v>
      </c>
      <c r="E33" s="27">
        <v>0.77248677248677244</v>
      </c>
      <c r="F33" s="28">
        <v>0.13492063492063491</v>
      </c>
      <c r="G33" s="28">
        <v>0.39947089947089948</v>
      </c>
      <c r="H33" s="28">
        <v>0.2275132275132275</v>
      </c>
      <c r="I33" s="28">
        <v>6.0846560846560843E-2</v>
      </c>
      <c r="J33" s="28">
        <v>0.12698412698412698</v>
      </c>
      <c r="K33" s="28">
        <v>2.9100529100529099E-2</v>
      </c>
      <c r="L33" s="28">
        <v>2.1000000000000001E-2</v>
      </c>
      <c r="M33" s="28">
        <v>3.968253968253968E-2</v>
      </c>
    </row>
    <row r="34" spans="1:13" ht="15" customHeight="1">
      <c r="A34" s="57"/>
      <c r="B34" s="25"/>
      <c r="C34" s="59" t="s">
        <v>222</v>
      </c>
      <c r="D34" s="29">
        <v>3119</v>
      </c>
      <c r="E34" s="30">
        <v>527</v>
      </c>
      <c r="F34" s="31">
        <v>2455</v>
      </c>
      <c r="G34" s="31">
        <v>965</v>
      </c>
      <c r="H34" s="31">
        <v>653</v>
      </c>
      <c r="I34" s="31">
        <v>270</v>
      </c>
      <c r="J34" s="31">
        <v>326</v>
      </c>
      <c r="K34" s="31">
        <v>174</v>
      </c>
      <c r="L34" s="31">
        <v>91</v>
      </c>
      <c r="M34" s="31">
        <v>86</v>
      </c>
    </row>
    <row r="35" spans="1:13" ht="15" customHeight="1">
      <c r="A35" s="57"/>
      <c r="B35" s="43"/>
      <c r="C35" s="61"/>
      <c r="D35" s="44">
        <v>1</v>
      </c>
      <c r="E35" s="45">
        <v>0.16896441167040718</v>
      </c>
      <c r="F35" s="46">
        <v>0.78711125360692524</v>
      </c>
      <c r="G35" s="46">
        <v>0.30939403655017633</v>
      </c>
      <c r="H35" s="46">
        <v>0.20936197499198461</v>
      </c>
      <c r="I35" s="46">
        <v>8.6566207117665925E-2</v>
      </c>
      <c r="J35" s="46">
        <v>0.10452067970503366</v>
      </c>
      <c r="K35" s="46">
        <v>5.5787111253606927E-2</v>
      </c>
      <c r="L35" s="46">
        <v>2.9000000000000001E-2</v>
      </c>
      <c r="M35" s="46">
        <v>2.7572940044886182E-2</v>
      </c>
    </row>
    <row r="36" spans="1:13" ht="15" customHeight="1">
      <c r="A36" s="57"/>
      <c r="B36" s="25" t="s">
        <v>16</v>
      </c>
      <c r="C36" s="67" t="s">
        <v>223</v>
      </c>
      <c r="D36" s="22">
        <v>1205</v>
      </c>
      <c r="E36" s="23">
        <v>328</v>
      </c>
      <c r="F36" s="24">
        <v>210</v>
      </c>
      <c r="G36" s="24">
        <v>593</v>
      </c>
      <c r="H36" s="24">
        <v>406</v>
      </c>
      <c r="I36" s="24">
        <v>181</v>
      </c>
      <c r="J36" s="24">
        <v>289</v>
      </c>
      <c r="K36" s="24">
        <v>32</v>
      </c>
      <c r="L36" s="24">
        <v>65</v>
      </c>
      <c r="M36" s="24">
        <v>40</v>
      </c>
    </row>
    <row r="37" spans="1:13" ht="15" customHeight="1">
      <c r="A37" s="57"/>
      <c r="B37" s="25"/>
      <c r="C37" s="60"/>
      <c r="D37" s="32">
        <v>1</v>
      </c>
      <c r="E37" s="27">
        <v>0.2721991701244813</v>
      </c>
      <c r="F37" s="28">
        <v>0.17427385892116182</v>
      </c>
      <c r="G37" s="28">
        <v>0.49211618257261408</v>
      </c>
      <c r="H37" s="28">
        <v>0.33692946058091289</v>
      </c>
      <c r="I37" s="28">
        <v>0.15020746887966804</v>
      </c>
      <c r="J37" s="28">
        <v>0.23983402489626557</v>
      </c>
      <c r="K37" s="28">
        <v>2.6556016597510373E-2</v>
      </c>
      <c r="L37" s="28">
        <v>5.3999999999999999E-2</v>
      </c>
      <c r="M37" s="28">
        <v>3.3195020746887967E-2</v>
      </c>
    </row>
    <row r="38" spans="1:13" ht="15" customHeight="1">
      <c r="A38" s="57"/>
      <c r="B38" s="25"/>
      <c r="C38" s="68" t="s">
        <v>224</v>
      </c>
      <c r="D38" s="29">
        <v>1546</v>
      </c>
      <c r="E38" s="30">
        <v>513</v>
      </c>
      <c r="F38" s="31">
        <v>324</v>
      </c>
      <c r="G38" s="31">
        <v>728</v>
      </c>
      <c r="H38" s="31">
        <v>485</v>
      </c>
      <c r="I38" s="31">
        <v>249</v>
      </c>
      <c r="J38" s="31">
        <v>333</v>
      </c>
      <c r="K38" s="31">
        <v>64</v>
      </c>
      <c r="L38" s="31">
        <v>67</v>
      </c>
      <c r="M38" s="31">
        <v>42</v>
      </c>
    </row>
    <row r="39" spans="1:13" ht="15" customHeight="1">
      <c r="A39" s="57"/>
      <c r="B39" s="25"/>
      <c r="C39" s="60"/>
      <c r="D39" s="32">
        <v>1</v>
      </c>
      <c r="E39" s="27">
        <v>0.3318240620957309</v>
      </c>
      <c r="F39" s="28">
        <v>0.20957309184993531</v>
      </c>
      <c r="G39" s="28">
        <v>0.47089262613195343</v>
      </c>
      <c r="H39" s="28">
        <v>0.31371280724450196</v>
      </c>
      <c r="I39" s="28">
        <v>0.16106080206985771</v>
      </c>
      <c r="J39" s="28">
        <v>0.21539456662354464</v>
      </c>
      <c r="K39" s="28">
        <v>4.1397153945666239E-2</v>
      </c>
      <c r="L39" s="28">
        <v>4.2999999999999997E-2</v>
      </c>
      <c r="M39" s="28">
        <v>2.7166882276843468E-2</v>
      </c>
    </row>
    <row r="40" spans="1:13" ht="15" customHeight="1">
      <c r="A40" s="57"/>
      <c r="B40" s="25"/>
      <c r="C40" s="59" t="s">
        <v>225</v>
      </c>
      <c r="D40" s="29">
        <v>12779</v>
      </c>
      <c r="E40" s="30">
        <v>3667</v>
      </c>
      <c r="F40" s="31">
        <v>3613</v>
      </c>
      <c r="G40" s="31">
        <v>6063</v>
      </c>
      <c r="H40" s="31">
        <v>3270</v>
      </c>
      <c r="I40" s="31">
        <v>1355</v>
      </c>
      <c r="J40" s="31">
        <v>1711</v>
      </c>
      <c r="K40" s="31">
        <v>1196</v>
      </c>
      <c r="L40" s="31">
        <v>544</v>
      </c>
      <c r="M40" s="31">
        <v>359</v>
      </c>
    </row>
    <row r="41" spans="1:13" ht="15" customHeight="1">
      <c r="A41" s="57"/>
      <c r="B41" s="43"/>
      <c r="C41" s="61"/>
      <c r="D41" s="44">
        <v>1</v>
      </c>
      <c r="E41" s="45">
        <v>0.28695516081070505</v>
      </c>
      <c r="F41" s="46">
        <v>0.28272947804992565</v>
      </c>
      <c r="G41" s="46">
        <v>0.47445026997417639</v>
      </c>
      <c r="H41" s="46">
        <v>0.25588856718053055</v>
      </c>
      <c r="I41" s="46">
        <v>0.10603333594177948</v>
      </c>
      <c r="J41" s="46">
        <v>0.13389154080914001</v>
      </c>
      <c r="K41" s="46">
        <v>9.3591047812817907E-2</v>
      </c>
      <c r="L41" s="46">
        <v>4.2999999999999997E-2</v>
      </c>
      <c r="M41" s="46">
        <v>2.8092965020737146E-2</v>
      </c>
    </row>
    <row r="42" spans="1:13" ht="15" customHeight="1">
      <c r="A42" s="57"/>
      <c r="B42" s="25" t="s">
        <v>12</v>
      </c>
      <c r="C42" s="67" t="s">
        <v>226</v>
      </c>
      <c r="D42" s="22">
        <v>497</v>
      </c>
      <c r="E42" s="37">
        <v>119</v>
      </c>
      <c r="F42" s="38">
        <v>133</v>
      </c>
      <c r="G42" s="38">
        <v>206</v>
      </c>
      <c r="H42" s="38">
        <v>146</v>
      </c>
      <c r="I42" s="38">
        <v>61</v>
      </c>
      <c r="J42" s="38">
        <v>71</v>
      </c>
      <c r="K42" s="38">
        <v>47</v>
      </c>
      <c r="L42" s="38">
        <v>21</v>
      </c>
      <c r="M42" s="38">
        <v>15</v>
      </c>
    </row>
    <row r="43" spans="1:13" ht="15" customHeight="1">
      <c r="A43" s="57"/>
      <c r="B43" s="25"/>
      <c r="C43" s="60"/>
      <c r="D43" s="32">
        <v>1</v>
      </c>
      <c r="E43" s="27">
        <v>0.23943661971830985</v>
      </c>
      <c r="F43" s="28">
        <v>0.26760563380281688</v>
      </c>
      <c r="G43" s="28">
        <v>0.41448692152917505</v>
      </c>
      <c r="H43" s="28">
        <v>0.29376257545271628</v>
      </c>
      <c r="I43" s="28">
        <v>0.1227364185110664</v>
      </c>
      <c r="J43" s="28">
        <v>0.14285714285714285</v>
      </c>
      <c r="K43" s="28">
        <v>9.4567404426559351E-2</v>
      </c>
      <c r="L43" s="28">
        <v>4.2000000000000003E-2</v>
      </c>
      <c r="M43" s="28">
        <v>3.0181086519114688E-2</v>
      </c>
    </row>
    <row r="44" spans="1:13" ht="15" customHeight="1">
      <c r="A44" s="57"/>
      <c r="B44" s="25"/>
      <c r="C44" s="59" t="s">
        <v>227</v>
      </c>
      <c r="D44" s="29">
        <v>8147</v>
      </c>
      <c r="E44" s="39">
        <v>2169</v>
      </c>
      <c r="F44" s="40">
        <v>2299</v>
      </c>
      <c r="G44" s="40">
        <v>3949</v>
      </c>
      <c r="H44" s="40">
        <v>2217</v>
      </c>
      <c r="I44" s="40">
        <v>966</v>
      </c>
      <c r="J44" s="40">
        <v>1241</v>
      </c>
      <c r="K44" s="40">
        <v>731</v>
      </c>
      <c r="L44" s="40">
        <v>296</v>
      </c>
      <c r="M44" s="40">
        <v>148</v>
      </c>
    </row>
    <row r="45" spans="1:13" ht="15" customHeight="1">
      <c r="A45" s="57"/>
      <c r="B45" s="25"/>
      <c r="C45" s="60"/>
      <c r="D45" s="32">
        <v>1</v>
      </c>
      <c r="E45" s="27">
        <v>0.26623296919111328</v>
      </c>
      <c r="F45" s="28">
        <v>0.28218976310298272</v>
      </c>
      <c r="G45" s="28">
        <v>0.48471830121517123</v>
      </c>
      <c r="H45" s="28">
        <v>0.27212470848164971</v>
      </c>
      <c r="I45" s="28">
        <v>0.11857125322204493</v>
      </c>
      <c r="J45" s="28">
        <v>0.15232600957407635</v>
      </c>
      <c r="K45" s="28">
        <v>8.9726279612127161E-2</v>
      </c>
      <c r="L45" s="28">
        <v>3.5999999999999997E-2</v>
      </c>
      <c r="M45" s="28">
        <v>1.8166196145820549E-2</v>
      </c>
    </row>
    <row r="46" spans="1:13" ht="15" customHeight="1">
      <c r="A46" s="57"/>
      <c r="B46" s="25"/>
      <c r="C46" s="59" t="s">
        <v>228</v>
      </c>
      <c r="D46" s="29">
        <v>5197</v>
      </c>
      <c r="E46" s="39">
        <v>1614</v>
      </c>
      <c r="F46" s="40">
        <v>1302</v>
      </c>
      <c r="G46" s="40">
        <v>2533</v>
      </c>
      <c r="H46" s="40">
        <v>1422</v>
      </c>
      <c r="I46" s="40">
        <v>628</v>
      </c>
      <c r="J46" s="40">
        <v>858</v>
      </c>
      <c r="K46" s="40">
        <v>387</v>
      </c>
      <c r="L46" s="40">
        <v>251</v>
      </c>
      <c r="M46" s="40">
        <v>126</v>
      </c>
    </row>
    <row r="47" spans="1:13" ht="15" customHeight="1">
      <c r="A47" s="57"/>
      <c r="B47" s="25"/>
      <c r="C47" s="60"/>
      <c r="D47" s="32">
        <v>1</v>
      </c>
      <c r="E47" s="27">
        <v>0.31056378680007696</v>
      </c>
      <c r="F47" s="28">
        <v>0.25052915143351934</v>
      </c>
      <c r="G47" s="28">
        <v>0.48739657494708488</v>
      </c>
      <c r="H47" s="28">
        <v>0.27361939580527228</v>
      </c>
      <c r="I47" s="28">
        <v>0.12083894554550702</v>
      </c>
      <c r="J47" s="28">
        <v>0.16509524725803348</v>
      </c>
      <c r="K47" s="28">
        <v>7.4466038098903217E-2</v>
      </c>
      <c r="L47" s="28">
        <v>4.8000000000000001E-2</v>
      </c>
      <c r="M47" s="28">
        <v>2.4244756590340581E-2</v>
      </c>
    </row>
    <row r="48" spans="1:13" ht="15" customHeight="1">
      <c r="A48" s="57"/>
      <c r="B48" s="25"/>
      <c r="C48" s="59" t="s">
        <v>229</v>
      </c>
      <c r="D48" s="29">
        <v>1858</v>
      </c>
      <c r="E48" s="39">
        <v>687</v>
      </c>
      <c r="F48" s="40">
        <v>471</v>
      </c>
      <c r="G48" s="40">
        <v>829</v>
      </c>
      <c r="H48" s="40">
        <v>457</v>
      </c>
      <c r="I48" s="40">
        <v>156</v>
      </c>
      <c r="J48" s="40">
        <v>216</v>
      </c>
      <c r="K48" s="40">
        <v>136</v>
      </c>
      <c r="L48" s="40">
        <v>112</v>
      </c>
      <c r="M48" s="40">
        <v>56</v>
      </c>
    </row>
    <row r="49" spans="1:13" ht="15" customHeight="1">
      <c r="A49" s="57"/>
      <c r="B49" s="43"/>
      <c r="C49" s="61"/>
      <c r="D49" s="44">
        <v>1</v>
      </c>
      <c r="E49" s="45">
        <v>0.3697524219590958</v>
      </c>
      <c r="F49" s="46">
        <v>0.25349838536060282</v>
      </c>
      <c r="G49" s="46">
        <v>0.44617868675995692</v>
      </c>
      <c r="H49" s="46">
        <v>0.24596340150699678</v>
      </c>
      <c r="I49" s="46">
        <v>8.3961248654467163E-2</v>
      </c>
      <c r="J49" s="46">
        <v>0.116254036598493</v>
      </c>
      <c r="K49" s="46">
        <v>7.3196986006458561E-2</v>
      </c>
      <c r="L49" s="46">
        <v>0.06</v>
      </c>
      <c r="M49" s="46">
        <v>3.0139935414424113E-2</v>
      </c>
    </row>
    <row r="50" spans="1:13" ht="15" customHeight="1">
      <c r="A50" s="57"/>
      <c r="B50" s="25" t="s">
        <v>205</v>
      </c>
      <c r="C50" s="67" t="s">
        <v>2</v>
      </c>
      <c r="D50" s="22">
        <v>2851</v>
      </c>
      <c r="E50" s="23">
        <v>855</v>
      </c>
      <c r="F50" s="24">
        <v>730</v>
      </c>
      <c r="G50" s="24">
        <v>1290</v>
      </c>
      <c r="H50" s="24">
        <v>733</v>
      </c>
      <c r="I50" s="24">
        <v>276</v>
      </c>
      <c r="J50" s="24">
        <v>451</v>
      </c>
      <c r="K50" s="24">
        <v>245</v>
      </c>
      <c r="L50" s="24">
        <v>97</v>
      </c>
      <c r="M50" s="24">
        <v>152</v>
      </c>
    </row>
    <row r="51" spans="1:13" ht="15" customHeight="1">
      <c r="A51" s="57"/>
      <c r="B51" s="25"/>
      <c r="C51" s="60"/>
      <c r="D51" s="32">
        <v>1</v>
      </c>
      <c r="E51" s="27">
        <v>0.29989477376359175</v>
      </c>
      <c r="F51" s="28">
        <v>0.256050508593476</v>
      </c>
      <c r="G51" s="28">
        <v>0.45247281655559451</v>
      </c>
      <c r="H51" s="28">
        <v>0.25710277095755873</v>
      </c>
      <c r="I51" s="28">
        <v>9.6808137495615579E-2</v>
      </c>
      <c r="J51" s="28">
        <v>0.15819010873377762</v>
      </c>
      <c r="K51" s="28">
        <v>8.5934759733426874E-2</v>
      </c>
      <c r="L51" s="28">
        <v>3.4000000000000002E-2</v>
      </c>
      <c r="M51" s="28">
        <v>5.3314626446860754E-2</v>
      </c>
    </row>
    <row r="52" spans="1:13" ht="15" customHeight="1">
      <c r="A52" s="57"/>
      <c r="B52" s="25"/>
      <c r="C52" s="59" t="s">
        <v>230</v>
      </c>
      <c r="D52" s="29">
        <v>1975</v>
      </c>
      <c r="E52" s="30">
        <v>556</v>
      </c>
      <c r="F52" s="31">
        <v>540</v>
      </c>
      <c r="G52" s="31">
        <v>1076</v>
      </c>
      <c r="H52" s="31">
        <v>552</v>
      </c>
      <c r="I52" s="31">
        <v>273</v>
      </c>
      <c r="J52" s="31">
        <v>336</v>
      </c>
      <c r="K52" s="31">
        <v>123</v>
      </c>
      <c r="L52" s="31">
        <v>72</v>
      </c>
      <c r="M52" s="31">
        <v>25</v>
      </c>
    </row>
    <row r="53" spans="1:13" ht="15" customHeight="1">
      <c r="A53" s="57"/>
      <c r="B53" s="25"/>
      <c r="C53" s="60"/>
      <c r="D53" s="32">
        <v>1</v>
      </c>
      <c r="E53" s="27">
        <v>0.28151898734177216</v>
      </c>
      <c r="F53" s="28">
        <v>0.27341772151898736</v>
      </c>
      <c r="G53" s="28">
        <v>0.54481012658227845</v>
      </c>
      <c r="H53" s="28">
        <v>0.27949367088607596</v>
      </c>
      <c r="I53" s="28">
        <v>0.13822784810126582</v>
      </c>
      <c r="J53" s="28">
        <v>0.17012658227848101</v>
      </c>
      <c r="K53" s="28">
        <v>6.2278481012658225E-2</v>
      </c>
      <c r="L53" s="28">
        <v>3.5999999999999997E-2</v>
      </c>
      <c r="M53" s="28">
        <v>1.2658227848101266E-2</v>
      </c>
    </row>
    <row r="54" spans="1:13" ht="15" customHeight="1">
      <c r="A54" s="57"/>
      <c r="B54" s="25"/>
      <c r="C54" s="59" t="s">
        <v>231</v>
      </c>
      <c r="D54" s="29">
        <v>923</v>
      </c>
      <c r="E54" s="30">
        <v>273</v>
      </c>
      <c r="F54" s="31">
        <v>248</v>
      </c>
      <c r="G54" s="31">
        <v>436</v>
      </c>
      <c r="H54" s="31">
        <v>262</v>
      </c>
      <c r="I54" s="31">
        <v>147</v>
      </c>
      <c r="J54" s="31">
        <v>155</v>
      </c>
      <c r="K54" s="31">
        <v>58</v>
      </c>
      <c r="L54" s="31">
        <v>41</v>
      </c>
      <c r="M54" s="31">
        <v>22</v>
      </c>
    </row>
    <row r="55" spans="1:13" ht="15" customHeight="1">
      <c r="A55" s="57"/>
      <c r="B55" s="25"/>
      <c r="C55" s="60"/>
      <c r="D55" s="32">
        <v>1</v>
      </c>
      <c r="E55" s="27">
        <v>0.29577464788732394</v>
      </c>
      <c r="F55" s="28">
        <v>0.26868905742145177</v>
      </c>
      <c r="G55" s="28">
        <v>0.47237269772481039</v>
      </c>
      <c r="H55" s="28">
        <v>0.28385698808234022</v>
      </c>
      <c r="I55" s="28">
        <v>0.15926327193932827</v>
      </c>
      <c r="J55" s="28">
        <v>0.16793066088840736</v>
      </c>
      <c r="K55" s="28">
        <v>6.2838569880823397E-2</v>
      </c>
      <c r="L55" s="28">
        <v>4.3999999999999997E-2</v>
      </c>
      <c r="M55" s="28">
        <v>2.3835319609967497E-2</v>
      </c>
    </row>
    <row r="56" spans="1:13" ht="15" customHeight="1">
      <c r="A56" s="57"/>
      <c r="B56" s="25"/>
      <c r="C56" s="59" t="s">
        <v>8</v>
      </c>
      <c r="D56" s="29">
        <v>1215</v>
      </c>
      <c r="E56" s="30">
        <v>382</v>
      </c>
      <c r="F56" s="31">
        <v>346</v>
      </c>
      <c r="G56" s="31">
        <v>597</v>
      </c>
      <c r="H56" s="31">
        <v>358</v>
      </c>
      <c r="I56" s="31">
        <v>172</v>
      </c>
      <c r="J56" s="31">
        <v>216</v>
      </c>
      <c r="K56" s="31">
        <v>87</v>
      </c>
      <c r="L56" s="31">
        <v>46</v>
      </c>
      <c r="M56" s="31">
        <v>42</v>
      </c>
    </row>
    <row r="57" spans="1:13" ht="15" customHeight="1">
      <c r="A57" s="57"/>
      <c r="B57" s="25"/>
      <c r="C57" s="60"/>
      <c r="D57" s="32">
        <v>1</v>
      </c>
      <c r="E57" s="27">
        <v>0.31440329218106994</v>
      </c>
      <c r="F57" s="28">
        <v>0.28477366255144032</v>
      </c>
      <c r="G57" s="28">
        <v>0.49135802469135803</v>
      </c>
      <c r="H57" s="28">
        <v>0.2946502057613169</v>
      </c>
      <c r="I57" s="28">
        <v>0.14156378600823044</v>
      </c>
      <c r="J57" s="28">
        <v>0.17777777777777778</v>
      </c>
      <c r="K57" s="28">
        <v>7.160493827160494E-2</v>
      </c>
      <c r="L57" s="28">
        <v>3.7999999999999999E-2</v>
      </c>
      <c r="M57" s="28">
        <v>3.4567901234567898E-2</v>
      </c>
    </row>
    <row r="58" spans="1:13" ht="15" customHeight="1">
      <c r="A58" s="57"/>
      <c r="B58" s="25"/>
      <c r="C58" s="59" t="s">
        <v>232</v>
      </c>
      <c r="D58" s="29">
        <v>2062</v>
      </c>
      <c r="E58" s="30">
        <v>666</v>
      </c>
      <c r="F58" s="31">
        <v>498</v>
      </c>
      <c r="G58" s="31">
        <v>967</v>
      </c>
      <c r="H58" s="31">
        <v>540</v>
      </c>
      <c r="I58" s="31">
        <v>238</v>
      </c>
      <c r="J58" s="31">
        <v>286</v>
      </c>
      <c r="K58" s="31">
        <v>190</v>
      </c>
      <c r="L58" s="31">
        <v>76</v>
      </c>
      <c r="M58" s="31">
        <v>103</v>
      </c>
    </row>
    <row r="59" spans="1:13" ht="15" customHeight="1">
      <c r="A59" s="57"/>
      <c r="B59" s="25"/>
      <c r="C59" s="60"/>
      <c r="D59" s="32">
        <v>1</v>
      </c>
      <c r="E59" s="27">
        <v>0.32298739088263823</v>
      </c>
      <c r="F59" s="28">
        <v>0.24151309408341415</v>
      </c>
      <c r="G59" s="28">
        <v>0.46896217264791462</v>
      </c>
      <c r="H59" s="28">
        <v>0.26188166828322018</v>
      </c>
      <c r="I59" s="28">
        <v>0.11542192046556742</v>
      </c>
      <c r="J59" s="28">
        <v>0.13870029097963144</v>
      </c>
      <c r="K59" s="28">
        <v>9.2143549951503395E-2</v>
      </c>
      <c r="L59" s="28">
        <v>3.6999999999999998E-2</v>
      </c>
      <c r="M59" s="28">
        <v>4.995150339476237E-2</v>
      </c>
    </row>
    <row r="60" spans="1:13" ht="15" customHeight="1">
      <c r="A60" s="57"/>
      <c r="B60" s="25"/>
      <c r="C60" s="59" t="s">
        <v>14</v>
      </c>
      <c r="D60" s="29">
        <v>1141</v>
      </c>
      <c r="E60" s="30">
        <v>364</v>
      </c>
      <c r="F60" s="31">
        <v>280</v>
      </c>
      <c r="G60" s="31">
        <v>582</v>
      </c>
      <c r="H60" s="31">
        <v>264</v>
      </c>
      <c r="I60" s="31">
        <v>124</v>
      </c>
      <c r="J60" s="31">
        <v>178</v>
      </c>
      <c r="K60" s="31">
        <v>99</v>
      </c>
      <c r="L60" s="31">
        <v>54</v>
      </c>
      <c r="M60" s="31">
        <v>14</v>
      </c>
    </row>
    <row r="61" spans="1:13" ht="15" customHeight="1">
      <c r="A61" s="57"/>
      <c r="B61" s="25"/>
      <c r="C61" s="60"/>
      <c r="D61" s="32">
        <v>1</v>
      </c>
      <c r="E61" s="27">
        <v>0.31901840490797545</v>
      </c>
      <c r="F61" s="28">
        <v>0.24539877300613497</v>
      </c>
      <c r="G61" s="28">
        <v>0.51007887817703768</v>
      </c>
      <c r="H61" s="28">
        <v>0.23137598597721298</v>
      </c>
      <c r="I61" s="28">
        <v>0.10867659947414549</v>
      </c>
      <c r="J61" s="28">
        <v>0.15600350569675722</v>
      </c>
      <c r="K61" s="28">
        <v>8.6765994741454869E-2</v>
      </c>
      <c r="L61" s="28">
        <v>4.7E-2</v>
      </c>
      <c r="M61" s="28">
        <v>1.2269938650306749E-2</v>
      </c>
    </row>
    <row r="62" spans="1:13" ht="15" customHeight="1">
      <c r="A62" s="57"/>
      <c r="B62" s="25"/>
      <c r="C62" s="59" t="s">
        <v>5</v>
      </c>
      <c r="D62" s="29">
        <v>2265</v>
      </c>
      <c r="E62" s="30">
        <v>648</v>
      </c>
      <c r="F62" s="31">
        <v>548</v>
      </c>
      <c r="G62" s="31">
        <v>1076</v>
      </c>
      <c r="H62" s="31">
        <v>589</v>
      </c>
      <c r="I62" s="31">
        <v>228</v>
      </c>
      <c r="J62" s="31">
        <v>306</v>
      </c>
      <c r="K62" s="31">
        <v>161</v>
      </c>
      <c r="L62" s="31">
        <v>93</v>
      </c>
      <c r="M62" s="31">
        <v>77</v>
      </c>
    </row>
    <row r="63" spans="1:13" ht="15" customHeight="1">
      <c r="A63" s="57"/>
      <c r="B63" s="25"/>
      <c r="C63" s="60"/>
      <c r="D63" s="32">
        <v>1</v>
      </c>
      <c r="E63" s="27">
        <v>0.28609271523178809</v>
      </c>
      <c r="F63" s="28">
        <v>0.24194260485651214</v>
      </c>
      <c r="G63" s="28">
        <v>0.47505518763796911</v>
      </c>
      <c r="H63" s="28">
        <v>0.26004415011037529</v>
      </c>
      <c r="I63" s="28">
        <v>0.10066225165562914</v>
      </c>
      <c r="J63" s="28">
        <v>0.13509933774834437</v>
      </c>
      <c r="K63" s="28">
        <v>7.1081677704194254E-2</v>
      </c>
      <c r="L63" s="28">
        <v>4.1000000000000002E-2</v>
      </c>
      <c r="M63" s="28">
        <v>3.399558498896247E-2</v>
      </c>
    </row>
    <row r="64" spans="1:13" ht="15" customHeight="1">
      <c r="A64" s="57"/>
      <c r="B64" s="25"/>
      <c r="C64" s="59" t="s">
        <v>11</v>
      </c>
      <c r="D64" s="29">
        <v>1187</v>
      </c>
      <c r="E64" s="30">
        <v>343</v>
      </c>
      <c r="F64" s="31">
        <v>313</v>
      </c>
      <c r="G64" s="31">
        <v>558</v>
      </c>
      <c r="H64" s="31">
        <v>335</v>
      </c>
      <c r="I64" s="31">
        <v>122</v>
      </c>
      <c r="J64" s="31">
        <v>166</v>
      </c>
      <c r="K64" s="31">
        <v>102</v>
      </c>
      <c r="L64" s="31">
        <v>65</v>
      </c>
      <c r="M64" s="31">
        <v>15</v>
      </c>
    </row>
    <row r="65" spans="1:13" ht="15" customHeight="1">
      <c r="A65" s="57"/>
      <c r="B65" s="25"/>
      <c r="C65" s="60"/>
      <c r="D65" s="32">
        <v>1</v>
      </c>
      <c r="E65" s="27">
        <v>0.2889637742207245</v>
      </c>
      <c r="F65" s="28">
        <v>0.26368997472620048</v>
      </c>
      <c r="G65" s="28">
        <v>0.47009267059814658</v>
      </c>
      <c r="H65" s="28">
        <v>0.2822240943555181</v>
      </c>
      <c r="I65" s="28">
        <v>0.10278011794439765</v>
      </c>
      <c r="J65" s="28">
        <v>0.13984835720303285</v>
      </c>
      <c r="K65" s="28">
        <v>8.5930918281381635E-2</v>
      </c>
      <c r="L65" s="28">
        <v>5.5E-2</v>
      </c>
      <c r="M65" s="28">
        <v>1.2636899747262006E-2</v>
      </c>
    </row>
    <row r="66" spans="1:13" ht="15" customHeight="1">
      <c r="A66" s="57"/>
      <c r="B66" s="25"/>
      <c r="C66" s="59" t="s">
        <v>18</v>
      </c>
      <c r="D66" s="29">
        <v>2539</v>
      </c>
      <c r="E66" s="30">
        <v>586</v>
      </c>
      <c r="F66" s="31">
        <v>778</v>
      </c>
      <c r="G66" s="31">
        <v>1045</v>
      </c>
      <c r="H66" s="31">
        <v>693</v>
      </c>
      <c r="I66" s="31">
        <v>269</v>
      </c>
      <c r="J66" s="31">
        <v>342</v>
      </c>
      <c r="K66" s="31">
        <v>259</v>
      </c>
      <c r="L66" s="31">
        <v>155</v>
      </c>
      <c r="M66" s="31">
        <v>75</v>
      </c>
    </row>
    <row r="67" spans="1:13" ht="15" customHeight="1">
      <c r="A67" s="57"/>
      <c r="B67" s="43"/>
      <c r="C67" s="61"/>
      <c r="D67" s="44">
        <v>1</v>
      </c>
      <c r="E67" s="45">
        <v>0.23079952737298148</v>
      </c>
      <c r="F67" s="46">
        <v>0.30641985033477748</v>
      </c>
      <c r="G67" s="46">
        <v>0.41157936195352501</v>
      </c>
      <c r="H67" s="46">
        <v>0.27294210319023238</v>
      </c>
      <c r="I67" s="46">
        <v>0.10594722331626624</v>
      </c>
      <c r="J67" s="46">
        <v>0.13469870027569911</v>
      </c>
      <c r="K67" s="46">
        <v>0.10200866482867271</v>
      </c>
      <c r="L67" s="46">
        <v>6.0999999999999999E-2</v>
      </c>
      <c r="M67" s="46">
        <v>2.9539188656951557E-2</v>
      </c>
    </row>
    <row r="68" spans="1:13" ht="15" customHeight="1">
      <c r="A68" s="57"/>
      <c r="B68" s="25" t="s">
        <v>206</v>
      </c>
      <c r="C68" s="67" t="s">
        <v>233</v>
      </c>
      <c r="D68" s="22">
        <v>2952</v>
      </c>
      <c r="E68" s="23">
        <v>727</v>
      </c>
      <c r="F68" s="24">
        <v>545</v>
      </c>
      <c r="G68" s="24">
        <v>1539</v>
      </c>
      <c r="H68" s="24">
        <v>966</v>
      </c>
      <c r="I68" s="24">
        <v>484</v>
      </c>
      <c r="J68" s="24">
        <v>778</v>
      </c>
      <c r="K68" s="24">
        <v>131</v>
      </c>
      <c r="L68" s="24">
        <v>138</v>
      </c>
      <c r="M68" s="24">
        <v>82</v>
      </c>
    </row>
    <row r="69" spans="1:13" ht="15" customHeight="1">
      <c r="A69" s="57"/>
      <c r="B69" s="25"/>
      <c r="C69" s="60"/>
      <c r="D69" s="32">
        <v>1</v>
      </c>
      <c r="E69" s="27">
        <v>0.24627371273712736</v>
      </c>
      <c r="F69" s="28">
        <v>0.18462059620596205</v>
      </c>
      <c r="G69" s="28">
        <v>0.52134146341463417</v>
      </c>
      <c r="H69" s="28">
        <v>0.32723577235772355</v>
      </c>
      <c r="I69" s="28">
        <v>0.16395663956639567</v>
      </c>
      <c r="J69" s="28">
        <v>0.26355013550135503</v>
      </c>
      <c r="K69" s="28">
        <v>4.4376693766937668E-2</v>
      </c>
      <c r="L69" s="28">
        <v>4.7E-2</v>
      </c>
      <c r="M69" s="28">
        <v>2.7777777777777776E-2</v>
      </c>
    </row>
    <row r="70" spans="1:13" ht="15" customHeight="1">
      <c r="A70" s="57"/>
      <c r="B70" s="25"/>
      <c r="C70" s="59" t="s">
        <v>234</v>
      </c>
      <c r="D70" s="29">
        <v>2912</v>
      </c>
      <c r="E70" s="30">
        <v>726</v>
      </c>
      <c r="F70" s="31">
        <v>640</v>
      </c>
      <c r="G70" s="31">
        <v>1525</v>
      </c>
      <c r="H70" s="31">
        <v>962</v>
      </c>
      <c r="I70" s="31">
        <v>485</v>
      </c>
      <c r="J70" s="31">
        <v>690</v>
      </c>
      <c r="K70" s="31">
        <v>135</v>
      </c>
      <c r="L70" s="31">
        <v>149</v>
      </c>
      <c r="M70" s="31">
        <v>64</v>
      </c>
    </row>
    <row r="71" spans="1:13" ht="15" customHeight="1">
      <c r="A71" s="57"/>
      <c r="B71" s="25"/>
      <c r="C71" s="60"/>
      <c r="D71" s="32">
        <v>1</v>
      </c>
      <c r="E71" s="27">
        <v>0.24931318681318682</v>
      </c>
      <c r="F71" s="28">
        <v>0.21978021978021978</v>
      </c>
      <c r="G71" s="28">
        <v>0.52369505494505497</v>
      </c>
      <c r="H71" s="28">
        <v>0.33035714285714285</v>
      </c>
      <c r="I71" s="28">
        <v>0.16655219780219779</v>
      </c>
      <c r="J71" s="28">
        <v>0.23695054945054944</v>
      </c>
      <c r="K71" s="28">
        <v>4.6359890109890112E-2</v>
      </c>
      <c r="L71" s="28">
        <v>5.0999999999999997E-2</v>
      </c>
      <c r="M71" s="28">
        <v>2.197802197802198E-2</v>
      </c>
    </row>
    <row r="72" spans="1:13" ht="15" customHeight="1">
      <c r="A72" s="57"/>
      <c r="B72" s="25"/>
      <c r="C72" s="59" t="s">
        <v>235</v>
      </c>
      <c r="D72" s="29">
        <v>3812</v>
      </c>
      <c r="E72" s="30">
        <v>1135</v>
      </c>
      <c r="F72" s="31">
        <v>1042</v>
      </c>
      <c r="G72" s="31">
        <v>1897</v>
      </c>
      <c r="H72" s="31">
        <v>1018</v>
      </c>
      <c r="I72" s="31">
        <v>451</v>
      </c>
      <c r="J72" s="31">
        <v>455</v>
      </c>
      <c r="K72" s="31">
        <v>296</v>
      </c>
      <c r="L72" s="31">
        <v>132</v>
      </c>
      <c r="M72" s="31">
        <v>80</v>
      </c>
    </row>
    <row r="73" spans="1:13" ht="15" customHeight="1">
      <c r="A73" s="57"/>
      <c r="B73" s="25"/>
      <c r="C73" s="60"/>
      <c r="D73" s="32">
        <v>1</v>
      </c>
      <c r="E73" s="27">
        <v>0.29774396642182582</v>
      </c>
      <c r="F73" s="28">
        <v>0.27334732423924452</v>
      </c>
      <c r="G73" s="28">
        <v>0.49763903462749215</v>
      </c>
      <c r="H73" s="28">
        <v>0.26705141657922349</v>
      </c>
      <c r="I73" s="28">
        <v>0.1183105981112277</v>
      </c>
      <c r="J73" s="28">
        <v>0.11935991605456453</v>
      </c>
      <c r="K73" s="28">
        <v>7.7649527806925495E-2</v>
      </c>
      <c r="L73" s="28">
        <v>3.5000000000000003E-2</v>
      </c>
      <c r="M73" s="28">
        <v>2.098635886673662E-2</v>
      </c>
    </row>
    <row r="74" spans="1:13" ht="15" customHeight="1">
      <c r="A74" s="57"/>
      <c r="B74" s="25"/>
      <c r="C74" s="59" t="s">
        <v>236</v>
      </c>
      <c r="D74" s="29">
        <v>2750</v>
      </c>
      <c r="E74" s="30">
        <v>888</v>
      </c>
      <c r="F74" s="31">
        <v>837</v>
      </c>
      <c r="G74" s="31">
        <v>1263</v>
      </c>
      <c r="H74" s="31">
        <v>654</v>
      </c>
      <c r="I74" s="31">
        <v>213</v>
      </c>
      <c r="J74" s="31">
        <v>284</v>
      </c>
      <c r="K74" s="31">
        <v>265</v>
      </c>
      <c r="L74" s="31">
        <v>116</v>
      </c>
      <c r="M74" s="31">
        <v>81</v>
      </c>
    </row>
    <row r="75" spans="1:13" ht="15" customHeight="1">
      <c r="A75" s="57"/>
      <c r="B75" s="25"/>
      <c r="C75" s="60"/>
      <c r="D75" s="32">
        <v>1</v>
      </c>
      <c r="E75" s="27">
        <v>0.32290909090909092</v>
      </c>
      <c r="F75" s="28">
        <v>0.30436363636363634</v>
      </c>
      <c r="G75" s="28">
        <v>0.45927272727272728</v>
      </c>
      <c r="H75" s="28">
        <v>0.23781818181818182</v>
      </c>
      <c r="I75" s="28">
        <v>7.7454545454545456E-2</v>
      </c>
      <c r="J75" s="28">
        <v>0.10327272727272727</v>
      </c>
      <c r="K75" s="28">
        <v>9.636363636363636E-2</v>
      </c>
      <c r="L75" s="28">
        <v>4.2000000000000003E-2</v>
      </c>
      <c r="M75" s="28">
        <v>2.9454545454545455E-2</v>
      </c>
    </row>
    <row r="76" spans="1:13" ht="15" customHeight="1">
      <c r="A76" s="57"/>
      <c r="B76" s="25"/>
      <c r="C76" s="59" t="s">
        <v>237</v>
      </c>
      <c r="D76" s="29">
        <v>1585</v>
      </c>
      <c r="E76" s="30">
        <v>518</v>
      </c>
      <c r="F76" s="31">
        <v>564</v>
      </c>
      <c r="G76" s="31">
        <v>648</v>
      </c>
      <c r="H76" s="31">
        <v>333</v>
      </c>
      <c r="I76" s="31">
        <v>115</v>
      </c>
      <c r="J76" s="31">
        <v>99</v>
      </c>
      <c r="K76" s="31">
        <v>198</v>
      </c>
      <c r="L76" s="31">
        <v>64</v>
      </c>
      <c r="M76" s="31">
        <v>54</v>
      </c>
    </row>
    <row r="77" spans="1:13" ht="15" customHeight="1">
      <c r="A77" s="57"/>
      <c r="B77" s="25"/>
      <c r="C77" s="60"/>
      <c r="D77" s="32">
        <v>1</v>
      </c>
      <c r="E77" s="27">
        <v>0.32681388012618295</v>
      </c>
      <c r="F77" s="28">
        <v>0.35583596214511043</v>
      </c>
      <c r="G77" s="28">
        <v>0.4088328075709779</v>
      </c>
      <c r="H77" s="28">
        <v>0.21009463722397476</v>
      </c>
      <c r="I77" s="28">
        <v>7.2555205047318619E-2</v>
      </c>
      <c r="J77" s="28">
        <v>6.2460567823343846E-2</v>
      </c>
      <c r="K77" s="28">
        <v>0.12492113564668769</v>
      </c>
      <c r="L77" s="28">
        <v>0.04</v>
      </c>
      <c r="M77" s="28">
        <v>3.4069400630914827E-2</v>
      </c>
    </row>
    <row r="78" spans="1:13" ht="15" customHeight="1">
      <c r="A78" s="57"/>
      <c r="B78" s="25"/>
      <c r="C78" s="59" t="s">
        <v>238</v>
      </c>
      <c r="D78" s="29">
        <v>1329</v>
      </c>
      <c r="E78" s="30">
        <v>424</v>
      </c>
      <c r="F78" s="31">
        <v>400</v>
      </c>
      <c r="G78" s="31">
        <v>518</v>
      </c>
      <c r="H78" s="31">
        <v>243</v>
      </c>
      <c r="I78" s="31">
        <v>67</v>
      </c>
      <c r="J78" s="31">
        <v>78</v>
      </c>
      <c r="K78" s="31">
        <v>170</v>
      </c>
      <c r="L78" s="31">
        <v>56</v>
      </c>
      <c r="M78" s="31">
        <v>75</v>
      </c>
    </row>
    <row r="79" spans="1:13" ht="15" customHeight="1">
      <c r="A79" s="57"/>
      <c r="B79" s="25"/>
      <c r="C79" s="60"/>
      <c r="D79" s="32">
        <v>1</v>
      </c>
      <c r="E79" s="27">
        <v>0.31903686982693757</v>
      </c>
      <c r="F79" s="28">
        <v>0.30097817908201657</v>
      </c>
      <c r="G79" s="28">
        <v>0.38976674191121141</v>
      </c>
      <c r="H79" s="28">
        <v>0.18284424379232506</v>
      </c>
      <c r="I79" s="28">
        <v>5.0413844996237772E-2</v>
      </c>
      <c r="J79" s="28">
        <v>5.8690744920993229E-2</v>
      </c>
      <c r="K79" s="28">
        <v>0.12791572610985705</v>
      </c>
      <c r="L79" s="28">
        <v>4.2000000000000003E-2</v>
      </c>
      <c r="M79" s="28">
        <v>5.6433408577878104E-2</v>
      </c>
    </row>
    <row r="80" spans="1:13" ht="15" customHeight="1">
      <c r="A80" s="57"/>
      <c r="B80" s="25"/>
      <c r="C80" s="59" t="s">
        <v>239</v>
      </c>
      <c r="D80" s="29">
        <v>686</v>
      </c>
      <c r="E80" s="30">
        <v>221</v>
      </c>
      <c r="F80" s="31">
        <v>219</v>
      </c>
      <c r="G80" s="31">
        <v>176</v>
      </c>
      <c r="H80" s="31">
        <v>108</v>
      </c>
      <c r="I80" s="31">
        <v>18</v>
      </c>
      <c r="J80" s="31">
        <v>29</v>
      </c>
      <c r="K80" s="31">
        <v>106</v>
      </c>
      <c r="L80" s="31">
        <v>38</v>
      </c>
      <c r="M80" s="31">
        <v>85</v>
      </c>
    </row>
    <row r="81" spans="1:13" ht="15" customHeight="1">
      <c r="A81" s="57"/>
      <c r="B81" s="25"/>
      <c r="C81" s="60"/>
      <c r="D81" s="32">
        <v>1</v>
      </c>
      <c r="E81" s="27">
        <v>0.32215743440233235</v>
      </c>
      <c r="F81" s="28">
        <v>0.31924198250728864</v>
      </c>
      <c r="G81" s="28">
        <v>0.2565597667638484</v>
      </c>
      <c r="H81" s="28">
        <v>0.15743440233236153</v>
      </c>
      <c r="I81" s="28">
        <v>2.6239067055393587E-2</v>
      </c>
      <c r="J81" s="28">
        <v>4.2274052478134108E-2</v>
      </c>
      <c r="K81" s="28">
        <v>0.15451895043731778</v>
      </c>
      <c r="L81" s="28">
        <v>5.5E-2</v>
      </c>
      <c r="M81" s="28">
        <v>0.12390670553935861</v>
      </c>
    </row>
    <row r="82" spans="1:13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</row>
    <row r="83" spans="1:13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</row>
    <row r="84" spans="1:13" ht="15" customHeight="1">
      <c r="A84" s="57"/>
      <c r="B84" s="25" t="s">
        <v>240</v>
      </c>
      <c r="C84" s="67" t="s">
        <v>241</v>
      </c>
      <c r="D84" s="22">
        <v>4187</v>
      </c>
      <c r="E84" s="23">
        <v>1305</v>
      </c>
      <c r="F84" s="24">
        <v>826</v>
      </c>
      <c r="G84" s="24">
        <v>2070</v>
      </c>
      <c r="H84" s="24">
        <v>1402</v>
      </c>
      <c r="I84" s="24">
        <v>654</v>
      </c>
      <c r="J84" s="24">
        <v>1087</v>
      </c>
      <c r="K84" s="24">
        <v>202</v>
      </c>
      <c r="L84" s="24">
        <v>193</v>
      </c>
      <c r="M84" s="24">
        <v>94</v>
      </c>
    </row>
    <row r="85" spans="1:13" ht="15" customHeight="1">
      <c r="A85" s="57"/>
      <c r="B85" s="25" t="s">
        <v>242</v>
      </c>
      <c r="C85" s="60"/>
      <c r="D85" s="32">
        <v>1</v>
      </c>
      <c r="E85" s="27">
        <v>0.31167900644853119</v>
      </c>
      <c r="F85" s="28">
        <v>0.19727728684021972</v>
      </c>
      <c r="G85" s="28">
        <v>0.49438738953904943</v>
      </c>
      <c r="H85" s="28">
        <v>0.33484595175543347</v>
      </c>
      <c r="I85" s="28">
        <v>0.15619775495581562</v>
      </c>
      <c r="J85" s="28">
        <v>0.25961308812992595</v>
      </c>
      <c r="K85" s="28">
        <v>4.8244566515404826E-2</v>
      </c>
      <c r="L85" s="28">
        <v>4.5999999999999999E-2</v>
      </c>
      <c r="M85" s="28">
        <v>2.2450441843802245E-2</v>
      </c>
    </row>
    <row r="86" spans="1:13" ht="15" customHeight="1">
      <c r="A86" s="57"/>
      <c r="B86" s="25" t="s">
        <v>243</v>
      </c>
      <c r="C86" s="59" t="s">
        <v>244</v>
      </c>
      <c r="D86" s="29">
        <v>3737</v>
      </c>
      <c r="E86" s="30">
        <v>1026</v>
      </c>
      <c r="F86" s="31">
        <v>941</v>
      </c>
      <c r="G86" s="31">
        <v>1866</v>
      </c>
      <c r="H86" s="31">
        <v>1096</v>
      </c>
      <c r="I86" s="31">
        <v>490</v>
      </c>
      <c r="J86" s="31">
        <v>660</v>
      </c>
      <c r="K86" s="31">
        <v>224</v>
      </c>
      <c r="L86" s="31">
        <v>152</v>
      </c>
      <c r="M86" s="31">
        <v>93</v>
      </c>
    </row>
    <row r="87" spans="1:13" ht="15" customHeight="1">
      <c r="A87" s="57"/>
      <c r="B87" s="25"/>
      <c r="C87" s="60"/>
      <c r="D87" s="32">
        <v>1</v>
      </c>
      <c r="E87" s="27">
        <v>0.27455177950227455</v>
      </c>
      <c r="F87" s="28">
        <v>0.25180626170725179</v>
      </c>
      <c r="G87" s="28">
        <v>0.49933101418249931</v>
      </c>
      <c r="H87" s="28">
        <v>0.29328338239229329</v>
      </c>
      <c r="I87" s="28">
        <v>0.13112122023013112</v>
      </c>
      <c r="J87" s="28">
        <v>0.17661225582017662</v>
      </c>
      <c r="K87" s="28">
        <v>5.9941129248059943E-2</v>
      </c>
      <c r="L87" s="28">
        <v>4.1000000000000002E-2</v>
      </c>
      <c r="M87" s="28">
        <v>2.4886272411024885E-2</v>
      </c>
    </row>
    <row r="88" spans="1:13" ht="15" customHeight="1">
      <c r="A88" s="57"/>
      <c r="B88" s="25"/>
      <c r="C88" s="59" t="s">
        <v>245</v>
      </c>
      <c r="D88" s="29">
        <v>2220</v>
      </c>
      <c r="E88" s="30">
        <v>588</v>
      </c>
      <c r="F88" s="31">
        <v>603</v>
      </c>
      <c r="G88" s="31">
        <v>1122</v>
      </c>
      <c r="H88" s="31">
        <v>567</v>
      </c>
      <c r="I88" s="31">
        <v>235</v>
      </c>
      <c r="J88" s="31">
        <v>273</v>
      </c>
      <c r="K88" s="31">
        <v>195</v>
      </c>
      <c r="L88" s="31">
        <v>101</v>
      </c>
      <c r="M88" s="31">
        <v>54</v>
      </c>
    </row>
    <row r="89" spans="1:13" ht="15" customHeight="1">
      <c r="A89" s="57"/>
      <c r="B89" s="25"/>
      <c r="C89" s="60"/>
      <c r="D89" s="32">
        <v>1</v>
      </c>
      <c r="E89" s="27">
        <v>0.26486486486486488</v>
      </c>
      <c r="F89" s="28">
        <v>0.27162162162162162</v>
      </c>
      <c r="G89" s="28">
        <v>0.50540540540540535</v>
      </c>
      <c r="H89" s="28">
        <v>0.25540540540540541</v>
      </c>
      <c r="I89" s="28">
        <v>0.10585585585585586</v>
      </c>
      <c r="J89" s="28">
        <v>0.12297297297297298</v>
      </c>
      <c r="K89" s="28">
        <v>8.7837837837837843E-2</v>
      </c>
      <c r="L89" s="28">
        <v>4.4999999999999998E-2</v>
      </c>
      <c r="M89" s="28">
        <v>2.4324324324324326E-2</v>
      </c>
    </row>
    <row r="90" spans="1:13" ht="15" customHeight="1">
      <c r="A90" s="57"/>
      <c r="B90" s="25"/>
      <c r="C90" s="59" t="s">
        <v>246</v>
      </c>
      <c r="D90" s="29">
        <v>3166</v>
      </c>
      <c r="E90" s="30">
        <v>963</v>
      </c>
      <c r="F90" s="31">
        <v>1007</v>
      </c>
      <c r="G90" s="31">
        <v>1479</v>
      </c>
      <c r="H90" s="31">
        <v>716</v>
      </c>
      <c r="I90" s="31">
        <v>291</v>
      </c>
      <c r="J90" s="31">
        <v>241</v>
      </c>
      <c r="K90" s="31">
        <v>304</v>
      </c>
      <c r="L90" s="31">
        <v>106</v>
      </c>
      <c r="M90" s="31">
        <v>92</v>
      </c>
    </row>
    <row r="91" spans="1:13" ht="15" customHeight="1">
      <c r="A91" s="57"/>
      <c r="B91" s="25"/>
      <c r="C91" s="60"/>
      <c r="D91" s="32">
        <v>1</v>
      </c>
      <c r="E91" s="27">
        <v>0.3041692987997473</v>
      </c>
      <c r="F91" s="28">
        <v>0.31806696146557167</v>
      </c>
      <c r="G91" s="28">
        <v>0.46715097915350601</v>
      </c>
      <c r="H91" s="28">
        <v>0.22615287428932407</v>
      </c>
      <c r="I91" s="28">
        <v>9.1914087176247633E-2</v>
      </c>
      <c r="J91" s="28">
        <v>7.6121288692356279E-2</v>
      </c>
      <c r="K91" s="28">
        <v>9.6020214782059382E-2</v>
      </c>
      <c r="L91" s="28">
        <v>3.3000000000000002E-2</v>
      </c>
      <c r="M91" s="28">
        <v>2.9058749210360075E-2</v>
      </c>
    </row>
    <row r="92" spans="1:13" ht="15" customHeight="1">
      <c r="A92" s="57"/>
      <c r="B92" s="25"/>
      <c r="C92" s="59" t="s">
        <v>247</v>
      </c>
      <c r="D92" s="29">
        <v>1639</v>
      </c>
      <c r="E92" s="30">
        <v>460</v>
      </c>
      <c r="F92" s="31">
        <v>508</v>
      </c>
      <c r="G92" s="31">
        <v>635</v>
      </c>
      <c r="H92" s="31">
        <v>288</v>
      </c>
      <c r="I92" s="31">
        <v>90</v>
      </c>
      <c r="J92" s="31">
        <v>88</v>
      </c>
      <c r="K92" s="31">
        <v>229</v>
      </c>
      <c r="L92" s="31">
        <v>74</v>
      </c>
      <c r="M92" s="31">
        <v>97</v>
      </c>
    </row>
    <row r="93" spans="1:13" ht="15" customHeight="1">
      <c r="A93" s="57"/>
      <c r="B93" s="25"/>
      <c r="C93" s="60"/>
      <c r="D93" s="32">
        <v>1</v>
      </c>
      <c r="E93" s="27">
        <v>0.28065893837705919</v>
      </c>
      <c r="F93" s="28">
        <v>0.30994508846857838</v>
      </c>
      <c r="G93" s="28">
        <v>0.38743136058572303</v>
      </c>
      <c r="H93" s="28">
        <v>0.17571690054911532</v>
      </c>
      <c r="I93" s="28">
        <v>5.4911531421598533E-2</v>
      </c>
      <c r="J93" s="28">
        <v>5.3691275167785234E-2</v>
      </c>
      <c r="K93" s="28">
        <v>0.13971934106162295</v>
      </c>
      <c r="L93" s="28">
        <v>4.4999999999999998E-2</v>
      </c>
      <c r="M93" s="28">
        <v>5.9182428309945086E-2</v>
      </c>
    </row>
    <row r="94" spans="1:13" ht="15" customHeight="1">
      <c r="A94" s="57"/>
      <c r="B94" s="25"/>
      <c r="C94" s="59" t="s">
        <v>248</v>
      </c>
      <c r="D94" s="29">
        <v>403</v>
      </c>
      <c r="E94" s="30">
        <v>112</v>
      </c>
      <c r="F94" s="31">
        <v>153</v>
      </c>
      <c r="G94" s="31">
        <v>179</v>
      </c>
      <c r="H94" s="31">
        <v>79</v>
      </c>
      <c r="I94" s="31">
        <v>24</v>
      </c>
      <c r="J94" s="31">
        <v>15</v>
      </c>
      <c r="K94" s="31">
        <v>55</v>
      </c>
      <c r="L94" s="31">
        <v>19</v>
      </c>
      <c r="M94" s="31">
        <v>19</v>
      </c>
    </row>
    <row r="95" spans="1:13" ht="15" customHeight="1">
      <c r="A95" s="57"/>
      <c r="B95" s="25"/>
      <c r="C95" s="60"/>
      <c r="D95" s="32">
        <v>1</v>
      </c>
      <c r="E95" s="27">
        <v>0.27791563275434245</v>
      </c>
      <c r="F95" s="28">
        <v>0.37965260545905705</v>
      </c>
      <c r="G95" s="28">
        <v>0.44416873449131511</v>
      </c>
      <c r="H95" s="28">
        <v>0.19602977667493796</v>
      </c>
      <c r="I95" s="28">
        <v>5.9553349875930521E-2</v>
      </c>
      <c r="J95" s="28">
        <v>3.7220843672456573E-2</v>
      </c>
      <c r="K95" s="28">
        <v>0.13647642679900746</v>
      </c>
      <c r="L95" s="28">
        <v>4.7E-2</v>
      </c>
      <c r="M95" s="28">
        <v>4.7146401985111663E-2</v>
      </c>
    </row>
    <row r="96" spans="1:13" ht="15" customHeight="1">
      <c r="A96" s="57"/>
      <c r="B96" s="25"/>
      <c r="C96" s="59" t="s">
        <v>249</v>
      </c>
      <c r="D96" s="29">
        <v>373</v>
      </c>
      <c r="E96" s="30">
        <v>99</v>
      </c>
      <c r="F96" s="31">
        <v>107</v>
      </c>
      <c r="G96" s="31">
        <v>95</v>
      </c>
      <c r="H96" s="31">
        <v>46</v>
      </c>
      <c r="I96" s="31">
        <v>8</v>
      </c>
      <c r="J96" s="31">
        <v>8</v>
      </c>
      <c r="K96" s="31">
        <v>64</v>
      </c>
      <c r="L96" s="31">
        <v>29</v>
      </c>
      <c r="M96" s="31">
        <v>53</v>
      </c>
    </row>
    <row r="97" spans="1:13" ht="15" customHeight="1">
      <c r="A97" s="57"/>
      <c r="B97" s="25"/>
      <c r="C97" s="60"/>
      <c r="D97" s="32">
        <v>1</v>
      </c>
      <c r="E97" s="27">
        <v>0.26541554959785524</v>
      </c>
      <c r="F97" s="28">
        <v>0.28686327077747992</v>
      </c>
      <c r="G97" s="28">
        <v>0.2546916890080429</v>
      </c>
      <c r="H97" s="28">
        <v>0.12332439678284182</v>
      </c>
      <c r="I97" s="28">
        <v>2.1447721179624665E-2</v>
      </c>
      <c r="J97" s="28">
        <v>2.1447721179624665E-2</v>
      </c>
      <c r="K97" s="28">
        <v>0.17158176943699732</v>
      </c>
      <c r="L97" s="28">
        <v>7.8E-2</v>
      </c>
      <c r="M97" s="28">
        <v>0.14209115281501342</v>
      </c>
    </row>
    <row r="98" spans="1:13" ht="15" customHeight="1">
      <c r="A98" s="57"/>
      <c r="B98" s="25"/>
      <c r="C98" s="59" t="s">
        <v>250</v>
      </c>
      <c r="D98" s="29">
        <v>28</v>
      </c>
      <c r="E98" s="30">
        <v>10</v>
      </c>
      <c r="F98" s="31">
        <v>7</v>
      </c>
      <c r="G98" s="31">
        <v>10</v>
      </c>
      <c r="H98" s="31">
        <v>6</v>
      </c>
      <c r="I98" s="31">
        <v>2</v>
      </c>
      <c r="J98" s="31">
        <v>2</v>
      </c>
      <c r="K98" s="31">
        <v>5</v>
      </c>
      <c r="L98" s="31">
        <v>2</v>
      </c>
      <c r="M98" s="31">
        <v>2</v>
      </c>
    </row>
    <row r="99" spans="1:13" ht="15" customHeight="1">
      <c r="A99" s="57"/>
      <c r="B99" s="25"/>
      <c r="C99" s="60"/>
      <c r="D99" s="32">
        <v>1</v>
      </c>
      <c r="E99" s="27">
        <v>0.35714285714285715</v>
      </c>
      <c r="F99" s="28">
        <v>0.25</v>
      </c>
      <c r="G99" s="28">
        <v>0.35714285714285715</v>
      </c>
      <c r="H99" s="28">
        <v>0.21428571428571427</v>
      </c>
      <c r="I99" s="28">
        <v>7.1428571428571425E-2</v>
      </c>
      <c r="J99" s="28">
        <v>7.1428571428571425E-2</v>
      </c>
      <c r="K99" s="28">
        <v>0.17857142857142858</v>
      </c>
      <c r="L99" s="28">
        <v>7.0999999999999994E-2</v>
      </c>
      <c r="M99" s="28">
        <v>7.1428571428571425E-2</v>
      </c>
    </row>
    <row r="100" spans="1:13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</row>
    <row r="101" spans="1:13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</row>
    <row r="102" spans="1:13" ht="15" customHeight="1">
      <c r="C102"/>
    </row>
    <row r="103" spans="1:13" ht="12" hidden="1" customHeight="1">
      <c r="C103"/>
    </row>
    <row r="104" spans="1:13" ht="12" hidden="1" customHeight="1">
      <c r="C104"/>
    </row>
    <row r="105" spans="1:13" ht="12" hidden="1" customHeight="1">
      <c r="C105"/>
    </row>
    <row r="106" spans="1:13" ht="12" hidden="1" customHeight="1">
      <c r="C106"/>
    </row>
    <row r="107" spans="1:13" ht="12" hidden="1" customHeight="1">
      <c r="C107"/>
    </row>
    <row r="108" spans="1:13" ht="12" hidden="1" customHeight="1">
      <c r="C108"/>
    </row>
    <row r="109" spans="1:13" ht="12" hidden="1" customHeight="1">
      <c r="C109"/>
    </row>
    <row r="110" spans="1:13" ht="12" hidden="1" customHeight="1">
      <c r="C110"/>
    </row>
    <row r="111" spans="1:13" ht="12" hidden="1" customHeight="1">
      <c r="C111"/>
    </row>
    <row r="112" spans="1:13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M9">
    <cfRule type="top10" dxfId="597" priority="56" rank="1"/>
  </conditionalFormatting>
  <conditionalFormatting sqref="E67:M67">
    <cfRule type="top10" dxfId="596" priority="49" rank="1"/>
  </conditionalFormatting>
  <conditionalFormatting sqref="E65:M65">
    <cfRule type="top10" dxfId="595" priority="48" rank="1"/>
  </conditionalFormatting>
  <conditionalFormatting sqref="E63:M63">
    <cfRule type="top10" dxfId="594" priority="47" rank="1"/>
  </conditionalFormatting>
  <conditionalFormatting sqref="E61:M61">
    <cfRule type="top10" dxfId="593" priority="46" rank="1"/>
  </conditionalFormatting>
  <conditionalFormatting sqref="E59:M59">
    <cfRule type="top10" dxfId="592" priority="45" rank="1"/>
  </conditionalFormatting>
  <conditionalFormatting sqref="E57:M57">
    <cfRule type="top10" dxfId="591" priority="44" rank="1"/>
  </conditionalFormatting>
  <conditionalFormatting sqref="E55:M55">
    <cfRule type="top10" dxfId="590" priority="43" rank="1"/>
  </conditionalFormatting>
  <conditionalFormatting sqref="E53:M53">
    <cfRule type="top10" dxfId="589" priority="42" rank="1"/>
  </conditionalFormatting>
  <conditionalFormatting sqref="E51:M51">
    <cfRule type="top10" dxfId="588" priority="41" rank="1"/>
  </conditionalFormatting>
  <conditionalFormatting sqref="E49:M49">
    <cfRule type="top10" dxfId="587" priority="40" rank="1"/>
  </conditionalFormatting>
  <conditionalFormatting sqref="E47:M47">
    <cfRule type="top10" dxfId="586" priority="39" rank="1"/>
  </conditionalFormatting>
  <conditionalFormatting sqref="E45:M45">
    <cfRule type="top10" dxfId="585" priority="38" rank="1"/>
  </conditionalFormatting>
  <conditionalFormatting sqref="E43:M43">
    <cfRule type="top10" dxfId="584" priority="37" rank="1"/>
  </conditionalFormatting>
  <conditionalFormatting sqref="E41:M41">
    <cfRule type="top10" dxfId="583" priority="36" rank="1"/>
  </conditionalFormatting>
  <conditionalFormatting sqref="E39:M39">
    <cfRule type="top10" dxfId="582" priority="35" rank="1"/>
  </conditionalFormatting>
  <conditionalFormatting sqref="E37:M37">
    <cfRule type="top10" dxfId="581" priority="34" rank="1"/>
  </conditionalFormatting>
  <conditionalFormatting sqref="E35:M35">
    <cfRule type="top10" dxfId="580" priority="32" rank="1"/>
  </conditionalFormatting>
  <conditionalFormatting sqref="E33:M33">
    <cfRule type="top10" dxfId="579" priority="31" rank="1"/>
  </conditionalFormatting>
  <conditionalFormatting sqref="E31:M31">
    <cfRule type="top10" dxfId="578" priority="30" rank="1"/>
  </conditionalFormatting>
  <conditionalFormatting sqref="E29:M29">
    <cfRule type="top10" dxfId="577" priority="29" rank="1"/>
  </conditionalFormatting>
  <conditionalFormatting sqref="E27:M27">
    <cfRule type="top10" dxfId="576" priority="28" rank="1"/>
  </conditionalFormatting>
  <conditionalFormatting sqref="E21:M21">
    <cfRule type="top10" dxfId="575" priority="27" rank="1"/>
  </conditionalFormatting>
  <conditionalFormatting sqref="E19:M19">
    <cfRule type="top10" dxfId="574" priority="26" rank="1"/>
  </conditionalFormatting>
  <conditionalFormatting sqref="E17:M17">
    <cfRule type="top10" dxfId="573" priority="25" rank="1"/>
  </conditionalFormatting>
  <conditionalFormatting sqref="E15:M15">
    <cfRule type="top10" dxfId="572" priority="24" rank="1"/>
  </conditionalFormatting>
  <conditionalFormatting sqref="E13:M13">
    <cfRule type="top10" dxfId="571" priority="23" rank="1"/>
  </conditionalFormatting>
  <conditionalFormatting sqref="E11:M11">
    <cfRule type="top10" dxfId="570" priority="22" rank="1"/>
  </conditionalFormatting>
  <conditionalFormatting sqref="E23:M23">
    <cfRule type="top10" dxfId="569" priority="21" rank="1"/>
  </conditionalFormatting>
  <conditionalFormatting sqref="E25:M25">
    <cfRule type="top10" dxfId="568" priority="20" rank="1"/>
  </conditionalFormatting>
  <conditionalFormatting sqref="E81:M81">
    <cfRule type="top10" dxfId="567" priority="17" rank="1"/>
  </conditionalFormatting>
  <conditionalFormatting sqref="E79:M79">
    <cfRule type="top10" dxfId="566" priority="16" rank="1"/>
  </conditionalFormatting>
  <conditionalFormatting sqref="E77:M77">
    <cfRule type="top10" dxfId="565" priority="15" rank="1"/>
  </conditionalFormatting>
  <conditionalFormatting sqref="E75:M75">
    <cfRule type="top10" dxfId="564" priority="14" rank="1"/>
  </conditionalFormatting>
  <conditionalFormatting sqref="E73:M73">
    <cfRule type="top10" dxfId="563" priority="13" rank="1"/>
  </conditionalFormatting>
  <conditionalFormatting sqref="E71:M71">
    <cfRule type="top10" dxfId="562" priority="12" rank="1"/>
  </conditionalFormatting>
  <conditionalFormatting sqref="E69:M69">
    <cfRule type="top10" dxfId="561" priority="11" rank="1"/>
  </conditionalFormatting>
  <conditionalFormatting sqref="E101:M101">
    <cfRule type="top10" dxfId="560" priority="9" rank="1"/>
  </conditionalFormatting>
  <conditionalFormatting sqref="E99:M99">
    <cfRule type="top10" dxfId="559" priority="8" rank="1"/>
  </conditionalFormatting>
  <conditionalFormatting sqref="E97:M97">
    <cfRule type="top10" dxfId="558" priority="7" rank="1"/>
  </conditionalFormatting>
  <conditionalFormatting sqref="E95:M95">
    <cfRule type="top10" dxfId="557" priority="6" rank="1"/>
  </conditionalFormatting>
  <conditionalFormatting sqref="E93:M93">
    <cfRule type="top10" dxfId="556" priority="5" rank="1"/>
  </conditionalFormatting>
  <conditionalFormatting sqref="E91:M91">
    <cfRule type="top10" dxfId="555" priority="4" rank="1"/>
  </conditionalFormatting>
  <conditionalFormatting sqref="E89:M89">
    <cfRule type="top10" dxfId="554" priority="3" rank="1"/>
  </conditionalFormatting>
  <conditionalFormatting sqref="E87:M87">
    <cfRule type="top10" dxfId="553" priority="2" rank="1"/>
  </conditionalFormatting>
  <conditionalFormatting sqref="E85:M85">
    <cfRule type="top10" dxfId="55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3" width="8.625" style="3"/>
    <col min="14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6384" ht="15" customHeight="1">
      <c r="B2" s="3" t="s">
        <v>47</v>
      </c>
    </row>
    <row r="3" spans="1:16384" ht="15" customHeight="1">
      <c r="B3" s="3" t="s">
        <v>311</v>
      </c>
    </row>
    <row r="4" spans="1:16384" ht="15" customHeight="1">
      <c r="B4" s="3" t="s">
        <v>353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</v>
      </c>
      <c r="F7" s="13" t="s">
        <v>108</v>
      </c>
      <c r="G7" s="13" t="s">
        <v>109</v>
      </c>
      <c r="H7" s="13" t="s">
        <v>110</v>
      </c>
      <c r="I7" s="13" t="s">
        <v>111</v>
      </c>
      <c r="J7" s="13" t="s">
        <v>15</v>
      </c>
      <c r="K7" s="13" t="s">
        <v>31</v>
      </c>
      <c r="L7" s="13" t="s">
        <v>112</v>
      </c>
      <c r="M7" s="13" t="s">
        <v>44</v>
      </c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3855</v>
      </c>
      <c r="F8" s="17">
        <v>2599</v>
      </c>
      <c r="G8" s="17">
        <v>4565</v>
      </c>
      <c r="H8" s="17">
        <v>3208</v>
      </c>
      <c r="I8" s="17">
        <v>1491</v>
      </c>
      <c r="J8" s="17">
        <v>2310</v>
      </c>
      <c r="K8" s="17">
        <v>609</v>
      </c>
      <c r="L8" s="17">
        <v>3904</v>
      </c>
      <c r="M8" s="17">
        <v>987</v>
      </c>
    </row>
    <row r="9" spans="1:16384" ht="15" customHeight="1">
      <c r="A9" s="57"/>
      <c r="B9" s="64"/>
      <c r="C9" s="65"/>
      <c r="D9" s="18">
        <v>1</v>
      </c>
      <c r="E9" s="19">
        <v>0.23858150761232827</v>
      </c>
      <c r="F9" s="20">
        <v>0.1608491149894789</v>
      </c>
      <c r="G9" s="20">
        <v>0.28252258942938485</v>
      </c>
      <c r="H9" s="20">
        <v>0.19853942319594009</v>
      </c>
      <c r="I9" s="20">
        <v>9.2276271815818794E-2</v>
      </c>
      <c r="J9" s="20">
        <v>0.14296323802450797</v>
      </c>
      <c r="K9" s="20">
        <v>3.7690308206461194E-2</v>
      </c>
      <c r="L9" s="20">
        <v>0.24199999999999999</v>
      </c>
      <c r="M9" s="20">
        <v>6.1084292610471595E-2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2218</v>
      </c>
      <c r="F10" s="24">
        <v>575</v>
      </c>
      <c r="G10" s="24">
        <v>1212</v>
      </c>
      <c r="H10" s="24">
        <v>824</v>
      </c>
      <c r="I10" s="24">
        <v>264</v>
      </c>
      <c r="J10" s="24">
        <v>419</v>
      </c>
      <c r="K10" s="24">
        <v>171</v>
      </c>
      <c r="L10" s="24">
        <v>1200</v>
      </c>
      <c r="M10" s="24">
        <v>315</v>
      </c>
    </row>
    <row r="11" spans="1:16384" ht="15" customHeight="1">
      <c r="A11" s="57"/>
      <c r="B11" s="25"/>
      <c r="C11" s="60"/>
      <c r="D11" s="26">
        <v>1</v>
      </c>
      <c r="E11" s="27">
        <v>0.44431089743589741</v>
      </c>
      <c r="F11" s="28">
        <v>0.11518429487179487</v>
      </c>
      <c r="G11" s="28">
        <v>0.24278846153846154</v>
      </c>
      <c r="H11" s="28">
        <v>0.16506410256410256</v>
      </c>
      <c r="I11" s="28">
        <v>5.2884615384615384E-2</v>
      </c>
      <c r="J11" s="28">
        <v>8.3934294871794865E-2</v>
      </c>
      <c r="K11" s="28">
        <v>3.4254807692307696E-2</v>
      </c>
      <c r="L11" s="28">
        <v>0.24</v>
      </c>
      <c r="M11" s="28">
        <v>6.3100961538461536E-2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1604</v>
      </c>
      <c r="F12" s="31">
        <v>1978</v>
      </c>
      <c r="G12" s="31">
        <v>3309</v>
      </c>
      <c r="H12" s="31">
        <v>2350</v>
      </c>
      <c r="I12" s="31">
        <v>1217</v>
      </c>
      <c r="J12" s="31">
        <v>1881</v>
      </c>
      <c r="K12" s="31">
        <v>429</v>
      </c>
      <c r="L12" s="31">
        <v>2604</v>
      </c>
      <c r="M12" s="31">
        <v>664</v>
      </c>
    </row>
    <row r="13" spans="1:16384" ht="15" customHeight="1">
      <c r="A13" s="57"/>
      <c r="B13" s="43"/>
      <c r="C13" s="61"/>
      <c r="D13" s="44">
        <v>1</v>
      </c>
      <c r="E13" s="45">
        <v>0.14703455862132184</v>
      </c>
      <c r="F13" s="46">
        <v>0.18131817765148042</v>
      </c>
      <c r="G13" s="46">
        <v>0.30332752772939775</v>
      </c>
      <c r="H13" s="46">
        <v>0.21541846182051516</v>
      </c>
      <c r="I13" s="46">
        <v>0.11155926299385828</v>
      </c>
      <c r="J13" s="46">
        <v>0.17242643688697407</v>
      </c>
      <c r="K13" s="46">
        <v>3.9325327711064256E-2</v>
      </c>
      <c r="L13" s="46">
        <v>0.23899999999999999</v>
      </c>
      <c r="M13" s="46">
        <v>6.0867173893115779E-2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115</v>
      </c>
      <c r="F14" s="24">
        <v>57</v>
      </c>
      <c r="G14" s="24">
        <v>68</v>
      </c>
      <c r="H14" s="24">
        <v>119</v>
      </c>
      <c r="I14" s="24">
        <v>15</v>
      </c>
      <c r="J14" s="24">
        <v>68</v>
      </c>
      <c r="K14" s="24">
        <v>13</v>
      </c>
      <c r="L14" s="24">
        <v>65</v>
      </c>
      <c r="M14" s="24">
        <v>19</v>
      </c>
    </row>
    <row r="15" spans="1:16384" ht="15" customHeight="1">
      <c r="A15" s="57"/>
      <c r="B15" s="25"/>
      <c r="C15" s="60"/>
      <c r="D15" s="32">
        <v>1</v>
      </c>
      <c r="E15" s="27">
        <v>0.31855955678670361</v>
      </c>
      <c r="F15" s="28">
        <v>0.15789473684210525</v>
      </c>
      <c r="G15" s="28">
        <v>0.18836565096952909</v>
      </c>
      <c r="H15" s="28">
        <v>0.32963988919667592</v>
      </c>
      <c r="I15" s="28">
        <v>4.1551246537396121E-2</v>
      </c>
      <c r="J15" s="28">
        <v>0.18836565096952909</v>
      </c>
      <c r="K15" s="28">
        <v>3.6011080332409975E-2</v>
      </c>
      <c r="L15" s="28">
        <v>0.18</v>
      </c>
      <c r="M15" s="28">
        <v>5.2631578947368418E-2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294</v>
      </c>
      <c r="F16" s="31">
        <v>84</v>
      </c>
      <c r="G16" s="31">
        <v>142</v>
      </c>
      <c r="H16" s="31">
        <v>157</v>
      </c>
      <c r="I16" s="31">
        <v>36</v>
      </c>
      <c r="J16" s="31">
        <v>120</v>
      </c>
      <c r="K16" s="31">
        <v>30</v>
      </c>
      <c r="L16" s="31">
        <v>144</v>
      </c>
      <c r="M16" s="31">
        <v>41</v>
      </c>
    </row>
    <row r="17" spans="1:13" ht="15" customHeight="1">
      <c r="A17" s="57"/>
      <c r="B17" s="25"/>
      <c r="C17" s="60"/>
      <c r="D17" s="32">
        <v>1</v>
      </c>
      <c r="E17" s="27">
        <v>0.42302158273381296</v>
      </c>
      <c r="F17" s="28">
        <v>0.12086330935251799</v>
      </c>
      <c r="G17" s="28">
        <v>0.20431654676258992</v>
      </c>
      <c r="H17" s="28">
        <v>0.22589928057553957</v>
      </c>
      <c r="I17" s="28">
        <v>5.1798561151079135E-2</v>
      </c>
      <c r="J17" s="28">
        <v>0.17266187050359713</v>
      </c>
      <c r="K17" s="28">
        <v>4.3165467625899283E-2</v>
      </c>
      <c r="L17" s="28">
        <v>0.20699999999999999</v>
      </c>
      <c r="M17" s="28">
        <v>5.8992805755395686E-2</v>
      </c>
    </row>
    <row r="18" spans="1:13" ht="15" customHeight="1">
      <c r="A18" s="57"/>
      <c r="B18" s="25"/>
      <c r="C18" s="59" t="s">
        <v>214</v>
      </c>
      <c r="D18" s="29">
        <v>867</v>
      </c>
      <c r="E18" s="30">
        <v>357</v>
      </c>
      <c r="F18" s="31">
        <v>94</v>
      </c>
      <c r="G18" s="31">
        <v>197</v>
      </c>
      <c r="H18" s="31">
        <v>201</v>
      </c>
      <c r="I18" s="31">
        <v>61</v>
      </c>
      <c r="J18" s="31">
        <v>171</v>
      </c>
      <c r="K18" s="31">
        <v>32</v>
      </c>
      <c r="L18" s="31">
        <v>170</v>
      </c>
      <c r="M18" s="31">
        <v>58</v>
      </c>
    </row>
    <row r="19" spans="1:13" ht="15" customHeight="1">
      <c r="A19" s="57"/>
      <c r="B19" s="25"/>
      <c r="C19" s="60"/>
      <c r="D19" s="32">
        <v>1</v>
      </c>
      <c r="E19" s="27">
        <v>0.41176470588235292</v>
      </c>
      <c r="F19" s="28">
        <v>0.10841983852364476</v>
      </c>
      <c r="G19" s="28">
        <v>0.22722029988465975</v>
      </c>
      <c r="H19" s="28">
        <v>0.23183391003460208</v>
      </c>
      <c r="I19" s="28">
        <v>7.0357554786620535E-2</v>
      </c>
      <c r="J19" s="28">
        <v>0.1972318339100346</v>
      </c>
      <c r="K19" s="28">
        <v>3.690888119953864E-2</v>
      </c>
      <c r="L19" s="28">
        <v>0.19600000000000001</v>
      </c>
      <c r="M19" s="28">
        <v>6.6897347174163777E-2</v>
      </c>
    </row>
    <row r="20" spans="1:13" ht="15" customHeight="1">
      <c r="A20" s="57"/>
      <c r="B20" s="25"/>
      <c r="C20" s="59" t="s">
        <v>215</v>
      </c>
      <c r="D20" s="29">
        <v>1749</v>
      </c>
      <c r="E20" s="30">
        <v>687</v>
      </c>
      <c r="F20" s="31">
        <v>201</v>
      </c>
      <c r="G20" s="31">
        <v>502</v>
      </c>
      <c r="H20" s="31">
        <v>380</v>
      </c>
      <c r="I20" s="31">
        <v>172</v>
      </c>
      <c r="J20" s="31">
        <v>298</v>
      </c>
      <c r="K20" s="31">
        <v>57</v>
      </c>
      <c r="L20" s="31">
        <v>313</v>
      </c>
      <c r="M20" s="31">
        <v>121</v>
      </c>
    </row>
    <row r="21" spans="1:13" ht="15" customHeight="1">
      <c r="A21" s="57"/>
      <c r="B21" s="25"/>
      <c r="C21" s="60"/>
      <c r="D21" s="32">
        <v>1</v>
      </c>
      <c r="E21" s="27">
        <v>0.39279588336192112</v>
      </c>
      <c r="F21" s="28">
        <v>0.11492281303602059</v>
      </c>
      <c r="G21" s="28">
        <v>0.28702115494568325</v>
      </c>
      <c r="H21" s="28">
        <v>0.21726700971983992</v>
      </c>
      <c r="I21" s="28">
        <v>9.8341909662664373E-2</v>
      </c>
      <c r="J21" s="28">
        <v>0.1703830760434534</v>
      </c>
      <c r="K21" s="28">
        <v>3.2590051457975985E-2</v>
      </c>
      <c r="L21" s="28">
        <v>0.17899999999999999</v>
      </c>
      <c r="M21" s="28">
        <v>6.9182389937106917E-2</v>
      </c>
    </row>
    <row r="22" spans="1:13" ht="15" customHeight="1">
      <c r="A22" s="57"/>
      <c r="B22" s="25"/>
      <c r="C22" s="59" t="s">
        <v>216</v>
      </c>
      <c r="D22" s="29">
        <v>3564</v>
      </c>
      <c r="E22" s="30">
        <v>1044</v>
      </c>
      <c r="F22" s="31">
        <v>498</v>
      </c>
      <c r="G22" s="31">
        <v>1128</v>
      </c>
      <c r="H22" s="31">
        <v>759</v>
      </c>
      <c r="I22" s="31">
        <v>385</v>
      </c>
      <c r="J22" s="31">
        <v>597</v>
      </c>
      <c r="K22" s="31">
        <v>103</v>
      </c>
      <c r="L22" s="31">
        <v>745</v>
      </c>
      <c r="M22" s="31">
        <v>210</v>
      </c>
    </row>
    <row r="23" spans="1:13" ht="15" customHeight="1">
      <c r="A23" s="57"/>
      <c r="B23" s="25"/>
      <c r="C23" s="60"/>
      <c r="D23" s="26">
        <v>1</v>
      </c>
      <c r="E23" s="27">
        <v>0.29292929292929293</v>
      </c>
      <c r="F23" s="28">
        <v>0.13973063973063973</v>
      </c>
      <c r="G23" s="28">
        <v>0.3164983164983165</v>
      </c>
      <c r="H23" s="28">
        <v>0.21296296296296297</v>
      </c>
      <c r="I23" s="28">
        <v>0.10802469135802469</v>
      </c>
      <c r="J23" s="28">
        <v>0.1675084175084175</v>
      </c>
      <c r="K23" s="28">
        <v>2.8900112233445567E-2</v>
      </c>
      <c r="L23" s="28">
        <v>0.20899999999999999</v>
      </c>
      <c r="M23" s="28">
        <v>5.8922558922558925E-2</v>
      </c>
    </row>
    <row r="24" spans="1:13" ht="15" customHeight="1">
      <c r="A24" s="57"/>
      <c r="B24" s="25"/>
      <c r="C24" s="59" t="s">
        <v>217</v>
      </c>
      <c r="D24" s="29">
        <v>4716</v>
      </c>
      <c r="E24" s="30">
        <v>920</v>
      </c>
      <c r="F24" s="31">
        <v>767</v>
      </c>
      <c r="G24" s="31">
        <v>1505</v>
      </c>
      <c r="H24" s="31">
        <v>961</v>
      </c>
      <c r="I24" s="31">
        <v>525</v>
      </c>
      <c r="J24" s="31">
        <v>664</v>
      </c>
      <c r="K24" s="31">
        <v>165</v>
      </c>
      <c r="L24" s="31">
        <v>1114</v>
      </c>
      <c r="M24" s="31">
        <v>254</v>
      </c>
    </row>
    <row r="25" spans="1:13" ht="15" customHeight="1">
      <c r="A25" s="57"/>
      <c r="B25" s="25"/>
      <c r="C25" s="60"/>
      <c r="D25" s="26">
        <v>1</v>
      </c>
      <c r="E25" s="27">
        <v>0.19508057675996607</v>
      </c>
      <c r="F25" s="28">
        <v>0.16263782866836302</v>
      </c>
      <c r="G25" s="28">
        <v>0.31912637828668361</v>
      </c>
      <c r="H25" s="28">
        <v>0.203774385072095</v>
      </c>
      <c r="I25" s="28">
        <v>0.11132315521628498</v>
      </c>
      <c r="J25" s="28">
        <v>0.14079728583545378</v>
      </c>
      <c r="K25" s="28">
        <v>3.4987277353689568E-2</v>
      </c>
      <c r="L25" s="28">
        <v>0.23599999999999999</v>
      </c>
      <c r="M25" s="28">
        <v>5.3859202714164549E-2</v>
      </c>
    </row>
    <row r="26" spans="1:13" ht="15" customHeight="1">
      <c r="A26" s="57"/>
      <c r="B26" s="25"/>
      <c r="C26" s="59" t="s">
        <v>218</v>
      </c>
      <c r="D26" s="29">
        <v>3882</v>
      </c>
      <c r="E26" s="30">
        <v>391</v>
      </c>
      <c r="F26" s="31">
        <v>841</v>
      </c>
      <c r="G26" s="31">
        <v>966</v>
      </c>
      <c r="H26" s="31">
        <v>587</v>
      </c>
      <c r="I26" s="31">
        <v>283</v>
      </c>
      <c r="J26" s="31">
        <v>373</v>
      </c>
      <c r="K26" s="31">
        <v>199</v>
      </c>
      <c r="L26" s="31">
        <v>1235</v>
      </c>
      <c r="M26" s="31">
        <v>268</v>
      </c>
    </row>
    <row r="27" spans="1:13" ht="15" customHeight="1">
      <c r="A27" s="57"/>
      <c r="B27" s="43"/>
      <c r="C27" s="61"/>
      <c r="D27" s="44">
        <v>1</v>
      </c>
      <c r="E27" s="45">
        <v>0.10072127769191139</v>
      </c>
      <c r="F27" s="46">
        <v>0.21664090674909842</v>
      </c>
      <c r="G27" s="46">
        <v>0.24884080370942813</v>
      </c>
      <c r="H27" s="46">
        <v>0.15121071612570841</v>
      </c>
      <c r="I27" s="46">
        <v>7.2900566718186496E-2</v>
      </c>
      <c r="J27" s="46">
        <v>9.6084492529623908E-2</v>
      </c>
      <c r="K27" s="46">
        <v>5.1262235960844928E-2</v>
      </c>
      <c r="L27" s="46">
        <v>0.318</v>
      </c>
      <c r="M27" s="46">
        <v>6.9036579082946928E-2</v>
      </c>
    </row>
    <row r="28" spans="1:13" ht="15" customHeight="1">
      <c r="A28" s="57"/>
      <c r="B28" s="25" t="s">
        <v>204</v>
      </c>
      <c r="C28" s="67" t="s">
        <v>219</v>
      </c>
      <c r="D28" s="22">
        <v>5554</v>
      </c>
      <c r="E28" s="23">
        <v>71</v>
      </c>
      <c r="F28" s="24">
        <v>94</v>
      </c>
      <c r="G28" s="24">
        <v>1980</v>
      </c>
      <c r="H28" s="24">
        <v>1349</v>
      </c>
      <c r="I28" s="24">
        <v>785</v>
      </c>
      <c r="J28" s="24">
        <v>1186</v>
      </c>
      <c r="K28" s="24">
        <v>158</v>
      </c>
      <c r="L28" s="24">
        <v>1666</v>
      </c>
      <c r="M28" s="24">
        <v>311</v>
      </c>
    </row>
    <row r="29" spans="1:13" ht="15" customHeight="1">
      <c r="A29" s="57"/>
      <c r="B29" s="25"/>
      <c r="C29" s="60"/>
      <c r="D29" s="32">
        <v>1</v>
      </c>
      <c r="E29" s="27">
        <v>1.2783579402232625E-2</v>
      </c>
      <c r="F29" s="28">
        <v>1.6924738926899531E-2</v>
      </c>
      <c r="G29" s="28">
        <v>0.35649981994958591</v>
      </c>
      <c r="H29" s="28">
        <v>0.24288800864241988</v>
      </c>
      <c r="I29" s="28">
        <v>0.14133957508102268</v>
      </c>
      <c r="J29" s="28">
        <v>0.21353979114151964</v>
      </c>
      <c r="K29" s="28">
        <v>2.844796543032049E-2</v>
      </c>
      <c r="L29" s="28">
        <v>0.3</v>
      </c>
      <c r="M29" s="28">
        <v>5.5995678790061218E-2</v>
      </c>
    </row>
    <row r="30" spans="1:13" ht="15" customHeight="1">
      <c r="A30" s="57"/>
      <c r="B30" s="25"/>
      <c r="C30" s="59" t="s">
        <v>220</v>
      </c>
      <c r="D30" s="29">
        <v>4048</v>
      </c>
      <c r="E30" s="30">
        <v>2702</v>
      </c>
      <c r="F30" s="31">
        <v>139</v>
      </c>
      <c r="G30" s="31">
        <v>1335</v>
      </c>
      <c r="H30" s="31">
        <v>701</v>
      </c>
      <c r="I30" s="31">
        <v>278</v>
      </c>
      <c r="J30" s="31">
        <v>473</v>
      </c>
      <c r="K30" s="31">
        <v>102</v>
      </c>
      <c r="L30" s="31">
        <v>565</v>
      </c>
      <c r="M30" s="31">
        <v>225</v>
      </c>
    </row>
    <row r="31" spans="1:13" ht="15" customHeight="1">
      <c r="A31" s="57"/>
      <c r="B31" s="25"/>
      <c r="C31" s="60"/>
      <c r="D31" s="32">
        <v>1</v>
      </c>
      <c r="E31" s="27">
        <v>0.66749011857707508</v>
      </c>
      <c r="F31" s="28">
        <v>3.4337944664031624E-2</v>
      </c>
      <c r="G31" s="28">
        <v>0.32979249011857709</v>
      </c>
      <c r="H31" s="28">
        <v>0.17317193675889328</v>
      </c>
      <c r="I31" s="28">
        <v>6.8675889328063247E-2</v>
      </c>
      <c r="J31" s="28">
        <v>0.11684782608695653</v>
      </c>
      <c r="K31" s="28">
        <v>2.5197628458498024E-2</v>
      </c>
      <c r="L31" s="28">
        <v>0.14000000000000001</v>
      </c>
      <c r="M31" s="28">
        <v>5.5583003952569168E-2</v>
      </c>
    </row>
    <row r="32" spans="1:13" ht="15" customHeight="1">
      <c r="A32" s="57"/>
      <c r="B32" s="25"/>
      <c r="C32" s="59" t="s">
        <v>221</v>
      </c>
      <c r="D32" s="29">
        <v>378</v>
      </c>
      <c r="E32" s="30">
        <v>240</v>
      </c>
      <c r="F32" s="31">
        <v>40</v>
      </c>
      <c r="G32" s="31">
        <v>105</v>
      </c>
      <c r="H32" s="31">
        <v>70</v>
      </c>
      <c r="I32" s="31">
        <v>19</v>
      </c>
      <c r="J32" s="31">
        <v>41</v>
      </c>
      <c r="K32" s="31">
        <v>10</v>
      </c>
      <c r="L32" s="31">
        <v>42</v>
      </c>
      <c r="M32" s="31">
        <v>24</v>
      </c>
    </row>
    <row r="33" spans="1:13" ht="15" customHeight="1">
      <c r="A33" s="57"/>
      <c r="B33" s="25"/>
      <c r="C33" s="60"/>
      <c r="D33" s="32">
        <v>1</v>
      </c>
      <c r="E33" s="27">
        <v>0.63492063492063489</v>
      </c>
      <c r="F33" s="28">
        <v>0.10582010582010581</v>
      </c>
      <c r="G33" s="28">
        <v>0.27777777777777779</v>
      </c>
      <c r="H33" s="28">
        <v>0.18518518518518517</v>
      </c>
      <c r="I33" s="28">
        <v>5.0264550264550262E-2</v>
      </c>
      <c r="J33" s="28">
        <v>0.10846560846560846</v>
      </c>
      <c r="K33" s="28">
        <v>2.6455026455026454E-2</v>
      </c>
      <c r="L33" s="28">
        <v>0.111</v>
      </c>
      <c r="M33" s="28">
        <v>6.3492063492063489E-2</v>
      </c>
    </row>
    <row r="34" spans="1:13" ht="15" customHeight="1">
      <c r="A34" s="57"/>
      <c r="B34" s="25"/>
      <c r="C34" s="59" t="s">
        <v>222</v>
      </c>
      <c r="D34" s="29">
        <v>3119</v>
      </c>
      <c r="E34" s="30">
        <v>415</v>
      </c>
      <c r="F34" s="31">
        <v>1415</v>
      </c>
      <c r="G34" s="31">
        <v>586</v>
      </c>
      <c r="H34" s="31">
        <v>484</v>
      </c>
      <c r="I34" s="31">
        <v>217</v>
      </c>
      <c r="J34" s="31">
        <v>287</v>
      </c>
      <c r="K34" s="31">
        <v>135</v>
      </c>
      <c r="L34" s="31">
        <v>851</v>
      </c>
      <c r="M34" s="31">
        <v>162</v>
      </c>
    </row>
    <row r="35" spans="1:13" ht="15" customHeight="1">
      <c r="A35" s="57"/>
      <c r="B35" s="43"/>
      <c r="C35" s="61"/>
      <c r="D35" s="44">
        <v>1</v>
      </c>
      <c r="E35" s="45">
        <v>0.13305546649567168</v>
      </c>
      <c r="F35" s="46">
        <v>0.45367104841295286</v>
      </c>
      <c r="G35" s="46">
        <v>0.18788073100352679</v>
      </c>
      <c r="H35" s="46">
        <v>0.15517794164796408</v>
      </c>
      <c r="I35" s="46">
        <v>6.9573581276050012E-2</v>
      </c>
      <c r="J35" s="46">
        <v>9.2016672010259704E-2</v>
      </c>
      <c r="K35" s="46">
        <v>4.3283103558832962E-2</v>
      </c>
      <c r="L35" s="46">
        <v>0.27300000000000002</v>
      </c>
      <c r="M35" s="46">
        <v>5.1939724270599549E-2</v>
      </c>
    </row>
    <row r="36" spans="1:13" ht="15" customHeight="1">
      <c r="A36" s="57"/>
      <c r="B36" s="25" t="s">
        <v>16</v>
      </c>
      <c r="C36" s="67" t="s">
        <v>223</v>
      </c>
      <c r="D36" s="22">
        <v>1205</v>
      </c>
      <c r="E36" s="23">
        <v>305</v>
      </c>
      <c r="F36" s="24">
        <v>162</v>
      </c>
      <c r="G36" s="24">
        <v>434</v>
      </c>
      <c r="H36" s="24">
        <v>337</v>
      </c>
      <c r="I36" s="24">
        <v>155</v>
      </c>
      <c r="J36" s="24">
        <v>286</v>
      </c>
      <c r="K36" s="24">
        <v>27</v>
      </c>
      <c r="L36" s="24">
        <v>195</v>
      </c>
      <c r="M36" s="24">
        <v>54</v>
      </c>
    </row>
    <row r="37" spans="1:13" ht="15" customHeight="1">
      <c r="A37" s="57"/>
      <c r="B37" s="25"/>
      <c r="C37" s="60"/>
      <c r="D37" s="32">
        <v>1</v>
      </c>
      <c r="E37" s="27">
        <v>0.25311203319502074</v>
      </c>
      <c r="F37" s="28">
        <v>0.13443983402489626</v>
      </c>
      <c r="G37" s="28">
        <v>0.36016597510373444</v>
      </c>
      <c r="H37" s="28">
        <v>0.27966804979253113</v>
      </c>
      <c r="I37" s="28">
        <v>0.12863070539419086</v>
      </c>
      <c r="J37" s="28">
        <v>0.23734439834024895</v>
      </c>
      <c r="K37" s="28">
        <v>2.2406639004149378E-2</v>
      </c>
      <c r="L37" s="28">
        <v>0.16200000000000001</v>
      </c>
      <c r="M37" s="28">
        <v>4.4813278008298756E-2</v>
      </c>
    </row>
    <row r="38" spans="1:13" ht="15" customHeight="1">
      <c r="A38" s="57"/>
      <c r="B38" s="25"/>
      <c r="C38" s="68" t="s">
        <v>224</v>
      </c>
      <c r="D38" s="29">
        <v>1546</v>
      </c>
      <c r="E38" s="30">
        <v>463</v>
      </c>
      <c r="F38" s="31">
        <v>219</v>
      </c>
      <c r="G38" s="31">
        <v>505</v>
      </c>
      <c r="H38" s="31">
        <v>401</v>
      </c>
      <c r="I38" s="31">
        <v>213</v>
      </c>
      <c r="J38" s="31">
        <v>326</v>
      </c>
      <c r="K38" s="31">
        <v>35</v>
      </c>
      <c r="L38" s="31">
        <v>248</v>
      </c>
      <c r="M38" s="31">
        <v>89</v>
      </c>
    </row>
    <row r="39" spans="1:13" ht="15" customHeight="1">
      <c r="A39" s="57"/>
      <c r="B39" s="25"/>
      <c r="C39" s="60"/>
      <c r="D39" s="32">
        <v>1</v>
      </c>
      <c r="E39" s="27">
        <v>0.29948253557567917</v>
      </c>
      <c r="F39" s="28">
        <v>0.14165588615782665</v>
      </c>
      <c r="G39" s="28">
        <v>0.32664941785252266</v>
      </c>
      <c r="H39" s="28">
        <v>0.25937904269081502</v>
      </c>
      <c r="I39" s="28">
        <v>0.13777490297542044</v>
      </c>
      <c r="J39" s="28">
        <v>0.21086675291073739</v>
      </c>
      <c r="K39" s="28">
        <v>2.2639068564036222E-2</v>
      </c>
      <c r="L39" s="28">
        <v>0.16</v>
      </c>
      <c r="M39" s="28">
        <v>5.7567917205692105E-2</v>
      </c>
    </row>
    <row r="40" spans="1:13" ht="15" customHeight="1">
      <c r="A40" s="57"/>
      <c r="B40" s="25"/>
      <c r="C40" s="59" t="s">
        <v>225</v>
      </c>
      <c r="D40" s="29">
        <v>12779</v>
      </c>
      <c r="E40" s="30">
        <v>2962</v>
      </c>
      <c r="F40" s="31">
        <v>2130</v>
      </c>
      <c r="G40" s="31">
        <v>3466</v>
      </c>
      <c r="H40" s="31">
        <v>2353</v>
      </c>
      <c r="I40" s="31">
        <v>1062</v>
      </c>
      <c r="J40" s="31">
        <v>1601</v>
      </c>
      <c r="K40" s="31">
        <v>529</v>
      </c>
      <c r="L40" s="31">
        <v>3362</v>
      </c>
      <c r="M40" s="31">
        <v>713</v>
      </c>
    </row>
    <row r="41" spans="1:13" ht="15" customHeight="1">
      <c r="A41" s="57"/>
      <c r="B41" s="43"/>
      <c r="C41" s="61"/>
      <c r="D41" s="44">
        <v>1</v>
      </c>
      <c r="E41" s="45">
        <v>0.23178652476719619</v>
      </c>
      <c r="F41" s="46">
        <v>0.16667970889740982</v>
      </c>
      <c r="G41" s="46">
        <v>0.27122623053447059</v>
      </c>
      <c r="H41" s="46">
        <v>0.18413021363173956</v>
      </c>
      <c r="I41" s="46">
        <v>8.3105094295328266E-2</v>
      </c>
      <c r="J41" s="46">
        <v>0.12528366851866343</v>
      </c>
      <c r="K41" s="46">
        <v>4.1396040378746383E-2</v>
      </c>
      <c r="L41" s="46">
        <v>0.26300000000000001</v>
      </c>
      <c r="M41" s="46">
        <v>5.5794663119179903E-2</v>
      </c>
    </row>
    <row r="42" spans="1:13" ht="15" customHeight="1">
      <c r="A42" s="57"/>
      <c r="B42" s="25" t="s">
        <v>12</v>
      </c>
      <c r="C42" s="67" t="s">
        <v>226</v>
      </c>
      <c r="D42" s="22">
        <v>497</v>
      </c>
      <c r="E42" s="37">
        <v>98</v>
      </c>
      <c r="F42" s="38">
        <v>78</v>
      </c>
      <c r="G42" s="38">
        <v>134</v>
      </c>
      <c r="H42" s="38">
        <v>109</v>
      </c>
      <c r="I42" s="38">
        <v>37</v>
      </c>
      <c r="J42" s="38">
        <v>69</v>
      </c>
      <c r="K42" s="38">
        <v>21</v>
      </c>
      <c r="L42" s="38">
        <v>125</v>
      </c>
      <c r="M42" s="38">
        <v>27</v>
      </c>
    </row>
    <row r="43" spans="1:13" ht="15" customHeight="1">
      <c r="A43" s="57"/>
      <c r="B43" s="25"/>
      <c r="C43" s="60"/>
      <c r="D43" s="32">
        <v>1</v>
      </c>
      <c r="E43" s="27">
        <v>0.19718309859154928</v>
      </c>
      <c r="F43" s="28">
        <v>0.15694164989939638</v>
      </c>
      <c r="G43" s="28">
        <v>0.26961770623742454</v>
      </c>
      <c r="H43" s="28">
        <v>0.21931589537223339</v>
      </c>
      <c r="I43" s="28">
        <v>7.4446680080482899E-2</v>
      </c>
      <c r="J43" s="28">
        <v>0.13883299798792756</v>
      </c>
      <c r="K43" s="28">
        <v>4.2253521126760563E-2</v>
      </c>
      <c r="L43" s="28">
        <v>0.252</v>
      </c>
      <c r="M43" s="28">
        <v>5.4325955734406441E-2</v>
      </c>
    </row>
    <row r="44" spans="1:13" ht="15" customHeight="1">
      <c r="A44" s="57"/>
      <c r="B44" s="25"/>
      <c r="C44" s="59" t="s">
        <v>227</v>
      </c>
      <c r="D44" s="29">
        <v>8147</v>
      </c>
      <c r="E44" s="39">
        <v>1812</v>
      </c>
      <c r="F44" s="40">
        <v>1425</v>
      </c>
      <c r="G44" s="40">
        <v>2342</v>
      </c>
      <c r="H44" s="40">
        <v>1664</v>
      </c>
      <c r="I44" s="40">
        <v>794</v>
      </c>
      <c r="J44" s="40">
        <v>1197</v>
      </c>
      <c r="K44" s="40">
        <v>303</v>
      </c>
      <c r="L44" s="40">
        <v>1997</v>
      </c>
      <c r="M44" s="40">
        <v>349</v>
      </c>
    </row>
    <row r="45" spans="1:13" ht="15" customHeight="1">
      <c r="A45" s="57"/>
      <c r="B45" s="25"/>
      <c r="C45" s="60"/>
      <c r="D45" s="32">
        <v>1</v>
      </c>
      <c r="E45" s="27">
        <v>0.22241315821774887</v>
      </c>
      <c r="F45" s="28">
        <v>0.1749110101877992</v>
      </c>
      <c r="G45" s="28">
        <v>0.28746777955075486</v>
      </c>
      <c r="H45" s="28">
        <v>0.20424696207192833</v>
      </c>
      <c r="I45" s="28">
        <v>9.7459187430956176E-2</v>
      </c>
      <c r="J45" s="28">
        <v>0.14692524855775133</v>
      </c>
      <c r="K45" s="28">
        <v>3.7191604271510983E-2</v>
      </c>
      <c r="L45" s="28">
        <v>0.245</v>
      </c>
      <c r="M45" s="28">
        <v>4.2837854424941695E-2</v>
      </c>
    </row>
    <row r="46" spans="1:13" ht="15" customHeight="1">
      <c r="A46" s="57"/>
      <c r="B46" s="25"/>
      <c r="C46" s="59" t="s">
        <v>228</v>
      </c>
      <c r="D46" s="29">
        <v>5197</v>
      </c>
      <c r="E46" s="39">
        <v>1360</v>
      </c>
      <c r="F46" s="40">
        <v>775</v>
      </c>
      <c r="G46" s="40">
        <v>1565</v>
      </c>
      <c r="H46" s="40">
        <v>1058</v>
      </c>
      <c r="I46" s="40">
        <v>515</v>
      </c>
      <c r="J46" s="40">
        <v>798</v>
      </c>
      <c r="K46" s="40">
        <v>171</v>
      </c>
      <c r="L46" s="40">
        <v>1235</v>
      </c>
      <c r="M46" s="40">
        <v>261</v>
      </c>
    </row>
    <row r="47" spans="1:13" ht="15" customHeight="1">
      <c r="A47" s="57"/>
      <c r="B47" s="25"/>
      <c r="C47" s="60"/>
      <c r="D47" s="32">
        <v>1</v>
      </c>
      <c r="E47" s="27">
        <v>0.2616894362131999</v>
      </c>
      <c r="F47" s="28">
        <v>0.14912449490090438</v>
      </c>
      <c r="G47" s="28">
        <v>0.30113527034827786</v>
      </c>
      <c r="H47" s="28">
        <v>0.20357898787762171</v>
      </c>
      <c r="I47" s="28">
        <v>9.9095632095439673E-2</v>
      </c>
      <c r="J47" s="28">
        <v>0.15355012507215701</v>
      </c>
      <c r="K47" s="28">
        <v>3.2903598229747928E-2</v>
      </c>
      <c r="L47" s="28">
        <v>0.23799999999999999</v>
      </c>
      <c r="M47" s="28">
        <v>5.0221281508562629E-2</v>
      </c>
    </row>
    <row r="48" spans="1:13" ht="15" customHeight="1">
      <c r="A48" s="57"/>
      <c r="B48" s="25"/>
      <c r="C48" s="59" t="s">
        <v>229</v>
      </c>
      <c r="D48" s="29">
        <v>1858</v>
      </c>
      <c r="E48" s="39">
        <v>530</v>
      </c>
      <c r="F48" s="40">
        <v>275</v>
      </c>
      <c r="G48" s="40">
        <v>450</v>
      </c>
      <c r="H48" s="40">
        <v>326</v>
      </c>
      <c r="I48" s="40">
        <v>119</v>
      </c>
      <c r="J48" s="40">
        <v>203</v>
      </c>
      <c r="K48" s="40">
        <v>102</v>
      </c>
      <c r="L48" s="40">
        <v>484</v>
      </c>
      <c r="M48" s="40">
        <v>135</v>
      </c>
    </row>
    <row r="49" spans="1:13" ht="15" customHeight="1">
      <c r="A49" s="57"/>
      <c r="B49" s="43"/>
      <c r="C49" s="61"/>
      <c r="D49" s="44">
        <v>1</v>
      </c>
      <c r="E49" s="45">
        <v>0.28525296017222818</v>
      </c>
      <c r="F49" s="46">
        <v>0.1480086114101184</v>
      </c>
      <c r="G49" s="46">
        <v>0.24219590958019377</v>
      </c>
      <c r="H49" s="46">
        <v>0.17545748116254037</v>
      </c>
      <c r="I49" s="46">
        <v>6.4047362755651233E-2</v>
      </c>
      <c r="J49" s="46">
        <v>0.1092572658772874</v>
      </c>
      <c r="K49" s="46">
        <v>5.4897739504843918E-2</v>
      </c>
      <c r="L49" s="46">
        <v>0.26</v>
      </c>
      <c r="M49" s="46">
        <v>7.2658772874058128E-2</v>
      </c>
    </row>
    <row r="50" spans="1:13" ht="15" customHeight="1">
      <c r="A50" s="57"/>
      <c r="B50" s="25" t="s">
        <v>205</v>
      </c>
      <c r="C50" s="67" t="s">
        <v>2</v>
      </c>
      <c r="D50" s="22">
        <v>2851</v>
      </c>
      <c r="E50" s="23">
        <v>707</v>
      </c>
      <c r="F50" s="24">
        <v>482</v>
      </c>
      <c r="G50" s="24">
        <v>829</v>
      </c>
      <c r="H50" s="24">
        <v>588</v>
      </c>
      <c r="I50" s="24">
        <v>238</v>
      </c>
      <c r="J50" s="24">
        <v>436</v>
      </c>
      <c r="K50" s="24">
        <v>126</v>
      </c>
      <c r="L50" s="24">
        <v>585</v>
      </c>
      <c r="M50" s="24">
        <v>242</v>
      </c>
    </row>
    <row r="51" spans="1:13" ht="15" customHeight="1">
      <c r="A51" s="57"/>
      <c r="B51" s="25"/>
      <c r="C51" s="60"/>
      <c r="D51" s="32">
        <v>1</v>
      </c>
      <c r="E51" s="27">
        <v>0.24798316380217467</v>
      </c>
      <c r="F51" s="28">
        <v>0.16906348649596634</v>
      </c>
      <c r="G51" s="28">
        <v>0.29077516660820762</v>
      </c>
      <c r="H51" s="28">
        <v>0.20624342336022447</v>
      </c>
      <c r="I51" s="28">
        <v>8.3479480883900392E-2</v>
      </c>
      <c r="J51" s="28">
        <v>0.15292879691336372</v>
      </c>
      <c r="K51" s="28">
        <v>4.4195019291476678E-2</v>
      </c>
      <c r="L51" s="28">
        <v>0.20499999999999999</v>
      </c>
      <c r="M51" s="28">
        <v>8.4882497369344084E-2</v>
      </c>
    </row>
    <row r="52" spans="1:13" ht="15" customHeight="1">
      <c r="A52" s="57"/>
      <c r="B52" s="25"/>
      <c r="C52" s="59" t="s">
        <v>230</v>
      </c>
      <c r="D52" s="29">
        <v>1975</v>
      </c>
      <c r="E52" s="30">
        <v>467</v>
      </c>
      <c r="F52" s="31">
        <v>311</v>
      </c>
      <c r="G52" s="31">
        <v>626</v>
      </c>
      <c r="H52" s="31">
        <v>422</v>
      </c>
      <c r="I52" s="31">
        <v>219</v>
      </c>
      <c r="J52" s="31">
        <v>331</v>
      </c>
      <c r="K52" s="31">
        <v>47</v>
      </c>
      <c r="L52" s="31">
        <v>482</v>
      </c>
      <c r="M52" s="31">
        <v>74</v>
      </c>
    </row>
    <row r="53" spans="1:13" ht="15" customHeight="1">
      <c r="A53" s="57"/>
      <c r="B53" s="25"/>
      <c r="C53" s="60"/>
      <c r="D53" s="32">
        <v>1</v>
      </c>
      <c r="E53" s="27">
        <v>0.23645569620253165</v>
      </c>
      <c r="F53" s="28">
        <v>0.15746835443037974</v>
      </c>
      <c r="G53" s="28">
        <v>0.31696202531645568</v>
      </c>
      <c r="H53" s="28">
        <v>0.21367088607594936</v>
      </c>
      <c r="I53" s="28">
        <v>0.11088607594936709</v>
      </c>
      <c r="J53" s="28">
        <v>0.16759493670886075</v>
      </c>
      <c r="K53" s="28">
        <v>2.379746835443038E-2</v>
      </c>
      <c r="L53" s="28">
        <v>0.24399999999999999</v>
      </c>
      <c r="M53" s="28">
        <v>3.7468354430379748E-2</v>
      </c>
    </row>
    <row r="54" spans="1:13" ht="15" customHeight="1">
      <c r="A54" s="57"/>
      <c r="B54" s="25"/>
      <c r="C54" s="59" t="s">
        <v>231</v>
      </c>
      <c r="D54" s="29">
        <v>923</v>
      </c>
      <c r="E54" s="30">
        <v>210</v>
      </c>
      <c r="F54" s="31">
        <v>138</v>
      </c>
      <c r="G54" s="31">
        <v>257</v>
      </c>
      <c r="H54" s="31">
        <v>181</v>
      </c>
      <c r="I54" s="31">
        <v>105</v>
      </c>
      <c r="J54" s="31">
        <v>142</v>
      </c>
      <c r="K54" s="31">
        <v>55</v>
      </c>
      <c r="L54" s="31">
        <v>216</v>
      </c>
      <c r="M54" s="31">
        <v>58</v>
      </c>
    </row>
    <row r="55" spans="1:13" ht="15" customHeight="1">
      <c r="A55" s="57"/>
      <c r="B55" s="25"/>
      <c r="C55" s="60"/>
      <c r="D55" s="32">
        <v>1</v>
      </c>
      <c r="E55" s="27">
        <v>0.2275189599133261</v>
      </c>
      <c r="F55" s="28">
        <v>0.14951245937161431</v>
      </c>
      <c r="G55" s="28">
        <v>0.27843986998916576</v>
      </c>
      <c r="H55" s="28">
        <v>0.19609967497291442</v>
      </c>
      <c r="I55" s="28">
        <v>0.11375947995666305</v>
      </c>
      <c r="J55" s="28">
        <v>0.15384615384615385</v>
      </c>
      <c r="K55" s="28">
        <v>5.9588299024918745E-2</v>
      </c>
      <c r="L55" s="28">
        <v>0.23400000000000001</v>
      </c>
      <c r="M55" s="28">
        <v>6.2838569880823397E-2</v>
      </c>
    </row>
    <row r="56" spans="1:13" ht="15" customHeight="1">
      <c r="A56" s="57"/>
      <c r="B56" s="25"/>
      <c r="C56" s="59" t="s">
        <v>8</v>
      </c>
      <c r="D56" s="29">
        <v>1215</v>
      </c>
      <c r="E56" s="30">
        <v>331</v>
      </c>
      <c r="F56" s="31">
        <v>183</v>
      </c>
      <c r="G56" s="31">
        <v>338</v>
      </c>
      <c r="H56" s="31">
        <v>245</v>
      </c>
      <c r="I56" s="31">
        <v>149</v>
      </c>
      <c r="J56" s="31">
        <v>181</v>
      </c>
      <c r="K56" s="31">
        <v>36</v>
      </c>
      <c r="L56" s="31">
        <v>276</v>
      </c>
      <c r="M56" s="31">
        <v>74</v>
      </c>
    </row>
    <row r="57" spans="1:13" ht="15" customHeight="1">
      <c r="A57" s="57"/>
      <c r="B57" s="25"/>
      <c r="C57" s="60"/>
      <c r="D57" s="32">
        <v>1</v>
      </c>
      <c r="E57" s="27">
        <v>0.27242798353909464</v>
      </c>
      <c r="F57" s="28">
        <v>0.1506172839506173</v>
      </c>
      <c r="G57" s="28">
        <v>0.27818930041152262</v>
      </c>
      <c r="H57" s="28">
        <v>0.20164609053497942</v>
      </c>
      <c r="I57" s="28">
        <v>0.12263374485596708</v>
      </c>
      <c r="J57" s="28">
        <v>0.14897119341563786</v>
      </c>
      <c r="K57" s="28">
        <v>2.9629629629629631E-2</v>
      </c>
      <c r="L57" s="28">
        <v>0.22700000000000001</v>
      </c>
      <c r="M57" s="28">
        <v>6.0905349794238686E-2</v>
      </c>
    </row>
    <row r="58" spans="1:13" ht="15" customHeight="1">
      <c r="A58" s="57"/>
      <c r="B58" s="25"/>
      <c r="C58" s="59" t="s">
        <v>232</v>
      </c>
      <c r="D58" s="29">
        <v>2062</v>
      </c>
      <c r="E58" s="30">
        <v>572</v>
      </c>
      <c r="F58" s="31">
        <v>325</v>
      </c>
      <c r="G58" s="31">
        <v>627</v>
      </c>
      <c r="H58" s="31">
        <v>406</v>
      </c>
      <c r="I58" s="31">
        <v>195</v>
      </c>
      <c r="J58" s="31">
        <v>269</v>
      </c>
      <c r="K58" s="31">
        <v>81</v>
      </c>
      <c r="L58" s="31">
        <v>411</v>
      </c>
      <c r="M58" s="31">
        <v>187</v>
      </c>
    </row>
    <row r="59" spans="1:13" ht="15" customHeight="1">
      <c r="A59" s="57"/>
      <c r="B59" s="25"/>
      <c r="C59" s="60"/>
      <c r="D59" s="32">
        <v>1</v>
      </c>
      <c r="E59" s="27">
        <v>0.27740058195926287</v>
      </c>
      <c r="F59" s="28">
        <v>0.15761396702230843</v>
      </c>
      <c r="G59" s="28">
        <v>0.30407371483996121</v>
      </c>
      <c r="H59" s="28">
        <v>0.19689621726479145</v>
      </c>
      <c r="I59" s="28">
        <v>9.4568380213385067E-2</v>
      </c>
      <c r="J59" s="28">
        <v>0.13045586808923376</v>
      </c>
      <c r="K59" s="28">
        <v>3.9282250242483024E-2</v>
      </c>
      <c r="L59" s="28">
        <v>0.19900000000000001</v>
      </c>
      <c r="M59" s="28">
        <v>9.0688651794374395E-2</v>
      </c>
    </row>
    <row r="60" spans="1:13" ht="15" customHeight="1">
      <c r="A60" s="57"/>
      <c r="B60" s="25"/>
      <c r="C60" s="59" t="s">
        <v>14</v>
      </c>
      <c r="D60" s="29">
        <v>1141</v>
      </c>
      <c r="E60" s="30">
        <v>275</v>
      </c>
      <c r="F60" s="31">
        <v>153</v>
      </c>
      <c r="G60" s="31">
        <v>353</v>
      </c>
      <c r="H60" s="31">
        <v>207</v>
      </c>
      <c r="I60" s="31">
        <v>95</v>
      </c>
      <c r="J60" s="31">
        <v>170</v>
      </c>
      <c r="K60" s="31">
        <v>45</v>
      </c>
      <c r="L60" s="31">
        <v>305</v>
      </c>
      <c r="M60" s="31">
        <v>45</v>
      </c>
    </row>
    <row r="61" spans="1:13" ht="15" customHeight="1">
      <c r="A61" s="57"/>
      <c r="B61" s="25"/>
      <c r="C61" s="60"/>
      <c r="D61" s="32">
        <v>1</v>
      </c>
      <c r="E61" s="27">
        <v>0.24101665205959685</v>
      </c>
      <c r="F61" s="28">
        <v>0.13409290096406662</v>
      </c>
      <c r="G61" s="28">
        <v>0.30937773882559161</v>
      </c>
      <c r="H61" s="28">
        <v>0.18141980718667836</v>
      </c>
      <c r="I61" s="28">
        <v>8.3260297984224366E-2</v>
      </c>
      <c r="J61" s="28">
        <v>0.14899211218229624</v>
      </c>
      <c r="K61" s="28">
        <v>3.9439088518843118E-2</v>
      </c>
      <c r="L61" s="28">
        <v>0.26700000000000002</v>
      </c>
      <c r="M61" s="28">
        <v>3.9439088518843118E-2</v>
      </c>
    </row>
    <row r="62" spans="1:13" ht="15" customHeight="1">
      <c r="A62" s="57"/>
      <c r="B62" s="25"/>
      <c r="C62" s="59" t="s">
        <v>5</v>
      </c>
      <c r="D62" s="29">
        <v>2265</v>
      </c>
      <c r="E62" s="30">
        <v>548</v>
      </c>
      <c r="F62" s="31">
        <v>375</v>
      </c>
      <c r="G62" s="31">
        <v>672</v>
      </c>
      <c r="H62" s="31">
        <v>455</v>
      </c>
      <c r="I62" s="31">
        <v>202</v>
      </c>
      <c r="J62" s="31">
        <v>303</v>
      </c>
      <c r="K62" s="31">
        <v>68</v>
      </c>
      <c r="L62" s="31">
        <v>487</v>
      </c>
      <c r="M62" s="31">
        <v>126</v>
      </c>
    </row>
    <row r="63" spans="1:13" ht="15" customHeight="1">
      <c r="A63" s="57"/>
      <c r="B63" s="25"/>
      <c r="C63" s="60"/>
      <c r="D63" s="32">
        <v>1</v>
      </c>
      <c r="E63" s="27">
        <v>0.24194260485651214</v>
      </c>
      <c r="F63" s="28">
        <v>0.16556291390728478</v>
      </c>
      <c r="G63" s="28">
        <v>0.29668874172185433</v>
      </c>
      <c r="H63" s="28">
        <v>0.20088300220750552</v>
      </c>
      <c r="I63" s="28">
        <v>8.918322295805739E-2</v>
      </c>
      <c r="J63" s="28">
        <v>0.1337748344370861</v>
      </c>
      <c r="K63" s="28">
        <v>3.0022075055187638E-2</v>
      </c>
      <c r="L63" s="28">
        <v>0.215</v>
      </c>
      <c r="M63" s="28">
        <v>5.562913907284768E-2</v>
      </c>
    </row>
    <row r="64" spans="1:13" ht="15" customHeight="1">
      <c r="A64" s="57"/>
      <c r="B64" s="25"/>
      <c r="C64" s="59" t="s">
        <v>11</v>
      </c>
      <c r="D64" s="29">
        <v>1187</v>
      </c>
      <c r="E64" s="30">
        <v>264</v>
      </c>
      <c r="F64" s="31">
        <v>194</v>
      </c>
      <c r="G64" s="31">
        <v>316</v>
      </c>
      <c r="H64" s="31">
        <v>240</v>
      </c>
      <c r="I64" s="31">
        <v>92</v>
      </c>
      <c r="J64" s="31">
        <v>166</v>
      </c>
      <c r="K64" s="31">
        <v>65</v>
      </c>
      <c r="L64" s="31">
        <v>321</v>
      </c>
      <c r="M64" s="31">
        <v>52</v>
      </c>
    </row>
    <row r="65" spans="1:13" ht="15" customHeight="1">
      <c r="A65" s="57"/>
      <c r="B65" s="25"/>
      <c r="C65" s="60"/>
      <c r="D65" s="32">
        <v>1</v>
      </c>
      <c r="E65" s="27">
        <v>0.22240943555181128</v>
      </c>
      <c r="F65" s="28">
        <v>0.16343723673125526</v>
      </c>
      <c r="G65" s="28">
        <v>0.26621735467565288</v>
      </c>
      <c r="H65" s="28">
        <v>0.20219039595619209</v>
      </c>
      <c r="I65" s="28">
        <v>7.7506318449873629E-2</v>
      </c>
      <c r="J65" s="28">
        <v>0.13984835720303285</v>
      </c>
      <c r="K65" s="28">
        <v>5.4759898904802019E-2</v>
      </c>
      <c r="L65" s="28">
        <v>0.27</v>
      </c>
      <c r="M65" s="28">
        <v>4.3807919123841618E-2</v>
      </c>
    </row>
    <row r="66" spans="1:13" ht="15" customHeight="1">
      <c r="A66" s="57"/>
      <c r="B66" s="25"/>
      <c r="C66" s="59" t="s">
        <v>18</v>
      </c>
      <c r="D66" s="29">
        <v>2539</v>
      </c>
      <c r="E66" s="30">
        <v>481</v>
      </c>
      <c r="F66" s="31">
        <v>438</v>
      </c>
      <c r="G66" s="31">
        <v>547</v>
      </c>
      <c r="H66" s="31">
        <v>464</v>
      </c>
      <c r="I66" s="31">
        <v>196</v>
      </c>
      <c r="J66" s="31">
        <v>312</v>
      </c>
      <c r="K66" s="31">
        <v>86</v>
      </c>
      <c r="L66" s="31">
        <v>821</v>
      </c>
      <c r="M66" s="31">
        <v>129</v>
      </c>
    </row>
    <row r="67" spans="1:13" ht="15" customHeight="1">
      <c r="A67" s="57"/>
      <c r="B67" s="43"/>
      <c r="C67" s="61"/>
      <c r="D67" s="44">
        <v>1</v>
      </c>
      <c r="E67" s="45">
        <v>0.18944466325324932</v>
      </c>
      <c r="F67" s="46">
        <v>0.17250886175659708</v>
      </c>
      <c r="G67" s="46">
        <v>0.21543914927136668</v>
      </c>
      <c r="H67" s="46">
        <v>0.18274911382434028</v>
      </c>
      <c r="I67" s="46">
        <v>7.7195746356833406E-2</v>
      </c>
      <c r="J67" s="46">
        <v>0.12288302481291848</v>
      </c>
      <c r="K67" s="46">
        <v>3.3871602993304453E-2</v>
      </c>
      <c r="L67" s="46">
        <v>0.32300000000000001</v>
      </c>
      <c r="M67" s="46">
        <v>5.0807404489956673E-2</v>
      </c>
    </row>
    <row r="68" spans="1:13" ht="15" customHeight="1">
      <c r="A68" s="57"/>
      <c r="B68" s="25" t="s">
        <v>206</v>
      </c>
      <c r="C68" s="67" t="s">
        <v>233</v>
      </c>
      <c r="D68" s="22">
        <v>2952</v>
      </c>
      <c r="E68" s="23">
        <v>693</v>
      </c>
      <c r="F68" s="24">
        <v>399</v>
      </c>
      <c r="G68" s="24">
        <v>1094</v>
      </c>
      <c r="H68" s="24">
        <v>802</v>
      </c>
      <c r="I68" s="24">
        <v>429</v>
      </c>
      <c r="J68" s="24">
        <v>724</v>
      </c>
      <c r="K68" s="24">
        <v>67</v>
      </c>
      <c r="L68" s="24">
        <v>433</v>
      </c>
      <c r="M68" s="24">
        <v>154</v>
      </c>
    </row>
    <row r="69" spans="1:13" ht="15" customHeight="1">
      <c r="A69" s="57"/>
      <c r="B69" s="25"/>
      <c r="C69" s="60"/>
      <c r="D69" s="32">
        <v>1</v>
      </c>
      <c r="E69" s="27">
        <v>0.2347560975609756</v>
      </c>
      <c r="F69" s="28">
        <v>0.13516260162601626</v>
      </c>
      <c r="G69" s="28">
        <v>0.37059620596205961</v>
      </c>
      <c r="H69" s="28">
        <v>0.27168021680216803</v>
      </c>
      <c r="I69" s="28">
        <v>0.14532520325203252</v>
      </c>
      <c r="J69" s="28">
        <v>0.24525745257452575</v>
      </c>
      <c r="K69" s="28">
        <v>2.2696476964769646E-2</v>
      </c>
      <c r="L69" s="28">
        <v>0.14699999999999999</v>
      </c>
      <c r="M69" s="28">
        <v>5.2168021680216801E-2</v>
      </c>
    </row>
    <row r="70" spans="1:13" ht="15" customHeight="1">
      <c r="A70" s="57"/>
      <c r="B70" s="25"/>
      <c r="C70" s="59" t="s">
        <v>234</v>
      </c>
      <c r="D70" s="29">
        <v>2912</v>
      </c>
      <c r="E70" s="30">
        <v>660</v>
      </c>
      <c r="F70" s="31">
        <v>434</v>
      </c>
      <c r="G70" s="31">
        <v>1046</v>
      </c>
      <c r="H70" s="31">
        <v>792</v>
      </c>
      <c r="I70" s="31">
        <v>422</v>
      </c>
      <c r="J70" s="31">
        <v>675</v>
      </c>
      <c r="K70" s="31">
        <v>62</v>
      </c>
      <c r="L70" s="31">
        <v>493</v>
      </c>
      <c r="M70" s="31">
        <v>121</v>
      </c>
    </row>
    <row r="71" spans="1:13" ht="15" customHeight="1">
      <c r="A71" s="57"/>
      <c r="B71" s="25"/>
      <c r="C71" s="60"/>
      <c r="D71" s="32">
        <v>1</v>
      </c>
      <c r="E71" s="27">
        <v>0.22664835164835165</v>
      </c>
      <c r="F71" s="28">
        <v>0.14903846153846154</v>
      </c>
      <c r="G71" s="28">
        <v>0.3592032967032967</v>
      </c>
      <c r="H71" s="28">
        <v>0.27197802197802196</v>
      </c>
      <c r="I71" s="28">
        <v>0.14491758241758243</v>
      </c>
      <c r="J71" s="28">
        <v>0.23179945054945056</v>
      </c>
      <c r="K71" s="28">
        <v>2.1291208791208792E-2</v>
      </c>
      <c r="L71" s="28">
        <v>0.16900000000000001</v>
      </c>
      <c r="M71" s="28">
        <v>4.15521978021978E-2</v>
      </c>
    </row>
    <row r="72" spans="1:13" ht="15" customHeight="1">
      <c r="A72" s="57"/>
      <c r="B72" s="25"/>
      <c r="C72" s="59" t="s">
        <v>235</v>
      </c>
      <c r="D72" s="29">
        <v>3812</v>
      </c>
      <c r="E72" s="30">
        <v>905</v>
      </c>
      <c r="F72" s="31">
        <v>610</v>
      </c>
      <c r="G72" s="31">
        <v>1044</v>
      </c>
      <c r="H72" s="31">
        <v>675</v>
      </c>
      <c r="I72" s="31">
        <v>312</v>
      </c>
      <c r="J72" s="31">
        <v>436</v>
      </c>
      <c r="K72" s="31">
        <v>107</v>
      </c>
      <c r="L72" s="31">
        <v>1049</v>
      </c>
      <c r="M72" s="31">
        <v>192</v>
      </c>
    </row>
    <row r="73" spans="1:13" ht="15" customHeight="1">
      <c r="A73" s="57"/>
      <c r="B73" s="25"/>
      <c r="C73" s="60"/>
      <c r="D73" s="32">
        <v>1</v>
      </c>
      <c r="E73" s="27">
        <v>0.23740818467995803</v>
      </c>
      <c r="F73" s="28">
        <v>0.16002098635886675</v>
      </c>
      <c r="G73" s="28">
        <v>0.27387198321091288</v>
      </c>
      <c r="H73" s="28">
        <v>0.17707240293809023</v>
      </c>
      <c r="I73" s="28">
        <v>8.1846799580272828E-2</v>
      </c>
      <c r="J73" s="28">
        <v>0.11437565582371459</v>
      </c>
      <c r="K73" s="28">
        <v>2.8069254984260231E-2</v>
      </c>
      <c r="L73" s="28">
        <v>0.27500000000000002</v>
      </c>
      <c r="M73" s="28">
        <v>5.0367261280167892E-2</v>
      </c>
    </row>
    <row r="74" spans="1:13" ht="15" customHeight="1">
      <c r="A74" s="57"/>
      <c r="B74" s="25"/>
      <c r="C74" s="59" t="s">
        <v>236</v>
      </c>
      <c r="D74" s="29">
        <v>2750</v>
      </c>
      <c r="E74" s="30">
        <v>706</v>
      </c>
      <c r="F74" s="31">
        <v>468</v>
      </c>
      <c r="G74" s="31">
        <v>661</v>
      </c>
      <c r="H74" s="31">
        <v>450</v>
      </c>
      <c r="I74" s="31">
        <v>165</v>
      </c>
      <c r="J74" s="31">
        <v>243</v>
      </c>
      <c r="K74" s="31">
        <v>116</v>
      </c>
      <c r="L74" s="31">
        <v>808</v>
      </c>
      <c r="M74" s="31">
        <v>157</v>
      </c>
    </row>
    <row r="75" spans="1:13" ht="15" customHeight="1">
      <c r="A75" s="57"/>
      <c r="B75" s="25"/>
      <c r="C75" s="60"/>
      <c r="D75" s="32">
        <v>1</v>
      </c>
      <c r="E75" s="27">
        <v>0.25672727272727275</v>
      </c>
      <c r="F75" s="28">
        <v>0.17018181818181818</v>
      </c>
      <c r="G75" s="28">
        <v>0.24036363636363636</v>
      </c>
      <c r="H75" s="28">
        <v>0.16363636363636364</v>
      </c>
      <c r="I75" s="28">
        <v>0.06</v>
      </c>
      <c r="J75" s="28">
        <v>8.8363636363636366E-2</v>
      </c>
      <c r="K75" s="28">
        <v>4.2181818181818181E-2</v>
      </c>
      <c r="L75" s="28">
        <v>0.29399999999999998</v>
      </c>
      <c r="M75" s="28">
        <v>5.7090909090909088E-2</v>
      </c>
    </row>
    <row r="76" spans="1:13" ht="15" customHeight="1">
      <c r="A76" s="57"/>
      <c r="B76" s="25"/>
      <c r="C76" s="59" t="s">
        <v>237</v>
      </c>
      <c r="D76" s="29">
        <v>1585</v>
      </c>
      <c r="E76" s="30">
        <v>405</v>
      </c>
      <c r="F76" s="31">
        <v>316</v>
      </c>
      <c r="G76" s="31">
        <v>324</v>
      </c>
      <c r="H76" s="31">
        <v>240</v>
      </c>
      <c r="I76" s="31">
        <v>71</v>
      </c>
      <c r="J76" s="31">
        <v>99</v>
      </c>
      <c r="K76" s="31">
        <v>97</v>
      </c>
      <c r="L76" s="31">
        <v>470</v>
      </c>
      <c r="M76" s="31">
        <v>120</v>
      </c>
    </row>
    <row r="77" spans="1:13" ht="15" customHeight="1">
      <c r="A77" s="57"/>
      <c r="B77" s="25"/>
      <c r="C77" s="60"/>
      <c r="D77" s="32">
        <v>1</v>
      </c>
      <c r="E77" s="27">
        <v>0.25552050473186122</v>
      </c>
      <c r="F77" s="28">
        <v>0.19936908517350158</v>
      </c>
      <c r="G77" s="28">
        <v>0.20441640378548895</v>
      </c>
      <c r="H77" s="28">
        <v>0.15141955835962145</v>
      </c>
      <c r="I77" s="28">
        <v>4.4794952681388014E-2</v>
      </c>
      <c r="J77" s="28">
        <v>6.2460567823343846E-2</v>
      </c>
      <c r="K77" s="28">
        <v>6.1198738170347003E-2</v>
      </c>
      <c r="L77" s="28">
        <v>0.29699999999999999</v>
      </c>
      <c r="M77" s="28">
        <v>7.5709779179810727E-2</v>
      </c>
    </row>
    <row r="78" spans="1:13" ht="15" customHeight="1">
      <c r="A78" s="57"/>
      <c r="B78" s="25"/>
      <c r="C78" s="59" t="s">
        <v>238</v>
      </c>
      <c r="D78" s="29">
        <v>1329</v>
      </c>
      <c r="E78" s="30">
        <v>304</v>
      </c>
      <c r="F78" s="31">
        <v>221</v>
      </c>
      <c r="G78" s="31">
        <v>266</v>
      </c>
      <c r="H78" s="31">
        <v>153</v>
      </c>
      <c r="I78" s="31">
        <v>60</v>
      </c>
      <c r="J78" s="31">
        <v>80</v>
      </c>
      <c r="K78" s="31">
        <v>95</v>
      </c>
      <c r="L78" s="31">
        <v>417</v>
      </c>
      <c r="M78" s="31">
        <v>129</v>
      </c>
    </row>
    <row r="79" spans="1:13" ht="15" customHeight="1">
      <c r="A79" s="57"/>
      <c r="B79" s="25"/>
      <c r="C79" s="60"/>
      <c r="D79" s="32">
        <v>1</v>
      </c>
      <c r="E79" s="27">
        <v>0.22874341610233259</v>
      </c>
      <c r="F79" s="28">
        <v>0.16629044394281414</v>
      </c>
      <c r="G79" s="28">
        <v>0.200150489089541</v>
      </c>
      <c r="H79" s="28">
        <v>0.11512415349887133</v>
      </c>
      <c r="I79" s="28">
        <v>4.5146726862302484E-2</v>
      </c>
      <c r="J79" s="28">
        <v>6.019563581640331E-2</v>
      </c>
      <c r="K79" s="28">
        <v>7.1482317531978937E-2</v>
      </c>
      <c r="L79" s="28">
        <v>0.314</v>
      </c>
      <c r="M79" s="28">
        <v>9.7065462753950338E-2</v>
      </c>
    </row>
    <row r="80" spans="1:13" ht="15" customHeight="1">
      <c r="A80" s="57"/>
      <c r="B80" s="25"/>
      <c r="C80" s="59" t="s">
        <v>239</v>
      </c>
      <c r="D80" s="29">
        <v>686</v>
      </c>
      <c r="E80" s="30">
        <v>153</v>
      </c>
      <c r="F80" s="31">
        <v>130</v>
      </c>
      <c r="G80" s="31">
        <v>99</v>
      </c>
      <c r="H80" s="31">
        <v>62</v>
      </c>
      <c r="I80" s="31">
        <v>20</v>
      </c>
      <c r="J80" s="31">
        <v>31</v>
      </c>
      <c r="K80" s="31">
        <v>60</v>
      </c>
      <c r="L80" s="31">
        <v>198</v>
      </c>
      <c r="M80" s="31">
        <v>109</v>
      </c>
    </row>
    <row r="81" spans="1:13" ht="15" customHeight="1">
      <c r="A81" s="57"/>
      <c r="B81" s="25"/>
      <c r="C81" s="60"/>
      <c r="D81" s="32">
        <v>1</v>
      </c>
      <c r="E81" s="27">
        <v>0.22303206997084549</v>
      </c>
      <c r="F81" s="28">
        <v>0.18950437317784258</v>
      </c>
      <c r="G81" s="28">
        <v>0.14431486880466474</v>
      </c>
      <c r="H81" s="28">
        <v>9.0379008746355682E-2</v>
      </c>
      <c r="I81" s="28">
        <v>2.9154518950437316E-2</v>
      </c>
      <c r="J81" s="28">
        <v>4.5189504373177841E-2</v>
      </c>
      <c r="K81" s="28">
        <v>8.7463556851311949E-2</v>
      </c>
      <c r="L81" s="28">
        <v>0.28899999999999998</v>
      </c>
      <c r="M81" s="28">
        <v>0.15889212827988339</v>
      </c>
    </row>
    <row r="82" spans="1:13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</row>
    <row r="83" spans="1:13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</row>
    <row r="84" spans="1:13" ht="15" customHeight="1">
      <c r="A84" s="57"/>
      <c r="B84" s="25" t="s">
        <v>240</v>
      </c>
      <c r="C84" s="67" t="s">
        <v>241</v>
      </c>
      <c r="D84" s="22">
        <v>4187</v>
      </c>
      <c r="E84" s="23">
        <v>1183</v>
      </c>
      <c r="F84" s="24">
        <v>620</v>
      </c>
      <c r="G84" s="24">
        <v>1516</v>
      </c>
      <c r="H84" s="24">
        <v>1202</v>
      </c>
      <c r="I84" s="24">
        <v>572</v>
      </c>
      <c r="J84" s="24">
        <v>1041</v>
      </c>
      <c r="K84" s="24">
        <v>86</v>
      </c>
      <c r="L84" s="24">
        <v>571</v>
      </c>
      <c r="M84" s="24">
        <v>205</v>
      </c>
    </row>
    <row r="85" spans="1:13" ht="15" customHeight="1">
      <c r="A85" s="57"/>
      <c r="B85" s="25" t="s">
        <v>242</v>
      </c>
      <c r="C85" s="60"/>
      <c r="D85" s="32">
        <v>1</v>
      </c>
      <c r="E85" s="27">
        <v>0.28254119894912827</v>
      </c>
      <c r="F85" s="28">
        <v>0.1480773823740148</v>
      </c>
      <c r="G85" s="28">
        <v>0.36207308335323618</v>
      </c>
      <c r="H85" s="28">
        <v>0.28707905421542873</v>
      </c>
      <c r="I85" s="28">
        <v>0.13661332696441367</v>
      </c>
      <c r="J85" s="28">
        <v>0.24862670169572487</v>
      </c>
      <c r="K85" s="28">
        <v>2.0539765942202054E-2</v>
      </c>
      <c r="L85" s="28">
        <v>0.13600000000000001</v>
      </c>
      <c r="M85" s="28">
        <v>4.8961069978504898E-2</v>
      </c>
    </row>
    <row r="86" spans="1:13" ht="15" customHeight="1">
      <c r="A86" s="57"/>
      <c r="B86" s="25" t="s">
        <v>243</v>
      </c>
      <c r="C86" s="59" t="s">
        <v>244</v>
      </c>
      <c r="D86" s="29">
        <v>3737</v>
      </c>
      <c r="E86" s="30">
        <v>909</v>
      </c>
      <c r="F86" s="31">
        <v>640</v>
      </c>
      <c r="G86" s="31">
        <v>1189</v>
      </c>
      <c r="H86" s="31">
        <v>838</v>
      </c>
      <c r="I86" s="31">
        <v>423</v>
      </c>
      <c r="J86" s="31">
        <v>633</v>
      </c>
      <c r="K86" s="31">
        <v>89</v>
      </c>
      <c r="L86" s="31">
        <v>730</v>
      </c>
      <c r="M86" s="31">
        <v>179</v>
      </c>
    </row>
    <row r="87" spans="1:13" ht="15" customHeight="1">
      <c r="A87" s="57"/>
      <c r="B87" s="25"/>
      <c r="C87" s="60"/>
      <c r="D87" s="32">
        <v>1</v>
      </c>
      <c r="E87" s="27">
        <v>0.24324324324324326</v>
      </c>
      <c r="F87" s="28">
        <v>0.17126036928017127</v>
      </c>
      <c r="G87" s="28">
        <v>0.31816965480331816</v>
      </c>
      <c r="H87" s="28">
        <v>0.22424404602622425</v>
      </c>
      <c r="I87" s="28">
        <v>0.11319240032111319</v>
      </c>
      <c r="J87" s="28">
        <v>0.16938720899116938</v>
      </c>
      <c r="K87" s="28">
        <v>2.3815895103023815E-2</v>
      </c>
      <c r="L87" s="28">
        <v>0.19500000000000001</v>
      </c>
      <c r="M87" s="28">
        <v>4.7899384533047901E-2</v>
      </c>
    </row>
    <row r="88" spans="1:13" ht="15" customHeight="1">
      <c r="A88" s="57"/>
      <c r="B88" s="25"/>
      <c r="C88" s="59" t="s">
        <v>245</v>
      </c>
      <c r="D88" s="29">
        <v>2220</v>
      </c>
      <c r="E88" s="30">
        <v>495</v>
      </c>
      <c r="F88" s="31">
        <v>353</v>
      </c>
      <c r="G88" s="31">
        <v>620</v>
      </c>
      <c r="H88" s="31">
        <v>386</v>
      </c>
      <c r="I88" s="31">
        <v>182</v>
      </c>
      <c r="J88" s="31">
        <v>252</v>
      </c>
      <c r="K88" s="31">
        <v>80</v>
      </c>
      <c r="L88" s="31">
        <v>599</v>
      </c>
      <c r="M88" s="31">
        <v>115</v>
      </c>
    </row>
    <row r="89" spans="1:13" ht="15" customHeight="1">
      <c r="A89" s="57"/>
      <c r="B89" s="25"/>
      <c r="C89" s="60"/>
      <c r="D89" s="32">
        <v>1</v>
      </c>
      <c r="E89" s="27">
        <v>0.22297297297297297</v>
      </c>
      <c r="F89" s="28">
        <v>0.15900900900900902</v>
      </c>
      <c r="G89" s="28">
        <v>0.27927927927927926</v>
      </c>
      <c r="H89" s="28">
        <v>0.17387387387387387</v>
      </c>
      <c r="I89" s="28">
        <v>8.1981981981981977E-2</v>
      </c>
      <c r="J89" s="28">
        <v>0.11351351351351352</v>
      </c>
      <c r="K89" s="28">
        <v>3.6036036036036036E-2</v>
      </c>
      <c r="L89" s="28">
        <v>0.27</v>
      </c>
      <c r="M89" s="28">
        <v>5.18018018018018E-2</v>
      </c>
    </row>
    <row r="90" spans="1:13" ht="15" customHeight="1">
      <c r="A90" s="57"/>
      <c r="B90" s="25"/>
      <c r="C90" s="59" t="s">
        <v>246</v>
      </c>
      <c r="D90" s="29">
        <v>3166</v>
      </c>
      <c r="E90" s="30">
        <v>726</v>
      </c>
      <c r="F90" s="31">
        <v>521</v>
      </c>
      <c r="G90" s="31">
        <v>726</v>
      </c>
      <c r="H90" s="31">
        <v>454</v>
      </c>
      <c r="I90" s="31">
        <v>185</v>
      </c>
      <c r="J90" s="31">
        <v>231</v>
      </c>
      <c r="K90" s="31">
        <v>134</v>
      </c>
      <c r="L90" s="31">
        <v>1026</v>
      </c>
      <c r="M90" s="31">
        <v>197</v>
      </c>
    </row>
    <row r="91" spans="1:13" ht="15" customHeight="1">
      <c r="A91" s="57"/>
      <c r="B91" s="25"/>
      <c r="C91" s="60"/>
      <c r="D91" s="32">
        <v>1</v>
      </c>
      <c r="E91" s="27">
        <v>0.22931143398610235</v>
      </c>
      <c r="F91" s="28">
        <v>0.16456096020214783</v>
      </c>
      <c r="G91" s="28">
        <v>0.22931143398610235</v>
      </c>
      <c r="H91" s="28">
        <v>0.14339861023373343</v>
      </c>
      <c r="I91" s="28">
        <v>5.8433354390397978E-2</v>
      </c>
      <c r="J91" s="28">
        <v>7.2962728995578013E-2</v>
      </c>
      <c r="K91" s="28">
        <v>4.2324699936828809E-2</v>
      </c>
      <c r="L91" s="28">
        <v>0.32400000000000001</v>
      </c>
      <c r="M91" s="28">
        <v>6.2223626026531899E-2</v>
      </c>
    </row>
    <row r="92" spans="1:13" ht="15" customHeight="1">
      <c r="A92" s="57"/>
      <c r="B92" s="25"/>
      <c r="C92" s="59" t="s">
        <v>247</v>
      </c>
      <c r="D92" s="29">
        <v>1639</v>
      </c>
      <c r="E92" s="30">
        <v>318</v>
      </c>
      <c r="F92" s="31">
        <v>262</v>
      </c>
      <c r="G92" s="31">
        <v>295</v>
      </c>
      <c r="H92" s="31">
        <v>154</v>
      </c>
      <c r="I92" s="31">
        <v>70</v>
      </c>
      <c r="J92" s="31">
        <v>80</v>
      </c>
      <c r="K92" s="31">
        <v>119</v>
      </c>
      <c r="L92" s="31">
        <v>567</v>
      </c>
      <c r="M92" s="31">
        <v>160</v>
      </c>
    </row>
    <row r="93" spans="1:13" ht="15" customHeight="1">
      <c r="A93" s="57"/>
      <c r="B93" s="25"/>
      <c r="C93" s="60"/>
      <c r="D93" s="32">
        <v>1</v>
      </c>
      <c r="E93" s="27">
        <v>0.19402074435631483</v>
      </c>
      <c r="F93" s="28">
        <v>0.15985356924954242</v>
      </c>
      <c r="G93" s="28">
        <v>0.17998779743746188</v>
      </c>
      <c r="H93" s="28">
        <v>9.3959731543624164E-2</v>
      </c>
      <c r="I93" s="28">
        <v>4.270896888346553E-2</v>
      </c>
      <c r="J93" s="28">
        <v>4.8810250152532035E-2</v>
      </c>
      <c r="K93" s="28">
        <v>7.2605247101891396E-2</v>
      </c>
      <c r="L93" s="28">
        <v>0.34599999999999997</v>
      </c>
      <c r="M93" s="28">
        <v>9.762050030506407E-2</v>
      </c>
    </row>
    <row r="94" spans="1:13" ht="15" customHeight="1">
      <c r="A94" s="57"/>
      <c r="B94" s="25"/>
      <c r="C94" s="59" t="s">
        <v>248</v>
      </c>
      <c r="D94" s="29">
        <v>403</v>
      </c>
      <c r="E94" s="30">
        <v>72</v>
      </c>
      <c r="F94" s="31">
        <v>66</v>
      </c>
      <c r="G94" s="31">
        <v>67</v>
      </c>
      <c r="H94" s="31">
        <v>42</v>
      </c>
      <c r="I94" s="31">
        <v>15</v>
      </c>
      <c r="J94" s="31">
        <v>12</v>
      </c>
      <c r="K94" s="31">
        <v>31</v>
      </c>
      <c r="L94" s="31">
        <v>174</v>
      </c>
      <c r="M94" s="31">
        <v>34</v>
      </c>
    </row>
    <row r="95" spans="1:13" ht="15" customHeight="1">
      <c r="A95" s="57"/>
      <c r="B95" s="25"/>
      <c r="C95" s="60"/>
      <c r="D95" s="32">
        <v>1</v>
      </c>
      <c r="E95" s="27">
        <v>0.17866004962779156</v>
      </c>
      <c r="F95" s="28">
        <v>0.16377171215880892</v>
      </c>
      <c r="G95" s="28">
        <v>0.16625310173697269</v>
      </c>
      <c r="H95" s="28">
        <v>0.10421836228287841</v>
      </c>
      <c r="I95" s="28">
        <v>3.7220843672456573E-2</v>
      </c>
      <c r="J95" s="28">
        <v>2.9776674937965261E-2</v>
      </c>
      <c r="K95" s="28">
        <v>7.6923076923076927E-2</v>
      </c>
      <c r="L95" s="28">
        <v>0.432</v>
      </c>
      <c r="M95" s="28">
        <v>8.4367245657568243E-2</v>
      </c>
    </row>
    <row r="96" spans="1:13" ht="15" customHeight="1">
      <c r="A96" s="57"/>
      <c r="B96" s="25"/>
      <c r="C96" s="59" t="s">
        <v>249</v>
      </c>
      <c r="D96" s="29">
        <v>373</v>
      </c>
      <c r="E96" s="30">
        <v>60</v>
      </c>
      <c r="F96" s="31">
        <v>59</v>
      </c>
      <c r="G96" s="31">
        <v>48</v>
      </c>
      <c r="H96" s="31">
        <v>28</v>
      </c>
      <c r="I96" s="31">
        <v>5</v>
      </c>
      <c r="J96" s="31">
        <v>6</v>
      </c>
      <c r="K96" s="31">
        <v>45</v>
      </c>
      <c r="L96" s="31">
        <v>121</v>
      </c>
      <c r="M96" s="31">
        <v>63</v>
      </c>
    </row>
    <row r="97" spans="1:13" ht="15" customHeight="1">
      <c r="A97" s="57"/>
      <c r="B97" s="25"/>
      <c r="C97" s="60"/>
      <c r="D97" s="32">
        <v>1</v>
      </c>
      <c r="E97" s="27">
        <v>0.16085790884718498</v>
      </c>
      <c r="F97" s="28">
        <v>0.1581769436997319</v>
      </c>
      <c r="G97" s="28">
        <v>0.12868632707774799</v>
      </c>
      <c r="H97" s="28">
        <v>7.5067024128686322E-2</v>
      </c>
      <c r="I97" s="28">
        <v>1.3404825737265416E-2</v>
      </c>
      <c r="J97" s="28">
        <v>1.6085790884718499E-2</v>
      </c>
      <c r="K97" s="28">
        <v>0.12064343163538874</v>
      </c>
      <c r="L97" s="28">
        <v>0.32400000000000001</v>
      </c>
      <c r="M97" s="28">
        <v>0.16890080428954424</v>
      </c>
    </row>
    <row r="98" spans="1:13" ht="15" customHeight="1">
      <c r="A98" s="57"/>
      <c r="B98" s="25"/>
      <c r="C98" s="59" t="s">
        <v>250</v>
      </c>
      <c r="D98" s="29">
        <v>28</v>
      </c>
      <c r="E98" s="30">
        <v>6</v>
      </c>
      <c r="F98" s="31">
        <v>2</v>
      </c>
      <c r="G98" s="31">
        <v>6</v>
      </c>
      <c r="H98" s="31">
        <v>3</v>
      </c>
      <c r="I98" s="31">
        <v>1</v>
      </c>
      <c r="J98" s="31">
        <v>2</v>
      </c>
      <c r="K98" s="31">
        <v>1</v>
      </c>
      <c r="L98" s="31">
        <v>13</v>
      </c>
      <c r="M98" s="31">
        <v>3</v>
      </c>
    </row>
    <row r="99" spans="1:13" ht="15" customHeight="1">
      <c r="A99" s="57"/>
      <c r="B99" s="25"/>
      <c r="C99" s="60"/>
      <c r="D99" s="32">
        <v>1</v>
      </c>
      <c r="E99" s="27">
        <v>0.21428571428571427</v>
      </c>
      <c r="F99" s="28">
        <v>7.1428571428571425E-2</v>
      </c>
      <c r="G99" s="28">
        <v>0.21428571428571427</v>
      </c>
      <c r="H99" s="28">
        <v>0.10714285714285714</v>
      </c>
      <c r="I99" s="28">
        <v>3.5714285714285712E-2</v>
      </c>
      <c r="J99" s="28">
        <v>7.1428571428571425E-2</v>
      </c>
      <c r="K99" s="28">
        <v>3.5714285714285712E-2</v>
      </c>
      <c r="L99" s="28">
        <v>0.46400000000000002</v>
      </c>
      <c r="M99" s="28">
        <v>0.10714285714285714</v>
      </c>
    </row>
    <row r="100" spans="1:13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</row>
    <row r="101" spans="1:13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</row>
    <row r="102" spans="1:13" ht="15" customHeight="1">
      <c r="C102"/>
    </row>
    <row r="103" spans="1:13" ht="12" hidden="1" customHeight="1">
      <c r="C103"/>
    </row>
    <row r="104" spans="1:13" ht="12" hidden="1" customHeight="1">
      <c r="C104"/>
    </row>
    <row r="105" spans="1:13" ht="12" hidden="1" customHeight="1">
      <c r="C105"/>
    </row>
    <row r="106" spans="1:13" ht="12" hidden="1" customHeight="1">
      <c r="C106"/>
    </row>
    <row r="107" spans="1:13" ht="12" hidden="1" customHeight="1">
      <c r="C107"/>
    </row>
    <row r="108" spans="1:13" ht="12" hidden="1" customHeight="1">
      <c r="C108"/>
    </row>
    <row r="109" spans="1:13" ht="12" hidden="1" customHeight="1">
      <c r="C109"/>
    </row>
    <row r="110" spans="1:13" ht="12" hidden="1" customHeight="1">
      <c r="C110"/>
    </row>
    <row r="111" spans="1:13" ht="12" hidden="1" customHeight="1">
      <c r="C111"/>
    </row>
    <row r="112" spans="1:13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M9">
    <cfRule type="top10" dxfId="551" priority="56" rank="1"/>
  </conditionalFormatting>
  <conditionalFormatting sqref="E67:M67">
    <cfRule type="top10" dxfId="550" priority="49" rank="1"/>
  </conditionalFormatting>
  <conditionalFormatting sqref="E65:M65">
    <cfRule type="top10" dxfId="549" priority="48" rank="1"/>
  </conditionalFormatting>
  <conditionalFormatting sqref="E63:M63">
    <cfRule type="top10" dxfId="548" priority="47" rank="1"/>
  </conditionalFormatting>
  <conditionalFormatting sqref="E61:M61">
    <cfRule type="top10" dxfId="547" priority="46" rank="1"/>
  </conditionalFormatting>
  <conditionalFormatting sqref="E59:M59">
    <cfRule type="top10" dxfId="546" priority="45" rank="1"/>
  </conditionalFormatting>
  <conditionalFormatting sqref="E57:M57">
    <cfRule type="top10" dxfId="545" priority="44" rank="1"/>
  </conditionalFormatting>
  <conditionalFormatting sqref="E55:M55">
    <cfRule type="top10" dxfId="544" priority="43" rank="1"/>
  </conditionalFormatting>
  <conditionalFormatting sqref="E53:M53">
    <cfRule type="top10" dxfId="543" priority="42" rank="1"/>
  </conditionalFormatting>
  <conditionalFormatting sqref="E51:M51">
    <cfRule type="top10" dxfId="542" priority="41" rank="1"/>
  </conditionalFormatting>
  <conditionalFormatting sqref="E49:M49">
    <cfRule type="top10" dxfId="541" priority="40" rank="1"/>
  </conditionalFormatting>
  <conditionalFormatting sqref="E47:M47">
    <cfRule type="top10" dxfId="540" priority="39" rank="1"/>
  </conditionalFormatting>
  <conditionalFormatting sqref="E45:M45">
    <cfRule type="top10" dxfId="539" priority="38" rank="1"/>
  </conditionalFormatting>
  <conditionalFormatting sqref="E43:M43">
    <cfRule type="top10" dxfId="538" priority="37" rank="1"/>
  </conditionalFormatting>
  <conditionalFormatting sqref="E41:M41">
    <cfRule type="top10" dxfId="537" priority="36" rank="1"/>
  </conditionalFormatting>
  <conditionalFormatting sqref="E39:M39">
    <cfRule type="top10" dxfId="536" priority="35" rank="1"/>
  </conditionalFormatting>
  <conditionalFormatting sqref="E37:M37">
    <cfRule type="top10" dxfId="535" priority="34" rank="1"/>
  </conditionalFormatting>
  <conditionalFormatting sqref="E35:M35">
    <cfRule type="top10" dxfId="534" priority="32" rank="1"/>
  </conditionalFormatting>
  <conditionalFormatting sqref="E33:M33">
    <cfRule type="top10" dxfId="533" priority="31" rank="1"/>
  </conditionalFormatting>
  <conditionalFormatting sqref="E31:M31">
    <cfRule type="top10" dxfId="532" priority="30" rank="1"/>
  </conditionalFormatting>
  <conditionalFormatting sqref="E29:M29">
    <cfRule type="top10" dxfId="531" priority="29" rank="1"/>
  </conditionalFormatting>
  <conditionalFormatting sqref="E27:M27">
    <cfRule type="top10" dxfId="530" priority="28" rank="1"/>
  </conditionalFormatting>
  <conditionalFormatting sqref="E21:M21">
    <cfRule type="top10" dxfId="529" priority="27" rank="1"/>
  </conditionalFormatting>
  <conditionalFormatting sqref="E19:M19">
    <cfRule type="top10" dxfId="528" priority="26" rank="1"/>
  </conditionalFormatting>
  <conditionalFormatting sqref="E17:M17">
    <cfRule type="top10" dxfId="527" priority="25" rank="1"/>
  </conditionalFormatting>
  <conditionalFormatting sqref="E15:M15">
    <cfRule type="top10" dxfId="526" priority="24" rank="1"/>
  </conditionalFormatting>
  <conditionalFormatting sqref="E13:M13">
    <cfRule type="top10" dxfId="525" priority="23" rank="1"/>
  </conditionalFormatting>
  <conditionalFormatting sqref="E11:M11">
    <cfRule type="top10" dxfId="524" priority="22" rank="1"/>
  </conditionalFormatting>
  <conditionalFormatting sqref="E23:M23">
    <cfRule type="top10" dxfId="523" priority="21" rank="1"/>
  </conditionalFormatting>
  <conditionalFormatting sqref="E25:M25">
    <cfRule type="top10" dxfId="522" priority="20" rank="1"/>
  </conditionalFormatting>
  <conditionalFormatting sqref="E81:M81">
    <cfRule type="top10" dxfId="521" priority="17" rank="1"/>
  </conditionalFormatting>
  <conditionalFormatting sqref="E79:M79">
    <cfRule type="top10" dxfId="520" priority="16" rank="1"/>
  </conditionalFormatting>
  <conditionalFormatting sqref="E77:M77">
    <cfRule type="top10" dxfId="519" priority="15" rank="1"/>
  </conditionalFormatting>
  <conditionalFormatting sqref="E75:M75">
    <cfRule type="top10" dxfId="518" priority="14" rank="1"/>
  </conditionalFormatting>
  <conditionalFormatting sqref="E73:M73">
    <cfRule type="top10" dxfId="517" priority="13" rank="1"/>
  </conditionalFormatting>
  <conditionalFormatting sqref="E71:M71">
    <cfRule type="top10" dxfId="516" priority="12" rank="1"/>
  </conditionalFormatting>
  <conditionalFormatting sqref="E69:M69">
    <cfRule type="top10" dxfId="515" priority="11" rank="1"/>
  </conditionalFormatting>
  <conditionalFormatting sqref="E101:M101">
    <cfRule type="top10" dxfId="514" priority="9" rank="1"/>
  </conditionalFormatting>
  <conditionalFormatting sqref="E99:M99">
    <cfRule type="top10" dxfId="513" priority="8" rank="1"/>
  </conditionalFormatting>
  <conditionalFormatting sqref="E97:M97">
    <cfRule type="top10" dxfId="512" priority="7" rank="1"/>
  </conditionalFormatting>
  <conditionalFormatting sqref="E95:M95">
    <cfRule type="top10" dxfId="511" priority="6" rank="1"/>
  </conditionalFormatting>
  <conditionalFormatting sqref="E93:M93">
    <cfRule type="top10" dxfId="510" priority="5" rank="1"/>
  </conditionalFormatting>
  <conditionalFormatting sqref="E91:M91">
    <cfRule type="top10" dxfId="509" priority="4" rank="1"/>
  </conditionalFormatting>
  <conditionalFormatting sqref="E89:M89">
    <cfRule type="top10" dxfId="508" priority="3" rank="1"/>
  </conditionalFormatting>
  <conditionalFormatting sqref="E87:M87">
    <cfRule type="top10" dxfId="507" priority="2" rank="1"/>
  </conditionalFormatting>
  <conditionalFormatting sqref="E85:M85">
    <cfRule type="top10" dxfId="50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3" width="8.625" style="3"/>
    <col min="14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6384" ht="15" customHeight="1">
      <c r="B2" s="3" t="s">
        <v>47</v>
      </c>
    </row>
    <row r="3" spans="1:16384" ht="15" customHeight="1">
      <c r="B3" s="3" t="s">
        <v>309</v>
      </c>
    </row>
    <row r="4" spans="1:16384" ht="15" customHeight="1">
      <c r="B4" s="3" t="s">
        <v>312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</v>
      </c>
      <c r="F7" s="13" t="s">
        <v>108</v>
      </c>
      <c r="G7" s="13" t="s">
        <v>109</v>
      </c>
      <c r="H7" s="13" t="s">
        <v>110</v>
      </c>
      <c r="I7" s="13" t="s">
        <v>111</v>
      </c>
      <c r="J7" s="13" t="s">
        <v>15</v>
      </c>
      <c r="K7" s="13" t="s">
        <v>31</v>
      </c>
      <c r="L7" s="13" t="s">
        <v>112</v>
      </c>
      <c r="M7" s="13" t="s">
        <v>44</v>
      </c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4589</v>
      </c>
      <c r="F8" s="17">
        <v>4764</v>
      </c>
      <c r="G8" s="17">
        <v>7288</v>
      </c>
      <c r="H8" s="17">
        <v>2878</v>
      </c>
      <c r="I8" s="17">
        <v>508</v>
      </c>
      <c r="J8" s="17">
        <v>489</v>
      </c>
      <c r="K8" s="17">
        <v>1277</v>
      </c>
      <c r="L8" s="17">
        <v>886</v>
      </c>
      <c r="M8" s="17">
        <v>473</v>
      </c>
    </row>
    <row r="9" spans="1:16384" ht="15" customHeight="1">
      <c r="A9" s="57"/>
      <c r="B9" s="64"/>
      <c r="C9" s="65"/>
      <c r="D9" s="18">
        <v>1</v>
      </c>
      <c r="E9" s="19">
        <v>0.28400792177249662</v>
      </c>
      <c r="F9" s="20">
        <v>0.2948384701076866</v>
      </c>
      <c r="G9" s="20">
        <v>0.45104592152494122</v>
      </c>
      <c r="H9" s="20">
        <v>0.17811610347815324</v>
      </c>
      <c r="I9" s="20">
        <v>3.1439534595865827E-2</v>
      </c>
      <c r="J9" s="20">
        <v>3.0263646490902338E-2</v>
      </c>
      <c r="K9" s="20">
        <v>7.9032058423072163E-2</v>
      </c>
      <c r="L9" s="20">
        <v>5.5E-2</v>
      </c>
      <c r="M9" s="20">
        <v>2.9273424928827826E-2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2698</v>
      </c>
      <c r="F10" s="24">
        <v>1049</v>
      </c>
      <c r="G10" s="24">
        <v>2026</v>
      </c>
      <c r="H10" s="24">
        <v>799</v>
      </c>
      <c r="I10" s="24">
        <v>116</v>
      </c>
      <c r="J10" s="24">
        <v>106</v>
      </c>
      <c r="K10" s="24">
        <v>329</v>
      </c>
      <c r="L10" s="24">
        <v>261</v>
      </c>
      <c r="M10" s="24">
        <v>153</v>
      </c>
    </row>
    <row r="11" spans="1:16384" ht="15" customHeight="1">
      <c r="A11" s="57"/>
      <c r="B11" s="25"/>
      <c r="C11" s="60"/>
      <c r="D11" s="26">
        <v>1</v>
      </c>
      <c r="E11" s="27">
        <v>0.54046474358974361</v>
      </c>
      <c r="F11" s="28">
        <v>0.21013621794871795</v>
      </c>
      <c r="G11" s="28">
        <v>0.40584935897435898</v>
      </c>
      <c r="H11" s="28">
        <v>0.16005608974358973</v>
      </c>
      <c r="I11" s="28">
        <v>2.3237179487179488E-2</v>
      </c>
      <c r="J11" s="28">
        <v>2.123397435897436E-2</v>
      </c>
      <c r="K11" s="28">
        <v>6.590544871794872E-2</v>
      </c>
      <c r="L11" s="28">
        <v>5.1999999999999998E-2</v>
      </c>
      <c r="M11" s="28">
        <v>3.064903846153846E-2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1845</v>
      </c>
      <c r="F12" s="31">
        <v>3631</v>
      </c>
      <c r="G12" s="31">
        <v>5167</v>
      </c>
      <c r="H12" s="31">
        <v>2039</v>
      </c>
      <c r="I12" s="31">
        <v>385</v>
      </c>
      <c r="J12" s="31">
        <v>379</v>
      </c>
      <c r="K12" s="31">
        <v>939</v>
      </c>
      <c r="L12" s="31">
        <v>608</v>
      </c>
      <c r="M12" s="31">
        <v>316</v>
      </c>
    </row>
    <row r="13" spans="1:16384" ht="15" customHeight="1">
      <c r="A13" s="57"/>
      <c r="B13" s="43"/>
      <c r="C13" s="61"/>
      <c r="D13" s="44">
        <v>1</v>
      </c>
      <c r="E13" s="45">
        <v>0.16912640938674489</v>
      </c>
      <c r="F13" s="46">
        <v>0.33284444037033639</v>
      </c>
      <c r="G13" s="46">
        <v>0.4736456137134476</v>
      </c>
      <c r="H13" s="46">
        <v>0.18690989091575763</v>
      </c>
      <c r="I13" s="46">
        <v>3.5291960766339718E-2</v>
      </c>
      <c r="J13" s="46">
        <v>3.4741956182968194E-2</v>
      </c>
      <c r="K13" s="46">
        <v>8.6075717297644141E-2</v>
      </c>
      <c r="L13" s="46">
        <v>5.6000000000000001E-2</v>
      </c>
      <c r="M13" s="46">
        <v>2.8966908057567145E-2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160</v>
      </c>
      <c r="F14" s="24">
        <v>76</v>
      </c>
      <c r="G14" s="24">
        <v>76</v>
      </c>
      <c r="H14" s="24">
        <v>124</v>
      </c>
      <c r="I14" s="24">
        <v>4</v>
      </c>
      <c r="J14" s="24">
        <v>14</v>
      </c>
      <c r="K14" s="24">
        <v>25</v>
      </c>
      <c r="L14" s="24">
        <v>18</v>
      </c>
      <c r="M14" s="24">
        <v>8</v>
      </c>
    </row>
    <row r="15" spans="1:16384" ht="15" customHeight="1">
      <c r="A15" s="57"/>
      <c r="B15" s="25"/>
      <c r="C15" s="60"/>
      <c r="D15" s="32">
        <v>1</v>
      </c>
      <c r="E15" s="27">
        <v>0.44321329639889195</v>
      </c>
      <c r="F15" s="28">
        <v>0.21052631578947367</v>
      </c>
      <c r="G15" s="28">
        <v>0.21052631578947367</v>
      </c>
      <c r="H15" s="28">
        <v>0.34349030470914127</v>
      </c>
      <c r="I15" s="28">
        <v>1.1080332409972299E-2</v>
      </c>
      <c r="J15" s="28">
        <v>3.8781163434903045E-2</v>
      </c>
      <c r="K15" s="28">
        <v>6.9252077562326875E-2</v>
      </c>
      <c r="L15" s="28">
        <v>0.05</v>
      </c>
      <c r="M15" s="28">
        <v>2.2160664819944598E-2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380</v>
      </c>
      <c r="F16" s="31">
        <v>120</v>
      </c>
      <c r="G16" s="31">
        <v>185</v>
      </c>
      <c r="H16" s="31">
        <v>156</v>
      </c>
      <c r="I16" s="31">
        <v>15</v>
      </c>
      <c r="J16" s="31">
        <v>32</v>
      </c>
      <c r="K16" s="31">
        <v>44</v>
      </c>
      <c r="L16" s="31">
        <v>53</v>
      </c>
      <c r="M16" s="31">
        <v>21</v>
      </c>
    </row>
    <row r="17" spans="1:13" ht="15" customHeight="1">
      <c r="A17" s="57"/>
      <c r="B17" s="25"/>
      <c r="C17" s="60"/>
      <c r="D17" s="32">
        <v>1</v>
      </c>
      <c r="E17" s="27">
        <v>0.5467625899280576</v>
      </c>
      <c r="F17" s="28">
        <v>0.17266187050359713</v>
      </c>
      <c r="G17" s="28">
        <v>0.26618705035971224</v>
      </c>
      <c r="H17" s="28">
        <v>0.22446043165467625</v>
      </c>
      <c r="I17" s="28">
        <v>2.1582733812949641E-2</v>
      </c>
      <c r="J17" s="28">
        <v>4.60431654676259E-2</v>
      </c>
      <c r="K17" s="28">
        <v>6.3309352517985612E-2</v>
      </c>
      <c r="L17" s="28">
        <v>7.5999999999999998E-2</v>
      </c>
      <c r="M17" s="28">
        <v>3.0215827338129497E-2</v>
      </c>
    </row>
    <row r="18" spans="1:13" ht="15" customHeight="1">
      <c r="A18" s="57"/>
      <c r="B18" s="25"/>
      <c r="C18" s="59" t="s">
        <v>214</v>
      </c>
      <c r="D18" s="29">
        <v>867</v>
      </c>
      <c r="E18" s="30">
        <v>459</v>
      </c>
      <c r="F18" s="31">
        <v>149</v>
      </c>
      <c r="G18" s="31">
        <v>259</v>
      </c>
      <c r="H18" s="31">
        <v>176</v>
      </c>
      <c r="I18" s="31">
        <v>16</v>
      </c>
      <c r="J18" s="31">
        <v>42</v>
      </c>
      <c r="K18" s="31">
        <v>62</v>
      </c>
      <c r="L18" s="31">
        <v>76</v>
      </c>
      <c r="M18" s="31">
        <v>33</v>
      </c>
    </row>
    <row r="19" spans="1:13" ht="15" customHeight="1">
      <c r="A19" s="57"/>
      <c r="B19" s="25"/>
      <c r="C19" s="60"/>
      <c r="D19" s="32">
        <v>1</v>
      </c>
      <c r="E19" s="27">
        <v>0.52941176470588236</v>
      </c>
      <c r="F19" s="28">
        <v>0.17185697808535177</v>
      </c>
      <c r="G19" s="28">
        <v>0.29873125720876587</v>
      </c>
      <c r="H19" s="28">
        <v>0.20299884659746251</v>
      </c>
      <c r="I19" s="28">
        <v>1.845444059976932E-2</v>
      </c>
      <c r="J19" s="28">
        <v>4.8442906574394463E-2</v>
      </c>
      <c r="K19" s="28">
        <v>7.1510957324106117E-2</v>
      </c>
      <c r="L19" s="28">
        <v>8.7999999999999995E-2</v>
      </c>
      <c r="M19" s="28">
        <v>3.8062283737024222E-2</v>
      </c>
    </row>
    <row r="20" spans="1:13" ht="15" customHeight="1">
      <c r="A20" s="57"/>
      <c r="B20" s="25"/>
      <c r="C20" s="59" t="s">
        <v>215</v>
      </c>
      <c r="D20" s="29">
        <v>1749</v>
      </c>
      <c r="E20" s="30">
        <v>853</v>
      </c>
      <c r="F20" s="31">
        <v>357</v>
      </c>
      <c r="G20" s="31">
        <v>685</v>
      </c>
      <c r="H20" s="31">
        <v>322</v>
      </c>
      <c r="I20" s="31">
        <v>60</v>
      </c>
      <c r="J20" s="31">
        <v>74</v>
      </c>
      <c r="K20" s="31">
        <v>115</v>
      </c>
      <c r="L20" s="31">
        <v>114</v>
      </c>
      <c r="M20" s="31">
        <v>55</v>
      </c>
    </row>
    <row r="21" spans="1:13" ht="15" customHeight="1">
      <c r="A21" s="57"/>
      <c r="B21" s="25"/>
      <c r="C21" s="60"/>
      <c r="D21" s="32">
        <v>1</v>
      </c>
      <c r="E21" s="27">
        <v>0.48770726129216696</v>
      </c>
      <c r="F21" s="28">
        <v>0.20411663807890223</v>
      </c>
      <c r="G21" s="28">
        <v>0.39165237278444825</v>
      </c>
      <c r="H21" s="28">
        <v>0.18410520297312749</v>
      </c>
      <c r="I21" s="28">
        <v>3.430531732418525E-2</v>
      </c>
      <c r="J21" s="28">
        <v>4.2309891366495142E-2</v>
      </c>
      <c r="K21" s="28">
        <v>6.5751858204688388E-2</v>
      </c>
      <c r="L21" s="28">
        <v>6.5000000000000002E-2</v>
      </c>
      <c r="M21" s="28">
        <v>3.1446540880503145E-2</v>
      </c>
    </row>
    <row r="22" spans="1:13" ht="15" customHeight="1">
      <c r="A22" s="57"/>
      <c r="B22" s="25"/>
      <c r="C22" s="59" t="s">
        <v>216</v>
      </c>
      <c r="D22" s="29">
        <v>3564</v>
      </c>
      <c r="E22" s="30">
        <v>1220</v>
      </c>
      <c r="F22" s="31">
        <v>877</v>
      </c>
      <c r="G22" s="31">
        <v>1717</v>
      </c>
      <c r="H22" s="31">
        <v>625</v>
      </c>
      <c r="I22" s="31">
        <v>119</v>
      </c>
      <c r="J22" s="31">
        <v>127</v>
      </c>
      <c r="K22" s="31">
        <v>241</v>
      </c>
      <c r="L22" s="31">
        <v>238</v>
      </c>
      <c r="M22" s="31">
        <v>97</v>
      </c>
    </row>
    <row r="23" spans="1:13" ht="15" customHeight="1">
      <c r="A23" s="57"/>
      <c r="B23" s="25"/>
      <c r="C23" s="60"/>
      <c r="D23" s="26">
        <v>1</v>
      </c>
      <c r="E23" s="27">
        <v>0.34231200897867564</v>
      </c>
      <c r="F23" s="28">
        <v>0.24607182940516273</v>
      </c>
      <c r="G23" s="28">
        <v>0.48176206509539843</v>
      </c>
      <c r="H23" s="28">
        <v>0.17536475869809204</v>
      </c>
      <c r="I23" s="28">
        <v>3.3389450056116723E-2</v>
      </c>
      <c r="J23" s="28">
        <v>3.5634118967452298E-2</v>
      </c>
      <c r="K23" s="28">
        <v>6.7620650953984285E-2</v>
      </c>
      <c r="L23" s="28">
        <v>6.7000000000000004E-2</v>
      </c>
      <c r="M23" s="28">
        <v>2.7216610549943884E-2</v>
      </c>
    </row>
    <row r="24" spans="1:13" ht="15" customHeight="1">
      <c r="A24" s="57"/>
      <c r="B24" s="25"/>
      <c r="C24" s="59" t="s">
        <v>217</v>
      </c>
      <c r="D24" s="29">
        <v>4716</v>
      </c>
      <c r="E24" s="30">
        <v>1052</v>
      </c>
      <c r="F24" s="31">
        <v>1445</v>
      </c>
      <c r="G24" s="31">
        <v>2463</v>
      </c>
      <c r="H24" s="31">
        <v>840</v>
      </c>
      <c r="I24" s="31">
        <v>166</v>
      </c>
      <c r="J24" s="31">
        <v>131</v>
      </c>
      <c r="K24" s="31">
        <v>332</v>
      </c>
      <c r="L24" s="31">
        <v>219</v>
      </c>
      <c r="M24" s="31">
        <v>123</v>
      </c>
    </row>
    <row r="25" spans="1:13" ht="15" customHeight="1">
      <c r="A25" s="57"/>
      <c r="B25" s="25"/>
      <c r="C25" s="60"/>
      <c r="D25" s="26">
        <v>1</v>
      </c>
      <c r="E25" s="27">
        <v>0.22307039864291772</v>
      </c>
      <c r="F25" s="28">
        <v>0.30640373197625104</v>
      </c>
      <c r="G25" s="28">
        <v>0.52226463104325704</v>
      </c>
      <c r="H25" s="28">
        <v>0.17811704834605599</v>
      </c>
      <c r="I25" s="28">
        <v>3.5199321458863446E-2</v>
      </c>
      <c r="J25" s="28">
        <v>2.7777777777777776E-2</v>
      </c>
      <c r="K25" s="28">
        <v>7.0398642917726892E-2</v>
      </c>
      <c r="L25" s="28">
        <v>4.5999999999999999E-2</v>
      </c>
      <c r="M25" s="28">
        <v>2.6081424936386769E-2</v>
      </c>
    </row>
    <row r="26" spans="1:13" ht="15" customHeight="1">
      <c r="A26" s="57"/>
      <c r="B26" s="25"/>
      <c r="C26" s="59" t="s">
        <v>218</v>
      </c>
      <c r="D26" s="29">
        <v>3882</v>
      </c>
      <c r="E26" s="30">
        <v>404</v>
      </c>
      <c r="F26" s="31">
        <v>1639</v>
      </c>
      <c r="G26" s="31">
        <v>1786</v>
      </c>
      <c r="H26" s="31">
        <v>584</v>
      </c>
      <c r="I26" s="31">
        <v>118</v>
      </c>
      <c r="J26" s="31">
        <v>65</v>
      </c>
      <c r="K26" s="31">
        <v>441</v>
      </c>
      <c r="L26" s="31">
        <v>145</v>
      </c>
      <c r="M26" s="31">
        <v>128</v>
      </c>
    </row>
    <row r="27" spans="1:13" ht="15" customHeight="1">
      <c r="A27" s="57"/>
      <c r="B27" s="43"/>
      <c r="C27" s="61"/>
      <c r="D27" s="44">
        <v>1</v>
      </c>
      <c r="E27" s="45">
        <v>0.10407006697578568</v>
      </c>
      <c r="F27" s="46">
        <v>0.42220504894384336</v>
      </c>
      <c r="G27" s="46">
        <v>0.46007212776919115</v>
      </c>
      <c r="H27" s="46">
        <v>0.15043791859866049</v>
      </c>
      <c r="I27" s="46">
        <v>3.0396702730551263E-2</v>
      </c>
      <c r="J27" s="46">
        <v>1.6743946419371457E-2</v>
      </c>
      <c r="K27" s="46">
        <v>0.11360123647604328</v>
      </c>
      <c r="L27" s="46">
        <v>3.6999999999999998E-2</v>
      </c>
      <c r="M27" s="46">
        <v>3.2972694487377642E-2</v>
      </c>
    </row>
    <row r="28" spans="1:13" ht="15" customHeight="1">
      <c r="A28" s="57"/>
      <c r="B28" s="25" t="s">
        <v>204</v>
      </c>
      <c r="C28" s="67" t="s">
        <v>219</v>
      </c>
      <c r="D28" s="22">
        <v>5554</v>
      </c>
      <c r="E28" s="23">
        <v>75</v>
      </c>
      <c r="F28" s="24">
        <v>161</v>
      </c>
      <c r="G28" s="24">
        <v>3421</v>
      </c>
      <c r="H28" s="24">
        <v>1282</v>
      </c>
      <c r="I28" s="24">
        <v>298</v>
      </c>
      <c r="J28" s="24">
        <v>299</v>
      </c>
      <c r="K28" s="24">
        <v>522</v>
      </c>
      <c r="L28" s="24">
        <v>642</v>
      </c>
      <c r="M28" s="24">
        <v>159</v>
      </c>
    </row>
    <row r="29" spans="1:13" ht="15" customHeight="1">
      <c r="A29" s="57"/>
      <c r="B29" s="25"/>
      <c r="C29" s="60"/>
      <c r="D29" s="32">
        <v>1</v>
      </c>
      <c r="E29" s="27">
        <v>1.3503781058696434E-2</v>
      </c>
      <c r="F29" s="28">
        <v>2.8988116672668346E-2</v>
      </c>
      <c r="G29" s="28">
        <v>0.61595246669067338</v>
      </c>
      <c r="H29" s="28">
        <v>0.23082463089665106</v>
      </c>
      <c r="I29" s="28">
        <v>5.3655023406553835E-2</v>
      </c>
      <c r="J29" s="28">
        <v>5.3835073820669786E-2</v>
      </c>
      <c r="K29" s="28">
        <v>9.3986316168527193E-2</v>
      </c>
      <c r="L29" s="28">
        <v>0.11600000000000001</v>
      </c>
      <c r="M29" s="28">
        <v>2.8628015844436441E-2</v>
      </c>
    </row>
    <row r="30" spans="1:13" ht="15" customHeight="1">
      <c r="A30" s="57"/>
      <c r="B30" s="25"/>
      <c r="C30" s="59" t="s">
        <v>220</v>
      </c>
      <c r="D30" s="29">
        <v>4048</v>
      </c>
      <c r="E30" s="30">
        <v>3201</v>
      </c>
      <c r="F30" s="31">
        <v>204</v>
      </c>
      <c r="G30" s="31">
        <v>2028</v>
      </c>
      <c r="H30" s="31">
        <v>546</v>
      </c>
      <c r="I30" s="31">
        <v>115</v>
      </c>
      <c r="J30" s="31">
        <v>96</v>
      </c>
      <c r="K30" s="31">
        <v>124</v>
      </c>
      <c r="L30" s="31">
        <v>112</v>
      </c>
      <c r="M30" s="31">
        <v>102</v>
      </c>
    </row>
    <row r="31" spans="1:13" ht="15" customHeight="1">
      <c r="A31" s="57"/>
      <c r="B31" s="25"/>
      <c r="C31" s="60"/>
      <c r="D31" s="32">
        <v>1</v>
      </c>
      <c r="E31" s="27">
        <v>0.79076086956521741</v>
      </c>
      <c r="F31" s="28">
        <v>5.0395256916996048E-2</v>
      </c>
      <c r="G31" s="28">
        <v>0.50098814229249011</v>
      </c>
      <c r="H31" s="28">
        <v>0.13488142292490118</v>
      </c>
      <c r="I31" s="28">
        <v>2.8409090909090908E-2</v>
      </c>
      <c r="J31" s="28">
        <v>2.3715415019762844E-2</v>
      </c>
      <c r="K31" s="28">
        <v>3.0632411067193676E-2</v>
      </c>
      <c r="L31" s="28">
        <v>2.8000000000000001E-2</v>
      </c>
      <c r="M31" s="28">
        <v>2.5197628458498024E-2</v>
      </c>
    </row>
    <row r="32" spans="1:13" ht="15" customHeight="1">
      <c r="A32" s="57"/>
      <c r="B32" s="25"/>
      <c r="C32" s="59" t="s">
        <v>221</v>
      </c>
      <c r="D32" s="29">
        <v>378</v>
      </c>
      <c r="E32" s="30">
        <v>312</v>
      </c>
      <c r="F32" s="31">
        <v>57</v>
      </c>
      <c r="G32" s="31">
        <v>137</v>
      </c>
      <c r="H32" s="31">
        <v>53</v>
      </c>
      <c r="I32" s="31">
        <v>6</v>
      </c>
      <c r="J32" s="31">
        <v>9</v>
      </c>
      <c r="K32" s="31">
        <v>10</v>
      </c>
      <c r="L32" s="31">
        <v>2</v>
      </c>
      <c r="M32" s="31">
        <v>14</v>
      </c>
    </row>
    <row r="33" spans="1:13" ht="15" customHeight="1">
      <c r="A33" s="57"/>
      <c r="B33" s="25"/>
      <c r="C33" s="60"/>
      <c r="D33" s="32">
        <v>1</v>
      </c>
      <c r="E33" s="27">
        <v>0.82539682539682535</v>
      </c>
      <c r="F33" s="28">
        <v>0.15079365079365079</v>
      </c>
      <c r="G33" s="28">
        <v>0.36243386243386244</v>
      </c>
      <c r="H33" s="28">
        <v>0.1402116402116402</v>
      </c>
      <c r="I33" s="28">
        <v>1.5873015873015872E-2</v>
      </c>
      <c r="J33" s="28">
        <v>2.3809523809523808E-2</v>
      </c>
      <c r="K33" s="28">
        <v>2.6455026455026454E-2</v>
      </c>
      <c r="L33" s="28">
        <v>5.0000000000000001E-3</v>
      </c>
      <c r="M33" s="28">
        <v>3.7037037037037035E-2</v>
      </c>
    </row>
    <row r="34" spans="1:13" ht="15" customHeight="1">
      <c r="A34" s="57"/>
      <c r="B34" s="25"/>
      <c r="C34" s="59" t="s">
        <v>222</v>
      </c>
      <c r="D34" s="29">
        <v>3119</v>
      </c>
      <c r="E34" s="30">
        <v>480</v>
      </c>
      <c r="F34" s="31">
        <v>2741</v>
      </c>
      <c r="G34" s="31">
        <v>911</v>
      </c>
      <c r="H34" s="31">
        <v>366</v>
      </c>
      <c r="I34" s="31">
        <v>44</v>
      </c>
      <c r="J34" s="31">
        <v>33</v>
      </c>
      <c r="K34" s="31">
        <v>113</v>
      </c>
      <c r="L34" s="31">
        <v>44</v>
      </c>
      <c r="M34" s="31">
        <v>56</v>
      </c>
    </row>
    <row r="35" spans="1:13" ht="15" customHeight="1">
      <c r="A35" s="57"/>
      <c r="B35" s="43"/>
      <c r="C35" s="61"/>
      <c r="D35" s="44">
        <v>1</v>
      </c>
      <c r="E35" s="45">
        <v>0.15389547932029496</v>
      </c>
      <c r="F35" s="46">
        <v>0.87880731003526769</v>
      </c>
      <c r="G35" s="46">
        <v>0.29208079512664314</v>
      </c>
      <c r="H35" s="46">
        <v>0.11734530298172491</v>
      </c>
      <c r="I35" s="46">
        <v>1.4107085604360373E-2</v>
      </c>
      <c r="J35" s="46">
        <v>1.0580314203270279E-2</v>
      </c>
      <c r="K35" s="46">
        <v>3.6229560756652776E-2</v>
      </c>
      <c r="L35" s="46">
        <v>1.4E-2</v>
      </c>
      <c r="M35" s="46">
        <v>1.7954472587367747E-2</v>
      </c>
    </row>
    <row r="36" spans="1:13" ht="15" customHeight="1">
      <c r="A36" s="57"/>
      <c r="B36" s="25" t="s">
        <v>16</v>
      </c>
      <c r="C36" s="67" t="s">
        <v>223</v>
      </c>
      <c r="D36" s="22">
        <v>1205</v>
      </c>
      <c r="E36" s="23">
        <v>320</v>
      </c>
      <c r="F36" s="24">
        <v>257</v>
      </c>
      <c r="G36" s="24">
        <v>601</v>
      </c>
      <c r="H36" s="24">
        <v>279</v>
      </c>
      <c r="I36" s="24">
        <v>50</v>
      </c>
      <c r="J36" s="24">
        <v>51</v>
      </c>
      <c r="K36" s="24">
        <v>35</v>
      </c>
      <c r="L36" s="24">
        <v>93</v>
      </c>
      <c r="M36" s="24">
        <v>40</v>
      </c>
    </row>
    <row r="37" spans="1:13" ht="15" customHeight="1">
      <c r="A37" s="57"/>
      <c r="B37" s="25"/>
      <c r="C37" s="60"/>
      <c r="D37" s="32">
        <v>1</v>
      </c>
      <c r="E37" s="27">
        <v>0.26556016597510373</v>
      </c>
      <c r="F37" s="28">
        <v>0.21327800829875518</v>
      </c>
      <c r="G37" s="28">
        <v>0.49875518672199171</v>
      </c>
      <c r="H37" s="28">
        <v>0.23153526970954358</v>
      </c>
      <c r="I37" s="28">
        <v>4.1493775933609957E-2</v>
      </c>
      <c r="J37" s="28">
        <v>4.232365145228216E-2</v>
      </c>
      <c r="K37" s="28">
        <v>2.9045643153526972E-2</v>
      </c>
      <c r="L37" s="28">
        <v>7.6999999999999999E-2</v>
      </c>
      <c r="M37" s="28">
        <v>3.3195020746887967E-2</v>
      </c>
    </row>
    <row r="38" spans="1:13" ht="15" customHeight="1">
      <c r="A38" s="57"/>
      <c r="B38" s="25"/>
      <c r="C38" s="68" t="s">
        <v>224</v>
      </c>
      <c r="D38" s="29">
        <v>1546</v>
      </c>
      <c r="E38" s="30">
        <v>501</v>
      </c>
      <c r="F38" s="31">
        <v>345</v>
      </c>
      <c r="G38" s="31">
        <v>710</v>
      </c>
      <c r="H38" s="31">
        <v>350</v>
      </c>
      <c r="I38" s="31">
        <v>77</v>
      </c>
      <c r="J38" s="31">
        <v>76</v>
      </c>
      <c r="K38" s="31">
        <v>59</v>
      </c>
      <c r="L38" s="31">
        <v>108</v>
      </c>
      <c r="M38" s="31">
        <v>45</v>
      </c>
    </row>
    <row r="39" spans="1:13" ht="15" customHeight="1">
      <c r="A39" s="57"/>
      <c r="B39" s="25"/>
      <c r="C39" s="60"/>
      <c r="D39" s="32">
        <v>1</v>
      </c>
      <c r="E39" s="27">
        <v>0.32406209573091849</v>
      </c>
      <c r="F39" s="28">
        <v>0.22315653298835705</v>
      </c>
      <c r="G39" s="28">
        <v>0.45924967658473481</v>
      </c>
      <c r="H39" s="28">
        <v>0.22639068564036222</v>
      </c>
      <c r="I39" s="28">
        <v>4.9805950840879687E-2</v>
      </c>
      <c r="J39" s="28">
        <v>4.9159120310478657E-2</v>
      </c>
      <c r="K39" s="28">
        <v>3.8163001293661063E-2</v>
      </c>
      <c r="L39" s="28">
        <v>7.0000000000000007E-2</v>
      </c>
      <c r="M39" s="28">
        <v>2.9107373868046571E-2</v>
      </c>
    </row>
    <row r="40" spans="1:13" ht="15" customHeight="1">
      <c r="A40" s="57"/>
      <c r="B40" s="25"/>
      <c r="C40" s="59" t="s">
        <v>225</v>
      </c>
      <c r="D40" s="29">
        <v>12779</v>
      </c>
      <c r="E40" s="30">
        <v>3599</v>
      </c>
      <c r="F40" s="31">
        <v>4011</v>
      </c>
      <c r="G40" s="31">
        <v>5753</v>
      </c>
      <c r="H40" s="31">
        <v>2148</v>
      </c>
      <c r="I40" s="31">
        <v>354</v>
      </c>
      <c r="J40" s="31">
        <v>335</v>
      </c>
      <c r="K40" s="31">
        <v>1145</v>
      </c>
      <c r="L40" s="31">
        <v>645</v>
      </c>
      <c r="M40" s="31">
        <v>301</v>
      </c>
    </row>
    <row r="41" spans="1:13" ht="15" customHeight="1">
      <c r="A41" s="57"/>
      <c r="B41" s="43"/>
      <c r="C41" s="61"/>
      <c r="D41" s="44">
        <v>1</v>
      </c>
      <c r="E41" s="45">
        <v>0.28163393066750136</v>
      </c>
      <c r="F41" s="46">
        <v>0.31387432506455903</v>
      </c>
      <c r="G41" s="46">
        <v>0.45019172079192427</v>
      </c>
      <c r="H41" s="46">
        <v>0.16808826981766961</v>
      </c>
      <c r="I41" s="46">
        <v>2.7701698098442758E-2</v>
      </c>
      <c r="J41" s="46">
        <v>2.6214883793724077E-2</v>
      </c>
      <c r="K41" s="46">
        <v>8.9600125205415132E-2</v>
      </c>
      <c r="L41" s="46">
        <v>0.05</v>
      </c>
      <c r="M41" s="46">
        <v>2.3554268722122233E-2</v>
      </c>
    </row>
    <row r="42" spans="1:13" ht="15" customHeight="1">
      <c r="A42" s="57"/>
      <c r="B42" s="25" t="s">
        <v>12</v>
      </c>
      <c r="C42" s="67" t="s">
        <v>226</v>
      </c>
      <c r="D42" s="22">
        <v>497</v>
      </c>
      <c r="E42" s="37">
        <v>115</v>
      </c>
      <c r="F42" s="38">
        <v>144</v>
      </c>
      <c r="G42" s="38">
        <v>203</v>
      </c>
      <c r="H42" s="38">
        <v>109</v>
      </c>
      <c r="I42" s="38">
        <v>23</v>
      </c>
      <c r="J42" s="38">
        <v>12</v>
      </c>
      <c r="K42" s="38">
        <v>45</v>
      </c>
      <c r="L42" s="38">
        <v>27</v>
      </c>
      <c r="M42" s="38">
        <v>14</v>
      </c>
    </row>
    <row r="43" spans="1:13" ht="15" customHeight="1">
      <c r="A43" s="57"/>
      <c r="B43" s="25"/>
      <c r="C43" s="60"/>
      <c r="D43" s="32">
        <v>1</v>
      </c>
      <c r="E43" s="27">
        <v>0.23138832997987926</v>
      </c>
      <c r="F43" s="28">
        <v>0.28973843058350102</v>
      </c>
      <c r="G43" s="28">
        <v>0.40845070422535212</v>
      </c>
      <c r="H43" s="28">
        <v>0.21931589537223339</v>
      </c>
      <c r="I43" s="28">
        <v>4.6277665995975853E-2</v>
      </c>
      <c r="J43" s="28">
        <v>2.4144869215291749E-2</v>
      </c>
      <c r="K43" s="28">
        <v>9.0543259557344061E-2</v>
      </c>
      <c r="L43" s="28">
        <v>5.3999999999999999E-2</v>
      </c>
      <c r="M43" s="28">
        <v>2.8169014084507043E-2</v>
      </c>
    </row>
    <row r="44" spans="1:13" ht="15" customHeight="1">
      <c r="A44" s="57"/>
      <c r="B44" s="25"/>
      <c r="C44" s="59" t="s">
        <v>227</v>
      </c>
      <c r="D44" s="29">
        <v>8147</v>
      </c>
      <c r="E44" s="39">
        <v>2104</v>
      </c>
      <c r="F44" s="40">
        <v>2577</v>
      </c>
      <c r="G44" s="40">
        <v>3867</v>
      </c>
      <c r="H44" s="40">
        <v>1513</v>
      </c>
      <c r="I44" s="40">
        <v>266</v>
      </c>
      <c r="J44" s="40">
        <v>246</v>
      </c>
      <c r="K44" s="40">
        <v>702</v>
      </c>
      <c r="L44" s="40">
        <v>324</v>
      </c>
      <c r="M44" s="40">
        <v>121</v>
      </c>
    </row>
    <row r="45" spans="1:13" ht="15" customHeight="1">
      <c r="A45" s="57"/>
      <c r="B45" s="25"/>
      <c r="C45" s="60"/>
      <c r="D45" s="32">
        <v>1</v>
      </c>
      <c r="E45" s="27">
        <v>0.25825457223517861</v>
      </c>
      <c r="F45" s="28">
        <v>0.31631275316067264</v>
      </c>
      <c r="G45" s="28">
        <v>0.47465324659383823</v>
      </c>
      <c r="H45" s="28">
        <v>0.18571253222044926</v>
      </c>
      <c r="I45" s="28">
        <v>3.2650055235055847E-2</v>
      </c>
      <c r="J45" s="28">
        <v>3.0195163863999019E-2</v>
      </c>
      <c r="K45" s="28">
        <v>8.6166687124094754E-2</v>
      </c>
      <c r="L45" s="28">
        <v>0.04</v>
      </c>
      <c r="M45" s="28">
        <v>1.4852092794893825E-2</v>
      </c>
    </row>
    <row r="46" spans="1:13" ht="15" customHeight="1">
      <c r="A46" s="57"/>
      <c r="B46" s="25"/>
      <c r="C46" s="59" t="s">
        <v>228</v>
      </c>
      <c r="D46" s="29">
        <v>5197</v>
      </c>
      <c r="E46" s="39">
        <v>1591</v>
      </c>
      <c r="F46" s="40">
        <v>1425</v>
      </c>
      <c r="G46" s="40">
        <v>2362</v>
      </c>
      <c r="H46" s="40">
        <v>934</v>
      </c>
      <c r="I46" s="40">
        <v>175</v>
      </c>
      <c r="J46" s="40">
        <v>187</v>
      </c>
      <c r="K46" s="40">
        <v>367</v>
      </c>
      <c r="L46" s="40">
        <v>358</v>
      </c>
      <c r="M46" s="40">
        <v>112</v>
      </c>
    </row>
    <row r="47" spans="1:13" ht="15" customHeight="1">
      <c r="A47" s="57"/>
      <c r="B47" s="25"/>
      <c r="C47" s="60"/>
      <c r="D47" s="32">
        <v>1</v>
      </c>
      <c r="E47" s="27">
        <v>0.30613815662882432</v>
      </c>
      <c r="F47" s="28">
        <v>0.2741966519145661</v>
      </c>
      <c r="G47" s="28">
        <v>0.45449297671733691</v>
      </c>
      <c r="H47" s="28">
        <v>0.17971906869347701</v>
      </c>
      <c r="I47" s="28">
        <v>3.3673273042139698E-2</v>
      </c>
      <c r="J47" s="28">
        <v>3.5982297479314987E-2</v>
      </c>
      <c r="K47" s="28">
        <v>7.0617664036944389E-2</v>
      </c>
      <c r="L47" s="28">
        <v>6.9000000000000006E-2</v>
      </c>
      <c r="M47" s="28">
        <v>2.1550894746969404E-2</v>
      </c>
    </row>
    <row r="48" spans="1:13" ht="15" customHeight="1">
      <c r="A48" s="57"/>
      <c r="B48" s="25"/>
      <c r="C48" s="59" t="s">
        <v>229</v>
      </c>
      <c r="D48" s="29">
        <v>1858</v>
      </c>
      <c r="E48" s="39">
        <v>692</v>
      </c>
      <c r="F48" s="40">
        <v>527</v>
      </c>
      <c r="G48" s="40">
        <v>748</v>
      </c>
      <c r="H48" s="40">
        <v>269</v>
      </c>
      <c r="I48" s="40">
        <v>32</v>
      </c>
      <c r="J48" s="40">
        <v>35</v>
      </c>
      <c r="K48" s="40">
        <v>134</v>
      </c>
      <c r="L48" s="40">
        <v>161</v>
      </c>
      <c r="M48" s="40">
        <v>42</v>
      </c>
    </row>
    <row r="49" spans="1:13" ht="15" customHeight="1">
      <c r="A49" s="57"/>
      <c r="B49" s="43"/>
      <c r="C49" s="61"/>
      <c r="D49" s="44">
        <v>1</v>
      </c>
      <c r="E49" s="45">
        <v>0.37244348762109797</v>
      </c>
      <c r="F49" s="46">
        <v>0.28363832077502693</v>
      </c>
      <c r="G49" s="46">
        <v>0.40258342303552208</v>
      </c>
      <c r="H49" s="46">
        <v>0.14477933261571582</v>
      </c>
      <c r="I49" s="46">
        <v>1.7222820236813777E-2</v>
      </c>
      <c r="J49" s="46">
        <v>1.883745963401507E-2</v>
      </c>
      <c r="K49" s="46">
        <v>7.2120559741657694E-2</v>
      </c>
      <c r="L49" s="46">
        <v>8.6999999999999994E-2</v>
      </c>
      <c r="M49" s="46">
        <v>2.2604951560818085E-2</v>
      </c>
    </row>
    <row r="50" spans="1:13" ht="15" customHeight="1">
      <c r="A50" s="57"/>
      <c r="B50" s="25" t="s">
        <v>205</v>
      </c>
      <c r="C50" s="67" t="s">
        <v>2</v>
      </c>
      <c r="D50" s="22">
        <v>2851</v>
      </c>
      <c r="E50" s="23">
        <v>833</v>
      </c>
      <c r="F50" s="24">
        <v>804</v>
      </c>
      <c r="G50" s="24">
        <v>1179</v>
      </c>
      <c r="H50" s="24">
        <v>441</v>
      </c>
      <c r="I50" s="24">
        <v>89</v>
      </c>
      <c r="J50" s="24">
        <v>98</v>
      </c>
      <c r="K50" s="24">
        <v>291</v>
      </c>
      <c r="L50" s="24">
        <v>159</v>
      </c>
      <c r="M50" s="24">
        <v>137</v>
      </c>
    </row>
    <row r="51" spans="1:13" ht="15" customHeight="1">
      <c r="A51" s="57"/>
      <c r="B51" s="25"/>
      <c r="C51" s="60"/>
      <c r="D51" s="32">
        <v>1</v>
      </c>
      <c r="E51" s="27">
        <v>0.29217818309365134</v>
      </c>
      <c r="F51" s="28">
        <v>0.28200631357418449</v>
      </c>
      <c r="G51" s="28">
        <v>0.41353910908453173</v>
      </c>
      <c r="H51" s="28">
        <v>0.15468256752016837</v>
      </c>
      <c r="I51" s="28">
        <v>3.1217116801122415E-2</v>
      </c>
      <c r="J51" s="28">
        <v>3.437390389337075E-2</v>
      </c>
      <c r="K51" s="28">
        <v>0.10206944931602946</v>
      </c>
      <c r="L51" s="28">
        <v>5.6000000000000001E-2</v>
      </c>
      <c r="M51" s="28">
        <v>4.8053314626446859E-2</v>
      </c>
    </row>
    <row r="52" spans="1:13" ht="15" customHeight="1">
      <c r="A52" s="57"/>
      <c r="B52" s="25"/>
      <c r="C52" s="59" t="s">
        <v>230</v>
      </c>
      <c r="D52" s="29">
        <v>1975</v>
      </c>
      <c r="E52" s="30">
        <v>552</v>
      </c>
      <c r="F52" s="31">
        <v>604</v>
      </c>
      <c r="G52" s="31">
        <v>1009</v>
      </c>
      <c r="H52" s="31">
        <v>382</v>
      </c>
      <c r="I52" s="31">
        <v>74</v>
      </c>
      <c r="J52" s="31">
        <v>61</v>
      </c>
      <c r="K52" s="31">
        <v>101</v>
      </c>
      <c r="L52" s="31">
        <v>100</v>
      </c>
      <c r="M52" s="31">
        <v>30</v>
      </c>
    </row>
    <row r="53" spans="1:13" ht="15" customHeight="1">
      <c r="A53" s="57"/>
      <c r="B53" s="25"/>
      <c r="C53" s="60"/>
      <c r="D53" s="32">
        <v>1</v>
      </c>
      <c r="E53" s="27">
        <v>0.27949367088607596</v>
      </c>
      <c r="F53" s="28">
        <v>0.30582278481012659</v>
      </c>
      <c r="G53" s="28">
        <v>0.51088607594936708</v>
      </c>
      <c r="H53" s="28">
        <v>0.19341772151898734</v>
      </c>
      <c r="I53" s="28">
        <v>3.7468354430379748E-2</v>
      </c>
      <c r="J53" s="28">
        <v>3.0886075949367087E-2</v>
      </c>
      <c r="K53" s="28">
        <v>5.1139240506329113E-2</v>
      </c>
      <c r="L53" s="28">
        <v>5.0999999999999997E-2</v>
      </c>
      <c r="M53" s="28">
        <v>1.5189873417721518E-2</v>
      </c>
    </row>
    <row r="54" spans="1:13" ht="15" customHeight="1">
      <c r="A54" s="57"/>
      <c r="B54" s="25"/>
      <c r="C54" s="59" t="s">
        <v>231</v>
      </c>
      <c r="D54" s="29">
        <v>923</v>
      </c>
      <c r="E54" s="30">
        <v>266</v>
      </c>
      <c r="F54" s="31">
        <v>285</v>
      </c>
      <c r="G54" s="31">
        <v>426</v>
      </c>
      <c r="H54" s="31">
        <v>165</v>
      </c>
      <c r="I54" s="31">
        <v>35</v>
      </c>
      <c r="J54" s="31">
        <v>21</v>
      </c>
      <c r="K54" s="31">
        <v>53</v>
      </c>
      <c r="L54" s="31">
        <v>47</v>
      </c>
      <c r="M54" s="31">
        <v>31</v>
      </c>
    </row>
    <row r="55" spans="1:13" ht="15" customHeight="1">
      <c r="A55" s="57"/>
      <c r="B55" s="25"/>
      <c r="C55" s="60"/>
      <c r="D55" s="32">
        <v>1</v>
      </c>
      <c r="E55" s="27">
        <v>0.28819068255687974</v>
      </c>
      <c r="F55" s="28">
        <v>0.3087757313109426</v>
      </c>
      <c r="G55" s="28">
        <v>0.46153846153846156</v>
      </c>
      <c r="H55" s="28">
        <v>0.17876489707475623</v>
      </c>
      <c r="I55" s="28">
        <v>3.7919826652221017E-2</v>
      </c>
      <c r="J55" s="28">
        <v>2.2751895991332611E-2</v>
      </c>
      <c r="K55" s="28">
        <v>5.7421451787648972E-2</v>
      </c>
      <c r="L55" s="28">
        <v>5.0999999999999997E-2</v>
      </c>
      <c r="M55" s="28">
        <v>3.3586132177681471E-2</v>
      </c>
    </row>
    <row r="56" spans="1:13" ht="15" customHeight="1">
      <c r="A56" s="57"/>
      <c r="B56" s="25"/>
      <c r="C56" s="59" t="s">
        <v>8</v>
      </c>
      <c r="D56" s="29">
        <v>1215</v>
      </c>
      <c r="E56" s="30">
        <v>385</v>
      </c>
      <c r="F56" s="31">
        <v>390</v>
      </c>
      <c r="G56" s="31">
        <v>589</v>
      </c>
      <c r="H56" s="31">
        <v>228</v>
      </c>
      <c r="I56" s="31">
        <v>34</v>
      </c>
      <c r="J56" s="31">
        <v>41</v>
      </c>
      <c r="K56" s="31">
        <v>62</v>
      </c>
      <c r="L56" s="31">
        <v>59</v>
      </c>
      <c r="M56" s="31">
        <v>25</v>
      </c>
    </row>
    <row r="57" spans="1:13" ht="15" customHeight="1">
      <c r="A57" s="57"/>
      <c r="B57" s="25"/>
      <c r="C57" s="60"/>
      <c r="D57" s="32">
        <v>1</v>
      </c>
      <c r="E57" s="27">
        <v>0.3168724279835391</v>
      </c>
      <c r="F57" s="28">
        <v>0.32098765432098764</v>
      </c>
      <c r="G57" s="28">
        <v>0.48477366255144033</v>
      </c>
      <c r="H57" s="28">
        <v>0.18765432098765433</v>
      </c>
      <c r="I57" s="28">
        <v>2.7983539094650206E-2</v>
      </c>
      <c r="J57" s="28">
        <v>3.3744855967078193E-2</v>
      </c>
      <c r="K57" s="28">
        <v>5.1028806584362138E-2</v>
      </c>
      <c r="L57" s="28">
        <v>4.9000000000000002E-2</v>
      </c>
      <c r="M57" s="28">
        <v>2.0576131687242798E-2</v>
      </c>
    </row>
    <row r="58" spans="1:13" ht="15" customHeight="1">
      <c r="A58" s="57"/>
      <c r="B58" s="25"/>
      <c r="C58" s="59" t="s">
        <v>232</v>
      </c>
      <c r="D58" s="29">
        <v>2062</v>
      </c>
      <c r="E58" s="30">
        <v>652</v>
      </c>
      <c r="F58" s="31">
        <v>534</v>
      </c>
      <c r="G58" s="31">
        <v>930</v>
      </c>
      <c r="H58" s="31">
        <v>340</v>
      </c>
      <c r="I58" s="31">
        <v>76</v>
      </c>
      <c r="J58" s="31">
        <v>73</v>
      </c>
      <c r="K58" s="31">
        <v>193</v>
      </c>
      <c r="L58" s="31">
        <v>91</v>
      </c>
      <c r="M58" s="31">
        <v>102</v>
      </c>
    </row>
    <row r="59" spans="1:13" ht="15" customHeight="1">
      <c r="A59" s="57"/>
      <c r="B59" s="25"/>
      <c r="C59" s="60"/>
      <c r="D59" s="32">
        <v>1</v>
      </c>
      <c r="E59" s="27">
        <v>0.31619786614936957</v>
      </c>
      <c r="F59" s="28">
        <v>0.25897187196896215</v>
      </c>
      <c r="G59" s="28">
        <v>0.45101842870999032</v>
      </c>
      <c r="H59" s="28">
        <v>0.16488845780795344</v>
      </c>
      <c r="I59" s="28">
        <v>3.6857419980601359E-2</v>
      </c>
      <c r="J59" s="28">
        <v>3.5402521823472359E-2</v>
      </c>
      <c r="K59" s="28">
        <v>9.3598448108632396E-2</v>
      </c>
      <c r="L59" s="28">
        <v>4.3999999999999997E-2</v>
      </c>
      <c r="M59" s="28">
        <v>4.9466537342386034E-2</v>
      </c>
    </row>
    <row r="60" spans="1:13" ht="15" customHeight="1">
      <c r="A60" s="57"/>
      <c r="B60" s="25"/>
      <c r="C60" s="59" t="s">
        <v>14</v>
      </c>
      <c r="D60" s="29">
        <v>1141</v>
      </c>
      <c r="E60" s="30">
        <v>361</v>
      </c>
      <c r="F60" s="31">
        <v>305</v>
      </c>
      <c r="G60" s="31">
        <v>591</v>
      </c>
      <c r="H60" s="31">
        <v>180</v>
      </c>
      <c r="I60" s="31">
        <v>18</v>
      </c>
      <c r="J60" s="31">
        <v>27</v>
      </c>
      <c r="K60" s="31">
        <v>71</v>
      </c>
      <c r="L60" s="31">
        <v>53</v>
      </c>
      <c r="M60" s="31">
        <v>16</v>
      </c>
    </row>
    <row r="61" spans="1:13" ht="15" customHeight="1">
      <c r="A61" s="57"/>
      <c r="B61" s="25"/>
      <c r="C61" s="60"/>
      <c r="D61" s="32">
        <v>1</v>
      </c>
      <c r="E61" s="27">
        <v>0.31638913234005256</v>
      </c>
      <c r="F61" s="28">
        <v>0.26730937773882557</v>
      </c>
      <c r="G61" s="28">
        <v>0.51796669588080635</v>
      </c>
      <c r="H61" s="28">
        <v>0.15775635407537247</v>
      </c>
      <c r="I61" s="28">
        <v>1.5775635407537247E-2</v>
      </c>
      <c r="J61" s="28">
        <v>2.3663453111305872E-2</v>
      </c>
      <c r="K61" s="28">
        <v>6.2226117440841368E-2</v>
      </c>
      <c r="L61" s="28">
        <v>4.5999999999999999E-2</v>
      </c>
      <c r="M61" s="28">
        <v>1.4022787028921999E-2</v>
      </c>
    </row>
    <row r="62" spans="1:13" ht="15" customHeight="1">
      <c r="A62" s="57"/>
      <c r="B62" s="25"/>
      <c r="C62" s="59" t="s">
        <v>5</v>
      </c>
      <c r="D62" s="29">
        <v>2265</v>
      </c>
      <c r="E62" s="30">
        <v>636</v>
      </c>
      <c r="F62" s="31">
        <v>593</v>
      </c>
      <c r="G62" s="31">
        <v>1006</v>
      </c>
      <c r="H62" s="31">
        <v>393</v>
      </c>
      <c r="I62" s="31">
        <v>68</v>
      </c>
      <c r="J62" s="31">
        <v>68</v>
      </c>
      <c r="K62" s="31">
        <v>168</v>
      </c>
      <c r="L62" s="31">
        <v>140</v>
      </c>
      <c r="M62" s="31">
        <v>64</v>
      </c>
    </row>
    <row r="63" spans="1:13" ht="15" customHeight="1">
      <c r="A63" s="57"/>
      <c r="B63" s="25"/>
      <c r="C63" s="60"/>
      <c r="D63" s="32">
        <v>1</v>
      </c>
      <c r="E63" s="27">
        <v>0.28079470198675499</v>
      </c>
      <c r="F63" s="28">
        <v>0.26181015452538631</v>
      </c>
      <c r="G63" s="28">
        <v>0.44415011037527596</v>
      </c>
      <c r="H63" s="28">
        <v>0.17350993377483442</v>
      </c>
      <c r="I63" s="28">
        <v>3.0022075055187638E-2</v>
      </c>
      <c r="J63" s="28">
        <v>3.0022075055187638E-2</v>
      </c>
      <c r="K63" s="28">
        <v>7.4172185430463583E-2</v>
      </c>
      <c r="L63" s="28">
        <v>6.2E-2</v>
      </c>
      <c r="M63" s="28">
        <v>2.82560706401766E-2</v>
      </c>
    </row>
    <row r="64" spans="1:13" ht="15" customHeight="1">
      <c r="A64" s="57"/>
      <c r="B64" s="25"/>
      <c r="C64" s="59" t="s">
        <v>11</v>
      </c>
      <c r="D64" s="29">
        <v>1187</v>
      </c>
      <c r="E64" s="30">
        <v>331</v>
      </c>
      <c r="F64" s="31">
        <v>360</v>
      </c>
      <c r="G64" s="31">
        <v>560</v>
      </c>
      <c r="H64" s="31">
        <v>232</v>
      </c>
      <c r="I64" s="31">
        <v>30</v>
      </c>
      <c r="J64" s="31">
        <v>42</v>
      </c>
      <c r="K64" s="31">
        <v>104</v>
      </c>
      <c r="L64" s="31">
        <v>56</v>
      </c>
      <c r="M64" s="31">
        <v>14</v>
      </c>
    </row>
    <row r="65" spans="1:13" ht="15" customHeight="1">
      <c r="A65" s="57"/>
      <c r="B65" s="25"/>
      <c r="C65" s="60"/>
      <c r="D65" s="32">
        <v>1</v>
      </c>
      <c r="E65" s="27">
        <v>0.27885425442291489</v>
      </c>
      <c r="F65" s="28">
        <v>0.30328559393428811</v>
      </c>
      <c r="G65" s="28">
        <v>0.47177759056444818</v>
      </c>
      <c r="H65" s="28">
        <v>0.19545071609098569</v>
      </c>
      <c r="I65" s="28">
        <v>2.5273799494524012E-2</v>
      </c>
      <c r="J65" s="28">
        <v>3.5383319292333612E-2</v>
      </c>
      <c r="K65" s="28">
        <v>8.7615838247683236E-2</v>
      </c>
      <c r="L65" s="28">
        <v>4.7E-2</v>
      </c>
      <c r="M65" s="28">
        <v>1.1794439764111205E-2</v>
      </c>
    </row>
    <row r="66" spans="1:13" ht="15" customHeight="1">
      <c r="A66" s="57"/>
      <c r="B66" s="25"/>
      <c r="C66" s="59" t="s">
        <v>18</v>
      </c>
      <c r="D66" s="29">
        <v>2539</v>
      </c>
      <c r="E66" s="30">
        <v>573</v>
      </c>
      <c r="F66" s="31">
        <v>889</v>
      </c>
      <c r="G66" s="31">
        <v>998</v>
      </c>
      <c r="H66" s="31">
        <v>517</v>
      </c>
      <c r="I66" s="31">
        <v>84</v>
      </c>
      <c r="J66" s="31">
        <v>58</v>
      </c>
      <c r="K66" s="31">
        <v>234</v>
      </c>
      <c r="L66" s="31">
        <v>181</v>
      </c>
      <c r="M66" s="31">
        <v>54</v>
      </c>
    </row>
    <row r="67" spans="1:13" ht="15" customHeight="1">
      <c r="A67" s="57"/>
      <c r="B67" s="43"/>
      <c r="C67" s="61"/>
      <c r="D67" s="44">
        <v>1</v>
      </c>
      <c r="E67" s="45">
        <v>0.22567940133910988</v>
      </c>
      <c r="F67" s="46">
        <v>0.35013784954706578</v>
      </c>
      <c r="G67" s="46">
        <v>0.39306813706183535</v>
      </c>
      <c r="H67" s="46">
        <v>0.20362347380858606</v>
      </c>
      <c r="I67" s="46">
        <v>3.308389129578574E-2</v>
      </c>
      <c r="J67" s="46">
        <v>2.2843639228042535E-2</v>
      </c>
      <c r="K67" s="46">
        <v>9.216226860968886E-2</v>
      </c>
      <c r="L67" s="46">
        <v>7.0999999999999994E-2</v>
      </c>
      <c r="M67" s="46">
        <v>2.126821583300512E-2</v>
      </c>
    </row>
    <row r="68" spans="1:13" ht="15" customHeight="1">
      <c r="A68" s="57"/>
      <c r="B68" s="25" t="s">
        <v>206</v>
      </c>
      <c r="C68" s="67" t="s">
        <v>233</v>
      </c>
      <c r="D68" s="22">
        <v>2952</v>
      </c>
      <c r="E68" s="23">
        <v>686</v>
      </c>
      <c r="F68" s="24">
        <v>620</v>
      </c>
      <c r="G68" s="24">
        <v>1490</v>
      </c>
      <c r="H68" s="24">
        <v>644</v>
      </c>
      <c r="I68" s="24">
        <v>161</v>
      </c>
      <c r="J68" s="24">
        <v>188</v>
      </c>
      <c r="K68" s="24">
        <v>130</v>
      </c>
      <c r="L68" s="24">
        <v>239</v>
      </c>
      <c r="M68" s="24">
        <v>85</v>
      </c>
    </row>
    <row r="69" spans="1:13" ht="15" customHeight="1">
      <c r="A69" s="57"/>
      <c r="B69" s="25"/>
      <c r="C69" s="60"/>
      <c r="D69" s="32">
        <v>1</v>
      </c>
      <c r="E69" s="27">
        <v>0.23238482384823847</v>
      </c>
      <c r="F69" s="28">
        <v>0.21002710027100271</v>
      </c>
      <c r="G69" s="28">
        <v>0.50474254742547431</v>
      </c>
      <c r="H69" s="28">
        <v>0.21815718157181571</v>
      </c>
      <c r="I69" s="28">
        <v>5.4539295392953928E-2</v>
      </c>
      <c r="J69" s="28">
        <v>6.3685636856368563E-2</v>
      </c>
      <c r="K69" s="28">
        <v>4.4037940379403791E-2</v>
      </c>
      <c r="L69" s="28">
        <v>8.1000000000000003E-2</v>
      </c>
      <c r="M69" s="28">
        <v>2.8794037940379404E-2</v>
      </c>
    </row>
    <row r="70" spans="1:13" ht="15" customHeight="1">
      <c r="A70" s="57"/>
      <c r="B70" s="25"/>
      <c r="C70" s="59" t="s">
        <v>234</v>
      </c>
      <c r="D70" s="29">
        <v>2912</v>
      </c>
      <c r="E70" s="30">
        <v>711</v>
      </c>
      <c r="F70" s="31">
        <v>711</v>
      </c>
      <c r="G70" s="31">
        <v>1470</v>
      </c>
      <c r="H70" s="31">
        <v>603</v>
      </c>
      <c r="I70" s="31">
        <v>133</v>
      </c>
      <c r="J70" s="31">
        <v>145</v>
      </c>
      <c r="K70" s="31">
        <v>123</v>
      </c>
      <c r="L70" s="31">
        <v>235</v>
      </c>
      <c r="M70" s="31">
        <v>69</v>
      </c>
    </row>
    <row r="71" spans="1:13" ht="15" customHeight="1">
      <c r="A71" s="57"/>
      <c r="B71" s="25"/>
      <c r="C71" s="60"/>
      <c r="D71" s="32">
        <v>1</v>
      </c>
      <c r="E71" s="27">
        <v>0.24416208791208791</v>
      </c>
      <c r="F71" s="28">
        <v>0.24416208791208791</v>
      </c>
      <c r="G71" s="28">
        <v>0.50480769230769229</v>
      </c>
      <c r="H71" s="28">
        <v>0.20707417582417584</v>
      </c>
      <c r="I71" s="28">
        <v>4.567307692307692E-2</v>
      </c>
      <c r="J71" s="28">
        <v>4.9793956043956041E-2</v>
      </c>
      <c r="K71" s="28">
        <v>4.2239010989010992E-2</v>
      </c>
      <c r="L71" s="28">
        <v>8.1000000000000003E-2</v>
      </c>
      <c r="M71" s="28">
        <v>2.3695054945054944E-2</v>
      </c>
    </row>
    <row r="72" spans="1:13" ht="15" customHeight="1">
      <c r="A72" s="57"/>
      <c r="B72" s="25"/>
      <c r="C72" s="59" t="s">
        <v>235</v>
      </c>
      <c r="D72" s="29">
        <v>3812</v>
      </c>
      <c r="E72" s="30">
        <v>1109</v>
      </c>
      <c r="F72" s="31">
        <v>1146</v>
      </c>
      <c r="G72" s="31">
        <v>1841</v>
      </c>
      <c r="H72" s="31">
        <v>683</v>
      </c>
      <c r="I72" s="31">
        <v>106</v>
      </c>
      <c r="J72" s="31">
        <v>74</v>
      </c>
      <c r="K72" s="31">
        <v>267</v>
      </c>
      <c r="L72" s="31">
        <v>181</v>
      </c>
      <c r="M72" s="31">
        <v>81</v>
      </c>
    </row>
    <row r="73" spans="1:13" ht="15" customHeight="1">
      <c r="A73" s="57"/>
      <c r="B73" s="25"/>
      <c r="C73" s="60"/>
      <c r="D73" s="32">
        <v>1</v>
      </c>
      <c r="E73" s="27">
        <v>0.29092339979013643</v>
      </c>
      <c r="F73" s="28">
        <v>0.3006295907660021</v>
      </c>
      <c r="G73" s="28">
        <v>0.48294858342077651</v>
      </c>
      <c r="H73" s="28">
        <v>0.1791710388247639</v>
      </c>
      <c r="I73" s="28">
        <v>2.7806925498426022E-2</v>
      </c>
      <c r="J73" s="28">
        <v>1.9412381951731374E-2</v>
      </c>
      <c r="K73" s="28">
        <v>7.0041972717733478E-2</v>
      </c>
      <c r="L73" s="28">
        <v>4.7E-2</v>
      </c>
      <c r="M73" s="28">
        <v>2.1248688352570828E-2</v>
      </c>
    </row>
    <row r="74" spans="1:13" ht="15" customHeight="1">
      <c r="A74" s="57"/>
      <c r="B74" s="25"/>
      <c r="C74" s="59" t="s">
        <v>236</v>
      </c>
      <c r="D74" s="29">
        <v>2750</v>
      </c>
      <c r="E74" s="30">
        <v>881</v>
      </c>
      <c r="F74" s="31">
        <v>943</v>
      </c>
      <c r="G74" s="31">
        <v>1183</v>
      </c>
      <c r="H74" s="31">
        <v>450</v>
      </c>
      <c r="I74" s="31">
        <v>53</v>
      </c>
      <c r="J74" s="31">
        <v>37</v>
      </c>
      <c r="K74" s="31">
        <v>263</v>
      </c>
      <c r="L74" s="31">
        <v>96</v>
      </c>
      <c r="M74" s="31">
        <v>65</v>
      </c>
    </row>
    <row r="75" spans="1:13" ht="15" customHeight="1">
      <c r="A75" s="57"/>
      <c r="B75" s="25"/>
      <c r="C75" s="60"/>
      <c r="D75" s="32">
        <v>1</v>
      </c>
      <c r="E75" s="27">
        <v>0.32036363636363635</v>
      </c>
      <c r="F75" s="28">
        <v>0.34290909090909089</v>
      </c>
      <c r="G75" s="28">
        <v>0.43018181818181817</v>
      </c>
      <c r="H75" s="28">
        <v>0.16363636363636364</v>
      </c>
      <c r="I75" s="28">
        <v>1.9272727272727271E-2</v>
      </c>
      <c r="J75" s="28">
        <v>1.3454545454545455E-2</v>
      </c>
      <c r="K75" s="28">
        <v>9.563636363636363E-2</v>
      </c>
      <c r="L75" s="28">
        <v>3.5000000000000003E-2</v>
      </c>
      <c r="M75" s="28">
        <v>2.3636363636363636E-2</v>
      </c>
    </row>
    <row r="76" spans="1:13" ht="15" customHeight="1">
      <c r="A76" s="57"/>
      <c r="B76" s="25"/>
      <c r="C76" s="59" t="s">
        <v>237</v>
      </c>
      <c r="D76" s="29">
        <v>1585</v>
      </c>
      <c r="E76" s="30">
        <v>529</v>
      </c>
      <c r="F76" s="31">
        <v>584</v>
      </c>
      <c r="G76" s="31">
        <v>589</v>
      </c>
      <c r="H76" s="31">
        <v>209</v>
      </c>
      <c r="I76" s="31">
        <v>27</v>
      </c>
      <c r="J76" s="31">
        <v>19</v>
      </c>
      <c r="K76" s="31">
        <v>206</v>
      </c>
      <c r="L76" s="31">
        <v>49</v>
      </c>
      <c r="M76" s="31">
        <v>47</v>
      </c>
    </row>
    <row r="77" spans="1:13" ht="15" customHeight="1">
      <c r="A77" s="57"/>
      <c r="B77" s="25"/>
      <c r="C77" s="60"/>
      <c r="D77" s="32">
        <v>1</v>
      </c>
      <c r="E77" s="27">
        <v>0.33375394321766561</v>
      </c>
      <c r="F77" s="28">
        <v>0.36845425867507886</v>
      </c>
      <c r="G77" s="28">
        <v>0.37160883280757095</v>
      </c>
      <c r="H77" s="28">
        <v>0.13186119873817034</v>
      </c>
      <c r="I77" s="28">
        <v>1.7034700315457414E-2</v>
      </c>
      <c r="J77" s="28">
        <v>1.1987381703470032E-2</v>
      </c>
      <c r="K77" s="28">
        <v>0.12996845425867509</v>
      </c>
      <c r="L77" s="28">
        <v>3.1E-2</v>
      </c>
      <c r="M77" s="28">
        <v>2.9652996845425869E-2</v>
      </c>
    </row>
    <row r="78" spans="1:13" ht="15" customHeight="1">
      <c r="A78" s="57"/>
      <c r="B78" s="25"/>
      <c r="C78" s="59" t="s">
        <v>238</v>
      </c>
      <c r="D78" s="29">
        <v>1329</v>
      </c>
      <c r="E78" s="30">
        <v>423</v>
      </c>
      <c r="F78" s="31">
        <v>459</v>
      </c>
      <c r="G78" s="31">
        <v>466</v>
      </c>
      <c r="H78" s="31">
        <v>174</v>
      </c>
      <c r="I78" s="31">
        <v>20</v>
      </c>
      <c r="J78" s="31">
        <v>17</v>
      </c>
      <c r="K78" s="31">
        <v>170</v>
      </c>
      <c r="L78" s="31">
        <v>51</v>
      </c>
      <c r="M78" s="31">
        <v>65</v>
      </c>
    </row>
    <row r="79" spans="1:13" ht="15" customHeight="1">
      <c r="A79" s="57"/>
      <c r="B79" s="25"/>
      <c r="C79" s="60"/>
      <c r="D79" s="32">
        <v>1</v>
      </c>
      <c r="E79" s="27">
        <v>0.31828442437923249</v>
      </c>
      <c r="F79" s="28">
        <v>0.34537246049661402</v>
      </c>
      <c r="G79" s="28">
        <v>0.35063957863054929</v>
      </c>
      <c r="H79" s="28">
        <v>0.1309255079006772</v>
      </c>
      <c r="I79" s="28">
        <v>1.5048908954100828E-2</v>
      </c>
      <c r="J79" s="28">
        <v>1.2791572610985704E-2</v>
      </c>
      <c r="K79" s="28">
        <v>0.12791572610985705</v>
      </c>
      <c r="L79" s="28">
        <v>3.7999999999999999E-2</v>
      </c>
      <c r="M79" s="28">
        <v>4.8908954100827691E-2</v>
      </c>
    </row>
    <row r="80" spans="1:13" ht="15" customHeight="1">
      <c r="A80" s="57"/>
      <c r="B80" s="25"/>
      <c r="C80" s="59" t="s">
        <v>239</v>
      </c>
      <c r="D80" s="29">
        <v>686</v>
      </c>
      <c r="E80" s="30">
        <v>219</v>
      </c>
      <c r="F80" s="31">
        <v>264</v>
      </c>
      <c r="G80" s="31">
        <v>188</v>
      </c>
      <c r="H80" s="31">
        <v>90</v>
      </c>
      <c r="I80" s="31">
        <v>6</v>
      </c>
      <c r="J80" s="31">
        <v>5</v>
      </c>
      <c r="K80" s="31">
        <v>103</v>
      </c>
      <c r="L80" s="31">
        <v>22</v>
      </c>
      <c r="M80" s="31">
        <v>58</v>
      </c>
    </row>
    <row r="81" spans="1:13" ht="15" customHeight="1">
      <c r="A81" s="57"/>
      <c r="B81" s="25"/>
      <c r="C81" s="60"/>
      <c r="D81" s="32">
        <v>1</v>
      </c>
      <c r="E81" s="27">
        <v>0.31924198250728864</v>
      </c>
      <c r="F81" s="28">
        <v>0.38483965014577259</v>
      </c>
      <c r="G81" s="28">
        <v>0.27405247813411077</v>
      </c>
      <c r="H81" s="28">
        <v>0.13119533527696792</v>
      </c>
      <c r="I81" s="28">
        <v>8.7463556851311956E-3</v>
      </c>
      <c r="J81" s="28">
        <v>7.2886297376093291E-3</v>
      </c>
      <c r="K81" s="28">
        <v>0.15014577259475217</v>
      </c>
      <c r="L81" s="28">
        <v>3.2000000000000001E-2</v>
      </c>
      <c r="M81" s="28">
        <v>8.4548104956268216E-2</v>
      </c>
    </row>
    <row r="82" spans="1:13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</row>
    <row r="83" spans="1:13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</row>
    <row r="84" spans="1:13" ht="15" customHeight="1">
      <c r="A84" s="57"/>
      <c r="B84" s="25" t="s">
        <v>240</v>
      </c>
      <c r="C84" s="67" t="s">
        <v>241</v>
      </c>
      <c r="D84" s="22">
        <v>4187</v>
      </c>
      <c r="E84" s="23">
        <v>1287</v>
      </c>
      <c r="F84" s="24">
        <v>909</v>
      </c>
      <c r="G84" s="24">
        <v>1989</v>
      </c>
      <c r="H84" s="24">
        <v>946</v>
      </c>
      <c r="I84" s="24">
        <v>200</v>
      </c>
      <c r="J84" s="24">
        <v>252</v>
      </c>
      <c r="K84" s="24">
        <v>176</v>
      </c>
      <c r="L84" s="24">
        <v>331</v>
      </c>
      <c r="M84" s="24">
        <v>109</v>
      </c>
    </row>
    <row r="85" spans="1:13" ht="15" customHeight="1">
      <c r="A85" s="57"/>
      <c r="B85" s="25" t="s">
        <v>242</v>
      </c>
      <c r="C85" s="60"/>
      <c r="D85" s="32">
        <v>1</v>
      </c>
      <c r="E85" s="27">
        <v>0.30737998566993074</v>
      </c>
      <c r="F85" s="28">
        <v>0.21710054931932171</v>
      </c>
      <c r="G85" s="28">
        <v>0.47504179603534752</v>
      </c>
      <c r="H85" s="28">
        <v>0.22593742536422259</v>
      </c>
      <c r="I85" s="28">
        <v>4.776689754000478E-2</v>
      </c>
      <c r="J85" s="28">
        <v>6.0186290900406017E-2</v>
      </c>
      <c r="K85" s="28">
        <v>4.2034869835204207E-2</v>
      </c>
      <c r="L85" s="28">
        <v>7.9000000000000001E-2</v>
      </c>
      <c r="M85" s="28">
        <v>2.6032959159302604E-2</v>
      </c>
    </row>
    <row r="86" spans="1:13" ht="15" customHeight="1">
      <c r="A86" s="57"/>
      <c r="B86" s="25" t="s">
        <v>243</v>
      </c>
      <c r="C86" s="59" t="s">
        <v>244</v>
      </c>
      <c r="D86" s="29">
        <v>3737</v>
      </c>
      <c r="E86" s="30">
        <v>1012</v>
      </c>
      <c r="F86" s="31">
        <v>1037</v>
      </c>
      <c r="G86" s="31">
        <v>1798</v>
      </c>
      <c r="H86" s="31">
        <v>691</v>
      </c>
      <c r="I86" s="31">
        <v>133</v>
      </c>
      <c r="J86" s="31">
        <v>131</v>
      </c>
      <c r="K86" s="31">
        <v>203</v>
      </c>
      <c r="L86" s="31">
        <v>228</v>
      </c>
      <c r="M86" s="31">
        <v>91</v>
      </c>
    </row>
    <row r="87" spans="1:13" ht="15" customHeight="1">
      <c r="A87" s="57"/>
      <c r="B87" s="25"/>
      <c r="C87" s="60"/>
      <c r="D87" s="32">
        <v>1</v>
      </c>
      <c r="E87" s="27">
        <v>0.27080545892427083</v>
      </c>
      <c r="F87" s="28">
        <v>0.27749531709927749</v>
      </c>
      <c r="G87" s="28">
        <v>0.48113459994648111</v>
      </c>
      <c r="H87" s="28">
        <v>0.18490767995718491</v>
      </c>
      <c r="I87" s="28">
        <v>3.5590045491035588E-2</v>
      </c>
      <c r="J87" s="28">
        <v>3.5054856837035055E-2</v>
      </c>
      <c r="K87" s="28">
        <v>5.432164838105432E-2</v>
      </c>
      <c r="L87" s="28">
        <v>6.0999999999999999E-2</v>
      </c>
      <c r="M87" s="28">
        <v>2.4351083757024352E-2</v>
      </c>
    </row>
    <row r="88" spans="1:13" ht="15" customHeight="1">
      <c r="A88" s="57"/>
      <c r="B88" s="25"/>
      <c r="C88" s="59" t="s">
        <v>245</v>
      </c>
      <c r="D88" s="29">
        <v>2220</v>
      </c>
      <c r="E88" s="30">
        <v>576</v>
      </c>
      <c r="F88" s="31">
        <v>680</v>
      </c>
      <c r="G88" s="31">
        <v>1058</v>
      </c>
      <c r="H88" s="31">
        <v>339</v>
      </c>
      <c r="I88" s="31">
        <v>56</v>
      </c>
      <c r="J88" s="31">
        <v>32</v>
      </c>
      <c r="K88" s="31">
        <v>195</v>
      </c>
      <c r="L88" s="31">
        <v>118</v>
      </c>
      <c r="M88" s="31">
        <v>52</v>
      </c>
    </row>
    <row r="89" spans="1:13" ht="15" customHeight="1">
      <c r="A89" s="57"/>
      <c r="B89" s="25"/>
      <c r="C89" s="60"/>
      <c r="D89" s="32">
        <v>1</v>
      </c>
      <c r="E89" s="27">
        <v>0.25945945945945947</v>
      </c>
      <c r="F89" s="28">
        <v>0.30630630630630629</v>
      </c>
      <c r="G89" s="28">
        <v>0.47657657657657659</v>
      </c>
      <c r="H89" s="28">
        <v>0.1527027027027027</v>
      </c>
      <c r="I89" s="28">
        <v>2.5225225225225224E-2</v>
      </c>
      <c r="J89" s="28">
        <v>1.4414414414414415E-2</v>
      </c>
      <c r="K89" s="28">
        <v>8.7837837837837843E-2</v>
      </c>
      <c r="L89" s="28">
        <v>5.2999999999999999E-2</v>
      </c>
      <c r="M89" s="28">
        <v>2.3423423423423424E-2</v>
      </c>
    </row>
    <row r="90" spans="1:13" ht="15" customHeight="1">
      <c r="A90" s="57"/>
      <c r="B90" s="25"/>
      <c r="C90" s="59" t="s">
        <v>246</v>
      </c>
      <c r="D90" s="29">
        <v>3166</v>
      </c>
      <c r="E90" s="30">
        <v>929</v>
      </c>
      <c r="F90" s="31">
        <v>1082</v>
      </c>
      <c r="G90" s="31">
        <v>1412</v>
      </c>
      <c r="H90" s="31">
        <v>509</v>
      </c>
      <c r="I90" s="31">
        <v>75</v>
      </c>
      <c r="J90" s="31">
        <v>51</v>
      </c>
      <c r="K90" s="31">
        <v>326</v>
      </c>
      <c r="L90" s="31">
        <v>94</v>
      </c>
      <c r="M90" s="31">
        <v>83</v>
      </c>
    </row>
    <row r="91" spans="1:13" ht="15" customHeight="1">
      <c r="A91" s="57"/>
      <c r="B91" s="25"/>
      <c r="C91" s="60"/>
      <c r="D91" s="32">
        <v>1</v>
      </c>
      <c r="E91" s="27">
        <v>0.29343019583070118</v>
      </c>
      <c r="F91" s="28">
        <v>0.34175615919140873</v>
      </c>
      <c r="G91" s="28">
        <v>0.44598862918509158</v>
      </c>
      <c r="H91" s="28">
        <v>0.1607706885660139</v>
      </c>
      <c r="I91" s="28">
        <v>2.3689197725837018E-2</v>
      </c>
      <c r="J91" s="28">
        <v>1.6108654453569172E-2</v>
      </c>
      <c r="K91" s="28">
        <v>0.10296904611497157</v>
      </c>
      <c r="L91" s="28">
        <v>0.03</v>
      </c>
      <c r="M91" s="28">
        <v>2.6216045483259634E-2</v>
      </c>
    </row>
    <row r="92" spans="1:13" ht="15" customHeight="1">
      <c r="A92" s="57"/>
      <c r="B92" s="25"/>
      <c r="C92" s="59" t="s">
        <v>247</v>
      </c>
      <c r="D92" s="29">
        <v>1639</v>
      </c>
      <c r="E92" s="30">
        <v>441</v>
      </c>
      <c r="F92" s="31">
        <v>585</v>
      </c>
      <c r="G92" s="31">
        <v>588</v>
      </c>
      <c r="H92" s="31">
        <v>204</v>
      </c>
      <c r="I92" s="31">
        <v>23</v>
      </c>
      <c r="J92" s="31">
        <v>9</v>
      </c>
      <c r="K92" s="31">
        <v>227</v>
      </c>
      <c r="L92" s="31">
        <v>66</v>
      </c>
      <c r="M92" s="31">
        <v>72</v>
      </c>
    </row>
    <row r="93" spans="1:13" ht="15" customHeight="1">
      <c r="A93" s="57"/>
      <c r="B93" s="25"/>
      <c r="C93" s="60"/>
      <c r="D93" s="32">
        <v>1</v>
      </c>
      <c r="E93" s="27">
        <v>0.26906650396583282</v>
      </c>
      <c r="F93" s="28">
        <v>0.3569249542403905</v>
      </c>
      <c r="G93" s="28">
        <v>0.35875533862111042</v>
      </c>
      <c r="H93" s="28">
        <v>0.12446613788895668</v>
      </c>
      <c r="I93" s="28">
        <v>1.4032946918852958E-2</v>
      </c>
      <c r="J93" s="28">
        <v>5.4911531421598537E-3</v>
      </c>
      <c r="K93" s="28">
        <v>0.13849908480780965</v>
      </c>
      <c r="L93" s="28">
        <v>0.04</v>
      </c>
      <c r="M93" s="28">
        <v>4.3929225137278829E-2</v>
      </c>
    </row>
    <row r="94" spans="1:13" ht="15" customHeight="1">
      <c r="A94" s="57"/>
      <c r="B94" s="25"/>
      <c r="C94" s="59" t="s">
        <v>248</v>
      </c>
      <c r="D94" s="29">
        <v>403</v>
      </c>
      <c r="E94" s="30">
        <v>111</v>
      </c>
      <c r="F94" s="31">
        <v>169</v>
      </c>
      <c r="G94" s="31">
        <v>155</v>
      </c>
      <c r="H94" s="31">
        <v>54</v>
      </c>
      <c r="I94" s="31">
        <v>6</v>
      </c>
      <c r="J94" s="31">
        <v>2</v>
      </c>
      <c r="K94" s="31">
        <v>52</v>
      </c>
      <c r="L94" s="31">
        <v>14</v>
      </c>
      <c r="M94" s="31">
        <v>13</v>
      </c>
    </row>
    <row r="95" spans="1:13" ht="15" customHeight="1">
      <c r="A95" s="57"/>
      <c r="B95" s="25"/>
      <c r="C95" s="60"/>
      <c r="D95" s="32">
        <v>1</v>
      </c>
      <c r="E95" s="27">
        <v>0.27543424317617865</v>
      </c>
      <c r="F95" s="28">
        <v>0.41935483870967744</v>
      </c>
      <c r="G95" s="28">
        <v>0.38461538461538464</v>
      </c>
      <c r="H95" s="28">
        <v>0.13399503722084366</v>
      </c>
      <c r="I95" s="28">
        <v>1.488833746898263E-2</v>
      </c>
      <c r="J95" s="28">
        <v>4.9627791563275434E-3</v>
      </c>
      <c r="K95" s="28">
        <v>0.12903225806451613</v>
      </c>
      <c r="L95" s="28">
        <v>3.5000000000000003E-2</v>
      </c>
      <c r="M95" s="28">
        <v>3.2258064516129031E-2</v>
      </c>
    </row>
    <row r="96" spans="1:13" ht="15" customHeight="1">
      <c r="A96" s="57"/>
      <c r="B96" s="25"/>
      <c r="C96" s="59" t="s">
        <v>249</v>
      </c>
      <c r="D96" s="29">
        <v>373</v>
      </c>
      <c r="E96" s="30">
        <v>119</v>
      </c>
      <c r="F96" s="31">
        <v>141</v>
      </c>
      <c r="G96" s="31">
        <v>121</v>
      </c>
      <c r="H96" s="31">
        <v>35</v>
      </c>
      <c r="I96" s="31">
        <v>3</v>
      </c>
      <c r="J96" s="31">
        <v>0</v>
      </c>
      <c r="K96" s="31">
        <v>49</v>
      </c>
      <c r="L96" s="31">
        <v>10</v>
      </c>
      <c r="M96" s="31">
        <v>34</v>
      </c>
    </row>
    <row r="97" spans="1:13" ht="15" customHeight="1">
      <c r="A97" s="57"/>
      <c r="B97" s="25"/>
      <c r="C97" s="60"/>
      <c r="D97" s="32">
        <v>1</v>
      </c>
      <c r="E97" s="27">
        <v>0.31903485254691688</v>
      </c>
      <c r="F97" s="28">
        <v>0.37801608579088469</v>
      </c>
      <c r="G97" s="28">
        <v>0.32439678284182305</v>
      </c>
      <c r="H97" s="28">
        <v>9.3833780160857902E-2</v>
      </c>
      <c r="I97" s="28">
        <v>8.0428954423592495E-3</v>
      </c>
      <c r="J97" s="28">
        <v>0</v>
      </c>
      <c r="K97" s="28">
        <v>0.13136729222520108</v>
      </c>
      <c r="L97" s="28">
        <v>2.7E-2</v>
      </c>
      <c r="M97" s="28">
        <v>9.1152815013404831E-2</v>
      </c>
    </row>
    <row r="98" spans="1:13" ht="15" customHeight="1">
      <c r="A98" s="57"/>
      <c r="B98" s="25"/>
      <c r="C98" s="59" t="s">
        <v>250</v>
      </c>
      <c r="D98" s="29">
        <v>28</v>
      </c>
      <c r="E98" s="30">
        <v>8</v>
      </c>
      <c r="F98" s="31">
        <v>8</v>
      </c>
      <c r="G98" s="31">
        <v>8</v>
      </c>
      <c r="H98" s="31">
        <v>6</v>
      </c>
      <c r="I98" s="31">
        <v>0</v>
      </c>
      <c r="J98" s="31">
        <v>0</v>
      </c>
      <c r="K98" s="31">
        <v>7</v>
      </c>
      <c r="L98" s="31">
        <v>3</v>
      </c>
      <c r="M98" s="31">
        <v>2</v>
      </c>
    </row>
    <row r="99" spans="1:13" ht="15" customHeight="1">
      <c r="A99" s="57"/>
      <c r="B99" s="25"/>
      <c r="C99" s="60"/>
      <c r="D99" s="32">
        <v>1</v>
      </c>
      <c r="E99" s="27">
        <v>0.2857142857142857</v>
      </c>
      <c r="F99" s="28">
        <v>0.2857142857142857</v>
      </c>
      <c r="G99" s="28">
        <v>0.2857142857142857</v>
      </c>
      <c r="H99" s="28">
        <v>0.21428571428571427</v>
      </c>
      <c r="I99" s="28">
        <v>0</v>
      </c>
      <c r="J99" s="28">
        <v>0</v>
      </c>
      <c r="K99" s="28">
        <v>0.25</v>
      </c>
      <c r="L99" s="28">
        <v>0.107</v>
      </c>
      <c r="M99" s="28">
        <v>7.1428571428571425E-2</v>
      </c>
    </row>
    <row r="100" spans="1:13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</row>
    <row r="101" spans="1:13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</row>
    <row r="102" spans="1:13" ht="15" customHeight="1">
      <c r="C102"/>
    </row>
    <row r="103" spans="1:13" ht="12" hidden="1" customHeight="1">
      <c r="C103"/>
    </row>
    <row r="104" spans="1:13" ht="12" hidden="1" customHeight="1">
      <c r="C104"/>
    </row>
    <row r="105" spans="1:13" ht="12" hidden="1" customHeight="1">
      <c r="C105"/>
    </row>
    <row r="106" spans="1:13" ht="12" hidden="1" customHeight="1">
      <c r="C106"/>
    </row>
    <row r="107" spans="1:13" ht="12" hidden="1" customHeight="1">
      <c r="C107"/>
    </row>
    <row r="108" spans="1:13" ht="12" hidden="1" customHeight="1">
      <c r="C108"/>
    </row>
    <row r="109" spans="1:13" ht="12" hidden="1" customHeight="1">
      <c r="C109"/>
    </row>
    <row r="110" spans="1:13" ht="12" hidden="1" customHeight="1">
      <c r="C110"/>
    </row>
    <row r="111" spans="1:13" ht="12" hidden="1" customHeight="1">
      <c r="C111"/>
    </row>
    <row r="112" spans="1:13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M9">
    <cfRule type="top10" dxfId="505" priority="56" rank="1"/>
  </conditionalFormatting>
  <conditionalFormatting sqref="E67:M67">
    <cfRule type="top10" dxfId="504" priority="49" rank="1"/>
  </conditionalFormatting>
  <conditionalFormatting sqref="E65:M65">
    <cfRule type="top10" dxfId="503" priority="48" rank="1"/>
  </conditionalFormatting>
  <conditionalFormatting sqref="E63:M63">
    <cfRule type="top10" dxfId="502" priority="47" rank="1"/>
  </conditionalFormatting>
  <conditionalFormatting sqref="E61:M61">
    <cfRule type="top10" dxfId="501" priority="46" rank="1"/>
  </conditionalFormatting>
  <conditionalFormatting sqref="E59:M59">
    <cfRule type="top10" dxfId="500" priority="45" rank="1"/>
  </conditionalFormatting>
  <conditionalFormatting sqref="E57:M57">
    <cfRule type="top10" dxfId="499" priority="44" rank="1"/>
  </conditionalFormatting>
  <conditionalFormatting sqref="E55:M55">
    <cfRule type="top10" dxfId="498" priority="43" rank="1"/>
  </conditionalFormatting>
  <conditionalFormatting sqref="E53:M53">
    <cfRule type="top10" dxfId="497" priority="42" rank="1"/>
  </conditionalFormatting>
  <conditionalFormatting sqref="E51:M51">
    <cfRule type="top10" dxfId="496" priority="41" rank="1"/>
  </conditionalFormatting>
  <conditionalFormatting sqref="E49:M49">
    <cfRule type="top10" dxfId="495" priority="40" rank="1"/>
  </conditionalFormatting>
  <conditionalFormatting sqref="E47:M47">
    <cfRule type="top10" dxfId="494" priority="39" rank="1"/>
  </conditionalFormatting>
  <conditionalFormatting sqref="E45:M45">
    <cfRule type="top10" dxfId="493" priority="38" rank="1"/>
  </conditionalFormatting>
  <conditionalFormatting sqref="E43:M43">
    <cfRule type="top10" dxfId="492" priority="37" rank="1"/>
  </conditionalFormatting>
  <conditionalFormatting sqref="E41:M41">
    <cfRule type="top10" dxfId="491" priority="36" rank="1"/>
  </conditionalFormatting>
  <conditionalFormatting sqref="E39:M39">
    <cfRule type="top10" dxfId="490" priority="35" rank="1"/>
  </conditionalFormatting>
  <conditionalFormatting sqref="E37:M37">
    <cfRule type="top10" dxfId="489" priority="34" rank="1"/>
  </conditionalFormatting>
  <conditionalFormatting sqref="E35:M35">
    <cfRule type="top10" dxfId="488" priority="32" rank="1"/>
  </conditionalFormatting>
  <conditionalFormatting sqref="E33:M33">
    <cfRule type="top10" dxfId="487" priority="31" rank="1"/>
  </conditionalFormatting>
  <conditionalFormatting sqref="E31:M31">
    <cfRule type="top10" dxfId="486" priority="30" rank="1"/>
  </conditionalFormatting>
  <conditionalFormatting sqref="E29:M29">
    <cfRule type="top10" dxfId="485" priority="29" rank="1"/>
  </conditionalFormatting>
  <conditionalFormatting sqref="E27:M27">
    <cfRule type="top10" dxfId="484" priority="28" rank="1"/>
  </conditionalFormatting>
  <conditionalFormatting sqref="E21:M21">
    <cfRule type="top10" dxfId="483" priority="27" rank="1"/>
  </conditionalFormatting>
  <conditionalFormatting sqref="E19:M19">
    <cfRule type="top10" dxfId="482" priority="26" rank="1"/>
  </conditionalFormatting>
  <conditionalFormatting sqref="E17:M17">
    <cfRule type="top10" dxfId="481" priority="25" rank="1"/>
  </conditionalFormatting>
  <conditionalFormatting sqref="E15:M15">
    <cfRule type="top10" dxfId="480" priority="24" rank="1"/>
  </conditionalFormatting>
  <conditionalFormatting sqref="E13:M13">
    <cfRule type="top10" dxfId="479" priority="23" rank="1"/>
  </conditionalFormatting>
  <conditionalFormatting sqref="E11:M11">
    <cfRule type="top10" dxfId="478" priority="22" rank="1"/>
  </conditionalFormatting>
  <conditionalFormatting sqref="E23:M23">
    <cfRule type="top10" dxfId="477" priority="21" rank="1"/>
  </conditionalFormatting>
  <conditionalFormatting sqref="E25:M25">
    <cfRule type="top10" dxfId="476" priority="20" rank="1"/>
  </conditionalFormatting>
  <conditionalFormatting sqref="E81:M81">
    <cfRule type="top10" dxfId="475" priority="17" rank="1"/>
  </conditionalFormatting>
  <conditionalFormatting sqref="E79:M79">
    <cfRule type="top10" dxfId="474" priority="16" rank="1"/>
  </conditionalFormatting>
  <conditionalFormatting sqref="E77:M77">
    <cfRule type="top10" dxfId="473" priority="15" rank="1"/>
  </conditionalFormatting>
  <conditionalFormatting sqref="E75:M75">
    <cfRule type="top10" dxfId="472" priority="14" rank="1"/>
  </conditionalFormatting>
  <conditionalFormatting sqref="E73:M73">
    <cfRule type="top10" dxfId="471" priority="13" rank="1"/>
  </conditionalFormatting>
  <conditionalFormatting sqref="E71:M71">
    <cfRule type="top10" dxfId="470" priority="12" rank="1"/>
  </conditionalFormatting>
  <conditionalFormatting sqref="E69:M69">
    <cfRule type="top10" dxfId="469" priority="11" rank="1"/>
  </conditionalFormatting>
  <conditionalFormatting sqref="E101:M101">
    <cfRule type="top10" dxfId="468" priority="9" rank="1"/>
  </conditionalFormatting>
  <conditionalFormatting sqref="E99:M99">
    <cfRule type="top10" dxfId="467" priority="8" rank="1"/>
  </conditionalFormatting>
  <conditionalFormatting sqref="E97:M97">
    <cfRule type="top10" dxfId="466" priority="7" rank="1"/>
  </conditionalFormatting>
  <conditionalFormatting sqref="E95:M95">
    <cfRule type="top10" dxfId="465" priority="6" rank="1"/>
  </conditionalFormatting>
  <conditionalFormatting sqref="E93:M93">
    <cfRule type="top10" dxfId="464" priority="5" rank="1"/>
  </conditionalFormatting>
  <conditionalFormatting sqref="E91:M91">
    <cfRule type="top10" dxfId="463" priority="4" rank="1"/>
  </conditionalFormatting>
  <conditionalFormatting sqref="E89:M89">
    <cfRule type="top10" dxfId="462" priority="3" rank="1"/>
  </conditionalFormatting>
  <conditionalFormatting sqref="E87:M87">
    <cfRule type="top10" dxfId="461" priority="2" rank="1"/>
  </conditionalFormatting>
  <conditionalFormatting sqref="E85:M85">
    <cfRule type="top10" dxfId="46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FD141"/>
  <sheetViews>
    <sheetView showGridLines="0" topLeftCell="A79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</row>
    <row r="2" spans="1:16384" ht="15" customHeight="1">
      <c r="B2" s="3" t="s">
        <v>47</v>
      </c>
    </row>
    <row r="3" spans="1:16384" ht="15" customHeight="1">
      <c r="B3" s="3" t="s">
        <v>254</v>
      </c>
    </row>
    <row r="4" spans="1:16384" ht="15" customHeight="1">
      <c r="B4" s="3" t="s">
        <v>255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51</v>
      </c>
      <c r="F7" s="13" t="s">
        <v>351</v>
      </c>
      <c r="G7" s="13" t="s">
        <v>352</v>
      </c>
      <c r="H7" s="13" t="s">
        <v>52</v>
      </c>
      <c r="I7" s="13" t="s">
        <v>31</v>
      </c>
      <c r="J7" s="13" t="s">
        <v>44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5554</v>
      </c>
      <c r="F8" s="17">
        <v>4048</v>
      </c>
      <c r="G8" s="17">
        <v>378</v>
      </c>
      <c r="H8" s="17">
        <v>3119</v>
      </c>
      <c r="I8" s="17">
        <v>2689</v>
      </c>
      <c r="J8" s="17">
        <v>370</v>
      </c>
    </row>
    <row r="9" spans="1:16384" ht="15" customHeight="1">
      <c r="A9" s="57"/>
      <c r="B9" s="64"/>
      <c r="C9" s="65"/>
      <c r="D9" s="18">
        <v>1</v>
      </c>
      <c r="E9" s="19">
        <v>0.34373065973511574</v>
      </c>
      <c r="F9" s="20">
        <v>0.2505260552048521</v>
      </c>
      <c r="G9" s="20">
        <v>2.3393984404010398E-2</v>
      </c>
      <c r="H9" s="20">
        <v>0.19303131575690061</v>
      </c>
      <c r="I9" s="20">
        <v>0.16641911127614803</v>
      </c>
      <c r="J9" s="20">
        <v>2.2898873622973142E-2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1059</v>
      </c>
      <c r="F10" s="24">
        <v>2222</v>
      </c>
      <c r="G10" s="24">
        <v>236</v>
      </c>
      <c r="H10" s="24">
        <v>684</v>
      </c>
      <c r="I10" s="24">
        <v>678</v>
      </c>
      <c r="J10" s="24">
        <v>113</v>
      </c>
    </row>
    <row r="11" spans="1:16384" ht="15" customHeight="1">
      <c r="A11" s="57"/>
      <c r="B11" s="25"/>
      <c r="C11" s="60"/>
      <c r="D11" s="26">
        <v>1</v>
      </c>
      <c r="E11" s="27">
        <v>0.21213942307692307</v>
      </c>
      <c r="F11" s="28">
        <v>0.44511217948717946</v>
      </c>
      <c r="G11" s="28">
        <v>4.7275641025641024E-2</v>
      </c>
      <c r="H11" s="28">
        <v>0.13701923076923078</v>
      </c>
      <c r="I11" s="28">
        <v>0.13581730769230768</v>
      </c>
      <c r="J11" s="28">
        <v>2.2636217948717948E-2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4398</v>
      </c>
      <c r="F12" s="31">
        <v>1781</v>
      </c>
      <c r="G12" s="31">
        <v>135</v>
      </c>
      <c r="H12" s="31">
        <v>2358</v>
      </c>
      <c r="I12" s="31">
        <v>1982</v>
      </c>
      <c r="J12" s="31">
        <v>255</v>
      </c>
    </row>
    <row r="13" spans="1:16384" ht="15" customHeight="1">
      <c r="A13" s="57"/>
      <c r="B13" s="43"/>
      <c r="C13" s="61"/>
      <c r="D13" s="44">
        <v>1</v>
      </c>
      <c r="E13" s="45">
        <v>0.40315335961133009</v>
      </c>
      <c r="F13" s="46">
        <v>0.16325969383078193</v>
      </c>
      <c r="G13" s="46">
        <v>1.2375103125859382E-2</v>
      </c>
      <c r="H13" s="46">
        <v>0.21615180126501055</v>
      </c>
      <c r="I13" s="46">
        <v>0.18168484737372811</v>
      </c>
      <c r="J13" s="46">
        <v>2.3375194793289943E-2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71</v>
      </c>
      <c r="F14" s="24">
        <v>41</v>
      </c>
      <c r="G14" s="24">
        <v>77</v>
      </c>
      <c r="H14" s="24">
        <v>33</v>
      </c>
      <c r="I14" s="24">
        <v>131</v>
      </c>
      <c r="J14" s="24">
        <v>8</v>
      </c>
    </row>
    <row r="15" spans="1:16384" ht="15" customHeight="1">
      <c r="A15" s="57"/>
      <c r="B15" s="25"/>
      <c r="C15" s="60"/>
      <c r="D15" s="32">
        <v>1</v>
      </c>
      <c r="E15" s="27">
        <v>0.19667590027700832</v>
      </c>
      <c r="F15" s="28">
        <v>0.11357340720221606</v>
      </c>
      <c r="G15" s="28">
        <v>0.21329639889196675</v>
      </c>
      <c r="H15" s="28">
        <v>9.141274238227147E-2</v>
      </c>
      <c r="I15" s="28">
        <v>0.36288088642659277</v>
      </c>
      <c r="J15" s="28">
        <v>2.2160664819944598E-2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166</v>
      </c>
      <c r="F16" s="31">
        <v>229</v>
      </c>
      <c r="G16" s="31">
        <v>72</v>
      </c>
      <c r="H16" s="31">
        <v>71</v>
      </c>
      <c r="I16" s="31">
        <v>137</v>
      </c>
      <c r="J16" s="31">
        <v>20</v>
      </c>
    </row>
    <row r="17" spans="1:10" ht="15" customHeight="1">
      <c r="A17" s="57"/>
      <c r="B17" s="25"/>
      <c r="C17" s="60"/>
      <c r="D17" s="32">
        <v>1</v>
      </c>
      <c r="E17" s="27">
        <v>0.23884892086330936</v>
      </c>
      <c r="F17" s="28">
        <v>0.32949640287769782</v>
      </c>
      <c r="G17" s="28">
        <v>0.10359712230215827</v>
      </c>
      <c r="H17" s="28">
        <v>0.10215827338129496</v>
      </c>
      <c r="I17" s="28">
        <v>0.19712230215827339</v>
      </c>
      <c r="J17" s="28">
        <v>2.8776978417266189E-2</v>
      </c>
    </row>
    <row r="18" spans="1:10" ht="15" customHeight="1">
      <c r="A18" s="57"/>
      <c r="B18" s="25"/>
      <c r="C18" s="59" t="s">
        <v>214</v>
      </c>
      <c r="D18" s="29">
        <v>867</v>
      </c>
      <c r="E18" s="30">
        <v>214</v>
      </c>
      <c r="F18" s="31">
        <v>367</v>
      </c>
      <c r="G18" s="31">
        <v>40</v>
      </c>
      <c r="H18" s="31">
        <v>92</v>
      </c>
      <c r="I18" s="31">
        <v>127</v>
      </c>
      <c r="J18" s="31">
        <v>27</v>
      </c>
    </row>
    <row r="19" spans="1:10" ht="15" customHeight="1">
      <c r="A19" s="57"/>
      <c r="B19" s="25"/>
      <c r="C19" s="60"/>
      <c r="D19" s="32">
        <v>1</v>
      </c>
      <c r="E19" s="27">
        <v>0.24682814302191464</v>
      </c>
      <c r="F19" s="28">
        <v>0.42329873125720879</v>
      </c>
      <c r="G19" s="28">
        <v>4.61361014994233E-2</v>
      </c>
      <c r="H19" s="28">
        <v>0.10611303344867359</v>
      </c>
      <c r="I19" s="28">
        <v>0.14648212226066898</v>
      </c>
      <c r="J19" s="28">
        <v>3.1141868512110725E-2</v>
      </c>
    </row>
    <row r="20" spans="1:10" ht="15" customHeight="1">
      <c r="A20" s="57"/>
      <c r="B20" s="25"/>
      <c r="C20" s="59" t="s">
        <v>215</v>
      </c>
      <c r="D20" s="29">
        <v>1749</v>
      </c>
      <c r="E20" s="30">
        <v>449</v>
      </c>
      <c r="F20" s="31">
        <v>755</v>
      </c>
      <c r="G20" s="31">
        <v>43</v>
      </c>
      <c r="H20" s="31">
        <v>229</v>
      </c>
      <c r="I20" s="31">
        <v>219</v>
      </c>
      <c r="J20" s="31">
        <v>54</v>
      </c>
    </row>
    <row r="21" spans="1:10" ht="15" customHeight="1">
      <c r="A21" s="57"/>
      <c r="B21" s="25"/>
      <c r="C21" s="60"/>
      <c r="D21" s="32">
        <v>1</v>
      </c>
      <c r="E21" s="27">
        <v>0.25671812464265292</v>
      </c>
      <c r="F21" s="28">
        <v>0.43167524299599769</v>
      </c>
      <c r="G21" s="28">
        <v>2.4585477415666093E-2</v>
      </c>
      <c r="H21" s="28">
        <v>0.13093196112064037</v>
      </c>
      <c r="I21" s="28">
        <v>0.12521440823327615</v>
      </c>
      <c r="J21" s="28">
        <v>3.0874785591766724E-2</v>
      </c>
    </row>
    <row r="22" spans="1:10" ht="15" customHeight="1">
      <c r="A22" s="57"/>
      <c r="B22" s="25"/>
      <c r="C22" s="59" t="s">
        <v>216</v>
      </c>
      <c r="D22" s="29">
        <v>3564</v>
      </c>
      <c r="E22" s="30">
        <v>1228</v>
      </c>
      <c r="F22" s="31">
        <v>1174</v>
      </c>
      <c r="G22" s="31">
        <v>62</v>
      </c>
      <c r="H22" s="31">
        <v>593</v>
      </c>
      <c r="I22" s="31">
        <v>446</v>
      </c>
      <c r="J22" s="31">
        <v>61</v>
      </c>
    </row>
    <row r="23" spans="1:10" ht="15" customHeight="1">
      <c r="A23" s="57"/>
      <c r="B23" s="25"/>
      <c r="C23" s="60"/>
      <c r="D23" s="26">
        <v>1</v>
      </c>
      <c r="E23" s="27">
        <v>0.34455667789001121</v>
      </c>
      <c r="F23" s="28">
        <v>0.32940516273849607</v>
      </c>
      <c r="G23" s="28">
        <v>1.739618406285073E-2</v>
      </c>
      <c r="H23" s="28">
        <v>0.16638608305274971</v>
      </c>
      <c r="I23" s="28">
        <v>0.12514029180695849</v>
      </c>
      <c r="J23" s="28">
        <v>1.7115600448933781E-2</v>
      </c>
    </row>
    <row r="24" spans="1:10" ht="15" customHeight="1">
      <c r="A24" s="57"/>
      <c r="B24" s="25"/>
      <c r="C24" s="59" t="s">
        <v>217</v>
      </c>
      <c r="D24" s="29">
        <v>4716</v>
      </c>
      <c r="E24" s="30">
        <v>1869</v>
      </c>
      <c r="F24" s="31">
        <v>1023</v>
      </c>
      <c r="G24" s="31">
        <v>52</v>
      </c>
      <c r="H24" s="31">
        <v>940</v>
      </c>
      <c r="I24" s="31">
        <v>729</v>
      </c>
      <c r="J24" s="31">
        <v>103</v>
      </c>
    </row>
    <row r="25" spans="1:10" ht="15" customHeight="1">
      <c r="A25" s="57"/>
      <c r="B25" s="25"/>
      <c r="C25" s="60"/>
      <c r="D25" s="26">
        <v>1</v>
      </c>
      <c r="E25" s="27">
        <v>0.39631043256997456</v>
      </c>
      <c r="F25" s="28">
        <v>0.21692111959287533</v>
      </c>
      <c r="G25" s="28">
        <v>1.102629346904156E-2</v>
      </c>
      <c r="H25" s="28">
        <v>0.1993214588634436</v>
      </c>
      <c r="I25" s="28">
        <v>0.15458015267175573</v>
      </c>
      <c r="J25" s="28">
        <v>2.1840542832909246E-2</v>
      </c>
    </row>
    <row r="26" spans="1:10" ht="15" customHeight="1">
      <c r="A26" s="57"/>
      <c r="B26" s="25"/>
      <c r="C26" s="59" t="s">
        <v>218</v>
      </c>
      <c r="D26" s="29">
        <v>3882</v>
      </c>
      <c r="E26" s="30">
        <v>1433</v>
      </c>
      <c r="F26" s="31">
        <v>395</v>
      </c>
      <c r="G26" s="31">
        <v>24</v>
      </c>
      <c r="H26" s="31">
        <v>1074</v>
      </c>
      <c r="I26" s="31">
        <v>862</v>
      </c>
      <c r="J26" s="31">
        <v>94</v>
      </c>
    </row>
    <row r="27" spans="1:10" ht="15" customHeight="1">
      <c r="A27" s="57"/>
      <c r="B27" s="43"/>
      <c r="C27" s="61"/>
      <c r="D27" s="44">
        <v>1</v>
      </c>
      <c r="E27" s="45">
        <v>0.36913961875321999</v>
      </c>
      <c r="F27" s="46">
        <v>0.10175167439464193</v>
      </c>
      <c r="G27" s="46">
        <v>6.1823802163833074E-3</v>
      </c>
      <c r="H27" s="46">
        <v>0.27666151468315303</v>
      </c>
      <c r="I27" s="46">
        <v>0.22205048943843381</v>
      </c>
      <c r="J27" s="46">
        <v>2.4214322514167955E-2</v>
      </c>
    </row>
    <row r="28" spans="1:10" ht="15" customHeight="1">
      <c r="A28" s="57"/>
      <c r="B28" s="25" t="s">
        <v>204</v>
      </c>
      <c r="C28" s="67" t="s">
        <v>219</v>
      </c>
      <c r="D28" s="22">
        <v>5554</v>
      </c>
      <c r="E28" s="23">
        <v>5554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</row>
    <row r="29" spans="1:10" ht="15" customHeight="1">
      <c r="A29" s="57"/>
      <c r="B29" s="25"/>
      <c r="C29" s="60"/>
      <c r="D29" s="32">
        <v>1</v>
      </c>
      <c r="E29" s="27">
        <v>1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</row>
    <row r="30" spans="1:10" ht="15" customHeight="1">
      <c r="A30" s="57"/>
      <c r="B30" s="25"/>
      <c r="C30" s="59" t="s">
        <v>220</v>
      </c>
      <c r="D30" s="29">
        <v>4048</v>
      </c>
      <c r="E30" s="30">
        <v>0</v>
      </c>
      <c r="F30" s="31">
        <v>4048</v>
      </c>
      <c r="G30" s="31">
        <v>0</v>
      </c>
      <c r="H30" s="31">
        <v>0</v>
      </c>
      <c r="I30" s="31">
        <v>0</v>
      </c>
      <c r="J30" s="31">
        <v>0</v>
      </c>
    </row>
    <row r="31" spans="1:10" ht="15" customHeight="1">
      <c r="A31" s="57"/>
      <c r="B31" s="25"/>
      <c r="C31" s="60"/>
      <c r="D31" s="32">
        <v>1</v>
      </c>
      <c r="E31" s="27">
        <v>0</v>
      </c>
      <c r="F31" s="28">
        <v>1</v>
      </c>
      <c r="G31" s="28">
        <v>0</v>
      </c>
      <c r="H31" s="28">
        <v>0</v>
      </c>
      <c r="I31" s="28">
        <v>0</v>
      </c>
      <c r="J31" s="28">
        <v>0</v>
      </c>
    </row>
    <row r="32" spans="1:10" ht="15" customHeight="1">
      <c r="A32" s="57"/>
      <c r="B32" s="25"/>
      <c r="C32" s="59" t="s">
        <v>221</v>
      </c>
      <c r="D32" s="29">
        <v>378</v>
      </c>
      <c r="E32" s="30">
        <v>0</v>
      </c>
      <c r="F32" s="31">
        <v>0</v>
      </c>
      <c r="G32" s="31">
        <v>378</v>
      </c>
      <c r="H32" s="31">
        <v>0</v>
      </c>
      <c r="I32" s="31">
        <v>0</v>
      </c>
      <c r="J32" s="31">
        <v>0</v>
      </c>
    </row>
    <row r="33" spans="1:10" ht="15" customHeight="1">
      <c r="A33" s="57"/>
      <c r="B33" s="25"/>
      <c r="C33" s="60"/>
      <c r="D33" s="32">
        <v>1</v>
      </c>
      <c r="E33" s="27">
        <v>0</v>
      </c>
      <c r="F33" s="28">
        <v>0</v>
      </c>
      <c r="G33" s="28">
        <v>1</v>
      </c>
      <c r="H33" s="28">
        <v>0</v>
      </c>
      <c r="I33" s="28">
        <v>0</v>
      </c>
      <c r="J33" s="28">
        <v>0</v>
      </c>
    </row>
    <row r="34" spans="1:10" ht="15" customHeight="1">
      <c r="A34" s="57"/>
      <c r="B34" s="25"/>
      <c r="C34" s="59" t="s">
        <v>222</v>
      </c>
      <c r="D34" s="29">
        <v>3119</v>
      </c>
      <c r="E34" s="30">
        <v>0</v>
      </c>
      <c r="F34" s="31">
        <v>0</v>
      </c>
      <c r="G34" s="31">
        <v>0</v>
      </c>
      <c r="H34" s="31">
        <v>3119</v>
      </c>
      <c r="I34" s="31">
        <v>0</v>
      </c>
      <c r="J34" s="31">
        <v>0</v>
      </c>
    </row>
    <row r="35" spans="1:10" ht="15" customHeight="1">
      <c r="A35" s="57"/>
      <c r="B35" s="43"/>
      <c r="C35" s="61"/>
      <c r="D35" s="44">
        <v>1</v>
      </c>
      <c r="E35" s="45">
        <v>0</v>
      </c>
      <c r="F35" s="46">
        <v>0</v>
      </c>
      <c r="G35" s="46">
        <v>0</v>
      </c>
      <c r="H35" s="46">
        <v>1</v>
      </c>
      <c r="I35" s="46">
        <v>0</v>
      </c>
      <c r="J35" s="46">
        <v>0</v>
      </c>
    </row>
    <row r="36" spans="1:10" ht="15" customHeight="1">
      <c r="A36" s="57"/>
      <c r="B36" s="25" t="s">
        <v>16</v>
      </c>
      <c r="C36" s="67" t="s">
        <v>223</v>
      </c>
      <c r="D36" s="22">
        <v>1205</v>
      </c>
      <c r="E36" s="23">
        <v>540</v>
      </c>
      <c r="F36" s="24">
        <v>318</v>
      </c>
      <c r="G36" s="24">
        <v>23</v>
      </c>
      <c r="H36" s="24">
        <v>168</v>
      </c>
      <c r="I36" s="24">
        <v>144</v>
      </c>
      <c r="J36" s="24">
        <v>12</v>
      </c>
    </row>
    <row r="37" spans="1:10" ht="15" customHeight="1">
      <c r="A37" s="57"/>
      <c r="B37" s="25"/>
      <c r="C37" s="60"/>
      <c r="D37" s="32">
        <v>1</v>
      </c>
      <c r="E37" s="27">
        <v>0.44813278008298757</v>
      </c>
      <c r="F37" s="28">
        <v>0.26390041493775934</v>
      </c>
      <c r="G37" s="28">
        <v>1.9087136929460582E-2</v>
      </c>
      <c r="H37" s="28">
        <v>0.13941908713692946</v>
      </c>
      <c r="I37" s="28">
        <v>0.11950207468879669</v>
      </c>
      <c r="J37" s="28">
        <v>9.9585062240663894E-3</v>
      </c>
    </row>
    <row r="38" spans="1:10" ht="15" customHeight="1">
      <c r="A38" s="57"/>
      <c r="B38" s="25"/>
      <c r="C38" s="68" t="s">
        <v>224</v>
      </c>
      <c r="D38" s="29">
        <v>1546</v>
      </c>
      <c r="E38" s="30">
        <v>575</v>
      </c>
      <c r="F38" s="31">
        <v>491</v>
      </c>
      <c r="G38" s="31">
        <v>51</v>
      </c>
      <c r="H38" s="31">
        <v>216</v>
      </c>
      <c r="I38" s="31">
        <v>178</v>
      </c>
      <c r="J38" s="31">
        <v>35</v>
      </c>
    </row>
    <row r="39" spans="1:10" ht="15" customHeight="1">
      <c r="A39" s="57"/>
      <c r="B39" s="25"/>
      <c r="C39" s="60"/>
      <c r="D39" s="32">
        <v>1</v>
      </c>
      <c r="E39" s="27">
        <v>0.3719275549805951</v>
      </c>
      <c r="F39" s="28">
        <v>0.31759379042690816</v>
      </c>
      <c r="G39" s="28">
        <v>3.2988357050452784E-2</v>
      </c>
      <c r="H39" s="28">
        <v>0.13971539456662355</v>
      </c>
      <c r="I39" s="28">
        <v>0.11513583441138421</v>
      </c>
      <c r="J39" s="28">
        <v>2.2639068564036222E-2</v>
      </c>
    </row>
    <row r="40" spans="1:10" ht="15" customHeight="1">
      <c r="A40" s="57"/>
      <c r="B40" s="25"/>
      <c r="C40" s="59" t="s">
        <v>225</v>
      </c>
      <c r="D40" s="29">
        <v>12779</v>
      </c>
      <c r="E40" s="30">
        <v>4288</v>
      </c>
      <c r="F40" s="31">
        <v>3106</v>
      </c>
      <c r="G40" s="31">
        <v>288</v>
      </c>
      <c r="H40" s="31">
        <v>2677</v>
      </c>
      <c r="I40" s="31">
        <v>2310</v>
      </c>
      <c r="J40" s="31">
        <v>110</v>
      </c>
    </row>
    <row r="41" spans="1:10" ht="15" customHeight="1">
      <c r="A41" s="57"/>
      <c r="B41" s="43"/>
      <c r="C41" s="61"/>
      <c r="D41" s="44">
        <v>1</v>
      </c>
      <c r="E41" s="45">
        <v>0.33555051255966822</v>
      </c>
      <c r="F41" s="46">
        <v>0.24305501212927458</v>
      </c>
      <c r="G41" s="46">
        <v>2.2536974724156819E-2</v>
      </c>
      <c r="H41" s="46">
        <v>0.209484310196416</v>
      </c>
      <c r="I41" s="46">
        <v>0.18076531810000782</v>
      </c>
      <c r="J41" s="46">
        <v>8.6078722904765637E-3</v>
      </c>
    </row>
    <row r="42" spans="1:10" ht="15" customHeight="1">
      <c r="A42" s="57"/>
      <c r="B42" s="25" t="s">
        <v>12</v>
      </c>
      <c r="C42" s="67" t="s">
        <v>226</v>
      </c>
      <c r="D42" s="22">
        <v>497</v>
      </c>
      <c r="E42" s="37">
        <v>182</v>
      </c>
      <c r="F42" s="38">
        <v>103</v>
      </c>
      <c r="G42" s="38">
        <v>12</v>
      </c>
      <c r="H42" s="38">
        <v>103</v>
      </c>
      <c r="I42" s="38">
        <v>84</v>
      </c>
      <c r="J42" s="38">
        <v>13</v>
      </c>
    </row>
    <row r="43" spans="1:10" ht="15" customHeight="1">
      <c r="A43" s="57"/>
      <c r="B43" s="25"/>
      <c r="C43" s="60"/>
      <c r="D43" s="32">
        <v>1</v>
      </c>
      <c r="E43" s="27">
        <v>0.36619718309859156</v>
      </c>
      <c r="F43" s="28">
        <v>0.20724346076458752</v>
      </c>
      <c r="G43" s="28">
        <v>2.4144869215291749E-2</v>
      </c>
      <c r="H43" s="28">
        <v>0.20724346076458752</v>
      </c>
      <c r="I43" s="28">
        <v>0.16901408450704225</v>
      </c>
      <c r="J43" s="28">
        <v>2.6156941649899398E-2</v>
      </c>
    </row>
    <row r="44" spans="1:10" ht="15" customHeight="1">
      <c r="A44" s="57"/>
      <c r="B44" s="25"/>
      <c r="C44" s="59" t="s">
        <v>227</v>
      </c>
      <c r="D44" s="29">
        <v>8147</v>
      </c>
      <c r="E44" s="39">
        <v>2913</v>
      </c>
      <c r="F44" s="40">
        <v>1792</v>
      </c>
      <c r="G44" s="40">
        <v>175</v>
      </c>
      <c r="H44" s="40">
        <v>1689</v>
      </c>
      <c r="I44" s="40">
        <v>1429</v>
      </c>
      <c r="J44" s="40">
        <v>149</v>
      </c>
    </row>
    <row r="45" spans="1:10" ht="15" customHeight="1">
      <c r="A45" s="57"/>
      <c r="B45" s="25"/>
      <c r="C45" s="60"/>
      <c r="D45" s="32">
        <v>1</v>
      </c>
      <c r="E45" s="27">
        <v>0.35755492819442741</v>
      </c>
      <c r="F45" s="28">
        <v>0.21995826684669204</v>
      </c>
      <c r="G45" s="28">
        <v>2.148029949674727E-2</v>
      </c>
      <c r="H45" s="28">
        <v>0.20731557628574934</v>
      </c>
      <c r="I45" s="28">
        <v>0.17540198846201055</v>
      </c>
      <c r="J45" s="28">
        <v>1.828894071437339E-2</v>
      </c>
    </row>
    <row r="46" spans="1:10" ht="15" customHeight="1">
      <c r="A46" s="57"/>
      <c r="B46" s="25"/>
      <c r="C46" s="59" t="s">
        <v>228</v>
      </c>
      <c r="D46" s="29">
        <v>5197</v>
      </c>
      <c r="E46" s="39">
        <v>1818</v>
      </c>
      <c r="F46" s="40">
        <v>1436</v>
      </c>
      <c r="G46" s="40">
        <v>113</v>
      </c>
      <c r="H46" s="40">
        <v>925</v>
      </c>
      <c r="I46" s="40">
        <v>792</v>
      </c>
      <c r="J46" s="40">
        <v>113</v>
      </c>
    </row>
    <row r="47" spans="1:10" ht="15" customHeight="1">
      <c r="A47" s="57"/>
      <c r="B47" s="25"/>
      <c r="C47" s="60"/>
      <c r="D47" s="32">
        <v>1</v>
      </c>
      <c r="E47" s="27">
        <v>0.34981720223205698</v>
      </c>
      <c r="F47" s="28">
        <v>0.27631325764864345</v>
      </c>
      <c r="G47" s="28">
        <v>2.1743313450067348E-2</v>
      </c>
      <c r="H47" s="28">
        <v>0.17798730036559554</v>
      </c>
      <c r="I47" s="28">
        <v>0.15239561285356937</v>
      </c>
      <c r="J47" s="28">
        <v>2.1743313450067348E-2</v>
      </c>
    </row>
    <row r="48" spans="1:10" ht="15" customHeight="1">
      <c r="A48" s="57"/>
      <c r="B48" s="25"/>
      <c r="C48" s="59" t="s">
        <v>229</v>
      </c>
      <c r="D48" s="29">
        <v>1858</v>
      </c>
      <c r="E48" s="39">
        <v>505</v>
      </c>
      <c r="F48" s="40">
        <v>611</v>
      </c>
      <c r="G48" s="40">
        <v>61</v>
      </c>
      <c r="H48" s="40">
        <v>322</v>
      </c>
      <c r="I48" s="40">
        <v>303</v>
      </c>
      <c r="J48" s="40">
        <v>56</v>
      </c>
    </row>
    <row r="49" spans="1:10" ht="15" customHeight="1">
      <c r="A49" s="57"/>
      <c r="B49" s="43"/>
      <c r="C49" s="61"/>
      <c r="D49" s="44">
        <v>1</v>
      </c>
      <c r="E49" s="45">
        <v>0.27179763186221745</v>
      </c>
      <c r="F49" s="46">
        <v>0.32884822389666307</v>
      </c>
      <c r="G49" s="46">
        <v>3.2831001076426267E-2</v>
      </c>
      <c r="H49" s="46">
        <v>0.17330462863293863</v>
      </c>
      <c r="I49" s="46">
        <v>0.16307857911733045</v>
      </c>
      <c r="J49" s="46">
        <v>3.0139935414424113E-2</v>
      </c>
    </row>
    <row r="50" spans="1:10" ht="15" customHeight="1">
      <c r="A50" s="57"/>
      <c r="B50" s="25" t="s">
        <v>205</v>
      </c>
      <c r="C50" s="67" t="s">
        <v>2</v>
      </c>
      <c r="D50" s="22">
        <v>2851</v>
      </c>
      <c r="E50" s="23">
        <v>932</v>
      </c>
      <c r="F50" s="24">
        <v>691</v>
      </c>
      <c r="G50" s="24">
        <v>64</v>
      </c>
      <c r="H50" s="24">
        <v>548</v>
      </c>
      <c r="I50" s="24">
        <v>492</v>
      </c>
      <c r="J50" s="24">
        <v>124</v>
      </c>
    </row>
    <row r="51" spans="1:10" ht="15" customHeight="1">
      <c r="A51" s="57"/>
      <c r="B51" s="25"/>
      <c r="C51" s="60"/>
      <c r="D51" s="32">
        <v>1</v>
      </c>
      <c r="E51" s="27">
        <v>0.32690284110838302</v>
      </c>
      <c r="F51" s="28">
        <v>0.24237109786039987</v>
      </c>
      <c r="G51" s="28">
        <v>2.2448263767099262E-2</v>
      </c>
      <c r="H51" s="28">
        <v>0.19221325850578744</v>
      </c>
      <c r="I51" s="28">
        <v>0.17257102770957558</v>
      </c>
      <c r="J51" s="28">
        <v>4.3493511048754825E-2</v>
      </c>
    </row>
    <row r="52" spans="1:10" ht="15" customHeight="1">
      <c r="A52" s="57"/>
      <c r="B52" s="25"/>
      <c r="C52" s="59" t="s">
        <v>230</v>
      </c>
      <c r="D52" s="29">
        <v>1975</v>
      </c>
      <c r="E52" s="30">
        <v>754</v>
      </c>
      <c r="F52" s="31">
        <v>504</v>
      </c>
      <c r="G52" s="31">
        <v>30</v>
      </c>
      <c r="H52" s="31">
        <v>362</v>
      </c>
      <c r="I52" s="31">
        <v>305</v>
      </c>
      <c r="J52" s="31">
        <v>20</v>
      </c>
    </row>
    <row r="53" spans="1:10" ht="15" customHeight="1">
      <c r="A53" s="57"/>
      <c r="B53" s="25"/>
      <c r="C53" s="60"/>
      <c r="D53" s="32">
        <v>1</v>
      </c>
      <c r="E53" s="27">
        <v>0.3817721518987342</v>
      </c>
      <c r="F53" s="28">
        <v>0.25518987341772154</v>
      </c>
      <c r="G53" s="28">
        <v>1.5189873417721518E-2</v>
      </c>
      <c r="H53" s="28">
        <v>0.18329113924050633</v>
      </c>
      <c r="I53" s="28">
        <v>0.15443037974683543</v>
      </c>
      <c r="J53" s="28">
        <v>1.0126582278481013E-2</v>
      </c>
    </row>
    <row r="54" spans="1:10" ht="15" customHeight="1">
      <c r="A54" s="57"/>
      <c r="B54" s="25"/>
      <c r="C54" s="59" t="s">
        <v>231</v>
      </c>
      <c r="D54" s="29">
        <v>923</v>
      </c>
      <c r="E54" s="30">
        <v>317</v>
      </c>
      <c r="F54" s="31">
        <v>239</v>
      </c>
      <c r="G54" s="31">
        <v>16</v>
      </c>
      <c r="H54" s="31">
        <v>188</v>
      </c>
      <c r="I54" s="31">
        <v>141</v>
      </c>
      <c r="J54" s="31">
        <v>22</v>
      </c>
    </row>
    <row r="55" spans="1:10" ht="15" customHeight="1">
      <c r="A55" s="57"/>
      <c r="B55" s="25"/>
      <c r="C55" s="60"/>
      <c r="D55" s="32">
        <v>1</v>
      </c>
      <c r="E55" s="27">
        <v>0.34344528710725891</v>
      </c>
      <c r="F55" s="28">
        <v>0.25893824485373779</v>
      </c>
      <c r="G55" s="28">
        <v>1.7334777898158179E-2</v>
      </c>
      <c r="H55" s="28">
        <v>0.20368364030335862</v>
      </c>
      <c r="I55" s="28">
        <v>0.15276273022751896</v>
      </c>
      <c r="J55" s="28">
        <v>2.3835319609967497E-2</v>
      </c>
    </row>
    <row r="56" spans="1:10" ht="15" customHeight="1">
      <c r="A56" s="57"/>
      <c r="B56" s="25"/>
      <c r="C56" s="59" t="s">
        <v>8</v>
      </c>
      <c r="D56" s="29">
        <v>1215</v>
      </c>
      <c r="E56" s="30">
        <v>416</v>
      </c>
      <c r="F56" s="31">
        <v>308</v>
      </c>
      <c r="G56" s="31">
        <v>43</v>
      </c>
      <c r="H56" s="31">
        <v>215</v>
      </c>
      <c r="I56" s="31">
        <v>212</v>
      </c>
      <c r="J56" s="31">
        <v>21</v>
      </c>
    </row>
    <row r="57" spans="1:10" ht="15" customHeight="1">
      <c r="A57" s="57"/>
      <c r="B57" s="25"/>
      <c r="C57" s="60"/>
      <c r="D57" s="32">
        <v>1</v>
      </c>
      <c r="E57" s="27">
        <v>0.34238683127572017</v>
      </c>
      <c r="F57" s="28">
        <v>0.25349794238683127</v>
      </c>
      <c r="G57" s="28">
        <v>3.539094650205761E-2</v>
      </c>
      <c r="H57" s="28">
        <v>0.17695473251028807</v>
      </c>
      <c r="I57" s="28">
        <v>0.17448559670781894</v>
      </c>
      <c r="J57" s="28">
        <v>1.7283950617283949E-2</v>
      </c>
    </row>
    <row r="58" spans="1:10" ht="15" customHeight="1">
      <c r="A58" s="57"/>
      <c r="B58" s="25"/>
      <c r="C58" s="59" t="s">
        <v>232</v>
      </c>
      <c r="D58" s="29">
        <v>2062</v>
      </c>
      <c r="E58" s="30">
        <v>666</v>
      </c>
      <c r="F58" s="31">
        <v>584</v>
      </c>
      <c r="G58" s="31">
        <v>51</v>
      </c>
      <c r="H58" s="31">
        <v>353</v>
      </c>
      <c r="I58" s="31">
        <v>352</v>
      </c>
      <c r="J58" s="31">
        <v>56</v>
      </c>
    </row>
    <row r="59" spans="1:10" ht="15" customHeight="1">
      <c r="A59" s="57"/>
      <c r="B59" s="25"/>
      <c r="C59" s="60"/>
      <c r="D59" s="32">
        <v>1</v>
      </c>
      <c r="E59" s="27">
        <v>0.32298739088263823</v>
      </c>
      <c r="F59" s="28">
        <v>0.28322017458777887</v>
      </c>
      <c r="G59" s="28">
        <v>2.4733268671193017E-2</v>
      </c>
      <c r="H59" s="28">
        <v>0.17119301648884577</v>
      </c>
      <c r="I59" s="28">
        <v>0.17070805043646944</v>
      </c>
      <c r="J59" s="28">
        <v>2.7158098933074686E-2</v>
      </c>
    </row>
    <row r="60" spans="1:10" ht="15" customHeight="1">
      <c r="A60" s="57"/>
      <c r="B60" s="25"/>
      <c r="C60" s="59" t="s">
        <v>14</v>
      </c>
      <c r="D60" s="29">
        <v>1141</v>
      </c>
      <c r="E60" s="30">
        <v>423</v>
      </c>
      <c r="F60" s="31">
        <v>303</v>
      </c>
      <c r="G60" s="31">
        <v>32</v>
      </c>
      <c r="H60" s="31">
        <v>221</v>
      </c>
      <c r="I60" s="31">
        <v>150</v>
      </c>
      <c r="J60" s="31">
        <v>12</v>
      </c>
    </row>
    <row r="61" spans="1:10" ht="15" customHeight="1">
      <c r="A61" s="57"/>
      <c r="B61" s="25"/>
      <c r="C61" s="60"/>
      <c r="D61" s="32">
        <v>1</v>
      </c>
      <c r="E61" s="27">
        <v>0.37072743207712533</v>
      </c>
      <c r="F61" s="28">
        <v>0.26555652936021035</v>
      </c>
      <c r="G61" s="28">
        <v>2.8045574057843997E-2</v>
      </c>
      <c r="H61" s="28">
        <v>0.19368974583698509</v>
      </c>
      <c r="I61" s="28">
        <v>0.13146362839614373</v>
      </c>
      <c r="J61" s="28">
        <v>1.0517090271691499E-2</v>
      </c>
    </row>
    <row r="62" spans="1:10" ht="15" customHeight="1">
      <c r="A62" s="57"/>
      <c r="B62" s="25"/>
      <c r="C62" s="59" t="s">
        <v>5</v>
      </c>
      <c r="D62" s="29">
        <v>2265</v>
      </c>
      <c r="E62" s="30">
        <v>825</v>
      </c>
      <c r="F62" s="31">
        <v>593</v>
      </c>
      <c r="G62" s="31">
        <v>59</v>
      </c>
      <c r="H62" s="31">
        <v>396</v>
      </c>
      <c r="I62" s="31">
        <v>349</v>
      </c>
      <c r="J62" s="31">
        <v>43</v>
      </c>
    </row>
    <row r="63" spans="1:10" ht="15" customHeight="1">
      <c r="A63" s="57"/>
      <c r="B63" s="25"/>
      <c r="C63" s="60"/>
      <c r="D63" s="32">
        <v>1</v>
      </c>
      <c r="E63" s="27">
        <v>0.36423841059602646</v>
      </c>
      <c r="F63" s="28">
        <v>0.26181015452538631</v>
      </c>
      <c r="G63" s="28">
        <v>2.6048565121412803E-2</v>
      </c>
      <c r="H63" s="28">
        <v>0.17483443708609273</v>
      </c>
      <c r="I63" s="28">
        <v>0.15408388520971303</v>
      </c>
      <c r="J63" s="28">
        <v>1.8984547461368653E-2</v>
      </c>
    </row>
    <row r="64" spans="1:10" ht="15" customHeight="1">
      <c r="A64" s="57"/>
      <c r="B64" s="25"/>
      <c r="C64" s="59" t="s">
        <v>11</v>
      </c>
      <c r="D64" s="29">
        <v>1187</v>
      </c>
      <c r="E64" s="30">
        <v>402</v>
      </c>
      <c r="F64" s="31">
        <v>309</v>
      </c>
      <c r="G64" s="31">
        <v>30</v>
      </c>
      <c r="H64" s="31">
        <v>229</v>
      </c>
      <c r="I64" s="31">
        <v>187</v>
      </c>
      <c r="J64" s="31">
        <v>30</v>
      </c>
    </row>
    <row r="65" spans="1:10" ht="15" customHeight="1">
      <c r="A65" s="57"/>
      <c r="B65" s="25"/>
      <c r="C65" s="60"/>
      <c r="D65" s="32">
        <v>1</v>
      </c>
      <c r="E65" s="27">
        <v>0.33866891322662174</v>
      </c>
      <c r="F65" s="28">
        <v>0.26032013479359728</v>
      </c>
      <c r="G65" s="28">
        <v>2.5273799494524012E-2</v>
      </c>
      <c r="H65" s="28">
        <v>0.19292333614153329</v>
      </c>
      <c r="I65" s="28">
        <v>0.15754001684919966</v>
      </c>
      <c r="J65" s="28">
        <v>2.5273799494524012E-2</v>
      </c>
    </row>
    <row r="66" spans="1:10" ht="15" customHeight="1">
      <c r="A66" s="57"/>
      <c r="B66" s="25"/>
      <c r="C66" s="59" t="s">
        <v>18</v>
      </c>
      <c r="D66" s="29">
        <v>2539</v>
      </c>
      <c r="E66" s="30">
        <v>819</v>
      </c>
      <c r="F66" s="31">
        <v>517</v>
      </c>
      <c r="G66" s="31">
        <v>53</v>
      </c>
      <c r="H66" s="31">
        <v>607</v>
      </c>
      <c r="I66" s="31">
        <v>501</v>
      </c>
      <c r="J66" s="31">
        <v>42</v>
      </c>
    </row>
    <row r="67" spans="1:10" ht="15" customHeight="1">
      <c r="A67" s="57"/>
      <c r="B67" s="43"/>
      <c r="C67" s="61"/>
      <c r="D67" s="44">
        <v>1</v>
      </c>
      <c r="E67" s="45">
        <v>0.32256794013391099</v>
      </c>
      <c r="F67" s="46">
        <v>0.20362347380858606</v>
      </c>
      <c r="G67" s="46">
        <v>2.0874359984245767E-2</v>
      </c>
      <c r="H67" s="46">
        <v>0.23907050019692794</v>
      </c>
      <c r="I67" s="46">
        <v>0.19732178022843638</v>
      </c>
      <c r="J67" s="46">
        <v>1.654194564789287E-2</v>
      </c>
    </row>
    <row r="68" spans="1:10" ht="15" customHeight="1">
      <c r="A68" s="57"/>
      <c r="B68" s="25" t="s">
        <v>206</v>
      </c>
      <c r="C68" s="67" t="s">
        <v>233</v>
      </c>
      <c r="D68" s="22">
        <v>2952</v>
      </c>
      <c r="E68" s="23">
        <v>1430</v>
      </c>
      <c r="F68" s="24">
        <v>685</v>
      </c>
      <c r="G68" s="24">
        <v>59</v>
      </c>
      <c r="H68" s="24">
        <v>391</v>
      </c>
      <c r="I68" s="24">
        <v>306</v>
      </c>
      <c r="J68" s="24">
        <v>81</v>
      </c>
    </row>
    <row r="69" spans="1:10" ht="15" customHeight="1">
      <c r="A69" s="57"/>
      <c r="B69" s="25"/>
      <c r="C69" s="60"/>
      <c r="D69" s="32">
        <v>1</v>
      </c>
      <c r="E69" s="27">
        <v>0.48441734417344173</v>
      </c>
      <c r="F69" s="28">
        <v>0.23204607046070461</v>
      </c>
      <c r="G69" s="28">
        <v>1.9986449864498646E-2</v>
      </c>
      <c r="H69" s="28">
        <v>0.13245257452574527</v>
      </c>
      <c r="I69" s="28">
        <v>0.10365853658536585</v>
      </c>
      <c r="J69" s="28">
        <v>2.7439024390243903E-2</v>
      </c>
    </row>
    <row r="70" spans="1:10" ht="15" customHeight="1">
      <c r="A70" s="57"/>
      <c r="B70" s="25"/>
      <c r="C70" s="59" t="s">
        <v>234</v>
      </c>
      <c r="D70" s="29">
        <v>2912</v>
      </c>
      <c r="E70" s="30">
        <v>1317</v>
      </c>
      <c r="F70" s="31">
        <v>669</v>
      </c>
      <c r="G70" s="31">
        <v>48</v>
      </c>
      <c r="H70" s="31">
        <v>452</v>
      </c>
      <c r="I70" s="31">
        <v>347</v>
      </c>
      <c r="J70" s="31">
        <v>79</v>
      </c>
    </row>
    <row r="71" spans="1:10" ht="15" customHeight="1">
      <c r="A71" s="57"/>
      <c r="B71" s="25"/>
      <c r="C71" s="60"/>
      <c r="D71" s="32">
        <v>1</v>
      </c>
      <c r="E71" s="27">
        <v>0.45226648351648352</v>
      </c>
      <c r="F71" s="28">
        <v>0.22973901098901098</v>
      </c>
      <c r="G71" s="28">
        <v>1.6483516483516484E-2</v>
      </c>
      <c r="H71" s="28">
        <v>0.15521978021978022</v>
      </c>
      <c r="I71" s="28">
        <v>0.11916208791208792</v>
      </c>
      <c r="J71" s="28">
        <v>2.712912087912088E-2</v>
      </c>
    </row>
    <row r="72" spans="1:10" ht="15" customHeight="1">
      <c r="A72" s="57"/>
      <c r="B72" s="25"/>
      <c r="C72" s="59" t="s">
        <v>235</v>
      </c>
      <c r="D72" s="29">
        <v>3812</v>
      </c>
      <c r="E72" s="30">
        <v>1315</v>
      </c>
      <c r="F72" s="31">
        <v>993</v>
      </c>
      <c r="G72" s="31">
        <v>88</v>
      </c>
      <c r="H72" s="31">
        <v>739</v>
      </c>
      <c r="I72" s="31">
        <v>605</v>
      </c>
      <c r="J72" s="31">
        <v>72</v>
      </c>
    </row>
    <row r="73" spans="1:10" ht="15" customHeight="1">
      <c r="A73" s="57"/>
      <c r="B73" s="25"/>
      <c r="C73" s="60"/>
      <c r="D73" s="32">
        <v>1</v>
      </c>
      <c r="E73" s="27">
        <v>0.34496327387198322</v>
      </c>
      <c r="F73" s="28">
        <v>0.2604931794333683</v>
      </c>
      <c r="G73" s="28">
        <v>2.3084994753410283E-2</v>
      </c>
      <c r="H73" s="28">
        <v>0.19386149003147954</v>
      </c>
      <c r="I73" s="28">
        <v>0.15870933892969569</v>
      </c>
      <c r="J73" s="28">
        <v>1.888772298006296E-2</v>
      </c>
    </row>
    <row r="74" spans="1:10" ht="15" customHeight="1">
      <c r="A74" s="57"/>
      <c r="B74" s="25"/>
      <c r="C74" s="59" t="s">
        <v>236</v>
      </c>
      <c r="D74" s="29">
        <v>2750</v>
      </c>
      <c r="E74" s="30">
        <v>749</v>
      </c>
      <c r="F74" s="31">
        <v>717</v>
      </c>
      <c r="G74" s="31">
        <v>69</v>
      </c>
      <c r="H74" s="31">
        <v>623</v>
      </c>
      <c r="I74" s="31">
        <v>537</v>
      </c>
      <c r="J74" s="31">
        <v>55</v>
      </c>
    </row>
    <row r="75" spans="1:10" ht="15" customHeight="1">
      <c r="A75" s="57"/>
      <c r="B75" s="25"/>
      <c r="C75" s="60"/>
      <c r="D75" s="32">
        <v>1</v>
      </c>
      <c r="E75" s="27">
        <v>0.27236363636363636</v>
      </c>
      <c r="F75" s="28">
        <v>0.26072727272727275</v>
      </c>
      <c r="G75" s="28">
        <v>2.5090909090909091E-2</v>
      </c>
      <c r="H75" s="28">
        <v>0.22654545454545455</v>
      </c>
      <c r="I75" s="28">
        <v>0.19527272727272726</v>
      </c>
      <c r="J75" s="28">
        <v>0.02</v>
      </c>
    </row>
    <row r="76" spans="1:10" ht="15" customHeight="1">
      <c r="A76" s="57"/>
      <c r="B76" s="25"/>
      <c r="C76" s="59" t="s">
        <v>237</v>
      </c>
      <c r="D76" s="29">
        <v>1585</v>
      </c>
      <c r="E76" s="30">
        <v>323</v>
      </c>
      <c r="F76" s="31">
        <v>411</v>
      </c>
      <c r="G76" s="31">
        <v>53</v>
      </c>
      <c r="H76" s="31">
        <v>390</v>
      </c>
      <c r="I76" s="31">
        <v>376</v>
      </c>
      <c r="J76" s="31">
        <v>32</v>
      </c>
    </row>
    <row r="77" spans="1:10" ht="15" customHeight="1">
      <c r="A77" s="57"/>
      <c r="B77" s="25"/>
      <c r="C77" s="60"/>
      <c r="D77" s="32">
        <v>1</v>
      </c>
      <c r="E77" s="27">
        <v>0.20378548895899054</v>
      </c>
      <c r="F77" s="28">
        <v>0.25930599369085172</v>
      </c>
      <c r="G77" s="28">
        <v>3.3438485804416405E-2</v>
      </c>
      <c r="H77" s="28">
        <v>0.24605678233438485</v>
      </c>
      <c r="I77" s="28">
        <v>0.23722397476340695</v>
      </c>
      <c r="J77" s="28">
        <v>2.0189274447949528E-2</v>
      </c>
    </row>
    <row r="78" spans="1:10" ht="15" customHeight="1">
      <c r="A78" s="57"/>
      <c r="B78" s="25"/>
      <c r="C78" s="59" t="s">
        <v>238</v>
      </c>
      <c r="D78" s="29">
        <v>1329</v>
      </c>
      <c r="E78" s="30">
        <v>282</v>
      </c>
      <c r="F78" s="31">
        <v>362</v>
      </c>
      <c r="G78" s="31">
        <v>35</v>
      </c>
      <c r="H78" s="31">
        <v>321</v>
      </c>
      <c r="I78" s="31">
        <v>300</v>
      </c>
      <c r="J78" s="31">
        <v>29</v>
      </c>
    </row>
    <row r="79" spans="1:10" ht="15" customHeight="1">
      <c r="A79" s="57"/>
      <c r="B79" s="25"/>
      <c r="C79" s="60"/>
      <c r="D79" s="32">
        <v>1</v>
      </c>
      <c r="E79" s="27">
        <v>0.21218961625282168</v>
      </c>
      <c r="F79" s="28">
        <v>0.27238525206922498</v>
      </c>
      <c r="G79" s="28">
        <v>2.6335590669676449E-2</v>
      </c>
      <c r="H79" s="28">
        <v>0.24153498871331827</v>
      </c>
      <c r="I79" s="28">
        <v>0.22573363431151242</v>
      </c>
      <c r="J79" s="28">
        <v>2.1820917983446202E-2</v>
      </c>
    </row>
    <row r="80" spans="1:10" ht="15" customHeight="1">
      <c r="A80" s="57"/>
      <c r="B80" s="25"/>
      <c r="C80" s="59" t="s">
        <v>239</v>
      </c>
      <c r="D80" s="29">
        <v>686</v>
      </c>
      <c r="E80" s="30">
        <v>93</v>
      </c>
      <c r="F80" s="31">
        <v>182</v>
      </c>
      <c r="G80" s="31">
        <v>24</v>
      </c>
      <c r="H80" s="31">
        <v>183</v>
      </c>
      <c r="I80" s="31">
        <v>186</v>
      </c>
      <c r="J80" s="31">
        <v>18</v>
      </c>
    </row>
    <row r="81" spans="1:10" ht="15" customHeight="1">
      <c r="A81" s="57"/>
      <c r="B81" s="25"/>
      <c r="C81" s="60"/>
      <c r="D81" s="32">
        <v>1</v>
      </c>
      <c r="E81" s="27">
        <v>0.13556851311953352</v>
      </c>
      <c r="F81" s="28">
        <v>0.26530612244897961</v>
      </c>
      <c r="G81" s="28">
        <v>3.4985422740524783E-2</v>
      </c>
      <c r="H81" s="28">
        <v>0.26676384839650147</v>
      </c>
      <c r="I81" s="28">
        <v>0.27113702623906705</v>
      </c>
      <c r="J81" s="28">
        <v>2.6239067055393587E-2</v>
      </c>
    </row>
    <row r="82" spans="1:1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</row>
    <row r="83" spans="1:10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57"/>
      <c r="B84" s="25" t="s">
        <v>240</v>
      </c>
      <c r="C84" s="67" t="s">
        <v>241</v>
      </c>
      <c r="D84" s="22">
        <v>4187</v>
      </c>
      <c r="E84" s="23">
        <v>1734</v>
      </c>
      <c r="F84" s="24">
        <v>1151</v>
      </c>
      <c r="G84" s="24">
        <v>126</v>
      </c>
      <c r="H84" s="24">
        <v>573</v>
      </c>
      <c r="I84" s="24">
        <v>488</v>
      </c>
      <c r="J84" s="24">
        <v>115</v>
      </c>
    </row>
    <row r="85" spans="1:10" ht="15" customHeight="1">
      <c r="A85" s="57"/>
      <c r="B85" s="25" t="s">
        <v>242</v>
      </c>
      <c r="C85" s="60"/>
      <c r="D85" s="32">
        <v>1</v>
      </c>
      <c r="E85" s="27">
        <v>0.41413900167184142</v>
      </c>
      <c r="F85" s="28">
        <v>0.27489849534272748</v>
      </c>
      <c r="G85" s="28">
        <v>3.0093145450203009E-2</v>
      </c>
      <c r="H85" s="28">
        <v>0.13685216145211368</v>
      </c>
      <c r="I85" s="28">
        <v>0.11655122999761165</v>
      </c>
      <c r="J85" s="28">
        <v>2.7465966085502745E-2</v>
      </c>
    </row>
    <row r="86" spans="1:10" ht="15" customHeight="1">
      <c r="A86" s="57"/>
      <c r="B86" s="25" t="s">
        <v>243</v>
      </c>
      <c r="C86" s="59" t="s">
        <v>244</v>
      </c>
      <c r="D86" s="29">
        <v>3737</v>
      </c>
      <c r="E86" s="30">
        <v>1485</v>
      </c>
      <c r="F86" s="31">
        <v>911</v>
      </c>
      <c r="G86" s="31">
        <v>78</v>
      </c>
      <c r="H86" s="31">
        <v>652</v>
      </c>
      <c r="I86" s="31">
        <v>533</v>
      </c>
      <c r="J86" s="31">
        <v>78</v>
      </c>
    </row>
    <row r="87" spans="1:10" ht="15" customHeight="1">
      <c r="A87" s="57"/>
      <c r="B87" s="25"/>
      <c r="C87" s="60"/>
      <c r="D87" s="32">
        <v>1</v>
      </c>
      <c r="E87" s="27">
        <v>0.39737757559539738</v>
      </c>
      <c r="F87" s="28">
        <v>0.24377843189724377</v>
      </c>
      <c r="G87" s="28">
        <v>2.0872357506020872E-2</v>
      </c>
      <c r="H87" s="28">
        <v>0.17447150120417448</v>
      </c>
      <c r="I87" s="28">
        <v>0.14262777629114262</v>
      </c>
      <c r="J87" s="28">
        <v>2.0872357506020872E-2</v>
      </c>
    </row>
    <row r="88" spans="1:10" ht="15" customHeight="1">
      <c r="A88" s="57"/>
      <c r="B88" s="25"/>
      <c r="C88" s="59" t="s">
        <v>245</v>
      </c>
      <c r="D88" s="29">
        <v>2220</v>
      </c>
      <c r="E88" s="30">
        <v>806</v>
      </c>
      <c r="F88" s="31">
        <v>513</v>
      </c>
      <c r="G88" s="31">
        <v>37</v>
      </c>
      <c r="H88" s="31">
        <v>452</v>
      </c>
      <c r="I88" s="31">
        <v>373</v>
      </c>
      <c r="J88" s="31">
        <v>39</v>
      </c>
    </row>
    <row r="89" spans="1:10" ht="15" customHeight="1">
      <c r="A89" s="57"/>
      <c r="B89" s="25"/>
      <c r="C89" s="60"/>
      <c r="D89" s="32">
        <v>1</v>
      </c>
      <c r="E89" s="27">
        <v>0.36306306306306307</v>
      </c>
      <c r="F89" s="28">
        <v>0.23108108108108108</v>
      </c>
      <c r="G89" s="28">
        <v>1.6666666666666666E-2</v>
      </c>
      <c r="H89" s="28">
        <v>0.20360360360360361</v>
      </c>
      <c r="I89" s="28">
        <v>0.16801801801801802</v>
      </c>
      <c r="J89" s="28">
        <v>1.7567567567567569E-2</v>
      </c>
    </row>
    <row r="90" spans="1:10" ht="15" customHeight="1">
      <c r="A90" s="57"/>
      <c r="B90" s="25"/>
      <c r="C90" s="59" t="s">
        <v>246</v>
      </c>
      <c r="D90" s="29">
        <v>3166</v>
      </c>
      <c r="E90" s="30">
        <v>890</v>
      </c>
      <c r="F90" s="31">
        <v>800</v>
      </c>
      <c r="G90" s="31">
        <v>69</v>
      </c>
      <c r="H90" s="31">
        <v>718</v>
      </c>
      <c r="I90" s="31">
        <v>624</v>
      </c>
      <c r="J90" s="31">
        <v>65</v>
      </c>
    </row>
    <row r="91" spans="1:10" ht="15" customHeight="1">
      <c r="A91" s="57"/>
      <c r="B91" s="25"/>
      <c r="C91" s="60"/>
      <c r="D91" s="32">
        <v>1</v>
      </c>
      <c r="E91" s="27">
        <v>0.28111181301326593</v>
      </c>
      <c r="F91" s="28">
        <v>0.2526847757422615</v>
      </c>
      <c r="G91" s="28">
        <v>2.1794061907770057E-2</v>
      </c>
      <c r="H91" s="28">
        <v>0.22678458622867972</v>
      </c>
      <c r="I91" s="28">
        <v>0.19709412507896398</v>
      </c>
      <c r="J91" s="28">
        <v>2.0530638029058749E-2</v>
      </c>
    </row>
    <row r="92" spans="1:10" ht="15" customHeight="1">
      <c r="A92" s="57"/>
      <c r="B92" s="25"/>
      <c r="C92" s="59" t="s">
        <v>247</v>
      </c>
      <c r="D92" s="29">
        <v>1639</v>
      </c>
      <c r="E92" s="30">
        <v>375</v>
      </c>
      <c r="F92" s="31">
        <v>390</v>
      </c>
      <c r="G92" s="31">
        <v>37</v>
      </c>
      <c r="H92" s="31">
        <v>398</v>
      </c>
      <c r="I92" s="31">
        <v>402</v>
      </c>
      <c r="J92" s="31">
        <v>37</v>
      </c>
    </row>
    <row r="93" spans="1:10" ht="15" customHeight="1">
      <c r="A93" s="57"/>
      <c r="B93" s="25"/>
      <c r="C93" s="60"/>
      <c r="D93" s="32">
        <v>1</v>
      </c>
      <c r="E93" s="27">
        <v>0.22879804758999389</v>
      </c>
      <c r="F93" s="28">
        <v>0.23794996949359365</v>
      </c>
      <c r="G93" s="28">
        <v>2.2574740695546065E-2</v>
      </c>
      <c r="H93" s="28">
        <v>0.24283099450884685</v>
      </c>
      <c r="I93" s="28">
        <v>0.24527150701647346</v>
      </c>
      <c r="J93" s="28">
        <v>2.2574740695546065E-2</v>
      </c>
    </row>
    <row r="94" spans="1:10" ht="15" customHeight="1">
      <c r="A94" s="57"/>
      <c r="B94" s="25"/>
      <c r="C94" s="59" t="s">
        <v>248</v>
      </c>
      <c r="D94" s="29">
        <v>403</v>
      </c>
      <c r="E94" s="30">
        <v>99</v>
      </c>
      <c r="F94" s="31">
        <v>89</v>
      </c>
      <c r="G94" s="31">
        <v>10</v>
      </c>
      <c r="H94" s="31">
        <v>115</v>
      </c>
      <c r="I94" s="31">
        <v>82</v>
      </c>
      <c r="J94" s="31">
        <v>8</v>
      </c>
    </row>
    <row r="95" spans="1:10" ht="15" customHeight="1">
      <c r="A95" s="57"/>
      <c r="B95" s="25"/>
      <c r="C95" s="60"/>
      <c r="D95" s="32">
        <v>1</v>
      </c>
      <c r="E95" s="27">
        <v>0.24565756823821339</v>
      </c>
      <c r="F95" s="28">
        <v>0.22084367245657568</v>
      </c>
      <c r="G95" s="28">
        <v>2.4813895781637719E-2</v>
      </c>
      <c r="H95" s="28">
        <v>0.28535980148883372</v>
      </c>
      <c r="I95" s="28">
        <v>0.20347394540942929</v>
      </c>
      <c r="J95" s="28">
        <v>1.9851116625310174E-2</v>
      </c>
    </row>
    <row r="96" spans="1:10" ht="15" customHeight="1">
      <c r="A96" s="57"/>
      <c r="B96" s="25"/>
      <c r="C96" s="59" t="s">
        <v>249</v>
      </c>
      <c r="D96" s="29">
        <v>373</v>
      </c>
      <c r="E96" s="30">
        <v>60</v>
      </c>
      <c r="F96" s="31">
        <v>103</v>
      </c>
      <c r="G96" s="31">
        <v>9</v>
      </c>
      <c r="H96" s="31">
        <v>103</v>
      </c>
      <c r="I96" s="31">
        <v>87</v>
      </c>
      <c r="J96" s="31">
        <v>11</v>
      </c>
    </row>
    <row r="97" spans="1:10" ht="15" customHeight="1">
      <c r="A97" s="57"/>
      <c r="B97" s="25"/>
      <c r="C97" s="60"/>
      <c r="D97" s="32">
        <v>1</v>
      </c>
      <c r="E97" s="27">
        <v>0.16085790884718498</v>
      </c>
      <c r="F97" s="28">
        <v>0.27613941018766758</v>
      </c>
      <c r="G97" s="28">
        <v>2.4128686327077747E-2</v>
      </c>
      <c r="H97" s="28">
        <v>0.27613941018766758</v>
      </c>
      <c r="I97" s="28">
        <v>0.23324396782841822</v>
      </c>
      <c r="J97" s="28">
        <v>2.9490616621983913E-2</v>
      </c>
    </row>
    <row r="98" spans="1:10" ht="15" customHeight="1">
      <c r="A98" s="57"/>
      <c r="B98" s="25"/>
      <c r="C98" s="59" t="s">
        <v>250</v>
      </c>
      <c r="D98" s="29">
        <v>28</v>
      </c>
      <c r="E98" s="30">
        <v>8</v>
      </c>
      <c r="F98" s="31">
        <v>7</v>
      </c>
      <c r="G98" s="31">
        <v>0</v>
      </c>
      <c r="H98" s="31">
        <v>7</v>
      </c>
      <c r="I98" s="31">
        <v>5</v>
      </c>
      <c r="J98" s="31">
        <v>1</v>
      </c>
    </row>
    <row r="99" spans="1:10" ht="15" customHeight="1">
      <c r="A99" s="57"/>
      <c r="B99" s="25"/>
      <c r="C99" s="60"/>
      <c r="D99" s="32">
        <v>1</v>
      </c>
      <c r="E99" s="27">
        <v>0.2857142857142857</v>
      </c>
      <c r="F99" s="28">
        <v>0.25</v>
      </c>
      <c r="G99" s="28">
        <v>0</v>
      </c>
      <c r="H99" s="28">
        <v>0.25</v>
      </c>
      <c r="I99" s="28">
        <v>0.17857142857142858</v>
      </c>
      <c r="J99" s="28">
        <v>3.5714285714285712E-2</v>
      </c>
    </row>
    <row r="100" spans="1:10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</row>
    <row r="101" spans="1:10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J9">
    <cfRule type="top10" dxfId="2547" priority="56" rank="1"/>
  </conditionalFormatting>
  <conditionalFormatting sqref="E67:J67">
    <cfRule type="top10" dxfId="2546" priority="49" rank="1"/>
  </conditionalFormatting>
  <conditionalFormatting sqref="E65:J65">
    <cfRule type="top10" dxfId="2545" priority="48" rank="1"/>
  </conditionalFormatting>
  <conditionalFormatting sqref="E63:J63">
    <cfRule type="top10" dxfId="2544" priority="47" rank="1"/>
  </conditionalFormatting>
  <conditionalFormatting sqref="E61:J61">
    <cfRule type="top10" dxfId="2543" priority="46" rank="1"/>
  </conditionalFormatting>
  <conditionalFormatting sqref="E59:J59">
    <cfRule type="top10" dxfId="2542" priority="45" rank="1"/>
  </conditionalFormatting>
  <conditionalFormatting sqref="E57:J57">
    <cfRule type="top10" dxfId="2541" priority="44" rank="1"/>
  </conditionalFormatting>
  <conditionalFormatting sqref="E55:J55">
    <cfRule type="top10" dxfId="2540" priority="43" rank="1"/>
  </conditionalFormatting>
  <conditionalFormatting sqref="E53:J53">
    <cfRule type="top10" dxfId="2539" priority="42" rank="1"/>
  </conditionalFormatting>
  <conditionalFormatting sqref="E51:J51">
    <cfRule type="top10" dxfId="2538" priority="41" rank="1"/>
  </conditionalFormatting>
  <conditionalFormatting sqref="E49:J49">
    <cfRule type="top10" dxfId="2537" priority="40" rank="1"/>
  </conditionalFormatting>
  <conditionalFormatting sqref="E47:J47">
    <cfRule type="top10" dxfId="2536" priority="39" rank="1"/>
  </conditionalFormatting>
  <conditionalFormatting sqref="E45:J45">
    <cfRule type="top10" dxfId="2535" priority="38" rank="1"/>
  </conditionalFormatting>
  <conditionalFormatting sqref="E43:J43">
    <cfRule type="top10" dxfId="2534" priority="37" rank="1"/>
  </conditionalFormatting>
  <conditionalFormatting sqref="E41:J41">
    <cfRule type="top10" dxfId="2533" priority="36" rank="1"/>
  </conditionalFormatting>
  <conditionalFormatting sqref="E39:J39">
    <cfRule type="top10" dxfId="2532" priority="35" rank="1"/>
  </conditionalFormatting>
  <conditionalFormatting sqref="E37:J37">
    <cfRule type="top10" dxfId="2531" priority="34" rank="1"/>
  </conditionalFormatting>
  <conditionalFormatting sqref="E35:J35">
    <cfRule type="top10" dxfId="2530" priority="32" rank="1"/>
  </conditionalFormatting>
  <conditionalFormatting sqref="E33:J33">
    <cfRule type="top10" dxfId="2529" priority="31" rank="1"/>
  </conditionalFormatting>
  <conditionalFormatting sqref="E31:J31">
    <cfRule type="top10" dxfId="2528" priority="30" rank="1"/>
  </conditionalFormatting>
  <conditionalFormatting sqref="E29:J29">
    <cfRule type="top10" dxfId="2527" priority="29" rank="1"/>
  </conditionalFormatting>
  <conditionalFormatting sqref="E27:J27">
    <cfRule type="top10" dxfId="2526" priority="28" rank="1"/>
  </conditionalFormatting>
  <conditionalFormatting sqref="E21:J21">
    <cfRule type="top10" dxfId="2525" priority="27" rank="1"/>
  </conditionalFormatting>
  <conditionalFormatting sqref="E19:J19">
    <cfRule type="top10" dxfId="2524" priority="26" rank="1"/>
  </conditionalFormatting>
  <conditionalFormatting sqref="E17:J17">
    <cfRule type="top10" dxfId="2523" priority="25" rank="1"/>
  </conditionalFormatting>
  <conditionalFormatting sqref="E15:J15">
    <cfRule type="top10" dxfId="2522" priority="24" rank="1"/>
  </conditionalFormatting>
  <conditionalFormatting sqref="E13:J13">
    <cfRule type="top10" dxfId="2521" priority="23" rank="1"/>
  </conditionalFormatting>
  <conditionalFormatting sqref="E11:J11">
    <cfRule type="top10" dxfId="2520" priority="22" rank="1"/>
  </conditionalFormatting>
  <conditionalFormatting sqref="E23:J23">
    <cfRule type="top10" dxfId="2519" priority="21" rank="1"/>
  </conditionalFormatting>
  <conditionalFormatting sqref="E25:J25">
    <cfRule type="top10" dxfId="2518" priority="20" rank="1"/>
  </conditionalFormatting>
  <conditionalFormatting sqref="E81:J81">
    <cfRule type="top10" dxfId="2517" priority="17" rank="1"/>
  </conditionalFormatting>
  <conditionalFormatting sqref="E79:J79">
    <cfRule type="top10" dxfId="2516" priority="16" rank="1"/>
  </conditionalFormatting>
  <conditionalFormatting sqref="E77:J77">
    <cfRule type="top10" dxfId="2515" priority="15" rank="1"/>
  </conditionalFormatting>
  <conditionalFormatting sqref="E75:J75">
    <cfRule type="top10" dxfId="2514" priority="14" rank="1"/>
  </conditionalFormatting>
  <conditionalFormatting sqref="E73:J73">
    <cfRule type="top10" dxfId="2513" priority="13" rank="1"/>
  </conditionalFormatting>
  <conditionalFormatting sqref="E71:J71">
    <cfRule type="top10" dxfId="2512" priority="12" rank="1"/>
  </conditionalFormatting>
  <conditionalFormatting sqref="E69:J69">
    <cfRule type="top10" dxfId="2511" priority="11" rank="1"/>
  </conditionalFormatting>
  <conditionalFormatting sqref="E101:J101">
    <cfRule type="top10" dxfId="2510" priority="9" rank="1"/>
  </conditionalFormatting>
  <conditionalFormatting sqref="E99:J99">
    <cfRule type="top10" dxfId="2509" priority="8" rank="1"/>
  </conditionalFormatting>
  <conditionalFormatting sqref="E97:J97">
    <cfRule type="top10" dxfId="2508" priority="7" rank="1"/>
  </conditionalFormatting>
  <conditionalFormatting sqref="E95:J95">
    <cfRule type="top10" dxfId="2507" priority="6" rank="1"/>
  </conditionalFormatting>
  <conditionalFormatting sqref="E93:J93">
    <cfRule type="top10" dxfId="2506" priority="5" rank="1"/>
  </conditionalFormatting>
  <conditionalFormatting sqref="E91:J91">
    <cfRule type="top10" dxfId="2505" priority="4" rank="1"/>
  </conditionalFormatting>
  <conditionalFormatting sqref="E89:J89">
    <cfRule type="top10" dxfId="2504" priority="3" rank="1"/>
  </conditionalFormatting>
  <conditionalFormatting sqref="E87:J87">
    <cfRule type="top10" dxfId="2503" priority="2" rank="1"/>
  </conditionalFormatting>
  <conditionalFormatting sqref="E85:J85">
    <cfRule type="top10" dxfId="250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3" width="8.625" style="3"/>
    <col min="14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6384" ht="15" customHeight="1">
      <c r="B2" s="3" t="s">
        <v>47</v>
      </c>
    </row>
    <row r="3" spans="1:16384" ht="15" customHeight="1">
      <c r="B3" s="3" t="s">
        <v>309</v>
      </c>
    </row>
    <row r="4" spans="1:16384" ht="15" customHeight="1">
      <c r="B4" s="3" t="s">
        <v>359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7</v>
      </c>
      <c r="F7" s="13" t="s">
        <v>108</v>
      </c>
      <c r="G7" s="13" t="s">
        <v>109</v>
      </c>
      <c r="H7" s="13" t="s">
        <v>110</v>
      </c>
      <c r="I7" s="13" t="s">
        <v>111</v>
      </c>
      <c r="J7" s="13" t="s">
        <v>15</v>
      </c>
      <c r="K7" s="13" t="s">
        <v>31</v>
      </c>
      <c r="L7" s="13" t="s">
        <v>112</v>
      </c>
      <c r="M7" s="13" t="s">
        <v>44</v>
      </c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2767</v>
      </c>
      <c r="F8" s="17">
        <v>1437</v>
      </c>
      <c r="G8" s="17">
        <v>1434</v>
      </c>
      <c r="H8" s="17">
        <v>1073</v>
      </c>
      <c r="I8" s="17">
        <v>201</v>
      </c>
      <c r="J8" s="17">
        <v>264</v>
      </c>
      <c r="K8" s="17">
        <v>1455</v>
      </c>
      <c r="L8" s="17">
        <v>7761</v>
      </c>
      <c r="M8" s="17">
        <v>1720</v>
      </c>
    </row>
    <row r="9" spans="1:16384" ht="15" customHeight="1">
      <c r="A9" s="57"/>
      <c r="B9" s="64"/>
      <c r="C9" s="65"/>
      <c r="D9" s="18">
        <v>1</v>
      </c>
      <c r="E9" s="19">
        <v>0.1712464413912613</v>
      </c>
      <c r="F9" s="20">
        <v>8.8934274043817305E-2</v>
      </c>
      <c r="G9" s="20">
        <v>8.8748607500928334E-2</v>
      </c>
      <c r="H9" s="20">
        <v>6.6406733506622101E-2</v>
      </c>
      <c r="I9" s="20">
        <v>1.2439658373561084E-2</v>
      </c>
      <c r="J9" s="20">
        <v>1.6338655774229483E-2</v>
      </c>
      <c r="K9" s="20">
        <v>9.004827330115113E-2</v>
      </c>
      <c r="L9" s="20">
        <v>0.48</v>
      </c>
      <c r="M9" s="20">
        <v>0.10644881792301028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1339</v>
      </c>
      <c r="F10" s="24">
        <v>273</v>
      </c>
      <c r="G10" s="24">
        <v>463</v>
      </c>
      <c r="H10" s="24">
        <v>335</v>
      </c>
      <c r="I10" s="24">
        <v>49</v>
      </c>
      <c r="J10" s="24">
        <v>67</v>
      </c>
      <c r="K10" s="24">
        <v>481</v>
      </c>
      <c r="L10" s="24">
        <v>2167</v>
      </c>
      <c r="M10" s="24">
        <v>558</v>
      </c>
    </row>
    <row r="11" spans="1:16384" ht="15" customHeight="1">
      <c r="A11" s="57"/>
      <c r="B11" s="25"/>
      <c r="C11" s="60"/>
      <c r="D11" s="26">
        <v>1</v>
      </c>
      <c r="E11" s="27">
        <v>0.26822916666666669</v>
      </c>
      <c r="F11" s="28">
        <v>5.46875E-2</v>
      </c>
      <c r="G11" s="28">
        <v>9.2748397435897439E-2</v>
      </c>
      <c r="H11" s="28">
        <v>6.7107371794871792E-2</v>
      </c>
      <c r="I11" s="28">
        <v>9.815705128205128E-3</v>
      </c>
      <c r="J11" s="28">
        <v>1.3421474358974358E-2</v>
      </c>
      <c r="K11" s="28">
        <v>9.6354166666666671E-2</v>
      </c>
      <c r="L11" s="28">
        <v>0.434</v>
      </c>
      <c r="M11" s="28">
        <v>0.11177884615384616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1410</v>
      </c>
      <c r="F12" s="31">
        <v>1145</v>
      </c>
      <c r="G12" s="31">
        <v>957</v>
      </c>
      <c r="H12" s="31">
        <v>725</v>
      </c>
      <c r="I12" s="31">
        <v>151</v>
      </c>
      <c r="J12" s="31">
        <v>194</v>
      </c>
      <c r="K12" s="31">
        <v>949</v>
      </c>
      <c r="L12" s="31">
        <v>5432</v>
      </c>
      <c r="M12" s="31">
        <v>1152</v>
      </c>
    </row>
    <row r="13" spans="1:16384" ht="15" customHeight="1">
      <c r="A13" s="57"/>
      <c r="B13" s="43"/>
      <c r="C13" s="61"/>
      <c r="D13" s="44">
        <v>1</v>
      </c>
      <c r="E13" s="45">
        <v>0.1292510770923091</v>
      </c>
      <c r="F13" s="46">
        <v>0.10495920799339994</v>
      </c>
      <c r="G13" s="46">
        <v>8.7725731047758729E-2</v>
      </c>
      <c r="H13" s="46">
        <v>6.6458887157392982E-2</v>
      </c>
      <c r="I13" s="46">
        <v>1.3841782014850123E-2</v>
      </c>
      <c r="J13" s="46">
        <v>1.778348152901274E-2</v>
      </c>
      <c r="K13" s="46">
        <v>8.6992391603263358E-2</v>
      </c>
      <c r="L13" s="46">
        <v>0.498</v>
      </c>
      <c r="M13" s="46">
        <v>0.10560088000733339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80</v>
      </c>
      <c r="F14" s="24">
        <v>24</v>
      </c>
      <c r="G14" s="24">
        <v>25</v>
      </c>
      <c r="H14" s="24">
        <v>56</v>
      </c>
      <c r="I14" s="24">
        <v>3</v>
      </c>
      <c r="J14" s="24">
        <v>8</v>
      </c>
      <c r="K14" s="24">
        <v>38</v>
      </c>
      <c r="L14" s="24">
        <v>153</v>
      </c>
      <c r="M14" s="24">
        <v>39</v>
      </c>
    </row>
    <row r="15" spans="1:16384" ht="15" customHeight="1">
      <c r="A15" s="57"/>
      <c r="B15" s="25"/>
      <c r="C15" s="60"/>
      <c r="D15" s="32">
        <v>1</v>
      </c>
      <c r="E15" s="27">
        <v>0.22160664819944598</v>
      </c>
      <c r="F15" s="28">
        <v>6.6481994459833799E-2</v>
      </c>
      <c r="G15" s="28">
        <v>6.9252077562326875E-2</v>
      </c>
      <c r="H15" s="28">
        <v>0.15512465373961218</v>
      </c>
      <c r="I15" s="28">
        <v>8.3102493074792248E-3</v>
      </c>
      <c r="J15" s="28">
        <v>2.2160664819944598E-2</v>
      </c>
      <c r="K15" s="28">
        <v>0.10526315789473684</v>
      </c>
      <c r="L15" s="28">
        <v>0.42399999999999999</v>
      </c>
      <c r="M15" s="28">
        <v>0.10803324099722991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161</v>
      </c>
      <c r="F16" s="31">
        <v>43</v>
      </c>
      <c r="G16" s="31">
        <v>56</v>
      </c>
      <c r="H16" s="31">
        <v>71</v>
      </c>
      <c r="I16" s="31">
        <v>8</v>
      </c>
      <c r="J16" s="31">
        <v>20</v>
      </c>
      <c r="K16" s="31">
        <v>87</v>
      </c>
      <c r="L16" s="31">
        <v>272</v>
      </c>
      <c r="M16" s="31">
        <v>87</v>
      </c>
    </row>
    <row r="17" spans="1:13" ht="15" customHeight="1">
      <c r="A17" s="57"/>
      <c r="B17" s="25"/>
      <c r="C17" s="60"/>
      <c r="D17" s="32">
        <v>1</v>
      </c>
      <c r="E17" s="27">
        <v>0.2316546762589928</v>
      </c>
      <c r="F17" s="28">
        <v>6.1870503597122303E-2</v>
      </c>
      <c r="G17" s="28">
        <v>8.0575539568345317E-2</v>
      </c>
      <c r="H17" s="28">
        <v>0.10215827338129496</v>
      </c>
      <c r="I17" s="28">
        <v>1.1510791366906475E-2</v>
      </c>
      <c r="J17" s="28">
        <v>2.8776978417266189E-2</v>
      </c>
      <c r="K17" s="28">
        <v>0.1251798561151079</v>
      </c>
      <c r="L17" s="28">
        <v>0.39100000000000001</v>
      </c>
      <c r="M17" s="28">
        <v>0.1251798561151079</v>
      </c>
    </row>
    <row r="18" spans="1:13" ht="15" customHeight="1">
      <c r="A18" s="57"/>
      <c r="B18" s="25"/>
      <c r="C18" s="59" t="s">
        <v>214</v>
      </c>
      <c r="D18" s="29">
        <v>867</v>
      </c>
      <c r="E18" s="30">
        <v>245</v>
      </c>
      <c r="F18" s="31">
        <v>70</v>
      </c>
      <c r="G18" s="31">
        <v>60</v>
      </c>
      <c r="H18" s="31">
        <v>76</v>
      </c>
      <c r="I18" s="31">
        <v>8</v>
      </c>
      <c r="J18" s="31">
        <v>19</v>
      </c>
      <c r="K18" s="31">
        <v>90</v>
      </c>
      <c r="L18" s="31">
        <v>342</v>
      </c>
      <c r="M18" s="31">
        <v>95</v>
      </c>
    </row>
    <row r="19" spans="1:13" ht="15" customHeight="1">
      <c r="A19" s="57"/>
      <c r="B19" s="25"/>
      <c r="C19" s="60"/>
      <c r="D19" s="32">
        <v>1</v>
      </c>
      <c r="E19" s="27">
        <v>0.28258362168396772</v>
      </c>
      <c r="F19" s="28">
        <v>8.073817762399077E-2</v>
      </c>
      <c r="G19" s="28">
        <v>6.9204152249134954E-2</v>
      </c>
      <c r="H19" s="28">
        <v>8.7658592848904274E-2</v>
      </c>
      <c r="I19" s="28">
        <v>9.22722029988466E-3</v>
      </c>
      <c r="J19" s="28">
        <v>2.1914648212226068E-2</v>
      </c>
      <c r="K19" s="28">
        <v>0.10380622837370242</v>
      </c>
      <c r="L19" s="28">
        <v>0.39400000000000002</v>
      </c>
      <c r="M19" s="28">
        <v>0.10957324106113034</v>
      </c>
    </row>
    <row r="20" spans="1:13" ht="15" customHeight="1">
      <c r="A20" s="57"/>
      <c r="B20" s="25"/>
      <c r="C20" s="59" t="s">
        <v>215</v>
      </c>
      <c r="D20" s="29">
        <v>1749</v>
      </c>
      <c r="E20" s="30">
        <v>501</v>
      </c>
      <c r="F20" s="31">
        <v>137</v>
      </c>
      <c r="G20" s="31">
        <v>182</v>
      </c>
      <c r="H20" s="31">
        <v>146</v>
      </c>
      <c r="I20" s="31">
        <v>31</v>
      </c>
      <c r="J20" s="31">
        <v>40</v>
      </c>
      <c r="K20" s="31">
        <v>131</v>
      </c>
      <c r="L20" s="31">
        <v>697</v>
      </c>
      <c r="M20" s="31">
        <v>183</v>
      </c>
    </row>
    <row r="21" spans="1:13" ht="15" customHeight="1">
      <c r="A21" s="57"/>
      <c r="B21" s="25"/>
      <c r="C21" s="60"/>
      <c r="D21" s="32">
        <v>1</v>
      </c>
      <c r="E21" s="27">
        <v>0.28644939965694682</v>
      </c>
      <c r="F21" s="28">
        <v>7.8330474556889657E-2</v>
      </c>
      <c r="G21" s="28">
        <v>0.10405946255002858</v>
      </c>
      <c r="H21" s="28">
        <v>8.3476272155517436E-2</v>
      </c>
      <c r="I21" s="28">
        <v>1.7724413950829045E-2</v>
      </c>
      <c r="J21" s="28">
        <v>2.2870211549456832E-2</v>
      </c>
      <c r="K21" s="28">
        <v>7.4899942824471127E-2</v>
      </c>
      <c r="L21" s="28">
        <v>0.39900000000000002</v>
      </c>
      <c r="M21" s="28">
        <v>0.10463121783876501</v>
      </c>
    </row>
    <row r="22" spans="1:13" ht="15" customHeight="1">
      <c r="A22" s="57"/>
      <c r="B22" s="25"/>
      <c r="C22" s="59" t="s">
        <v>216</v>
      </c>
      <c r="D22" s="29">
        <v>3564</v>
      </c>
      <c r="E22" s="30">
        <v>814</v>
      </c>
      <c r="F22" s="31">
        <v>296</v>
      </c>
      <c r="G22" s="31">
        <v>355</v>
      </c>
      <c r="H22" s="31">
        <v>271</v>
      </c>
      <c r="I22" s="31">
        <v>50</v>
      </c>
      <c r="J22" s="31">
        <v>70</v>
      </c>
      <c r="K22" s="31">
        <v>302</v>
      </c>
      <c r="L22" s="31">
        <v>1577</v>
      </c>
      <c r="M22" s="31">
        <v>342</v>
      </c>
    </row>
    <row r="23" spans="1:13" ht="15" customHeight="1">
      <c r="A23" s="57"/>
      <c r="B23" s="25"/>
      <c r="C23" s="60"/>
      <c r="D23" s="26">
        <v>1</v>
      </c>
      <c r="E23" s="27">
        <v>0.22839506172839505</v>
      </c>
      <c r="F23" s="28">
        <v>8.3052749719416383E-2</v>
      </c>
      <c r="G23" s="28">
        <v>9.9607182940516278E-2</v>
      </c>
      <c r="H23" s="28">
        <v>7.6038159371492706E-2</v>
      </c>
      <c r="I23" s="28">
        <v>1.4029180695847363E-2</v>
      </c>
      <c r="J23" s="28">
        <v>1.9640852974186308E-2</v>
      </c>
      <c r="K23" s="28">
        <v>8.4736251402918072E-2</v>
      </c>
      <c r="L23" s="28">
        <v>0.442</v>
      </c>
      <c r="M23" s="28">
        <v>9.5959595959595953E-2</v>
      </c>
    </row>
    <row r="24" spans="1:13" ht="15" customHeight="1">
      <c r="A24" s="57"/>
      <c r="B24" s="25"/>
      <c r="C24" s="59" t="s">
        <v>217</v>
      </c>
      <c r="D24" s="29">
        <v>4716</v>
      </c>
      <c r="E24" s="30">
        <v>687</v>
      </c>
      <c r="F24" s="31">
        <v>446</v>
      </c>
      <c r="G24" s="31">
        <v>485</v>
      </c>
      <c r="H24" s="31">
        <v>269</v>
      </c>
      <c r="I24" s="31">
        <v>75</v>
      </c>
      <c r="J24" s="31">
        <v>79</v>
      </c>
      <c r="K24" s="31">
        <v>372</v>
      </c>
      <c r="L24" s="31">
        <v>2343</v>
      </c>
      <c r="M24" s="31">
        <v>504</v>
      </c>
    </row>
    <row r="25" spans="1:13" ht="15" customHeight="1">
      <c r="A25" s="57"/>
      <c r="B25" s="25"/>
      <c r="C25" s="60"/>
      <c r="D25" s="26">
        <v>1</v>
      </c>
      <c r="E25" s="27">
        <v>0.14567430025445294</v>
      </c>
      <c r="F25" s="28">
        <v>9.4571670907548769E-2</v>
      </c>
      <c r="G25" s="28">
        <v>0.10284139100932994</v>
      </c>
      <c r="H25" s="28">
        <v>5.7039864291772692E-2</v>
      </c>
      <c r="I25" s="28">
        <v>1.5903307888040712E-2</v>
      </c>
      <c r="J25" s="28">
        <v>1.6751484308736218E-2</v>
      </c>
      <c r="K25" s="28">
        <v>7.8880407124681931E-2</v>
      </c>
      <c r="L25" s="28">
        <v>0.497</v>
      </c>
      <c r="M25" s="28">
        <v>0.10687022900763359</v>
      </c>
    </row>
    <row r="26" spans="1:13" ht="15" customHeight="1">
      <c r="A26" s="57"/>
      <c r="B26" s="25"/>
      <c r="C26" s="59" t="s">
        <v>218</v>
      </c>
      <c r="D26" s="29">
        <v>3882</v>
      </c>
      <c r="E26" s="30">
        <v>255</v>
      </c>
      <c r="F26" s="31">
        <v>396</v>
      </c>
      <c r="G26" s="31">
        <v>257</v>
      </c>
      <c r="H26" s="31">
        <v>170</v>
      </c>
      <c r="I26" s="31">
        <v>24</v>
      </c>
      <c r="J26" s="31">
        <v>26</v>
      </c>
      <c r="K26" s="31">
        <v>404</v>
      </c>
      <c r="L26" s="31">
        <v>2180</v>
      </c>
      <c r="M26" s="31">
        <v>446</v>
      </c>
    </row>
    <row r="27" spans="1:13" ht="15" customHeight="1">
      <c r="A27" s="57"/>
      <c r="B27" s="43"/>
      <c r="C27" s="61"/>
      <c r="D27" s="44">
        <v>1</v>
      </c>
      <c r="E27" s="45">
        <v>6.5687789799072638E-2</v>
      </c>
      <c r="F27" s="46">
        <v>0.10200927357032458</v>
      </c>
      <c r="G27" s="46">
        <v>6.6202988150437916E-2</v>
      </c>
      <c r="H27" s="46">
        <v>4.379185986604843E-2</v>
      </c>
      <c r="I27" s="46">
        <v>6.1823802163833074E-3</v>
      </c>
      <c r="J27" s="46">
        <v>6.6975785677485834E-3</v>
      </c>
      <c r="K27" s="46">
        <v>0.10407006697578568</v>
      </c>
      <c r="L27" s="46">
        <v>0.56200000000000006</v>
      </c>
      <c r="M27" s="46">
        <v>0.11488923235445647</v>
      </c>
    </row>
    <row r="28" spans="1:13" ht="15" customHeight="1">
      <c r="A28" s="57"/>
      <c r="B28" s="25" t="s">
        <v>204</v>
      </c>
      <c r="C28" s="67" t="s">
        <v>219</v>
      </c>
      <c r="D28" s="22">
        <v>5554</v>
      </c>
      <c r="E28" s="23">
        <v>68</v>
      </c>
      <c r="F28" s="24">
        <v>48</v>
      </c>
      <c r="G28" s="24">
        <v>602</v>
      </c>
      <c r="H28" s="24">
        <v>411</v>
      </c>
      <c r="I28" s="24">
        <v>112</v>
      </c>
      <c r="J28" s="24">
        <v>143</v>
      </c>
      <c r="K28" s="24">
        <v>368</v>
      </c>
      <c r="L28" s="24">
        <v>3604</v>
      </c>
      <c r="M28" s="24">
        <v>548</v>
      </c>
    </row>
    <row r="29" spans="1:13" ht="15" customHeight="1">
      <c r="A29" s="57"/>
      <c r="B29" s="25"/>
      <c r="C29" s="60"/>
      <c r="D29" s="32">
        <v>1</v>
      </c>
      <c r="E29" s="27">
        <v>1.2243428159884768E-2</v>
      </c>
      <c r="F29" s="28">
        <v>8.6424198775657182E-3</v>
      </c>
      <c r="G29" s="28">
        <v>0.10839034929780339</v>
      </c>
      <c r="H29" s="28">
        <v>7.4000720201656461E-2</v>
      </c>
      <c r="I29" s="28">
        <v>2.0165646380986675E-2</v>
      </c>
      <c r="J29" s="28">
        <v>2.5747209218581202E-2</v>
      </c>
      <c r="K29" s="28">
        <v>6.6258552394670503E-2</v>
      </c>
      <c r="L29" s="28">
        <v>0.64900000000000002</v>
      </c>
      <c r="M29" s="28">
        <v>9.8667626935541958E-2</v>
      </c>
    </row>
    <row r="30" spans="1:13" ht="15" customHeight="1">
      <c r="A30" s="57"/>
      <c r="B30" s="25"/>
      <c r="C30" s="59" t="s">
        <v>220</v>
      </c>
      <c r="D30" s="29">
        <v>4048</v>
      </c>
      <c r="E30" s="30">
        <v>2000</v>
      </c>
      <c r="F30" s="31">
        <v>76</v>
      </c>
      <c r="G30" s="31">
        <v>508</v>
      </c>
      <c r="H30" s="31">
        <v>252</v>
      </c>
      <c r="I30" s="31">
        <v>56</v>
      </c>
      <c r="J30" s="31">
        <v>65</v>
      </c>
      <c r="K30" s="31">
        <v>353</v>
      </c>
      <c r="L30" s="31">
        <v>1094</v>
      </c>
      <c r="M30" s="31">
        <v>435</v>
      </c>
    </row>
    <row r="31" spans="1:13" ht="15" customHeight="1">
      <c r="A31" s="57"/>
      <c r="B31" s="25"/>
      <c r="C31" s="60"/>
      <c r="D31" s="32">
        <v>1</v>
      </c>
      <c r="E31" s="27">
        <v>0.49407114624505927</v>
      </c>
      <c r="F31" s="28">
        <v>1.8774703557312252E-2</v>
      </c>
      <c r="G31" s="28">
        <v>0.12549407114624506</v>
      </c>
      <c r="H31" s="28">
        <v>6.2252964426877472E-2</v>
      </c>
      <c r="I31" s="28">
        <v>1.383399209486166E-2</v>
      </c>
      <c r="J31" s="28">
        <v>1.6057312252964428E-2</v>
      </c>
      <c r="K31" s="28">
        <v>8.7203557312252961E-2</v>
      </c>
      <c r="L31" s="28">
        <v>0.27</v>
      </c>
      <c r="M31" s="28">
        <v>0.1074604743083004</v>
      </c>
    </row>
    <row r="32" spans="1:13" ht="15" customHeight="1">
      <c r="A32" s="57"/>
      <c r="B32" s="25"/>
      <c r="C32" s="59" t="s">
        <v>221</v>
      </c>
      <c r="D32" s="29">
        <v>378</v>
      </c>
      <c r="E32" s="30">
        <v>149</v>
      </c>
      <c r="F32" s="31">
        <v>29</v>
      </c>
      <c r="G32" s="31">
        <v>45</v>
      </c>
      <c r="H32" s="31">
        <v>39</v>
      </c>
      <c r="I32" s="31">
        <v>5</v>
      </c>
      <c r="J32" s="31">
        <v>7</v>
      </c>
      <c r="K32" s="31">
        <v>35</v>
      </c>
      <c r="L32" s="31">
        <v>117</v>
      </c>
      <c r="M32" s="31">
        <v>46</v>
      </c>
    </row>
    <row r="33" spans="1:13" ht="15" customHeight="1">
      <c r="A33" s="57"/>
      <c r="B33" s="25"/>
      <c r="C33" s="60"/>
      <c r="D33" s="32">
        <v>1</v>
      </c>
      <c r="E33" s="27">
        <v>0.39417989417989419</v>
      </c>
      <c r="F33" s="28">
        <v>7.6719576719576715E-2</v>
      </c>
      <c r="G33" s="28">
        <v>0.11904761904761904</v>
      </c>
      <c r="H33" s="28">
        <v>0.10317460317460317</v>
      </c>
      <c r="I33" s="28">
        <v>1.3227513227513227E-2</v>
      </c>
      <c r="J33" s="28">
        <v>1.8518518518518517E-2</v>
      </c>
      <c r="K33" s="28">
        <v>9.2592592592592587E-2</v>
      </c>
      <c r="L33" s="28">
        <v>0.31</v>
      </c>
      <c r="M33" s="28">
        <v>0.12169312169312169</v>
      </c>
    </row>
    <row r="34" spans="1:13" ht="15" customHeight="1">
      <c r="A34" s="57"/>
      <c r="B34" s="25"/>
      <c r="C34" s="59" t="s">
        <v>222</v>
      </c>
      <c r="D34" s="29">
        <v>3119</v>
      </c>
      <c r="E34" s="30">
        <v>274</v>
      </c>
      <c r="F34" s="31">
        <v>756</v>
      </c>
      <c r="G34" s="31">
        <v>145</v>
      </c>
      <c r="H34" s="31">
        <v>114</v>
      </c>
      <c r="I34" s="31">
        <v>12</v>
      </c>
      <c r="J34" s="31">
        <v>13</v>
      </c>
      <c r="K34" s="31">
        <v>363</v>
      </c>
      <c r="L34" s="31">
        <v>1508</v>
      </c>
      <c r="M34" s="31">
        <v>292</v>
      </c>
    </row>
    <row r="35" spans="1:13" ht="15" customHeight="1">
      <c r="A35" s="57"/>
      <c r="B35" s="43"/>
      <c r="C35" s="61"/>
      <c r="D35" s="44">
        <v>1</v>
      </c>
      <c r="E35" s="45">
        <v>8.7848669445335037E-2</v>
      </c>
      <c r="F35" s="46">
        <v>0.24238537992946457</v>
      </c>
      <c r="G35" s="46">
        <v>4.6489259378005771E-2</v>
      </c>
      <c r="H35" s="46">
        <v>3.6550176338570058E-2</v>
      </c>
      <c r="I35" s="46">
        <v>3.8473869830073742E-3</v>
      </c>
      <c r="J35" s="46">
        <v>4.1680025649246553E-3</v>
      </c>
      <c r="K35" s="46">
        <v>0.11638345623597307</v>
      </c>
      <c r="L35" s="46">
        <v>0.48299999999999998</v>
      </c>
      <c r="M35" s="46">
        <v>9.3619749919846104E-2</v>
      </c>
    </row>
    <row r="36" spans="1:13" ht="15" customHeight="1">
      <c r="A36" s="57"/>
      <c r="B36" s="25" t="s">
        <v>16</v>
      </c>
      <c r="C36" s="67" t="s">
        <v>223</v>
      </c>
      <c r="D36" s="22">
        <v>1205</v>
      </c>
      <c r="E36" s="23">
        <v>321</v>
      </c>
      <c r="F36" s="24">
        <v>138</v>
      </c>
      <c r="G36" s="24">
        <v>186</v>
      </c>
      <c r="H36" s="24">
        <v>144</v>
      </c>
      <c r="I36" s="24">
        <v>30</v>
      </c>
      <c r="J36" s="24">
        <v>41</v>
      </c>
      <c r="K36" s="24">
        <v>48</v>
      </c>
      <c r="L36" s="24">
        <v>439</v>
      </c>
      <c r="M36" s="24">
        <v>111</v>
      </c>
    </row>
    <row r="37" spans="1:13" ht="15" customHeight="1">
      <c r="A37" s="57"/>
      <c r="B37" s="25"/>
      <c r="C37" s="60"/>
      <c r="D37" s="32">
        <v>1</v>
      </c>
      <c r="E37" s="27">
        <v>0.26639004149377593</v>
      </c>
      <c r="F37" s="28">
        <v>0.11452282157676348</v>
      </c>
      <c r="G37" s="28">
        <v>0.15435684647302905</v>
      </c>
      <c r="H37" s="28">
        <v>0.11950207468879669</v>
      </c>
      <c r="I37" s="28">
        <v>2.4896265560165973E-2</v>
      </c>
      <c r="J37" s="28">
        <v>3.4024896265560163E-2</v>
      </c>
      <c r="K37" s="28">
        <v>3.9834024896265557E-2</v>
      </c>
      <c r="L37" s="28">
        <v>0.36399999999999999</v>
      </c>
      <c r="M37" s="28">
        <v>9.2116182572614114E-2</v>
      </c>
    </row>
    <row r="38" spans="1:13" ht="15" customHeight="1">
      <c r="A38" s="57"/>
      <c r="B38" s="25"/>
      <c r="C38" s="68" t="s">
        <v>224</v>
      </c>
      <c r="D38" s="29">
        <v>1546</v>
      </c>
      <c r="E38" s="30">
        <v>437</v>
      </c>
      <c r="F38" s="31">
        <v>179</v>
      </c>
      <c r="G38" s="31">
        <v>212</v>
      </c>
      <c r="H38" s="31">
        <v>182</v>
      </c>
      <c r="I38" s="31">
        <v>26</v>
      </c>
      <c r="J38" s="31">
        <v>42</v>
      </c>
      <c r="K38" s="31">
        <v>74</v>
      </c>
      <c r="L38" s="31">
        <v>500</v>
      </c>
      <c r="M38" s="31">
        <v>189</v>
      </c>
    </row>
    <row r="39" spans="1:13" ht="15" customHeight="1">
      <c r="A39" s="57"/>
      <c r="B39" s="25"/>
      <c r="C39" s="60"/>
      <c r="D39" s="32">
        <v>1</v>
      </c>
      <c r="E39" s="27">
        <v>0.28266494178525226</v>
      </c>
      <c r="F39" s="28">
        <v>0.11578266494178525</v>
      </c>
      <c r="G39" s="28">
        <v>0.1371280724450194</v>
      </c>
      <c r="H39" s="28">
        <v>0.11772315653298836</v>
      </c>
      <c r="I39" s="28">
        <v>1.6817593790426907E-2</v>
      </c>
      <c r="J39" s="28">
        <v>2.7166882276843468E-2</v>
      </c>
      <c r="K39" s="28">
        <v>4.7865459249676584E-2</v>
      </c>
      <c r="L39" s="28">
        <v>0.32300000000000001</v>
      </c>
      <c r="M39" s="28">
        <v>0.12225097024579561</v>
      </c>
    </row>
    <row r="40" spans="1:13" ht="15" customHeight="1">
      <c r="A40" s="57"/>
      <c r="B40" s="25"/>
      <c r="C40" s="59" t="s">
        <v>225</v>
      </c>
      <c r="D40" s="29">
        <v>12779</v>
      </c>
      <c r="E40" s="30">
        <v>1891</v>
      </c>
      <c r="F40" s="31">
        <v>1052</v>
      </c>
      <c r="G40" s="31">
        <v>956</v>
      </c>
      <c r="H40" s="31">
        <v>692</v>
      </c>
      <c r="I40" s="31">
        <v>133</v>
      </c>
      <c r="J40" s="31">
        <v>163</v>
      </c>
      <c r="K40" s="31">
        <v>1305</v>
      </c>
      <c r="L40" s="31">
        <v>6625</v>
      </c>
      <c r="M40" s="31">
        <v>1255</v>
      </c>
    </row>
    <row r="41" spans="1:13" ht="15" customHeight="1">
      <c r="A41" s="57"/>
      <c r="B41" s="43"/>
      <c r="C41" s="61"/>
      <c r="D41" s="44">
        <v>1</v>
      </c>
      <c r="E41" s="45">
        <v>0.147977150011738</v>
      </c>
      <c r="F41" s="46">
        <v>8.232256045073949E-2</v>
      </c>
      <c r="G41" s="46">
        <v>7.4810235542687217E-2</v>
      </c>
      <c r="H41" s="46">
        <v>5.415134204554347E-2</v>
      </c>
      <c r="I41" s="46">
        <v>1.0407700133030754E-2</v>
      </c>
      <c r="J41" s="46">
        <v>1.2755301666797088E-2</v>
      </c>
      <c r="K41" s="46">
        <v>0.10212066671883559</v>
      </c>
      <c r="L41" s="46">
        <v>0.51800000000000002</v>
      </c>
      <c r="M41" s="46">
        <v>9.8207997495891694E-2</v>
      </c>
    </row>
    <row r="42" spans="1:13" ht="15" customHeight="1">
      <c r="A42" s="57"/>
      <c r="B42" s="25" t="s">
        <v>12</v>
      </c>
      <c r="C42" s="67" t="s">
        <v>226</v>
      </c>
      <c r="D42" s="22">
        <v>497</v>
      </c>
      <c r="E42" s="37">
        <v>88</v>
      </c>
      <c r="F42" s="38">
        <v>46</v>
      </c>
      <c r="G42" s="38">
        <v>46</v>
      </c>
      <c r="H42" s="38">
        <v>43</v>
      </c>
      <c r="I42" s="38">
        <v>6</v>
      </c>
      <c r="J42" s="38">
        <v>13</v>
      </c>
      <c r="K42" s="38">
        <v>27</v>
      </c>
      <c r="L42" s="38">
        <v>249</v>
      </c>
      <c r="M42" s="38">
        <v>38</v>
      </c>
    </row>
    <row r="43" spans="1:13" ht="15" customHeight="1">
      <c r="A43" s="57"/>
      <c r="B43" s="25"/>
      <c r="C43" s="60"/>
      <c r="D43" s="32">
        <v>1</v>
      </c>
      <c r="E43" s="27">
        <v>0.17706237424547283</v>
      </c>
      <c r="F43" s="28">
        <v>9.2555331991951706E-2</v>
      </c>
      <c r="G43" s="28">
        <v>9.2555331991951706E-2</v>
      </c>
      <c r="H43" s="28">
        <v>8.651911468812877E-2</v>
      </c>
      <c r="I43" s="28">
        <v>1.2072434607645875E-2</v>
      </c>
      <c r="J43" s="28">
        <v>2.6156941649899398E-2</v>
      </c>
      <c r="K43" s="28">
        <v>5.4325955734406441E-2</v>
      </c>
      <c r="L43" s="28">
        <v>0.501</v>
      </c>
      <c r="M43" s="28">
        <v>7.6458752515090544E-2</v>
      </c>
    </row>
    <row r="44" spans="1:13" ht="15" customHeight="1">
      <c r="A44" s="57"/>
      <c r="B44" s="25"/>
      <c r="C44" s="59" t="s">
        <v>227</v>
      </c>
      <c r="D44" s="29">
        <v>8147</v>
      </c>
      <c r="E44" s="39">
        <v>1321</v>
      </c>
      <c r="F44" s="40">
        <v>768</v>
      </c>
      <c r="G44" s="40">
        <v>764</v>
      </c>
      <c r="H44" s="40">
        <v>560</v>
      </c>
      <c r="I44" s="40">
        <v>100</v>
      </c>
      <c r="J44" s="40">
        <v>141</v>
      </c>
      <c r="K44" s="40">
        <v>712</v>
      </c>
      <c r="L44" s="40">
        <v>4061</v>
      </c>
      <c r="M44" s="40">
        <v>700</v>
      </c>
    </row>
    <row r="45" spans="1:13" ht="15" customHeight="1">
      <c r="A45" s="57"/>
      <c r="B45" s="25"/>
      <c r="C45" s="60"/>
      <c r="D45" s="32">
        <v>1</v>
      </c>
      <c r="E45" s="27">
        <v>0.16214557505830368</v>
      </c>
      <c r="F45" s="28">
        <v>9.4267828648582297E-2</v>
      </c>
      <c r="G45" s="28">
        <v>9.3776850374370932E-2</v>
      </c>
      <c r="H45" s="28">
        <v>6.8736958389591263E-2</v>
      </c>
      <c r="I45" s="28">
        <v>1.2274456855284154E-2</v>
      </c>
      <c r="J45" s="28">
        <v>1.7306984165950657E-2</v>
      </c>
      <c r="K45" s="28">
        <v>8.7394132809623173E-2</v>
      </c>
      <c r="L45" s="28">
        <v>0.498</v>
      </c>
      <c r="M45" s="28">
        <v>8.5921197986989079E-2</v>
      </c>
    </row>
    <row r="46" spans="1:13" ht="15" customHeight="1">
      <c r="A46" s="57"/>
      <c r="B46" s="25"/>
      <c r="C46" s="59" t="s">
        <v>228</v>
      </c>
      <c r="D46" s="29">
        <v>5197</v>
      </c>
      <c r="E46" s="39">
        <v>1005</v>
      </c>
      <c r="F46" s="40">
        <v>458</v>
      </c>
      <c r="G46" s="40">
        <v>456</v>
      </c>
      <c r="H46" s="40">
        <v>352</v>
      </c>
      <c r="I46" s="40">
        <v>75</v>
      </c>
      <c r="J46" s="40">
        <v>85</v>
      </c>
      <c r="K46" s="40">
        <v>464</v>
      </c>
      <c r="L46" s="40">
        <v>2515</v>
      </c>
      <c r="M46" s="40">
        <v>470</v>
      </c>
    </row>
    <row r="47" spans="1:13" ht="15" customHeight="1">
      <c r="A47" s="57"/>
      <c r="B47" s="25"/>
      <c r="C47" s="60"/>
      <c r="D47" s="32">
        <v>1</v>
      </c>
      <c r="E47" s="27">
        <v>0.19338079661343083</v>
      </c>
      <c r="F47" s="28">
        <v>8.8127766018857037E-2</v>
      </c>
      <c r="G47" s="28">
        <v>8.7742928612661156E-2</v>
      </c>
      <c r="H47" s="28">
        <v>6.7731383490475278E-2</v>
      </c>
      <c r="I47" s="28">
        <v>1.4431402732345585E-2</v>
      </c>
      <c r="J47" s="28">
        <v>1.6355589763324994E-2</v>
      </c>
      <c r="K47" s="28">
        <v>8.9282278237444682E-2</v>
      </c>
      <c r="L47" s="28">
        <v>0.48399999999999999</v>
      </c>
      <c r="M47" s="28">
        <v>9.0436790456032326E-2</v>
      </c>
    </row>
    <row r="48" spans="1:13" ht="15" customHeight="1">
      <c r="A48" s="57"/>
      <c r="B48" s="25"/>
      <c r="C48" s="59" t="s">
        <v>229</v>
      </c>
      <c r="D48" s="29">
        <v>1858</v>
      </c>
      <c r="E48" s="39">
        <v>320</v>
      </c>
      <c r="F48" s="40">
        <v>142</v>
      </c>
      <c r="G48" s="40">
        <v>145</v>
      </c>
      <c r="H48" s="40">
        <v>100</v>
      </c>
      <c r="I48" s="40">
        <v>13</v>
      </c>
      <c r="J48" s="40">
        <v>19</v>
      </c>
      <c r="K48" s="40">
        <v>231</v>
      </c>
      <c r="L48" s="40">
        <v>845</v>
      </c>
      <c r="M48" s="40">
        <v>237</v>
      </c>
    </row>
    <row r="49" spans="1:13" ht="15" customHeight="1">
      <c r="A49" s="57"/>
      <c r="B49" s="43"/>
      <c r="C49" s="61"/>
      <c r="D49" s="44">
        <v>1</v>
      </c>
      <c r="E49" s="45">
        <v>0.17222820236813779</v>
      </c>
      <c r="F49" s="46">
        <v>7.6426264800861135E-2</v>
      </c>
      <c r="G49" s="46">
        <v>7.8040904198062436E-2</v>
      </c>
      <c r="H49" s="46">
        <v>5.3821313240043057E-2</v>
      </c>
      <c r="I49" s="46">
        <v>6.9967707212055972E-3</v>
      </c>
      <c r="J49" s="46">
        <v>1.022604951560818E-2</v>
      </c>
      <c r="K49" s="46">
        <v>0.12432723358449946</v>
      </c>
      <c r="L49" s="46">
        <v>0.45500000000000002</v>
      </c>
      <c r="M49" s="46">
        <v>0.12755651237890203</v>
      </c>
    </row>
    <row r="50" spans="1:13" ht="15" customHeight="1">
      <c r="A50" s="57"/>
      <c r="B50" s="25" t="s">
        <v>205</v>
      </c>
      <c r="C50" s="67" t="s">
        <v>2</v>
      </c>
      <c r="D50" s="22">
        <v>2851</v>
      </c>
      <c r="E50" s="23">
        <v>556</v>
      </c>
      <c r="F50" s="24">
        <v>261</v>
      </c>
      <c r="G50" s="24">
        <v>257</v>
      </c>
      <c r="H50" s="24">
        <v>207</v>
      </c>
      <c r="I50" s="24">
        <v>42</v>
      </c>
      <c r="J50" s="24">
        <v>63</v>
      </c>
      <c r="K50" s="24">
        <v>257</v>
      </c>
      <c r="L50" s="24">
        <v>1186</v>
      </c>
      <c r="M50" s="24">
        <v>411</v>
      </c>
    </row>
    <row r="51" spans="1:13" ht="15" customHeight="1">
      <c r="A51" s="57"/>
      <c r="B51" s="25"/>
      <c r="C51" s="60"/>
      <c r="D51" s="32">
        <v>1</v>
      </c>
      <c r="E51" s="27">
        <v>0.19501929147667485</v>
      </c>
      <c r="F51" s="28">
        <v>9.1546825675201685E-2</v>
      </c>
      <c r="G51" s="28">
        <v>9.0143809189757979E-2</v>
      </c>
      <c r="H51" s="28">
        <v>7.2606103121711674E-2</v>
      </c>
      <c r="I51" s="28">
        <v>1.4731673097158891E-2</v>
      </c>
      <c r="J51" s="28">
        <v>2.2097509645738339E-2</v>
      </c>
      <c r="K51" s="28">
        <v>9.0143809189757979E-2</v>
      </c>
      <c r="L51" s="28">
        <v>0.41599999999999998</v>
      </c>
      <c r="M51" s="28">
        <v>0.14415994387934059</v>
      </c>
    </row>
    <row r="52" spans="1:13" ht="15" customHeight="1">
      <c r="A52" s="57"/>
      <c r="B52" s="25"/>
      <c r="C52" s="59" t="s">
        <v>230</v>
      </c>
      <c r="D52" s="29">
        <v>1975</v>
      </c>
      <c r="E52" s="30">
        <v>346</v>
      </c>
      <c r="F52" s="31">
        <v>187</v>
      </c>
      <c r="G52" s="31">
        <v>191</v>
      </c>
      <c r="H52" s="31">
        <v>150</v>
      </c>
      <c r="I52" s="31">
        <v>19</v>
      </c>
      <c r="J52" s="31">
        <v>32</v>
      </c>
      <c r="K52" s="31">
        <v>160</v>
      </c>
      <c r="L52" s="31">
        <v>990</v>
      </c>
      <c r="M52" s="31">
        <v>152</v>
      </c>
    </row>
    <row r="53" spans="1:13" ht="15" customHeight="1">
      <c r="A53" s="57"/>
      <c r="B53" s="25"/>
      <c r="C53" s="60"/>
      <c r="D53" s="32">
        <v>1</v>
      </c>
      <c r="E53" s="27">
        <v>0.17518987341772152</v>
      </c>
      <c r="F53" s="28">
        <v>9.4683544303797468E-2</v>
      </c>
      <c r="G53" s="28">
        <v>9.670886075949367E-2</v>
      </c>
      <c r="H53" s="28">
        <v>7.5949367088607597E-2</v>
      </c>
      <c r="I53" s="28">
        <v>9.6202531645569623E-3</v>
      </c>
      <c r="J53" s="28">
        <v>1.6202531645569621E-2</v>
      </c>
      <c r="K53" s="28">
        <v>8.1012658227848103E-2</v>
      </c>
      <c r="L53" s="28">
        <v>0.501</v>
      </c>
      <c r="M53" s="28">
        <v>7.6962025316455698E-2</v>
      </c>
    </row>
    <row r="54" spans="1:13" ht="15" customHeight="1">
      <c r="A54" s="57"/>
      <c r="B54" s="25"/>
      <c r="C54" s="59" t="s">
        <v>231</v>
      </c>
      <c r="D54" s="29">
        <v>923</v>
      </c>
      <c r="E54" s="30">
        <v>142</v>
      </c>
      <c r="F54" s="31">
        <v>80</v>
      </c>
      <c r="G54" s="31">
        <v>74</v>
      </c>
      <c r="H54" s="31">
        <v>62</v>
      </c>
      <c r="I54" s="31">
        <v>12</v>
      </c>
      <c r="J54" s="31">
        <v>12</v>
      </c>
      <c r="K54" s="31">
        <v>120</v>
      </c>
      <c r="L54" s="31">
        <v>415</v>
      </c>
      <c r="M54" s="31">
        <v>109</v>
      </c>
    </row>
    <row r="55" spans="1:13" ht="15" customHeight="1">
      <c r="A55" s="57"/>
      <c r="B55" s="25"/>
      <c r="C55" s="60"/>
      <c r="D55" s="32">
        <v>1</v>
      </c>
      <c r="E55" s="27">
        <v>0.15384615384615385</v>
      </c>
      <c r="F55" s="28">
        <v>8.6673889490790898E-2</v>
      </c>
      <c r="G55" s="28">
        <v>8.017334777898158E-2</v>
      </c>
      <c r="H55" s="28">
        <v>6.7172264355362943E-2</v>
      </c>
      <c r="I55" s="28">
        <v>1.3001083423618635E-2</v>
      </c>
      <c r="J55" s="28">
        <v>1.3001083423618635E-2</v>
      </c>
      <c r="K55" s="28">
        <v>0.13001083423618634</v>
      </c>
      <c r="L55" s="28">
        <v>0.45</v>
      </c>
      <c r="M55" s="28">
        <v>0.1180931744312026</v>
      </c>
    </row>
    <row r="56" spans="1:13" ht="15" customHeight="1">
      <c r="A56" s="57"/>
      <c r="B56" s="25"/>
      <c r="C56" s="59" t="s">
        <v>8</v>
      </c>
      <c r="D56" s="29">
        <v>1215</v>
      </c>
      <c r="E56" s="30">
        <v>255</v>
      </c>
      <c r="F56" s="31">
        <v>108</v>
      </c>
      <c r="G56" s="31">
        <v>116</v>
      </c>
      <c r="H56" s="31">
        <v>88</v>
      </c>
      <c r="I56" s="31">
        <v>15</v>
      </c>
      <c r="J56" s="31">
        <v>15</v>
      </c>
      <c r="K56" s="31">
        <v>106</v>
      </c>
      <c r="L56" s="31">
        <v>537</v>
      </c>
      <c r="M56" s="31">
        <v>140</v>
      </c>
    </row>
    <row r="57" spans="1:13" ht="15" customHeight="1">
      <c r="A57" s="57"/>
      <c r="B57" s="25"/>
      <c r="C57" s="60"/>
      <c r="D57" s="32">
        <v>1</v>
      </c>
      <c r="E57" s="27">
        <v>0.20987654320987653</v>
      </c>
      <c r="F57" s="28">
        <v>8.8888888888888892E-2</v>
      </c>
      <c r="G57" s="28">
        <v>9.5473251028806591E-2</v>
      </c>
      <c r="H57" s="28">
        <v>7.2427983539094645E-2</v>
      </c>
      <c r="I57" s="28">
        <v>1.2345679012345678E-2</v>
      </c>
      <c r="J57" s="28">
        <v>1.2345679012345678E-2</v>
      </c>
      <c r="K57" s="28">
        <v>8.7242798353909468E-2</v>
      </c>
      <c r="L57" s="28">
        <v>0.442</v>
      </c>
      <c r="M57" s="28">
        <v>0.11522633744855967</v>
      </c>
    </row>
    <row r="58" spans="1:13" ht="15" customHeight="1">
      <c r="A58" s="57"/>
      <c r="B58" s="25"/>
      <c r="C58" s="59" t="s">
        <v>232</v>
      </c>
      <c r="D58" s="29">
        <v>2062</v>
      </c>
      <c r="E58" s="30">
        <v>414</v>
      </c>
      <c r="F58" s="31">
        <v>178</v>
      </c>
      <c r="G58" s="31">
        <v>201</v>
      </c>
      <c r="H58" s="31">
        <v>136</v>
      </c>
      <c r="I58" s="31">
        <v>32</v>
      </c>
      <c r="J58" s="31">
        <v>44</v>
      </c>
      <c r="K58" s="31">
        <v>158</v>
      </c>
      <c r="L58" s="31">
        <v>857</v>
      </c>
      <c r="M58" s="31">
        <v>328</v>
      </c>
    </row>
    <row r="59" spans="1:13" ht="15" customHeight="1">
      <c r="A59" s="57"/>
      <c r="B59" s="25"/>
      <c r="C59" s="60"/>
      <c r="D59" s="32">
        <v>1</v>
      </c>
      <c r="E59" s="27">
        <v>0.20077594568380214</v>
      </c>
      <c r="F59" s="28">
        <v>8.6323957322987394E-2</v>
      </c>
      <c r="G59" s="28">
        <v>9.7478176527643068E-2</v>
      </c>
      <c r="H59" s="28">
        <v>6.5955383123181374E-2</v>
      </c>
      <c r="I59" s="28">
        <v>1.5518913676042677E-2</v>
      </c>
      <c r="J59" s="28">
        <v>2.133850630455868E-2</v>
      </c>
      <c r="K59" s="28">
        <v>7.662463627546072E-2</v>
      </c>
      <c r="L59" s="28">
        <v>0.41599999999999998</v>
      </c>
      <c r="M59" s="28">
        <v>0.15906886517943744</v>
      </c>
    </row>
    <row r="60" spans="1:13" ht="15" customHeight="1">
      <c r="A60" s="57"/>
      <c r="B60" s="25"/>
      <c r="C60" s="59" t="s">
        <v>14</v>
      </c>
      <c r="D60" s="29">
        <v>1141</v>
      </c>
      <c r="E60" s="30">
        <v>178</v>
      </c>
      <c r="F60" s="31">
        <v>78</v>
      </c>
      <c r="G60" s="31">
        <v>103</v>
      </c>
      <c r="H60" s="31">
        <v>63</v>
      </c>
      <c r="I60" s="31">
        <v>9</v>
      </c>
      <c r="J60" s="31">
        <v>11</v>
      </c>
      <c r="K60" s="31">
        <v>104</v>
      </c>
      <c r="L60" s="31">
        <v>621</v>
      </c>
      <c r="M60" s="31">
        <v>84</v>
      </c>
    </row>
    <row r="61" spans="1:13" ht="15" customHeight="1">
      <c r="A61" s="57"/>
      <c r="B61" s="25"/>
      <c r="C61" s="60"/>
      <c r="D61" s="32">
        <v>1</v>
      </c>
      <c r="E61" s="27">
        <v>0.15600350569675722</v>
      </c>
      <c r="F61" s="28">
        <v>6.8361086765994741E-2</v>
      </c>
      <c r="G61" s="28">
        <v>9.0271691498685358E-2</v>
      </c>
      <c r="H61" s="28">
        <v>5.5214723926380369E-2</v>
      </c>
      <c r="I61" s="28">
        <v>7.8878177037686233E-3</v>
      </c>
      <c r="J61" s="28">
        <v>9.6406660823838732E-3</v>
      </c>
      <c r="K61" s="28">
        <v>9.1148115687992984E-2</v>
      </c>
      <c r="L61" s="28">
        <v>0.54400000000000004</v>
      </c>
      <c r="M61" s="28">
        <v>7.3619631901840496E-2</v>
      </c>
    </row>
    <row r="62" spans="1:13" ht="15" customHeight="1">
      <c r="A62" s="57"/>
      <c r="B62" s="25"/>
      <c r="C62" s="59" t="s">
        <v>5</v>
      </c>
      <c r="D62" s="29">
        <v>2265</v>
      </c>
      <c r="E62" s="30">
        <v>369</v>
      </c>
      <c r="F62" s="31">
        <v>183</v>
      </c>
      <c r="G62" s="31">
        <v>177</v>
      </c>
      <c r="H62" s="31">
        <v>133</v>
      </c>
      <c r="I62" s="31">
        <v>25</v>
      </c>
      <c r="J62" s="31">
        <v>42</v>
      </c>
      <c r="K62" s="31">
        <v>217</v>
      </c>
      <c r="L62" s="31">
        <v>1145</v>
      </c>
      <c r="M62" s="31">
        <v>208</v>
      </c>
    </row>
    <row r="63" spans="1:13" ht="15" customHeight="1">
      <c r="A63" s="57"/>
      <c r="B63" s="25"/>
      <c r="C63" s="60"/>
      <c r="D63" s="32">
        <v>1</v>
      </c>
      <c r="E63" s="27">
        <v>0.16291390728476821</v>
      </c>
      <c r="F63" s="28">
        <v>8.0794701986754966E-2</v>
      </c>
      <c r="G63" s="28">
        <v>7.8145695364238404E-2</v>
      </c>
      <c r="H63" s="28">
        <v>5.8719646799116995E-2</v>
      </c>
      <c r="I63" s="28">
        <v>1.1037527593818985E-2</v>
      </c>
      <c r="J63" s="28">
        <v>1.8543046357615896E-2</v>
      </c>
      <c r="K63" s="28">
        <v>9.5805739514348787E-2</v>
      </c>
      <c r="L63" s="28">
        <v>0.50600000000000001</v>
      </c>
      <c r="M63" s="28">
        <v>9.1832229580573951E-2</v>
      </c>
    </row>
    <row r="64" spans="1:13" ht="15" customHeight="1">
      <c r="A64" s="57"/>
      <c r="B64" s="25"/>
      <c r="C64" s="59" t="s">
        <v>11</v>
      </c>
      <c r="D64" s="29">
        <v>1187</v>
      </c>
      <c r="E64" s="30">
        <v>193</v>
      </c>
      <c r="F64" s="31">
        <v>111</v>
      </c>
      <c r="G64" s="31">
        <v>132</v>
      </c>
      <c r="H64" s="31">
        <v>83</v>
      </c>
      <c r="I64" s="31">
        <v>18</v>
      </c>
      <c r="J64" s="31">
        <v>17</v>
      </c>
      <c r="K64" s="31">
        <v>140</v>
      </c>
      <c r="L64" s="31">
        <v>559</v>
      </c>
      <c r="M64" s="31">
        <v>95</v>
      </c>
    </row>
    <row r="65" spans="1:13" ht="15" customHeight="1">
      <c r="A65" s="57"/>
      <c r="B65" s="25"/>
      <c r="C65" s="60"/>
      <c r="D65" s="32">
        <v>1</v>
      </c>
      <c r="E65" s="27">
        <v>0.16259477674810446</v>
      </c>
      <c r="F65" s="28">
        <v>9.3513058129738841E-2</v>
      </c>
      <c r="G65" s="28">
        <v>0.11120471777590564</v>
      </c>
      <c r="H65" s="28">
        <v>6.9924178601516424E-2</v>
      </c>
      <c r="I65" s="28">
        <v>1.5164279696714406E-2</v>
      </c>
      <c r="J65" s="28">
        <v>1.4321819713563605E-2</v>
      </c>
      <c r="K65" s="28">
        <v>0.11794439764111204</v>
      </c>
      <c r="L65" s="28">
        <v>0.47099999999999997</v>
      </c>
      <c r="M65" s="28">
        <v>8.0033698399326031E-2</v>
      </c>
    </row>
    <row r="66" spans="1:13" ht="15" customHeight="1">
      <c r="A66" s="57"/>
      <c r="B66" s="25"/>
      <c r="C66" s="59" t="s">
        <v>18</v>
      </c>
      <c r="D66" s="29">
        <v>2539</v>
      </c>
      <c r="E66" s="30">
        <v>314</v>
      </c>
      <c r="F66" s="31">
        <v>251</v>
      </c>
      <c r="G66" s="31">
        <v>183</v>
      </c>
      <c r="H66" s="31">
        <v>151</v>
      </c>
      <c r="I66" s="31">
        <v>29</v>
      </c>
      <c r="J66" s="31">
        <v>28</v>
      </c>
      <c r="K66" s="31">
        <v>193</v>
      </c>
      <c r="L66" s="31">
        <v>1451</v>
      </c>
      <c r="M66" s="31">
        <v>193</v>
      </c>
    </row>
    <row r="67" spans="1:13" ht="15" customHeight="1">
      <c r="A67" s="57"/>
      <c r="B67" s="43"/>
      <c r="C67" s="61"/>
      <c r="D67" s="44">
        <v>1</v>
      </c>
      <c r="E67" s="45">
        <v>0.12367073651043718</v>
      </c>
      <c r="F67" s="46">
        <v>9.8857818038597875E-2</v>
      </c>
      <c r="G67" s="46">
        <v>7.2075620322961789E-2</v>
      </c>
      <c r="H67" s="46">
        <v>5.9472233162662466E-2</v>
      </c>
      <c r="I67" s="46">
        <v>1.1421819614021268E-2</v>
      </c>
      <c r="J67" s="46">
        <v>1.1027963765261915E-2</v>
      </c>
      <c r="K67" s="46">
        <v>7.6014178810555333E-2</v>
      </c>
      <c r="L67" s="46">
        <v>0.57099999999999995</v>
      </c>
      <c r="M67" s="46">
        <v>7.6014178810555333E-2</v>
      </c>
    </row>
    <row r="68" spans="1:13" ht="15" customHeight="1">
      <c r="A68" s="57"/>
      <c r="B68" s="25" t="s">
        <v>206</v>
      </c>
      <c r="C68" s="67" t="s">
        <v>233</v>
      </c>
      <c r="D68" s="22">
        <v>2952</v>
      </c>
      <c r="E68" s="23">
        <v>695</v>
      </c>
      <c r="F68" s="24">
        <v>319</v>
      </c>
      <c r="G68" s="24">
        <v>385</v>
      </c>
      <c r="H68" s="24">
        <v>340</v>
      </c>
      <c r="I68" s="24">
        <v>75</v>
      </c>
      <c r="J68" s="24">
        <v>117</v>
      </c>
      <c r="K68" s="24">
        <v>131</v>
      </c>
      <c r="L68" s="24">
        <v>1188</v>
      </c>
      <c r="M68" s="24">
        <v>269</v>
      </c>
    </row>
    <row r="69" spans="1:13" ht="15" customHeight="1">
      <c r="A69" s="57"/>
      <c r="B69" s="25"/>
      <c r="C69" s="60"/>
      <c r="D69" s="32">
        <v>1</v>
      </c>
      <c r="E69" s="27">
        <v>0.23543360433604335</v>
      </c>
      <c r="F69" s="28">
        <v>0.10806233062330624</v>
      </c>
      <c r="G69" s="28">
        <v>0.13042005420054201</v>
      </c>
      <c r="H69" s="28">
        <v>0.11517615176151762</v>
      </c>
      <c r="I69" s="28">
        <v>2.540650406504065E-2</v>
      </c>
      <c r="J69" s="28">
        <v>3.9634146341463415E-2</v>
      </c>
      <c r="K69" s="28">
        <v>4.4376693766937668E-2</v>
      </c>
      <c r="L69" s="28">
        <v>0.40200000000000002</v>
      </c>
      <c r="M69" s="28">
        <v>9.1124661246612462E-2</v>
      </c>
    </row>
    <row r="70" spans="1:13" ht="15" customHeight="1">
      <c r="A70" s="57"/>
      <c r="B70" s="25"/>
      <c r="C70" s="59" t="s">
        <v>234</v>
      </c>
      <c r="D70" s="29">
        <v>2912</v>
      </c>
      <c r="E70" s="30">
        <v>583</v>
      </c>
      <c r="F70" s="31">
        <v>301</v>
      </c>
      <c r="G70" s="31">
        <v>325</v>
      </c>
      <c r="H70" s="31">
        <v>246</v>
      </c>
      <c r="I70" s="31">
        <v>49</v>
      </c>
      <c r="J70" s="31">
        <v>72</v>
      </c>
      <c r="K70" s="31">
        <v>174</v>
      </c>
      <c r="L70" s="31">
        <v>1308</v>
      </c>
      <c r="M70" s="31">
        <v>270</v>
      </c>
    </row>
    <row r="71" spans="1:13" ht="15" customHeight="1">
      <c r="A71" s="57"/>
      <c r="B71" s="25"/>
      <c r="C71" s="60"/>
      <c r="D71" s="32">
        <v>1</v>
      </c>
      <c r="E71" s="27">
        <v>0.20020604395604397</v>
      </c>
      <c r="F71" s="28">
        <v>0.10336538461538461</v>
      </c>
      <c r="G71" s="28">
        <v>0.11160714285714286</v>
      </c>
      <c r="H71" s="28">
        <v>8.4478021978021983E-2</v>
      </c>
      <c r="I71" s="28">
        <v>1.6826923076923076E-2</v>
      </c>
      <c r="J71" s="28">
        <v>2.4725274725274724E-2</v>
      </c>
      <c r="K71" s="28">
        <v>5.9752747252747256E-2</v>
      </c>
      <c r="L71" s="28">
        <v>0.44900000000000001</v>
      </c>
      <c r="M71" s="28">
        <v>9.2719780219780223E-2</v>
      </c>
    </row>
    <row r="72" spans="1:13" ht="15" customHeight="1">
      <c r="A72" s="57"/>
      <c r="B72" s="25"/>
      <c r="C72" s="59" t="s">
        <v>235</v>
      </c>
      <c r="D72" s="29">
        <v>3812</v>
      </c>
      <c r="E72" s="30">
        <v>713</v>
      </c>
      <c r="F72" s="31">
        <v>357</v>
      </c>
      <c r="G72" s="31">
        <v>352</v>
      </c>
      <c r="H72" s="31">
        <v>232</v>
      </c>
      <c r="I72" s="31">
        <v>48</v>
      </c>
      <c r="J72" s="31">
        <v>44</v>
      </c>
      <c r="K72" s="31">
        <v>289</v>
      </c>
      <c r="L72" s="31">
        <v>1891</v>
      </c>
      <c r="M72" s="31">
        <v>331</v>
      </c>
    </row>
    <row r="73" spans="1:13" ht="15" customHeight="1">
      <c r="A73" s="57"/>
      <c r="B73" s="25"/>
      <c r="C73" s="60"/>
      <c r="D73" s="32">
        <v>1</v>
      </c>
      <c r="E73" s="27">
        <v>0.18704092339979014</v>
      </c>
      <c r="F73" s="28">
        <v>9.3651626442812178E-2</v>
      </c>
      <c r="G73" s="28">
        <v>9.2339979013641132E-2</v>
      </c>
      <c r="H73" s="28">
        <v>6.0860440713536204E-2</v>
      </c>
      <c r="I73" s="28">
        <v>1.2591815320041973E-2</v>
      </c>
      <c r="J73" s="28">
        <v>1.1542497376705142E-2</v>
      </c>
      <c r="K73" s="28">
        <v>7.581322140608604E-2</v>
      </c>
      <c r="L73" s="28">
        <v>0.496</v>
      </c>
      <c r="M73" s="28">
        <v>8.6831059811122768E-2</v>
      </c>
    </row>
    <row r="74" spans="1:13" ht="15" customHeight="1">
      <c r="A74" s="57"/>
      <c r="B74" s="25"/>
      <c r="C74" s="59" t="s">
        <v>236</v>
      </c>
      <c r="D74" s="29">
        <v>2750</v>
      </c>
      <c r="E74" s="30">
        <v>417</v>
      </c>
      <c r="F74" s="31">
        <v>217</v>
      </c>
      <c r="G74" s="31">
        <v>183</v>
      </c>
      <c r="H74" s="31">
        <v>126</v>
      </c>
      <c r="I74" s="31">
        <v>14</v>
      </c>
      <c r="J74" s="31">
        <v>14</v>
      </c>
      <c r="K74" s="31">
        <v>296</v>
      </c>
      <c r="L74" s="31">
        <v>1454</v>
      </c>
      <c r="M74" s="31">
        <v>295</v>
      </c>
    </row>
    <row r="75" spans="1:13" ht="15" customHeight="1">
      <c r="A75" s="57"/>
      <c r="B75" s="25"/>
      <c r="C75" s="60"/>
      <c r="D75" s="32">
        <v>1</v>
      </c>
      <c r="E75" s="27">
        <v>0.15163636363636362</v>
      </c>
      <c r="F75" s="28">
        <v>7.8909090909090915E-2</v>
      </c>
      <c r="G75" s="28">
        <v>6.6545454545454547E-2</v>
      </c>
      <c r="H75" s="28">
        <v>4.581818181818182E-2</v>
      </c>
      <c r="I75" s="28">
        <v>5.0909090909090913E-3</v>
      </c>
      <c r="J75" s="28">
        <v>5.0909090909090913E-3</v>
      </c>
      <c r="K75" s="28">
        <v>0.10763636363636364</v>
      </c>
      <c r="L75" s="28">
        <v>0.52900000000000003</v>
      </c>
      <c r="M75" s="28">
        <v>0.10727272727272727</v>
      </c>
    </row>
    <row r="76" spans="1:13" ht="15" customHeight="1">
      <c r="A76" s="57"/>
      <c r="B76" s="25"/>
      <c r="C76" s="59" t="s">
        <v>237</v>
      </c>
      <c r="D76" s="29">
        <v>1585</v>
      </c>
      <c r="E76" s="30">
        <v>169</v>
      </c>
      <c r="F76" s="31">
        <v>120</v>
      </c>
      <c r="G76" s="31">
        <v>84</v>
      </c>
      <c r="H76" s="31">
        <v>55</v>
      </c>
      <c r="I76" s="31">
        <v>7</v>
      </c>
      <c r="J76" s="31">
        <v>8</v>
      </c>
      <c r="K76" s="31">
        <v>230</v>
      </c>
      <c r="L76" s="31">
        <v>828</v>
      </c>
      <c r="M76" s="31">
        <v>200</v>
      </c>
    </row>
    <row r="77" spans="1:13" ht="15" customHeight="1">
      <c r="A77" s="57"/>
      <c r="B77" s="25"/>
      <c r="C77" s="60"/>
      <c r="D77" s="32">
        <v>1</v>
      </c>
      <c r="E77" s="27">
        <v>0.10662460567823344</v>
      </c>
      <c r="F77" s="28">
        <v>7.5709779179810727E-2</v>
      </c>
      <c r="G77" s="28">
        <v>5.2996845425867509E-2</v>
      </c>
      <c r="H77" s="28">
        <v>3.4700315457413249E-2</v>
      </c>
      <c r="I77" s="28">
        <v>4.4164037854889588E-3</v>
      </c>
      <c r="J77" s="28">
        <v>5.0473186119873821E-3</v>
      </c>
      <c r="K77" s="28">
        <v>0.14511041009463724</v>
      </c>
      <c r="L77" s="28">
        <v>0.52200000000000002</v>
      </c>
      <c r="M77" s="28">
        <v>0.12618296529968454</v>
      </c>
    </row>
    <row r="78" spans="1:13" ht="15" customHeight="1">
      <c r="A78" s="57"/>
      <c r="B78" s="25"/>
      <c r="C78" s="59" t="s">
        <v>238</v>
      </c>
      <c r="D78" s="29">
        <v>1329</v>
      </c>
      <c r="E78" s="30">
        <v>120</v>
      </c>
      <c r="F78" s="31">
        <v>74</v>
      </c>
      <c r="G78" s="31">
        <v>58</v>
      </c>
      <c r="H78" s="31">
        <v>40</v>
      </c>
      <c r="I78" s="31">
        <v>1</v>
      </c>
      <c r="J78" s="31">
        <v>3</v>
      </c>
      <c r="K78" s="31">
        <v>206</v>
      </c>
      <c r="L78" s="31">
        <v>694</v>
      </c>
      <c r="M78" s="31">
        <v>206</v>
      </c>
    </row>
    <row r="79" spans="1:13" ht="15" customHeight="1">
      <c r="A79" s="57"/>
      <c r="B79" s="25"/>
      <c r="C79" s="60"/>
      <c r="D79" s="32">
        <v>1</v>
      </c>
      <c r="E79" s="27">
        <v>9.0293453724604969E-2</v>
      </c>
      <c r="F79" s="28">
        <v>5.568096313017306E-2</v>
      </c>
      <c r="G79" s="28">
        <v>4.3641835966892403E-2</v>
      </c>
      <c r="H79" s="28">
        <v>3.0097817908201655E-2</v>
      </c>
      <c r="I79" s="28">
        <v>7.5244544770504136E-4</v>
      </c>
      <c r="J79" s="28">
        <v>2.257336343115124E-3</v>
      </c>
      <c r="K79" s="28">
        <v>0.15500376222723852</v>
      </c>
      <c r="L79" s="28">
        <v>0.52200000000000002</v>
      </c>
      <c r="M79" s="28">
        <v>0.15500376222723852</v>
      </c>
    </row>
    <row r="80" spans="1:13" ht="15" customHeight="1">
      <c r="A80" s="57"/>
      <c r="B80" s="25"/>
      <c r="C80" s="59" t="s">
        <v>239</v>
      </c>
      <c r="D80" s="29">
        <v>686</v>
      </c>
      <c r="E80" s="30">
        <v>55</v>
      </c>
      <c r="F80" s="31">
        <v>40</v>
      </c>
      <c r="G80" s="31">
        <v>35</v>
      </c>
      <c r="H80" s="31">
        <v>24</v>
      </c>
      <c r="I80" s="31">
        <v>4</v>
      </c>
      <c r="J80" s="31">
        <v>4</v>
      </c>
      <c r="K80" s="31">
        <v>112</v>
      </c>
      <c r="L80" s="31">
        <v>331</v>
      </c>
      <c r="M80" s="31">
        <v>133</v>
      </c>
    </row>
    <row r="81" spans="1:13" ht="15" customHeight="1">
      <c r="A81" s="57"/>
      <c r="B81" s="25"/>
      <c r="C81" s="60"/>
      <c r="D81" s="32">
        <v>1</v>
      </c>
      <c r="E81" s="27">
        <v>8.0174927113702624E-2</v>
      </c>
      <c r="F81" s="28">
        <v>5.8309037900874633E-2</v>
      </c>
      <c r="G81" s="28">
        <v>5.1020408163265307E-2</v>
      </c>
      <c r="H81" s="28">
        <v>3.4985422740524783E-2</v>
      </c>
      <c r="I81" s="28">
        <v>5.8309037900874635E-3</v>
      </c>
      <c r="J81" s="28">
        <v>5.8309037900874635E-3</v>
      </c>
      <c r="K81" s="28">
        <v>0.16326530612244897</v>
      </c>
      <c r="L81" s="28">
        <v>0.48299999999999998</v>
      </c>
      <c r="M81" s="28">
        <v>0.19387755102040816</v>
      </c>
    </row>
    <row r="82" spans="1:13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</row>
    <row r="83" spans="1:13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</row>
    <row r="84" spans="1:13" ht="15" customHeight="1">
      <c r="A84" s="57"/>
      <c r="B84" s="25" t="s">
        <v>240</v>
      </c>
      <c r="C84" s="67" t="s">
        <v>241</v>
      </c>
      <c r="D84" s="22">
        <v>4187</v>
      </c>
      <c r="E84" s="23">
        <v>962</v>
      </c>
      <c r="F84" s="24">
        <v>396</v>
      </c>
      <c r="G84" s="24">
        <v>470</v>
      </c>
      <c r="H84" s="24">
        <v>438</v>
      </c>
      <c r="I84" s="24">
        <v>93</v>
      </c>
      <c r="J84" s="24">
        <v>136</v>
      </c>
      <c r="K84" s="24">
        <v>300</v>
      </c>
      <c r="L84" s="24">
        <v>1706</v>
      </c>
      <c r="M84" s="24">
        <v>436</v>
      </c>
    </row>
    <row r="85" spans="1:13" ht="15" customHeight="1">
      <c r="A85" s="57"/>
      <c r="B85" s="25" t="s">
        <v>242</v>
      </c>
      <c r="C85" s="60"/>
      <c r="D85" s="32">
        <v>1</v>
      </c>
      <c r="E85" s="27">
        <v>0.22975877716742299</v>
      </c>
      <c r="F85" s="28">
        <v>9.4578457129209453E-2</v>
      </c>
      <c r="G85" s="28">
        <v>0.11225220921901123</v>
      </c>
      <c r="H85" s="28">
        <v>0.10460950561261047</v>
      </c>
      <c r="I85" s="28">
        <v>2.2211607356102222E-2</v>
      </c>
      <c r="J85" s="28">
        <v>3.2481490327203245E-2</v>
      </c>
      <c r="K85" s="28">
        <v>7.1650346310007162E-2</v>
      </c>
      <c r="L85" s="28">
        <v>0.40699999999999997</v>
      </c>
      <c r="M85" s="28">
        <v>0.10413183663721041</v>
      </c>
    </row>
    <row r="86" spans="1:13" ht="15" customHeight="1">
      <c r="A86" s="57"/>
      <c r="B86" s="25" t="s">
        <v>243</v>
      </c>
      <c r="C86" s="59" t="s">
        <v>244</v>
      </c>
      <c r="D86" s="29">
        <v>3737</v>
      </c>
      <c r="E86" s="30">
        <v>670</v>
      </c>
      <c r="F86" s="31">
        <v>369</v>
      </c>
      <c r="G86" s="31">
        <v>368</v>
      </c>
      <c r="H86" s="31">
        <v>251</v>
      </c>
      <c r="I86" s="31">
        <v>46</v>
      </c>
      <c r="J86" s="31">
        <v>66</v>
      </c>
      <c r="K86" s="31">
        <v>284</v>
      </c>
      <c r="L86" s="31">
        <v>1755</v>
      </c>
      <c r="M86" s="31">
        <v>371</v>
      </c>
    </row>
    <row r="87" spans="1:13" ht="15" customHeight="1">
      <c r="A87" s="57"/>
      <c r="B87" s="25"/>
      <c r="C87" s="60"/>
      <c r="D87" s="32">
        <v>1</v>
      </c>
      <c r="E87" s="27">
        <v>0.17928819909017929</v>
      </c>
      <c r="F87" s="28">
        <v>9.8742306663098744E-2</v>
      </c>
      <c r="G87" s="28">
        <v>9.8474712336098474E-2</v>
      </c>
      <c r="H87" s="28">
        <v>6.7166176077067166E-2</v>
      </c>
      <c r="I87" s="28">
        <v>1.2309339042012309E-2</v>
      </c>
      <c r="J87" s="28">
        <v>1.7661225582017662E-2</v>
      </c>
      <c r="K87" s="28">
        <v>7.5996788868075996E-2</v>
      </c>
      <c r="L87" s="28">
        <v>0.47</v>
      </c>
      <c r="M87" s="28">
        <v>9.9277495317099271E-2</v>
      </c>
    </row>
    <row r="88" spans="1:13" ht="15" customHeight="1">
      <c r="A88" s="57"/>
      <c r="B88" s="25"/>
      <c r="C88" s="59" t="s">
        <v>245</v>
      </c>
      <c r="D88" s="29">
        <v>2220</v>
      </c>
      <c r="E88" s="30">
        <v>358</v>
      </c>
      <c r="F88" s="31">
        <v>201</v>
      </c>
      <c r="G88" s="31">
        <v>192</v>
      </c>
      <c r="H88" s="31">
        <v>108</v>
      </c>
      <c r="I88" s="31">
        <v>19</v>
      </c>
      <c r="J88" s="31">
        <v>16</v>
      </c>
      <c r="K88" s="31">
        <v>193</v>
      </c>
      <c r="L88" s="31">
        <v>1165</v>
      </c>
      <c r="M88" s="31">
        <v>193</v>
      </c>
    </row>
    <row r="89" spans="1:13" ht="15" customHeight="1">
      <c r="A89" s="57"/>
      <c r="B89" s="25"/>
      <c r="C89" s="60"/>
      <c r="D89" s="32">
        <v>1</v>
      </c>
      <c r="E89" s="27">
        <v>0.16126126126126125</v>
      </c>
      <c r="F89" s="28">
        <v>9.0540540540540546E-2</v>
      </c>
      <c r="G89" s="28">
        <v>8.6486486486486491E-2</v>
      </c>
      <c r="H89" s="28">
        <v>4.8648648648648651E-2</v>
      </c>
      <c r="I89" s="28">
        <v>8.5585585585585579E-3</v>
      </c>
      <c r="J89" s="28">
        <v>7.2072072072072073E-3</v>
      </c>
      <c r="K89" s="28">
        <v>8.6936936936936937E-2</v>
      </c>
      <c r="L89" s="28">
        <v>0.52500000000000002</v>
      </c>
      <c r="M89" s="28">
        <v>8.6936936936936937E-2</v>
      </c>
    </row>
    <row r="90" spans="1:13" ht="15" customHeight="1">
      <c r="A90" s="57"/>
      <c r="B90" s="25"/>
      <c r="C90" s="59" t="s">
        <v>246</v>
      </c>
      <c r="D90" s="29">
        <v>3166</v>
      </c>
      <c r="E90" s="30">
        <v>475</v>
      </c>
      <c r="F90" s="31">
        <v>271</v>
      </c>
      <c r="G90" s="31">
        <v>236</v>
      </c>
      <c r="H90" s="31">
        <v>154</v>
      </c>
      <c r="I90" s="31">
        <v>25</v>
      </c>
      <c r="J90" s="31">
        <v>32</v>
      </c>
      <c r="K90" s="31">
        <v>308</v>
      </c>
      <c r="L90" s="31">
        <v>1633</v>
      </c>
      <c r="M90" s="31">
        <v>334</v>
      </c>
    </row>
    <row r="91" spans="1:13" ht="15" customHeight="1">
      <c r="A91" s="57"/>
      <c r="B91" s="25"/>
      <c r="C91" s="60"/>
      <c r="D91" s="32">
        <v>1</v>
      </c>
      <c r="E91" s="27">
        <v>0.15003158559696778</v>
      </c>
      <c r="F91" s="28">
        <v>8.5596967782691089E-2</v>
      </c>
      <c r="G91" s="28">
        <v>7.4542008843967153E-2</v>
      </c>
      <c r="H91" s="28">
        <v>4.8641819330385347E-2</v>
      </c>
      <c r="I91" s="28">
        <v>7.896399241945672E-3</v>
      </c>
      <c r="J91" s="28">
        <v>1.010739102969046E-2</v>
      </c>
      <c r="K91" s="28">
        <v>9.7283638660770694E-2</v>
      </c>
      <c r="L91" s="28">
        <v>0.51600000000000001</v>
      </c>
      <c r="M91" s="28">
        <v>0.10549589387239419</v>
      </c>
    </row>
    <row r="92" spans="1:13" ht="15" customHeight="1">
      <c r="A92" s="57"/>
      <c r="B92" s="25"/>
      <c r="C92" s="59" t="s">
        <v>247</v>
      </c>
      <c r="D92" s="29">
        <v>1639</v>
      </c>
      <c r="E92" s="30">
        <v>175</v>
      </c>
      <c r="F92" s="31">
        <v>108</v>
      </c>
      <c r="G92" s="31">
        <v>86</v>
      </c>
      <c r="H92" s="31">
        <v>56</v>
      </c>
      <c r="I92" s="31">
        <v>5</v>
      </c>
      <c r="J92" s="31">
        <v>3</v>
      </c>
      <c r="K92" s="31">
        <v>209</v>
      </c>
      <c r="L92" s="31">
        <v>887</v>
      </c>
      <c r="M92" s="31">
        <v>216</v>
      </c>
    </row>
    <row r="93" spans="1:13" ht="15" customHeight="1">
      <c r="A93" s="57"/>
      <c r="B93" s="25"/>
      <c r="C93" s="60"/>
      <c r="D93" s="32">
        <v>1</v>
      </c>
      <c r="E93" s="27">
        <v>0.10677242220866381</v>
      </c>
      <c r="F93" s="28">
        <v>6.5893837705918237E-2</v>
      </c>
      <c r="G93" s="28">
        <v>5.2471018913971934E-2</v>
      </c>
      <c r="H93" s="28">
        <v>3.4167175106772425E-2</v>
      </c>
      <c r="I93" s="28">
        <v>3.0506406345332522E-3</v>
      </c>
      <c r="J93" s="28">
        <v>1.8303843807199512E-3</v>
      </c>
      <c r="K93" s="28">
        <v>0.12751677852348994</v>
      </c>
      <c r="L93" s="28">
        <v>0.54100000000000004</v>
      </c>
      <c r="M93" s="28">
        <v>0.13178767541183647</v>
      </c>
    </row>
    <row r="94" spans="1:13" ht="15" customHeight="1">
      <c r="A94" s="57"/>
      <c r="B94" s="25"/>
      <c r="C94" s="59" t="s">
        <v>248</v>
      </c>
      <c r="D94" s="29">
        <v>403</v>
      </c>
      <c r="E94" s="30">
        <v>30</v>
      </c>
      <c r="F94" s="31">
        <v>29</v>
      </c>
      <c r="G94" s="31">
        <v>22</v>
      </c>
      <c r="H94" s="31">
        <v>17</v>
      </c>
      <c r="I94" s="31">
        <v>4</v>
      </c>
      <c r="J94" s="31">
        <v>2</v>
      </c>
      <c r="K94" s="31">
        <v>50</v>
      </c>
      <c r="L94" s="31">
        <v>231</v>
      </c>
      <c r="M94" s="31">
        <v>48</v>
      </c>
    </row>
    <row r="95" spans="1:13" ht="15" customHeight="1">
      <c r="A95" s="57"/>
      <c r="B95" s="25"/>
      <c r="C95" s="60"/>
      <c r="D95" s="32">
        <v>1</v>
      </c>
      <c r="E95" s="27">
        <v>7.4441687344913146E-2</v>
      </c>
      <c r="F95" s="28">
        <v>7.1960297766749379E-2</v>
      </c>
      <c r="G95" s="28">
        <v>5.4590570719602979E-2</v>
      </c>
      <c r="H95" s="28">
        <v>4.2183622828784122E-2</v>
      </c>
      <c r="I95" s="28">
        <v>9.9255583126550868E-3</v>
      </c>
      <c r="J95" s="28">
        <v>4.9627791563275434E-3</v>
      </c>
      <c r="K95" s="28">
        <v>0.12406947890818859</v>
      </c>
      <c r="L95" s="28">
        <v>0.57299999999999995</v>
      </c>
      <c r="M95" s="28">
        <v>0.11910669975186104</v>
      </c>
    </row>
    <row r="96" spans="1:13" ht="15" customHeight="1">
      <c r="A96" s="57"/>
      <c r="B96" s="25"/>
      <c r="C96" s="59" t="s">
        <v>249</v>
      </c>
      <c r="D96" s="29">
        <v>373</v>
      </c>
      <c r="E96" s="30">
        <v>40</v>
      </c>
      <c r="F96" s="31">
        <v>22</v>
      </c>
      <c r="G96" s="31">
        <v>22</v>
      </c>
      <c r="H96" s="31">
        <v>8</v>
      </c>
      <c r="I96" s="31">
        <v>0</v>
      </c>
      <c r="J96" s="31">
        <v>0</v>
      </c>
      <c r="K96" s="31">
        <v>63</v>
      </c>
      <c r="L96" s="31">
        <v>179</v>
      </c>
      <c r="M96" s="31">
        <v>59</v>
      </c>
    </row>
    <row r="97" spans="1:13" ht="15" customHeight="1">
      <c r="A97" s="57"/>
      <c r="B97" s="25"/>
      <c r="C97" s="60"/>
      <c r="D97" s="32">
        <v>1</v>
      </c>
      <c r="E97" s="27">
        <v>0.10723860589812333</v>
      </c>
      <c r="F97" s="28">
        <v>5.8981233243967826E-2</v>
      </c>
      <c r="G97" s="28">
        <v>5.8981233243967826E-2</v>
      </c>
      <c r="H97" s="28">
        <v>2.1447721179624665E-2</v>
      </c>
      <c r="I97" s="28">
        <v>0</v>
      </c>
      <c r="J97" s="28">
        <v>0</v>
      </c>
      <c r="K97" s="28">
        <v>0.16890080428954424</v>
      </c>
      <c r="L97" s="28">
        <v>0.48</v>
      </c>
      <c r="M97" s="28">
        <v>0.1581769436997319</v>
      </c>
    </row>
    <row r="98" spans="1:13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3</v>
      </c>
      <c r="H98" s="31">
        <v>3</v>
      </c>
      <c r="I98" s="31">
        <v>0</v>
      </c>
      <c r="J98" s="31">
        <v>1</v>
      </c>
      <c r="K98" s="31">
        <v>8</v>
      </c>
      <c r="L98" s="31">
        <v>14</v>
      </c>
      <c r="M98" s="31">
        <v>5</v>
      </c>
    </row>
    <row r="99" spans="1:13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0.10714285714285714</v>
      </c>
      <c r="H99" s="28">
        <v>0.10714285714285714</v>
      </c>
      <c r="I99" s="28">
        <v>0</v>
      </c>
      <c r="J99" s="28">
        <v>3.5714285714285712E-2</v>
      </c>
      <c r="K99" s="28">
        <v>0.2857142857142857</v>
      </c>
      <c r="L99" s="28">
        <v>0.5</v>
      </c>
      <c r="M99" s="28">
        <v>0.17857142857142858</v>
      </c>
    </row>
    <row r="100" spans="1:13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1</v>
      </c>
      <c r="I100" s="31">
        <v>1</v>
      </c>
      <c r="J100" s="31">
        <v>0</v>
      </c>
      <c r="K100" s="31">
        <v>0</v>
      </c>
      <c r="L100" s="31">
        <v>0</v>
      </c>
      <c r="M100" s="31">
        <v>0</v>
      </c>
    </row>
    <row r="101" spans="1:13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1</v>
      </c>
      <c r="J101" s="46">
        <v>0</v>
      </c>
      <c r="K101" s="46">
        <v>0</v>
      </c>
      <c r="L101" s="46">
        <v>0</v>
      </c>
      <c r="M101" s="46">
        <v>0</v>
      </c>
    </row>
    <row r="102" spans="1:13" ht="15" customHeight="1">
      <c r="C102"/>
    </row>
    <row r="103" spans="1:13" ht="12" hidden="1" customHeight="1">
      <c r="C103"/>
    </row>
    <row r="104" spans="1:13" ht="12" hidden="1" customHeight="1">
      <c r="C104"/>
    </row>
    <row r="105" spans="1:13" ht="12" hidden="1" customHeight="1">
      <c r="C105"/>
    </row>
    <row r="106" spans="1:13" ht="12" hidden="1" customHeight="1">
      <c r="C106"/>
    </row>
    <row r="107" spans="1:13" ht="12" hidden="1" customHeight="1">
      <c r="C107"/>
    </row>
    <row r="108" spans="1:13" ht="12" hidden="1" customHeight="1">
      <c r="C108"/>
    </row>
    <row r="109" spans="1:13" ht="12" hidden="1" customHeight="1">
      <c r="C109"/>
    </row>
    <row r="110" spans="1:13" ht="12" hidden="1" customHeight="1">
      <c r="C110"/>
    </row>
    <row r="111" spans="1:13" ht="12" hidden="1" customHeight="1">
      <c r="C111"/>
    </row>
    <row r="112" spans="1:13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M9">
    <cfRule type="top10" dxfId="459" priority="56" rank="1"/>
  </conditionalFormatting>
  <conditionalFormatting sqref="E67:M67">
    <cfRule type="top10" dxfId="458" priority="49" rank="1"/>
  </conditionalFormatting>
  <conditionalFormatting sqref="E65:M65">
    <cfRule type="top10" dxfId="457" priority="48" rank="1"/>
  </conditionalFormatting>
  <conditionalFormatting sqref="E63:M63">
    <cfRule type="top10" dxfId="456" priority="47" rank="1"/>
  </conditionalFormatting>
  <conditionalFormatting sqref="E61:M61">
    <cfRule type="top10" dxfId="455" priority="46" rank="1"/>
  </conditionalFormatting>
  <conditionalFormatting sqref="E59:M59">
    <cfRule type="top10" dxfId="454" priority="45" rank="1"/>
  </conditionalFormatting>
  <conditionalFormatting sqref="E57:M57">
    <cfRule type="top10" dxfId="453" priority="44" rank="1"/>
  </conditionalFormatting>
  <conditionalFormatting sqref="E55:M55">
    <cfRule type="top10" dxfId="452" priority="43" rank="1"/>
  </conditionalFormatting>
  <conditionalFormatting sqref="E53:M53">
    <cfRule type="top10" dxfId="451" priority="42" rank="1"/>
  </conditionalFormatting>
  <conditionalFormatting sqref="E51:M51">
    <cfRule type="top10" dxfId="450" priority="41" rank="1"/>
  </conditionalFormatting>
  <conditionalFormatting sqref="E49:M49">
    <cfRule type="top10" dxfId="449" priority="40" rank="1"/>
  </conditionalFormatting>
  <conditionalFormatting sqref="E47:M47">
    <cfRule type="top10" dxfId="448" priority="39" rank="1"/>
  </conditionalFormatting>
  <conditionalFormatting sqref="E45:M45">
    <cfRule type="top10" dxfId="447" priority="38" rank="1"/>
  </conditionalFormatting>
  <conditionalFormatting sqref="E43:M43">
    <cfRule type="top10" dxfId="446" priority="37" rank="1"/>
  </conditionalFormatting>
  <conditionalFormatting sqref="E41:M41">
    <cfRule type="top10" dxfId="445" priority="36" rank="1"/>
  </conditionalFormatting>
  <conditionalFormatting sqref="E39:M39">
    <cfRule type="top10" dxfId="444" priority="35" rank="1"/>
  </conditionalFormatting>
  <conditionalFormatting sqref="E37:M37">
    <cfRule type="top10" dxfId="443" priority="34" rank="1"/>
  </conditionalFormatting>
  <conditionalFormatting sqref="E35:M35">
    <cfRule type="top10" dxfId="442" priority="32" rank="1"/>
  </conditionalFormatting>
  <conditionalFormatting sqref="E33:M33">
    <cfRule type="top10" dxfId="441" priority="31" rank="1"/>
  </conditionalFormatting>
  <conditionalFormatting sqref="E31:M31">
    <cfRule type="top10" dxfId="440" priority="30" rank="1"/>
  </conditionalFormatting>
  <conditionalFormatting sqref="E29:M29">
    <cfRule type="top10" dxfId="439" priority="29" rank="1"/>
  </conditionalFormatting>
  <conditionalFormatting sqref="E27:M27">
    <cfRule type="top10" dxfId="438" priority="28" rank="1"/>
  </conditionalFormatting>
  <conditionalFormatting sqref="E21:M21">
    <cfRule type="top10" dxfId="437" priority="27" rank="1"/>
  </conditionalFormatting>
  <conditionalFormatting sqref="E19:M19">
    <cfRule type="top10" dxfId="436" priority="26" rank="1"/>
  </conditionalFormatting>
  <conditionalFormatting sqref="E17:M17">
    <cfRule type="top10" dxfId="435" priority="25" rank="1"/>
  </conditionalFormatting>
  <conditionalFormatting sqref="E15:M15">
    <cfRule type="top10" dxfId="434" priority="24" rank="1"/>
  </conditionalFormatting>
  <conditionalFormatting sqref="E13:M13">
    <cfRule type="top10" dxfId="433" priority="23" rank="1"/>
  </conditionalFormatting>
  <conditionalFormatting sqref="E11:M11">
    <cfRule type="top10" dxfId="432" priority="22" rank="1"/>
  </conditionalFormatting>
  <conditionalFormatting sqref="E23:M23">
    <cfRule type="top10" dxfId="431" priority="21" rank="1"/>
  </conditionalFormatting>
  <conditionalFormatting sqref="E25:M25">
    <cfRule type="top10" dxfId="430" priority="20" rank="1"/>
  </conditionalFormatting>
  <conditionalFormatting sqref="E81:M81">
    <cfRule type="top10" dxfId="429" priority="17" rank="1"/>
  </conditionalFormatting>
  <conditionalFormatting sqref="E79:M79">
    <cfRule type="top10" dxfId="428" priority="16" rank="1"/>
  </conditionalFormatting>
  <conditionalFormatting sqref="E77:M77">
    <cfRule type="top10" dxfId="427" priority="15" rank="1"/>
  </conditionalFormatting>
  <conditionalFormatting sqref="E75:M75">
    <cfRule type="top10" dxfId="426" priority="14" rank="1"/>
  </conditionalFormatting>
  <conditionalFormatting sqref="E73:M73">
    <cfRule type="top10" dxfId="425" priority="13" rank="1"/>
  </conditionalFormatting>
  <conditionalFormatting sqref="E71:M71">
    <cfRule type="top10" dxfId="424" priority="12" rank="1"/>
  </conditionalFormatting>
  <conditionalFormatting sqref="E69:M69">
    <cfRule type="top10" dxfId="423" priority="11" rank="1"/>
  </conditionalFormatting>
  <conditionalFormatting sqref="E101:M101">
    <cfRule type="top10" dxfId="422" priority="9" rank="1"/>
  </conditionalFormatting>
  <conditionalFormatting sqref="E99:M99">
    <cfRule type="top10" dxfId="421" priority="8" rank="1"/>
  </conditionalFormatting>
  <conditionalFormatting sqref="E97:M97">
    <cfRule type="top10" dxfId="420" priority="7" rank="1"/>
  </conditionalFormatting>
  <conditionalFormatting sqref="E95:M95">
    <cfRule type="top10" dxfId="419" priority="6" rank="1"/>
  </conditionalFormatting>
  <conditionalFormatting sqref="E93:M93">
    <cfRule type="top10" dxfId="418" priority="5" rank="1"/>
  </conditionalFormatting>
  <conditionalFormatting sqref="E91:M91">
    <cfRule type="top10" dxfId="417" priority="4" rank="1"/>
  </conditionalFormatting>
  <conditionalFormatting sqref="E89:M89">
    <cfRule type="top10" dxfId="416" priority="3" rank="1"/>
  </conditionalFormatting>
  <conditionalFormatting sqref="E87:M87">
    <cfRule type="top10" dxfId="415" priority="2" rank="1"/>
  </conditionalFormatting>
  <conditionalFormatting sqref="E85:M85">
    <cfRule type="top10" dxfId="41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2" width="8.625" style="3"/>
    <col min="13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6384" ht="15" customHeight="1">
      <c r="B2" s="3" t="s">
        <v>47</v>
      </c>
    </row>
    <row r="3" spans="1:16384" ht="15" customHeight="1">
      <c r="B3" s="3" t="s">
        <v>309</v>
      </c>
    </row>
    <row r="4" spans="1:16384" ht="15" customHeight="1">
      <c r="B4" s="3" t="s">
        <v>313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113</v>
      </c>
      <c r="F7" s="13" t="s">
        <v>114</v>
      </c>
      <c r="G7" s="13" t="s">
        <v>10</v>
      </c>
      <c r="H7" s="13" t="s">
        <v>115</v>
      </c>
      <c r="I7" s="13" t="s">
        <v>116</v>
      </c>
      <c r="J7" s="13" t="s">
        <v>31</v>
      </c>
      <c r="K7" s="13" t="s">
        <v>112</v>
      </c>
      <c r="L7" s="13" t="s">
        <v>44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1182</v>
      </c>
      <c r="F8" s="17">
        <v>2783</v>
      </c>
      <c r="G8" s="17">
        <v>9274</v>
      </c>
      <c r="H8" s="17">
        <v>4853</v>
      </c>
      <c r="I8" s="17">
        <v>3165</v>
      </c>
      <c r="J8" s="17">
        <v>1359</v>
      </c>
      <c r="K8" s="17">
        <v>2402</v>
      </c>
      <c r="L8" s="17">
        <v>907</v>
      </c>
    </row>
    <row r="9" spans="1:16384" ht="15" customHeight="1">
      <c r="A9" s="57"/>
      <c r="B9" s="64"/>
      <c r="C9" s="65"/>
      <c r="D9" s="18">
        <v>1</v>
      </c>
      <c r="E9" s="19">
        <v>7.3152617898254738E-2</v>
      </c>
      <c r="F9" s="20">
        <v>0.17223666295333581</v>
      </c>
      <c r="G9" s="20">
        <v>0.57395717291744031</v>
      </c>
      <c r="H9" s="20">
        <v>0.30034657754672606</v>
      </c>
      <c r="I9" s="20">
        <v>0.19587820274786483</v>
      </c>
      <c r="J9" s="20">
        <v>8.4106943928704048E-2</v>
      </c>
      <c r="K9" s="20">
        <v>0.14865701200643644</v>
      </c>
      <c r="L9" s="20">
        <v>5.6133184800099024E-2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352</v>
      </c>
      <c r="F10" s="24">
        <v>879</v>
      </c>
      <c r="G10" s="24">
        <v>2926</v>
      </c>
      <c r="H10" s="24">
        <v>1702</v>
      </c>
      <c r="I10" s="24">
        <v>1023</v>
      </c>
      <c r="J10" s="24">
        <v>369</v>
      </c>
      <c r="K10" s="24">
        <v>661</v>
      </c>
      <c r="L10" s="24">
        <v>285</v>
      </c>
    </row>
    <row r="11" spans="1:16384" ht="15" customHeight="1">
      <c r="A11" s="57"/>
      <c r="B11" s="25"/>
      <c r="C11" s="60"/>
      <c r="D11" s="26">
        <v>1</v>
      </c>
      <c r="E11" s="27">
        <v>7.0512820512820512E-2</v>
      </c>
      <c r="F11" s="28">
        <v>0.17608173076923078</v>
      </c>
      <c r="G11" s="28">
        <v>0.58613782051282048</v>
      </c>
      <c r="H11" s="28">
        <v>0.34094551282051283</v>
      </c>
      <c r="I11" s="28">
        <v>0.20492788461538461</v>
      </c>
      <c r="J11" s="28">
        <v>7.3918269230769232E-2</v>
      </c>
      <c r="K11" s="28">
        <v>0.13241185897435898</v>
      </c>
      <c r="L11" s="28">
        <v>5.7091346153846152E-2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809</v>
      </c>
      <c r="F12" s="31">
        <v>1880</v>
      </c>
      <c r="G12" s="31">
        <v>6239</v>
      </c>
      <c r="H12" s="31">
        <v>3119</v>
      </c>
      <c r="I12" s="31">
        <v>2120</v>
      </c>
      <c r="J12" s="31">
        <v>972</v>
      </c>
      <c r="K12" s="31">
        <v>1667</v>
      </c>
      <c r="L12" s="31">
        <v>614</v>
      </c>
    </row>
    <row r="13" spans="1:16384" ht="15" customHeight="1">
      <c r="A13" s="57"/>
      <c r="B13" s="43"/>
      <c r="C13" s="61"/>
      <c r="D13" s="44">
        <v>1</v>
      </c>
      <c r="E13" s="45">
        <v>7.4158951324594366E-2</v>
      </c>
      <c r="F13" s="46">
        <v>0.17233476945641213</v>
      </c>
      <c r="G13" s="46">
        <v>0.57191309927582734</v>
      </c>
      <c r="H13" s="46">
        <v>0.28591071592263267</v>
      </c>
      <c r="I13" s="46">
        <v>0.19433495279127327</v>
      </c>
      <c r="J13" s="46">
        <v>8.9100742506187547E-2</v>
      </c>
      <c r="K13" s="46">
        <v>0.15280960674672289</v>
      </c>
      <c r="L13" s="46">
        <v>5.628380236501971E-2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11</v>
      </c>
      <c r="F14" s="24">
        <v>48</v>
      </c>
      <c r="G14" s="24">
        <v>226</v>
      </c>
      <c r="H14" s="24">
        <v>112</v>
      </c>
      <c r="I14" s="24">
        <v>61</v>
      </c>
      <c r="J14" s="24">
        <v>30</v>
      </c>
      <c r="K14" s="24">
        <v>55</v>
      </c>
      <c r="L14" s="24">
        <v>14</v>
      </c>
    </row>
    <row r="15" spans="1:16384" ht="15" customHeight="1">
      <c r="A15" s="57"/>
      <c r="B15" s="25"/>
      <c r="C15" s="60"/>
      <c r="D15" s="32">
        <v>1</v>
      </c>
      <c r="E15" s="27">
        <v>3.0470914127423823E-2</v>
      </c>
      <c r="F15" s="28">
        <v>0.1329639889196676</v>
      </c>
      <c r="G15" s="28">
        <v>0.62603878116343492</v>
      </c>
      <c r="H15" s="28">
        <v>0.31024930747922436</v>
      </c>
      <c r="I15" s="28">
        <v>0.16897506925207756</v>
      </c>
      <c r="J15" s="28">
        <v>8.3102493074792241E-2</v>
      </c>
      <c r="K15" s="28">
        <v>0.1523545706371191</v>
      </c>
      <c r="L15" s="28">
        <v>3.8781163434903045E-2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</v>
      </c>
      <c r="F16" s="31">
        <v>117</v>
      </c>
      <c r="G16" s="31">
        <v>396</v>
      </c>
      <c r="H16" s="31">
        <v>212</v>
      </c>
      <c r="I16" s="31">
        <v>166</v>
      </c>
      <c r="J16" s="31">
        <v>57</v>
      </c>
      <c r="K16" s="31">
        <v>104</v>
      </c>
      <c r="L16" s="31">
        <v>42</v>
      </c>
    </row>
    <row r="17" spans="1:12" ht="15" customHeight="1">
      <c r="A17" s="57"/>
      <c r="B17" s="25"/>
      <c r="C17" s="60"/>
      <c r="D17" s="32">
        <v>1</v>
      </c>
      <c r="E17" s="27">
        <v>2.302158273381295E-2</v>
      </c>
      <c r="F17" s="28">
        <v>0.16834532374100719</v>
      </c>
      <c r="G17" s="28">
        <v>0.56978417266187054</v>
      </c>
      <c r="H17" s="28">
        <v>0.30503597122302156</v>
      </c>
      <c r="I17" s="28">
        <v>0.23884892086330936</v>
      </c>
      <c r="J17" s="28">
        <v>8.2014388489208639E-2</v>
      </c>
      <c r="K17" s="28">
        <v>0.14964028776978416</v>
      </c>
      <c r="L17" s="28">
        <v>6.0431654676258995E-2</v>
      </c>
    </row>
    <row r="18" spans="1:12" ht="15" customHeight="1">
      <c r="A18" s="57"/>
      <c r="B18" s="25"/>
      <c r="C18" s="59" t="s">
        <v>214</v>
      </c>
      <c r="D18" s="29">
        <v>867</v>
      </c>
      <c r="E18" s="30">
        <v>40</v>
      </c>
      <c r="F18" s="31">
        <v>123</v>
      </c>
      <c r="G18" s="31">
        <v>508</v>
      </c>
      <c r="H18" s="31">
        <v>274</v>
      </c>
      <c r="I18" s="31">
        <v>195</v>
      </c>
      <c r="J18" s="31">
        <v>84</v>
      </c>
      <c r="K18" s="31">
        <v>105</v>
      </c>
      <c r="L18" s="31">
        <v>52</v>
      </c>
    </row>
    <row r="19" spans="1:12" ht="15" customHeight="1">
      <c r="A19" s="57"/>
      <c r="B19" s="25"/>
      <c r="C19" s="60"/>
      <c r="D19" s="32">
        <v>1</v>
      </c>
      <c r="E19" s="27">
        <v>4.61361014994233E-2</v>
      </c>
      <c r="F19" s="28">
        <v>0.14186851211072665</v>
      </c>
      <c r="G19" s="28">
        <v>0.58592848904267592</v>
      </c>
      <c r="H19" s="28">
        <v>0.31603229527104959</v>
      </c>
      <c r="I19" s="28">
        <v>0.22491349480968859</v>
      </c>
      <c r="J19" s="28">
        <v>9.6885813148788927E-2</v>
      </c>
      <c r="K19" s="28">
        <v>0.12110726643598616</v>
      </c>
      <c r="L19" s="28">
        <v>5.9976931949250287E-2</v>
      </c>
    </row>
    <row r="20" spans="1:12" ht="15" customHeight="1">
      <c r="A20" s="57"/>
      <c r="B20" s="25"/>
      <c r="C20" s="59" t="s">
        <v>215</v>
      </c>
      <c r="D20" s="29">
        <v>1749</v>
      </c>
      <c r="E20" s="30">
        <v>132</v>
      </c>
      <c r="F20" s="31">
        <v>301</v>
      </c>
      <c r="G20" s="31">
        <v>1028</v>
      </c>
      <c r="H20" s="31">
        <v>556</v>
      </c>
      <c r="I20" s="31">
        <v>371</v>
      </c>
      <c r="J20" s="31">
        <v>124</v>
      </c>
      <c r="K20" s="31">
        <v>232</v>
      </c>
      <c r="L20" s="31">
        <v>106</v>
      </c>
    </row>
    <row r="21" spans="1:12" ht="15" customHeight="1">
      <c r="A21" s="57"/>
      <c r="B21" s="25"/>
      <c r="C21" s="60"/>
      <c r="D21" s="32">
        <v>1</v>
      </c>
      <c r="E21" s="27">
        <v>7.5471698113207544E-2</v>
      </c>
      <c r="F21" s="28">
        <v>0.17209834190966267</v>
      </c>
      <c r="G21" s="28">
        <v>0.58776443682104063</v>
      </c>
      <c r="H21" s="28">
        <v>0.31789594053744996</v>
      </c>
      <c r="I21" s="28">
        <v>0.21212121212121213</v>
      </c>
      <c r="J21" s="28">
        <v>7.0897655803316181E-2</v>
      </c>
      <c r="K21" s="28">
        <v>0.13264722698684964</v>
      </c>
      <c r="L21" s="28">
        <v>6.0606060606060608E-2</v>
      </c>
    </row>
    <row r="22" spans="1:12" ht="15" customHeight="1">
      <c r="A22" s="57"/>
      <c r="B22" s="25"/>
      <c r="C22" s="59" t="s">
        <v>216</v>
      </c>
      <c r="D22" s="29">
        <v>3564</v>
      </c>
      <c r="E22" s="30">
        <v>301</v>
      </c>
      <c r="F22" s="31">
        <v>654</v>
      </c>
      <c r="G22" s="31">
        <v>2080</v>
      </c>
      <c r="H22" s="31">
        <v>1119</v>
      </c>
      <c r="I22" s="31">
        <v>750</v>
      </c>
      <c r="J22" s="31">
        <v>294</v>
      </c>
      <c r="K22" s="31">
        <v>506</v>
      </c>
      <c r="L22" s="31">
        <v>171</v>
      </c>
    </row>
    <row r="23" spans="1:12" ht="15" customHeight="1">
      <c r="A23" s="57"/>
      <c r="B23" s="25"/>
      <c r="C23" s="60"/>
      <c r="D23" s="26">
        <v>1</v>
      </c>
      <c r="E23" s="27">
        <v>8.4455667789001126E-2</v>
      </c>
      <c r="F23" s="28">
        <v>0.1835016835016835</v>
      </c>
      <c r="G23" s="28">
        <v>0.58361391694725029</v>
      </c>
      <c r="H23" s="28">
        <v>0.31397306397306396</v>
      </c>
      <c r="I23" s="28">
        <v>0.21043771043771045</v>
      </c>
      <c r="J23" s="28">
        <v>8.2491582491582491E-2</v>
      </c>
      <c r="K23" s="28">
        <v>0.1419753086419753</v>
      </c>
      <c r="L23" s="28">
        <v>4.7979797979797977E-2</v>
      </c>
    </row>
    <row r="24" spans="1:12" ht="15" customHeight="1">
      <c r="A24" s="57"/>
      <c r="B24" s="25"/>
      <c r="C24" s="59" t="s">
        <v>217</v>
      </c>
      <c r="D24" s="29">
        <v>4716</v>
      </c>
      <c r="E24" s="30">
        <v>418</v>
      </c>
      <c r="F24" s="31">
        <v>874</v>
      </c>
      <c r="G24" s="31">
        <v>2663</v>
      </c>
      <c r="H24" s="31">
        <v>1369</v>
      </c>
      <c r="I24" s="31">
        <v>917</v>
      </c>
      <c r="J24" s="31">
        <v>374</v>
      </c>
      <c r="K24" s="31">
        <v>697</v>
      </c>
      <c r="L24" s="31">
        <v>274</v>
      </c>
    </row>
    <row r="25" spans="1:12" ht="15" customHeight="1">
      <c r="A25" s="57"/>
      <c r="B25" s="25"/>
      <c r="C25" s="60"/>
      <c r="D25" s="26">
        <v>1</v>
      </c>
      <c r="E25" s="27">
        <v>8.8634435962680239E-2</v>
      </c>
      <c r="F25" s="28">
        <v>0.18532654792196776</v>
      </c>
      <c r="G25" s="28">
        <v>0.56467345207803221</v>
      </c>
      <c r="H25" s="28">
        <v>0.29028837998303647</v>
      </c>
      <c r="I25" s="28">
        <v>0.19444444444444445</v>
      </c>
      <c r="J25" s="28">
        <v>7.9304495335029687E-2</v>
      </c>
      <c r="K25" s="28">
        <v>0.14779474130619169</v>
      </c>
      <c r="L25" s="28">
        <v>5.8100084817642068E-2</v>
      </c>
    </row>
    <row r="26" spans="1:12" ht="15" customHeight="1">
      <c r="A26" s="57"/>
      <c r="B26" s="25"/>
      <c r="C26" s="59" t="s">
        <v>218</v>
      </c>
      <c r="D26" s="29">
        <v>3882</v>
      </c>
      <c r="E26" s="30">
        <v>242</v>
      </c>
      <c r="F26" s="31">
        <v>634</v>
      </c>
      <c r="G26" s="31">
        <v>2237</v>
      </c>
      <c r="H26" s="31">
        <v>1161</v>
      </c>
      <c r="I26" s="31">
        <v>668</v>
      </c>
      <c r="J26" s="31">
        <v>376</v>
      </c>
      <c r="K26" s="31">
        <v>614</v>
      </c>
      <c r="L26" s="31">
        <v>227</v>
      </c>
    </row>
    <row r="27" spans="1:12" ht="15" customHeight="1">
      <c r="A27" s="57"/>
      <c r="B27" s="43"/>
      <c r="C27" s="61"/>
      <c r="D27" s="44">
        <v>1</v>
      </c>
      <c r="E27" s="45">
        <v>6.2339000515198355E-2</v>
      </c>
      <c r="F27" s="46">
        <v>0.16331787738279238</v>
      </c>
      <c r="G27" s="46">
        <v>0.57624935600206084</v>
      </c>
      <c r="H27" s="46">
        <v>0.29907264296754249</v>
      </c>
      <c r="I27" s="46">
        <v>0.17207624935600205</v>
      </c>
      <c r="J27" s="46">
        <v>9.6857290056671819E-2</v>
      </c>
      <c r="K27" s="46">
        <v>0.15816589386913962</v>
      </c>
      <c r="L27" s="46">
        <v>5.8475012879958786E-2</v>
      </c>
    </row>
    <row r="28" spans="1:12" ht="15" customHeight="1">
      <c r="A28" s="57"/>
      <c r="B28" s="25" t="s">
        <v>204</v>
      </c>
      <c r="C28" s="67" t="s">
        <v>219</v>
      </c>
      <c r="D28" s="22">
        <v>5554</v>
      </c>
      <c r="E28" s="23">
        <v>522</v>
      </c>
      <c r="F28" s="24">
        <v>1161</v>
      </c>
      <c r="G28" s="24">
        <v>3118</v>
      </c>
      <c r="H28" s="24">
        <v>1548</v>
      </c>
      <c r="I28" s="24">
        <v>1224</v>
      </c>
      <c r="J28" s="24">
        <v>508</v>
      </c>
      <c r="K28" s="24">
        <v>801</v>
      </c>
      <c r="L28" s="24">
        <v>250</v>
      </c>
    </row>
    <row r="29" spans="1:12" ht="15" customHeight="1">
      <c r="A29" s="57"/>
      <c r="B29" s="25"/>
      <c r="C29" s="60"/>
      <c r="D29" s="32">
        <v>1</v>
      </c>
      <c r="E29" s="27">
        <v>9.3986316168527193E-2</v>
      </c>
      <c r="F29" s="28">
        <v>0.20903853078862081</v>
      </c>
      <c r="G29" s="28">
        <v>0.56139719121353981</v>
      </c>
      <c r="H29" s="28">
        <v>0.27871804105149439</v>
      </c>
      <c r="I29" s="28">
        <v>0.22038170687792583</v>
      </c>
      <c r="J29" s="28">
        <v>9.1465610370903852E-2</v>
      </c>
      <c r="K29" s="28">
        <v>0.14422038170687793</v>
      </c>
      <c r="L29" s="28">
        <v>4.5012603528988115E-2</v>
      </c>
    </row>
    <row r="30" spans="1:12" ht="15" customHeight="1">
      <c r="A30" s="57"/>
      <c r="B30" s="25"/>
      <c r="C30" s="59" t="s">
        <v>220</v>
      </c>
      <c r="D30" s="29">
        <v>4048</v>
      </c>
      <c r="E30" s="30">
        <v>319</v>
      </c>
      <c r="F30" s="31">
        <v>773</v>
      </c>
      <c r="G30" s="31">
        <v>2390</v>
      </c>
      <c r="H30" s="31">
        <v>1398</v>
      </c>
      <c r="I30" s="31">
        <v>927</v>
      </c>
      <c r="J30" s="31">
        <v>191</v>
      </c>
      <c r="K30" s="31">
        <v>541</v>
      </c>
      <c r="L30" s="31">
        <v>225</v>
      </c>
    </row>
    <row r="31" spans="1:12" ht="15" customHeight="1">
      <c r="A31" s="57"/>
      <c r="B31" s="25"/>
      <c r="C31" s="60"/>
      <c r="D31" s="32">
        <v>1</v>
      </c>
      <c r="E31" s="27">
        <v>7.880434782608696E-2</v>
      </c>
      <c r="F31" s="28">
        <v>0.19095849802371542</v>
      </c>
      <c r="G31" s="28">
        <v>0.59041501976284583</v>
      </c>
      <c r="H31" s="28">
        <v>0.34535573122529645</v>
      </c>
      <c r="I31" s="28">
        <v>0.22900197628458499</v>
      </c>
      <c r="J31" s="28">
        <v>4.718379446640316E-2</v>
      </c>
      <c r="K31" s="28">
        <v>0.13364624505928854</v>
      </c>
      <c r="L31" s="28">
        <v>5.5583003952569168E-2</v>
      </c>
    </row>
    <row r="32" spans="1:12" ht="15" customHeight="1">
      <c r="A32" s="57"/>
      <c r="B32" s="25"/>
      <c r="C32" s="59" t="s">
        <v>221</v>
      </c>
      <c r="D32" s="29">
        <v>378</v>
      </c>
      <c r="E32" s="30">
        <v>29</v>
      </c>
      <c r="F32" s="31">
        <v>60</v>
      </c>
      <c r="G32" s="31">
        <v>219</v>
      </c>
      <c r="H32" s="31">
        <v>135</v>
      </c>
      <c r="I32" s="31">
        <v>81</v>
      </c>
      <c r="J32" s="31">
        <v>28</v>
      </c>
      <c r="K32" s="31">
        <v>53</v>
      </c>
      <c r="L32" s="31">
        <v>24</v>
      </c>
    </row>
    <row r="33" spans="1:12" ht="15" customHeight="1">
      <c r="A33" s="57"/>
      <c r="B33" s="25"/>
      <c r="C33" s="60"/>
      <c r="D33" s="32">
        <v>1</v>
      </c>
      <c r="E33" s="27">
        <v>7.6719576719576715E-2</v>
      </c>
      <c r="F33" s="28">
        <v>0.15873015873015872</v>
      </c>
      <c r="G33" s="28">
        <v>0.57936507936507942</v>
      </c>
      <c r="H33" s="28">
        <v>0.35714285714285715</v>
      </c>
      <c r="I33" s="28">
        <v>0.21428571428571427</v>
      </c>
      <c r="J33" s="28">
        <v>7.407407407407407E-2</v>
      </c>
      <c r="K33" s="28">
        <v>0.1402116402116402</v>
      </c>
      <c r="L33" s="28">
        <v>6.3492063492063489E-2</v>
      </c>
    </row>
    <row r="34" spans="1:12" ht="15" customHeight="1">
      <c r="A34" s="57"/>
      <c r="B34" s="25"/>
      <c r="C34" s="59" t="s">
        <v>222</v>
      </c>
      <c r="D34" s="29">
        <v>3119</v>
      </c>
      <c r="E34" s="30">
        <v>181</v>
      </c>
      <c r="F34" s="31">
        <v>403</v>
      </c>
      <c r="G34" s="31">
        <v>1836</v>
      </c>
      <c r="H34" s="31">
        <v>934</v>
      </c>
      <c r="I34" s="31">
        <v>500</v>
      </c>
      <c r="J34" s="31">
        <v>194</v>
      </c>
      <c r="K34" s="31">
        <v>540</v>
      </c>
      <c r="L34" s="31">
        <v>161</v>
      </c>
    </row>
    <row r="35" spans="1:12" ht="15" customHeight="1">
      <c r="A35" s="57"/>
      <c r="B35" s="43"/>
      <c r="C35" s="61"/>
      <c r="D35" s="44">
        <v>1</v>
      </c>
      <c r="E35" s="45">
        <v>5.8031420327027891E-2</v>
      </c>
      <c r="F35" s="46">
        <v>0.1292080795126643</v>
      </c>
      <c r="G35" s="46">
        <v>0.58865020840012827</v>
      </c>
      <c r="H35" s="46">
        <v>0.29945495351074064</v>
      </c>
      <c r="I35" s="46">
        <v>0.16030779095864059</v>
      </c>
      <c r="J35" s="46">
        <v>6.2199422891952551E-2</v>
      </c>
      <c r="K35" s="46">
        <v>0.17313241423533185</v>
      </c>
      <c r="L35" s="46">
        <v>5.1619108688682268E-2</v>
      </c>
    </row>
    <row r="36" spans="1:12" ht="15" customHeight="1">
      <c r="A36" s="57"/>
      <c r="B36" s="25" t="s">
        <v>16</v>
      </c>
      <c r="C36" s="67" t="s">
        <v>223</v>
      </c>
      <c r="D36" s="22">
        <v>1205</v>
      </c>
      <c r="E36" s="23">
        <v>131</v>
      </c>
      <c r="F36" s="24">
        <v>256</v>
      </c>
      <c r="G36" s="24">
        <v>431</v>
      </c>
      <c r="H36" s="24">
        <v>364</v>
      </c>
      <c r="I36" s="24">
        <v>254</v>
      </c>
      <c r="J36" s="24">
        <v>88</v>
      </c>
      <c r="K36" s="24">
        <v>216</v>
      </c>
      <c r="L36" s="24">
        <v>74</v>
      </c>
    </row>
    <row r="37" spans="1:12" ht="15" customHeight="1">
      <c r="A37" s="57"/>
      <c r="B37" s="25"/>
      <c r="C37" s="60"/>
      <c r="D37" s="32">
        <v>1</v>
      </c>
      <c r="E37" s="27">
        <v>0.10871369294605809</v>
      </c>
      <c r="F37" s="28">
        <v>0.21244813278008298</v>
      </c>
      <c r="G37" s="28">
        <v>0.35767634854771785</v>
      </c>
      <c r="H37" s="28">
        <v>0.30207468879668048</v>
      </c>
      <c r="I37" s="28">
        <v>0.21078838174273859</v>
      </c>
      <c r="J37" s="28">
        <v>7.3029045643153531E-2</v>
      </c>
      <c r="K37" s="28">
        <v>0.17925311203319502</v>
      </c>
      <c r="L37" s="28">
        <v>6.1410788381742736E-2</v>
      </c>
    </row>
    <row r="38" spans="1:12" ht="15" customHeight="1">
      <c r="A38" s="57"/>
      <c r="B38" s="25"/>
      <c r="C38" s="68" t="s">
        <v>224</v>
      </c>
      <c r="D38" s="29">
        <v>1546</v>
      </c>
      <c r="E38" s="30">
        <v>134</v>
      </c>
      <c r="F38" s="31">
        <v>330</v>
      </c>
      <c r="G38" s="31">
        <v>589</v>
      </c>
      <c r="H38" s="31">
        <v>466</v>
      </c>
      <c r="I38" s="31">
        <v>395</v>
      </c>
      <c r="J38" s="31">
        <v>88</v>
      </c>
      <c r="K38" s="31">
        <v>283</v>
      </c>
      <c r="L38" s="31">
        <v>121</v>
      </c>
    </row>
    <row r="39" spans="1:12" ht="15" customHeight="1">
      <c r="A39" s="57"/>
      <c r="B39" s="25"/>
      <c r="C39" s="60"/>
      <c r="D39" s="32">
        <v>1</v>
      </c>
      <c r="E39" s="27">
        <v>8.6675291073738683E-2</v>
      </c>
      <c r="F39" s="28">
        <v>0.21345407503234154</v>
      </c>
      <c r="G39" s="28">
        <v>0.3809831824062096</v>
      </c>
      <c r="H39" s="28">
        <v>0.3014230271668823</v>
      </c>
      <c r="I39" s="28">
        <v>0.25549805950840881</v>
      </c>
      <c r="J39" s="28">
        <v>5.6921086675291076E-2</v>
      </c>
      <c r="K39" s="28">
        <v>0.18305304010349288</v>
      </c>
      <c r="L39" s="28">
        <v>7.8266494178525228E-2</v>
      </c>
    </row>
    <row r="40" spans="1:12" ht="15" customHeight="1">
      <c r="A40" s="57"/>
      <c r="B40" s="25"/>
      <c r="C40" s="59" t="s">
        <v>225</v>
      </c>
      <c r="D40" s="29">
        <v>12779</v>
      </c>
      <c r="E40" s="30">
        <v>883</v>
      </c>
      <c r="F40" s="31">
        <v>2073</v>
      </c>
      <c r="G40" s="31">
        <v>7995</v>
      </c>
      <c r="H40" s="31">
        <v>3864</v>
      </c>
      <c r="I40" s="31">
        <v>2411</v>
      </c>
      <c r="J40" s="31">
        <v>1144</v>
      </c>
      <c r="K40" s="31">
        <v>1819</v>
      </c>
      <c r="L40" s="31">
        <v>583</v>
      </c>
    </row>
    <row r="41" spans="1:12" ht="15" customHeight="1">
      <c r="A41" s="57"/>
      <c r="B41" s="43"/>
      <c r="C41" s="61"/>
      <c r="D41" s="44">
        <v>1</v>
      </c>
      <c r="E41" s="45">
        <v>6.9097738477189141E-2</v>
      </c>
      <c r="F41" s="46">
        <v>0.16221926598325379</v>
      </c>
      <c r="G41" s="46">
        <v>0.62563580874872837</v>
      </c>
      <c r="H41" s="46">
        <v>0.30237107754910397</v>
      </c>
      <c r="I41" s="46">
        <v>0.18866890993035448</v>
      </c>
      <c r="J41" s="46">
        <v>8.952187182095625E-2</v>
      </c>
      <c r="K41" s="46">
        <v>0.14234290633069879</v>
      </c>
      <c r="L41" s="46">
        <v>4.5621723139525783E-2</v>
      </c>
    </row>
    <row r="42" spans="1:12" ht="15" customHeight="1">
      <c r="A42" s="57"/>
      <c r="B42" s="25" t="s">
        <v>12</v>
      </c>
      <c r="C42" s="67" t="s">
        <v>226</v>
      </c>
      <c r="D42" s="22">
        <v>497</v>
      </c>
      <c r="E42" s="37">
        <v>50</v>
      </c>
      <c r="F42" s="38">
        <v>87</v>
      </c>
      <c r="G42" s="38">
        <v>253</v>
      </c>
      <c r="H42" s="38">
        <v>127</v>
      </c>
      <c r="I42" s="38">
        <v>87</v>
      </c>
      <c r="J42" s="38">
        <v>62</v>
      </c>
      <c r="K42" s="38">
        <v>84</v>
      </c>
      <c r="L42" s="38">
        <v>22</v>
      </c>
    </row>
    <row r="43" spans="1:12" ht="15" customHeight="1">
      <c r="A43" s="57"/>
      <c r="B43" s="25"/>
      <c r="C43" s="60"/>
      <c r="D43" s="32">
        <v>1</v>
      </c>
      <c r="E43" s="27">
        <v>0.1006036217303823</v>
      </c>
      <c r="F43" s="28">
        <v>0.1750503018108652</v>
      </c>
      <c r="G43" s="28">
        <v>0.50905432595573441</v>
      </c>
      <c r="H43" s="28">
        <v>0.25553319919517103</v>
      </c>
      <c r="I43" s="28">
        <v>0.1750503018108652</v>
      </c>
      <c r="J43" s="28">
        <v>0.12474849094567404</v>
      </c>
      <c r="K43" s="28">
        <v>0.16901408450704225</v>
      </c>
      <c r="L43" s="28">
        <v>4.4265593561368208E-2</v>
      </c>
    </row>
    <row r="44" spans="1:12" ht="15" customHeight="1">
      <c r="A44" s="57"/>
      <c r="B44" s="25"/>
      <c r="C44" s="59" t="s">
        <v>227</v>
      </c>
      <c r="D44" s="29">
        <v>8147</v>
      </c>
      <c r="E44" s="39">
        <v>652</v>
      </c>
      <c r="F44" s="40">
        <v>1416</v>
      </c>
      <c r="G44" s="40">
        <v>4822</v>
      </c>
      <c r="H44" s="40">
        <v>2412</v>
      </c>
      <c r="I44" s="40">
        <v>1580</v>
      </c>
      <c r="J44" s="40">
        <v>765</v>
      </c>
      <c r="K44" s="40">
        <v>1181</v>
      </c>
      <c r="L44" s="40">
        <v>310</v>
      </c>
    </row>
    <row r="45" spans="1:12" ht="15" customHeight="1">
      <c r="A45" s="57"/>
      <c r="B45" s="25"/>
      <c r="C45" s="60"/>
      <c r="D45" s="32">
        <v>1</v>
      </c>
      <c r="E45" s="27">
        <v>8.0029458696452685E-2</v>
      </c>
      <c r="F45" s="28">
        <v>0.17380630907082362</v>
      </c>
      <c r="G45" s="28">
        <v>0.59187430956180187</v>
      </c>
      <c r="H45" s="28">
        <v>0.29605989934945376</v>
      </c>
      <c r="I45" s="28">
        <v>0.19393641831348962</v>
      </c>
      <c r="J45" s="28">
        <v>9.389959494292377E-2</v>
      </c>
      <c r="K45" s="28">
        <v>0.14496133546090587</v>
      </c>
      <c r="L45" s="28">
        <v>3.8050816251380876E-2</v>
      </c>
    </row>
    <row r="46" spans="1:12" ht="15" customHeight="1">
      <c r="A46" s="57"/>
      <c r="B46" s="25"/>
      <c r="C46" s="59" t="s">
        <v>228</v>
      </c>
      <c r="D46" s="29">
        <v>5197</v>
      </c>
      <c r="E46" s="39">
        <v>385</v>
      </c>
      <c r="F46" s="40">
        <v>938</v>
      </c>
      <c r="G46" s="40">
        <v>3062</v>
      </c>
      <c r="H46" s="40">
        <v>1659</v>
      </c>
      <c r="I46" s="40">
        <v>1084</v>
      </c>
      <c r="J46" s="40">
        <v>392</v>
      </c>
      <c r="K46" s="40">
        <v>773</v>
      </c>
      <c r="L46" s="40">
        <v>198</v>
      </c>
    </row>
    <row r="47" spans="1:12" ht="15" customHeight="1">
      <c r="A47" s="57"/>
      <c r="B47" s="25"/>
      <c r="C47" s="60"/>
      <c r="D47" s="32">
        <v>1</v>
      </c>
      <c r="E47" s="27">
        <v>7.4081200692707336E-2</v>
      </c>
      <c r="F47" s="28">
        <v>0.18048874350586877</v>
      </c>
      <c r="G47" s="28">
        <v>0.58918606888589575</v>
      </c>
      <c r="H47" s="28">
        <v>0.31922262843948429</v>
      </c>
      <c r="I47" s="28">
        <v>0.20858187415816817</v>
      </c>
      <c r="J47" s="28">
        <v>7.5428131614392921E-2</v>
      </c>
      <c r="K47" s="28">
        <v>0.14873965749470849</v>
      </c>
      <c r="L47" s="28">
        <v>3.8098903213392342E-2</v>
      </c>
    </row>
    <row r="48" spans="1:12" ht="15" customHeight="1">
      <c r="A48" s="57"/>
      <c r="B48" s="25"/>
      <c r="C48" s="59" t="s">
        <v>229</v>
      </c>
      <c r="D48" s="29">
        <v>1858</v>
      </c>
      <c r="E48" s="39">
        <v>78</v>
      </c>
      <c r="F48" s="40">
        <v>303</v>
      </c>
      <c r="G48" s="40">
        <v>1027</v>
      </c>
      <c r="H48" s="40">
        <v>595</v>
      </c>
      <c r="I48" s="40">
        <v>369</v>
      </c>
      <c r="J48" s="40">
        <v>126</v>
      </c>
      <c r="K48" s="40">
        <v>338</v>
      </c>
      <c r="L48" s="40">
        <v>107</v>
      </c>
    </row>
    <row r="49" spans="1:12" ht="15" customHeight="1">
      <c r="A49" s="57"/>
      <c r="B49" s="43"/>
      <c r="C49" s="61"/>
      <c r="D49" s="44">
        <v>1</v>
      </c>
      <c r="E49" s="45">
        <v>4.1980624327233582E-2</v>
      </c>
      <c r="F49" s="46">
        <v>0.16307857911733045</v>
      </c>
      <c r="G49" s="46">
        <v>0.55274488697524216</v>
      </c>
      <c r="H49" s="46">
        <v>0.32023681377825619</v>
      </c>
      <c r="I49" s="46">
        <v>0.19860064585575887</v>
      </c>
      <c r="J49" s="46">
        <v>6.7814854682454254E-2</v>
      </c>
      <c r="K49" s="46">
        <v>0.18191603875134554</v>
      </c>
      <c r="L49" s="46">
        <v>5.7588805166846072E-2</v>
      </c>
    </row>
    <row r="50" spans="1:12" ht="15" customHeight="1">
      <c r="A50" s="57"/>
      <c r="B50" s="25" t="s">
        <v>205</v>
      </c>
      <c r="C50" s="67" t="s">
        <v>2</v>
      </c>
      <c r="D50" s="22">
        <v>2851</v>
      </c>
      <c r="E50" s="23">
        <v>181</v>
      </c>
      <c r="F50" s="24">
        <v>435</v>
      </c>
      <c r="G50" s="24">
        <v>1456</v>
      </c>
      <c r="H50" s="24">
        <v>917</v>
      </c>
      <c r="I50" s="24">
        <v>520</v>
      </c>
      <c r="J50" s="24">
        <v>260</v>
      </c>
      <c r="K50" s="24">
        <v>461</v>
      </c>
      <c r="L50" s="24">
        <v>229</v>
      </c>
    </row>
    <row r="51" spans="1:12" ht="15" customHeight="1">
      <c r="A51" s="57"/>
      <c r="B51" s="25"/>
      <c r="C51" s="60"/>
      <c r="D51" s="32">
        <v>1</v>
      </c>
      <c r="E51" s="27">
        <v>6.3486495966327605E-2</v>
      </c>
      <c r="F51" s="28">
        <v>0.15257804279200279</v>
      </c>
      <c r="G51" s="28">
        <v>0.51069800070150828</v>
      </c>
      <c r="H51" s="28">
        <v>0.32164152928796913</v>
      </c>
      <c r="I51" s="28">
        <v>0.18239214310768151</v>
      </c>
      <c r="J51" s="28">
        <v>9.1196071553840755E-2</v>
      </c>
      <c r="K51" s="28">
        <v>0.16169764994738689</v>
      </c>
      <c r="L51" s="28">
        <v>8.032269379165205E-2</v>
      </c>
    </row>
    <row r="52" spans="1:12" ht="15" customHeight="1">
      <c r="A52" s="57"/>
      <c r="B52" s="25"/>
      <c r="C52" s="59" t="s">
        <v>230</v>
      </c>
      <c r="D52" s="29">
        <v>1975</v>
      </c>
      <c r="E52" s="30">
        <v>160</v>
      </c>
      <c r="F52" s="31">
        <v>375</v>
      </c>
      <c r="G52" s="31">
        <v>1159</v>
      </c>
      <c r="H52" s="31">
        <v>656</v>
      </c>
      <c r="I52" s="31">
        <v>339</v>
      </c>
      <c r="J52" s="31">
        <v>163</v>
      </c>
      <c r="K52" s="31">
        <v>288</v>
      </c>
      <c r="L52" s="31">
        <v>51</v>
      </c>
    </row>
    <row r="53" spans="1:12" ht="15" customHeight="1">
      <c r="A53" s="57"/>
      <c r="B53" s="25"/>
      <c r="C53" s="60"/>
      <c r="D53" s="32">
        <v>1</v>
      </c>
      <c r="E53" s="27">
        <v>8.1012658227848103E-2</v>
      </c>
      <c r="F53" s="28">
        <v>0.189873417721519</v>
      </c>
      <c r="G53" s="28">
        <v>0.58683544303797464</v>
      </c>
      <c r="H53" s="28">
        <v>0.33215189873417722</v>
      </c>
      <c r="I53" s="28">
        <v>0.17164556962025315</v>
      </c>
      <c r="J53" s="28">
        <v>8.2531645569620254E-2</v>
      </c>
      <c r="K53" s="28">
        <v>0.14582278481012659</v>
      </c>
      <c r="L53" s="28">
        <v>2.5822784810126582E-2</v>
      </c>
    </row>
    <row r="54" spans="1:12" ht="15" customHeight="1">
      <c r="A54" s="57"/>
      <c r="B54" s="25"/>
      <c r="C54" s="59" t="s">
        <v>231</v>
      </c>
      <c r="D54" s="29">
        <v>923</v>
      </c>
      <c r="E54" s="30">
        <v>93</v>
      </c>
      <c r="F54" s="31">
        <v>160</v>
      </c>
      <c r="G54" s="31">
        <v>575</v>
      </c>
      <c r="H54" s="31">
        <v>279</v>
      </c>
      <c r="I54" s="31">
        <v>111</v>
      </c>
      <c r="J54" s="31">
        <v>71</v>
      </c>
      <c r="K54" s="31">
        <v>141</v>
      </c>
      <c r="L54" s="31">
        <v>49</v>
      </c>
    </row>
    <row r="55" spans="1:12" ht="15" customHeight="1">
      <c r="A55" s="57"/>
      <c r="B55" s="25"/>
      <c r="C55" s="60"/>
      <c r="D55" s="32">
        <v>1</v>
      </c>
      <c r="E55" s="27">
        <v>0.10075839653304441</v>
      </c>
      <c r="F55" s="28">
        <v>0.1733477789815818</v>
      </c>
      <c r="G55" s="28">
        <v>0.62296858071505956</v>
      </c>
      <c r="H55" s="28">
        <v>0.30227518959913324</v>
      </c>
      <c r="I55" s="28">
        <v>0.12026002166847237</v>
      </c>
      <c r="J55" s="28">
        <v>7.6923076923076927E-2</v>
      </c>
      <c r="K55" s="28">
        <v>0.15276273022751896</v>
      </c>
      <c r="L55" s="28">
        <v>5.3087757313109427E-2</v>
      </c>
    </row>
    <row r="56" spans="1:12" ht="15" customHeight="1">
      <c r="A56" s="57"/>
      <c r="B56" s="25"/>
      <c r="C56" s="59" t="s">
        <v>8</v>
      </c>
      <c r="D56" s="29">
        <v>1215</v>
      </c>
      <c r="E56" s="30">
        <v>115</v>
      </c>
      <c r="F56" s="31">
        <v>217</v>
      </c>
      <c r="G56" s="31">
        <v>767</v>
      </c>
      <c r="H56" s="31">
        <v>387</v>
      </c>
      <c r="I56" s="31">
        <v>202</v>
      </c>
      <c r="J56" s="31">
        <v>94</v>
      </c>
      <c r="K56" s="31">
        <v>160</v>
      </c>
      <c r="L56" s="31">
        <v>60</v>
      </c>
    </row>
    <row r="57" spans="1:12" ht="15" customHeight="1">
      <c r="A57" s="57"/>
      <c r="B57" s="25"/>
      <c r="C57" s="60"/>
      <c r="D57" s="32">
        <v>1</v>
      </c>
      <c r="E57" s="27">
        <v>9.4650205761316872E-2</v>
      </c>
      <c r="F57" s="28">
        <v>0.17860082304526748</v>
      </c>
      <c r="G57" s="28">
        <v>0.63127572016460909</v>
      </c>
      <c r="H57" s="28">
        <v>0.31851851851851853</v>
      </c>
      <c r="I57" s="28">
        <v>0.1662551440329218</v>
      </c>
      <c r="J57" s="28">
        <v>7.7366255144032919E-2</v>
      </c>
      <c r="K57" s="28">
        <v>0.13168724279835392</v>
      </c>
      <c r="L57" s="28">
        <v>4.9382716049382713E-2</v>
      </c>
    </row>
    <row r="58" spans="1:12" ht="15" customHeight="1">
      <c r="A58" s="57"/>
      <c r="B58" s="25"/>
      <c r="C58" s="59" t="s">
        <v>232</v>
      </c>
      <c r="D58" s="29">
        <v>2062</v>
      </c>
      <c r="E58" s="30">
        <v>123</v>
      </c>
      <c r="F58" s="31">
        <v>339</v>
      </c>
      <c r="G58" s="31">
        <v>1077</v>
      </c>
      <c r="H58" s="31">
        <v>650</v>
      </c>
      <c r="I58" s="31">
        <v>454</v>
      </c>
      <c r="J58" s="31">
        <v>146</v>
      </c>
      <c r="K58" s="31">
        <v>237</v>
      </c>
      <c r="L58" s="31">
        <v>201</v>
      </c>
    </row>
    <row r="59" spans="1:12" ht="15" customHeight="1">
      <c r="A59" s="57"/>
      <c r="B59" s="25"/>
      <c r="C59" s="60"/>
      <c r="D59" s="32">
        <v>1</v>
      </c>
      <c r="E59" s="27">
        <v>5.9650824442289037E-2</v>
      </c>
      <c r="F59" s="28">
        <v>0.16440349175557711</v>
      </c>
      <c r="G59" s="28">
        <v>0.52230843840931129</v>
      </c>
      <c r="H59" s="28">
        <v>0.31522793404461685</v>
      </c>
      <c r="I59" s="28">
        <v>0.22017458777885549</v>
      </c>
      <c r="J59" s="28">
        <v>7.0805043646944718E-2</v>
      </c>
      <c r="K59" s="28">
        <v>0.11493695441319107</v>
      </c>
      <c r="L59" s="28">
        <v>9.7478176527643068E-2</v>
      </c>
    </row>
    <row r="60" spans="1:12" ht="15" customHeight="1">
      <c r="A60" s="57"/>
      <c r="B60" s="25"/>
      <c r="C60" s="59" t="s">
        <v>14</v>
      </c>
      <c r="D60" s="29">
        <v>1141</v>
      </c>
      <c r="E60" s="30">
        <v>83</v>
      </c>
      <c r="F60" s="31">
        <v>194</v>
      </c>
      <c r="G60" s="31">
        <v>719</v>
      </c>
      <c r="H60" s="31">
        <v>373</v>
      </c>
      <c r="I60" s="31">
        <v>239</v>
      </c>
      <c r="J60" s="31">
        <v>83</v>
      </c>
      <c r="K60" s="31">
        <v>169</v>
      </c>
      <c r="L60" s="31">
        <v>41</v>
      </c>
    </row>
    <row r="61" spans="1:12" ht="15" customHeight="1">
      <c r="A61" s="57"/>
      <c r="B61" s="25"/>
      <c r="C61" s="60"/>
      <c r="D61" s="32">
        <v>1</v>
      </c>
      <c r="E61" s="27">
        <v>7.274320771253287E-2</v>
      </c>
      <c r="F61" s="28">
        <v>0.17002629272567923</v>
      </c>
      <c r="G61" s="28">
        <v>0.63014899211218234</v>
      </c>
      <c r="H61" s="28">
        <v>0.32690622261174407</v>
      </c>
      <c r="I61" s="28">
        <v>0.20946538124452235</v>
      </c>
      <c r="J61" s="28">
        <v>7.274320771253287E-2</v>
      </c>
      <c r="K61" s="28">
        <v>0.1481156879929886</v>
      </c>
      <c r="L61" s="28">
        <v>3.5933391761612622E-2</v>
      </c>
    </row>
    <row r="62" spans="1:12" ht="15" customHeight="1">
      <c r="A62" s="57"/>
      <c r="B62" s="25"/>
      <c r="C62" s="59" t="s">
        <v>5</v>
      </c>
      <c r="D62" s="29">
        <v>2265</v>
      </c>
      <c r="E62" s="30">
        <v>222</v>
      </c>
      <c r="F62" s="31">
        <v>383</v>
      </c>
      <c r="G62" s="31">
        <v>1342</v>
      </c>
      <c r="H62" s="31">
        <v>663</v>
      </c>
      <c r="I62" s="31">
        <v>516</v>
      </c>
      <c r="J62" s="31">
        <v>195</v>
      </c>
      <c r="K62" s="31">
        <v>330</v>
      </c>
      <c r="L62" s="31">
        <v>114</v>
      </c>
    </row>
    <row r="63" spans="1:12" ht="15" customHeight="1">
      <c r="A63" s="57"/>
      <c r="B63" s="25"/>
      <c r="C63" s="60"/>
      <c r="D63" s="32">
        <v>1</v>
      </c>
      <c r="E63" s="27">
        <v>9.8013245033112581E-2</v>
      </c>
      <c r="F63" s="28">
        <v>0.16909492273730684</v>
      </c>
      <c r="G63" s="28">
        <v>0.59249448123620307</v>
      </c>
      <c r="H63" s="28">
        <v>0.29271523178807946</v>
      </c>
      <c r="I63" s="28">
        <v>0.22781456953642384</v>
      </c>
      <c r="J63" s="28">
        <v>8.6092715231788075E-2</v>
      </c>
      <c r="K63" s="28">
        <v>0.14569536423841059</v>
      </c>
      <c r="L63" s="28">
        <v>5.0331125827814571E-2</v>
      </c>
    </row>
    <row r="64" spans="1:12" ht="15" customHeight="1">
      <c r="A64" s="57"/>
      <c r="B64" s="25"/>
      <c r="C64" s="59" t="s">
        <v>11</v>
      </c>
      <c r="D64" s="29">
        <v>1187</v>
      </c>
      <c r="E64" s="30">
        <v>78</v>
      </c>
      <c r="F64" s="31">
        <v>230</v>
      </c>
      <c r="G64" s="31">
        <v>729</v>
      </c>
      <c r="H64" s="31">
        <v>257</v>
      </c>
      <c r="I64" s="31">
        <v>318</v>
      </c>
      <c r="J64" s="31">
        <v>77</v>
      </c>
      <c r="K64" s="31">
        <v>161</v>
      </c>
      <c r="L64" s="31">
        <v>45</v>
      </c>
    </row>
    <row r="65" spans="1:12" ht="15" customHeight="1">
      <c r="A65" s="57"/>
      <c r="B65" s="25"/>
      <c r="C65" s="60"/>
      <c r="D65" s="32">
        <v>1</v>
      </c>
      <c r="E65" s="27">
        <v>6.571187868576242E-2</v>
      </c>
      <c r="F65" s="28">
        <v>0.19376579612468409</v>
      </c>
      <c r="G65" s="28">
        <v>0.61415332771693343</v>
      </c>
      <c r="H65" s="28">
        <v>0.21651221566975568</v>
      </c>
      <c r="I65" s="28">
        <v>0.26790227464195449</v>
      </c>
      <c r="J65" s="28">
        <v>6.486941870261162E-2</v>
      </c>
      <c r="K65" s="28">
        <v>0.13563605728727884</v>
      </c>
      <c r="L65" s="28">
        <v>3.7910699241786014E-2</v>
      </c>
    </row>
    <row r="66" spans="1:12" ht="15" customHeight="1">
      <c r="A66" s="57"/>
      <c r="B66" s="25"/>
      <c r="C66" s="59" t="s">
        <v>18</v>
      </c>
      <c r="D66" s="29">
        <v>2539</v>
      </c>
      <c r="E66" s="30">
        <v>127</v>
      </c>
      <c r="F66" s="31">
        <v>450</v>
      </c>
      <c r="G66" s="31">
        <v>1450</v>
      </c>
      <c r="H66" s="31">
        <v>671</v>
      </c>
      <c r="I66" s="31">
        <v>466</v>
      </c>
      <c r="J66" s="31">
        <v>270</v>
      </c>
      <c r="K66" s="31">
        <v>455</v>
      </c>
      <c r="L66" s="31">
        <v>117</v>
      </c>
    </row>
    <row r="67" spans="1:12" ht="15" customHeight="1">
      <c r="A67" s="57"/>
      <c r="B67" s="43"/>
      <c r="C67" s="61"/>
      <c r="D67" s="44">
        <v>1</v>
      </c>
      <c r="E67" s="45">
        <v>5.0019692792437967E-2</v>
      </c>
      <c r="F67" s="46">
        <v>0.17723513194170934</v>
      </c>
      <c r="G67" s="46">
        <v>0.57109098070106346</v>
      </c>
      <c r="H67" s="46">
        <v>0.26427727451752658</v>
      </c>
      <c r="I67" s="46">
        <v>0.18353682552185899</v>
      </c>
      <c r="J67" s="46">
        <v>0.1063410791650256</v>
      </c>
      <c r="K67" s="46">
        <v>0.17920441118550612</v>
      </c>
      <c r="L67" s="46">
        <v>4.608113430484443E-2</v>
      </c>
    </row>
    <row r="68" spans="1:12" ht="15" customHeight="1">
      <c r="A68" s="57"/>
      <c r="B68" s="25" t="s">
        <v>206</v>
      </c>
      <c r="C68" s="67" t="s">
        <v>233</v>
      </c>
      <c r="D68" s="22">
        <v>2952</v>
      </c>
      <c r="E68" s="23">
        <v>340</v>
      </c>
      <c r="F68" s="24">
        <v>630</v>
      </c>
      <c r="G68" s="24">
        <v>1276</v>
      </c>
      <c r="H68" s="24">
        <v>940</v>
      </c>
      <c r="I68" s="24">
        <v>937</v>
      </c>
      <c r="J68" s="24">
        <v>185</v>
      </c>
      <c r="K68" s="24">
        <v>419</v>
      </c>
      <c r="L68" s="24">
        <v>169</v>
      </c>
    </row>
    <row r="69" spans="1:12" ht="15" customHeight="1">
      <c r="A69" s="57"/>
      <c r="B69" s="25"/>
      <c r="C69" s="60"/>
      <c r="D69" s="32">
        <v>1</v>
      </c>
      <c r="E69" s="27">
        <v>0.11517615176151762</v>
      </c>
      <c r="F69" s="28">
        <v>0.21341463414634146</v>
      </c>
      <c r="G69" s="28">
        <v>0.43224932249322495</v>
      </c>
      <c r="H69" s="28">
        <v>0.31842818428184283</v>
      </c>
      <c r="I69" s="28">
        <v>0.31741192411924118</v>
      </c>
      <c r="J69" s="28">
        <v>6.2669376693766932E-2</v>
      </c>
      <c r="K69" s="28">
        <v>0.14193766937669378</v>
      </c>
      <c r="L69" s="28">
        <v>5.7249322493224931E-2</v>
      </c>
    </row>
    <row r="70" spans="1:12" ht="15" customHeight="1">
      <c r="A70" s="57"/>
      <c r="B70" s="25"/>
      <c r="C70" s="59" t="s">
        <v>234</v>
      </c>
      <c r="D70" s="29">
        <v>2912</v>
      </c>
      <c r="E70" s="30">
        <v>260</v>
      </c>
      <c r="F70" s="31">
        <v>643</v>
      </c>
      <c r="G70" s="31">
        <v>1454</v>
      </c>
      <c r="H70" s="31">
        <v>967</v>
      </c>
      <c r="I70" s="31">
        <v>890</v>
      </c>
      <c r="J70" s="31">
        <v>203</v>
      </c>
      <c r="K70" s="31">
        <v>407</v>
      </c>
      <c r="L70" s="31">
        <v>131</v>
      </c>
    </row>
    <row r="71" spans="1:12" ht="15" customHeight="1">
      <c r="A71" s="57"/>
      <c r="B71" s="25"/>
      <c r="C71" s="60"/>
      <c r="D71" s="32">
        <v>1</v>
      </c>
      <c r="E71" s="27">
        <v>8.9285714285714288E-2</v>
      </c>
      <c r="F71" s="28">
        <v>0.22081043956043955</v>
      </c>
      <c r="G71" s="28">
        <v>0.49931318681318682</v>
      </c>
      <c r="H71" s="28">
        <v>0.33207417582417581</v>
      </c>
      <c r="I71" s="28">
        <v>0.30563186813186816</v>
      </c>
      <c r="J71" s="28">
        <v>6.9711538461538464E-2</v>
      </c>
      <c r="K71" s="28">
        <v>0.13976648351648352</v>
      </c>
      <c r="L71" s="28">
        <v>4.4986263736263736E-2</v>
      </c>
    </row>
    <row r="72" spans="1:12" ht="15" customHeight="1">
      <c r="A72" s="57"/>
      <c r="B72" s="25"/>
      <c r="C72" s="59" t="s">
        <v>235</v>
      </c>
      <c r="D72" s="29">
        <v>3812</v>
      </c>
      <c r="E72" s="30">
        <v>294</v>
      </c>
      <c r="F72" s="31">
        <v>608</v>
      </c>
      <c r="G72" s="31">
        <v>2341</v>
      </c>
      <c r="H72" s="31">
        <v>1116</v>
      </c>
      <c r="I72" s="31">
        <v>532</v>
      </c>
      <c r="J72" s="31">
        <v>319</v>
      </c>
      <c r="K72" s="31">
        <v>624</v>
      </c>
      <c r="L72" s="31">
        <v>150</v>
      </c>
    </row>
    <row r="73" spans="1:12" ht="15" customHeight="1">
      <c r="A73" s="57"/>
      <c r="B73" s="25"/>
      <c r="C73" s="60"/>
      <c r="D73" s="32">
        <v>1</v>
      </c>
      <c r="E73" s="27">
        <v>7.7124868835257085E-2</v>
      </c>
      <c r="F73" s="28">
        <v>0.15949632738719832</v>
      </c>
      <c r="G73" s="28">
        <v>0.61411332633788041</v>
      </c>
      <c r="H73" s="28">
        <v>0.29275970619097585</v>
      </c>
      <c r="I73" s="28">
        <v>0.13955928646379853</v>
      </c>
      <c r="J73" s="28">
        <v>8.3683105981112282E-2</v>
      </c>
      <c r="K73" s="28">
        <v>0.16369359916054566</v>
      </c>
      <c r="L73" s="28">
        <v>3.9349422875131164E-2</v>
      </c>
    </row>
    <row r="74" spans="1:12" ht="15" customHeight="1">
      <c r="A74" s="57"/>
      <c r="B74" s="25"/>
      <c r="C74" s="59" t="s">
        <v>236</v>
      </c>
      <c r="D74" s="29">
        <v>2750</v>
      </c>
      <c r="E74" s="30">
        <v>141</v>
      </c>
      <c r="F74" s="31">
        <v>381</v>
      </c>
      <c r="G74" s="31">
        <v>1792</v>
      </c>
      <c r="H74" s="31">
        <v>717</v>
      </c>
      <c r="I74" s="31">
        <v>339</v>
      </c>
      <c r="J74" s="31">
        <v>253</v>
      </c>
      <c r="K74" s="31">
        <v>436</v>
      </c>
      <c r="L74" s="31">
        <v>154</v>
      </c>
    </row>
    <row r="75" spans="1:12" ht="15" customHeight="1">
      <c r="A75" s="57"/>
      <c r="B75" s="25"/>
      <c r="C75" s="60"/>
      <c r="D75" s="32">
        <v>1</v>
      </c>
      <c r="E75" s="27">
        <v>5.1272727272727275E-2</v>
      </c>
      <c r="F75" s="28">
        <v>0.13854545454545455</v>
      </c>
      <c r="G75" s="28">
        <v>0.65163636363636368</v>
      </c>
      <c r="H75" s="28">
        <v>0.26072727272727275</v>
      </c>
      <c r="I75" s="28">
        <v>0.12327272727272727</v>
      </c>
      <c r="J75" s="28">
        <v>9.1999999999999998E-2</v>
      </c>
      <c r="K75" s="28">
        <v>0.15854545454545454</v>
      </c>
      <c r="L75" s="28">
        <v>5.6000000000000001E-2</v>
      </c>
    </row>
    <row r="76" spans="1:12" ht="15" customHeight="1">
      <c r="A76" s="57"/>
      <c r="B76" s="25"/>
      <c r="C76" s="59" t="s">
        <v>237</v>
      </c>
      <c r="D76" s="29">
        <v>1585</v>
      </c>
      <c r="E76" s="30">
        <v>68</v>
      </c>
      <c r="F76" s="31">
        <v>218</v>
      </c>
      <c r="G76" s="31">
        <v>1059</v>
      </c>
      <c r="H76" s="31">
        <v>485</v>
      </c>
      <c r="I76" s="31">
        <v>209</v>
      </c>
      <c r="J76" s="31">
        <v>171</v>
      </c>
      <c r="K76" s="31">
        <v>220</v>
      </c>
      <c r="L76" s="31">
        <v>90</v>
      </c>
    </row>
    <row r="77" spans="1:12" ht="15" customHeight="1">
      <c r="A77" s="57"/>
      <c r="B77" s="25"/>
      <c r="C77" s="60"/>
      <c r="D77" s="32">
        <v>1</v>
      </c>
      <c r="E77" s="27">
        <v>4.2902208201892743E-2</v>
      </c>
      <c r="F77" s="28">
        <v>0.13753943217665615</v>
      </c>
      <c r="G77" s="28">
        <v>0.66813880126182967</v>
      </c>
      <c r="H77" s="28">
        <v>0.305993690851735</v>
      </c>
      <c r="I77" s="28">
        <v>0.13186119873817034</v>
      </c>
      <c r="J77" s="28">
        <v>0.10788643533123028</v>
      </c>
      <c r="K77" s="28">
        <v>0.13880126182965299</v>
      </c>
      <c r="L77" s="28">
        <v>5.6782334384858045E-2</v>
      </c>
    </row>
    <row r="78" spans="1:12" ht="15" customHeight="1">
      <c r="A78" s="57"/>
      <c r="B78" s="25"/>
      <c r="C78" s="59" t="s">
        <v>238</v>
      </c>
      <c r="D78" s="29">
        <v>1329</v>
      </c>
      <c r="E78" s="30">
        <v>50</v>
      </c>
      <c r="F78" s="31">
        <v>186</v>
      </c>
      <c r="G78" s="31">
        <v>874</v>
      </c>
      <c r="H78" s="31">
        <v>377</v>
      </c>
      <c r="I78" s="31">
        <v>149</v>
      </c>
      <c r="J78" s="31">
        <v>132</v>
      </c>
      <c r="K78" s="31">
        <v>179</v>
      </c>
      <c r="L78" s="31">
        <v>115</v>
      </c>
    </row>
    <row r="79" spans="1:12" ht="15" customHeight="1">
      <c r="A79" s="57"/>
      <c r="B79" s="25"/>
      <c r="C79" s="60"/>
      <c r="D79" s="32">
        <v>1</v>
      </c>
      <c r="E79" s="27">
        <v>3.7622272385252072E-2</v>
      </c>
      <c r="F79" s="28">
        <v>0.1399548532731377</v>
      </c>
      <c r="G79" s="28">
        <v>0.65763732129420616</v>
      </c>
      <c r="H79" s="28">
        <v>0.2836719337848006</v>
      </c>
      <c r="I79" s="28">
        <v>0.11211437170805116</v>
      </c>
      <c r="J79" s="28">
        <v>9.9322799097065456E-2</v>
      </c>
      <c r="K79" s="28">
        <v>0.1346877351392024</v>
      </c>
      <c r="L79" s="28">
        <v>8.6531226486079763E-2</v>
      </c>
    </row>
    <row r="80" spans="1:12" ht="15" customHeight="1">
      <c r="A80" s="57"/>
      <c r="B80" s="25"/>
      <c r="C80" s="59" t="s">
        <v>239</v>
      </c>
      <c r="D80" s="29">
        <v>686</v>
      </c>
      <c r="E80" s="30">
        <v>18</v>
      </c>
      <c r="F80" s="31">
        <v>93</v>
      </c>
      <c r="G80" s="31">
        <v>407</v>
      </c>
      <c r="H80" s="31">
        <v>209</v>
      </c>
      <c r="I80" s="31">
        <v>79</v>
      </c>
      <c r="J80" s="31">
        <v>76</v>
      </c>
      <c r="K80" s="31">
        <v>102</v>
      </c>
      <c r="L80" s="31">
        <v>88</v>
      </c>
    </row>
    <row r="81" spans="1:12" ht="15" customHeight="1">
      <c r="A81" s="57"/>
      <c r="B81" s="25"/>
      <c r="C81" s="60"/>
      <c r="D81" s="32">
        <v>1</v>
      </c>
      <c r="E81" s="27">
        <v>2.6239067055393587E-2</v>
      </c>
      <c r="F81" s="28">
        <v>0.13556851311953352</v>
      </c>
      <c r="G81" s="28">
        <v>0.59329446064139946</v>
      </c>
      <c r="H81" s="28">
        <v>0.30466472303206998</v>
      </c>
      <c r="I81" s="28">
        <v>0.11516034985422741</v>
      </c>
      <c r="J81" s="28">
        <v>0.11078717201166181</v>
      </c>
      <c r="K81" s="28">
        <v>0.14868804664723032</v>
      </c>
      <c r="L81" s="28">
        <v>0.1282798833819242</v>
      </c>
    </row>
    <row r="82" spans="1:12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</row>
    <row r="83" spans="1:12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</row>
    <row r="84" spans="1:12" ht="15" customHeight="1">
      <c r="A84" s="57"/>
      <c r="B84" s="25" t="s">
        <v>240</v>
      </c>
      <c r="C84" s="67" t="s">
        <v>241</v>
      </c>
      <c r="D84" s="22">
        <v>4187</v>
      </c>
      <c r="E84" s="23">
        <v>379</v>
      </c>
      <c r="F84" s="24">
        <v>891</v>
      </c>
      <c r="G84" s="24">
        <v>2231</v>
      </c>
      <c r="H84" s="24">
        <v>1422</v>
      </c>
      <c r="I84" s="24">
        <v>1147</v>
      </c>
      <c r="J84" s="24">
        <v>259</v>
      </c>
      <c r="K84" s="24">
        <v>541</v>
      </c>
      <c r="L84" s="24">
        <v>216</v>
      </c>
    </row>
    <row r="85" spans="1:12" ht="15" customHeight="1">
      <c r="A85" s="57"/>
      <c r="B85" s="25" t="s">
        <v>242</v>
      </c>
      <c r="C85" s="60"/>
      <c r="D85" s="32">
        <v>1</v>
      </c>
      <c r="E85" s="27">
        <v>9.0518270838309045E-2</v>
      </c>
      <c r="F85" s="28">
        <v>0.21280152854072129</v>
      </c>
      <c r="G85" s="28">
        <v>0.53283974205875329</v>
      </c>
      <c r="H85" s="28">
        <v>0.33962264150943394</v>
      </c>
      <c r="I85" s="28">
        <v>0.27394315739192737</v>
      </c>
      <c r="J85" s="28">
        <v>6.1858132314306188E-2</v>
      </c>
      <c r="K85" s="28">
        <v>0.12920945784571292</v>
      </c>
      <c r="L85" s="28">
        <v>5.1588249343205161E-2</v>
      </c>
    </row>
    <row r="86" spans="1:12" ht="15" customHeight="1">
      <c r="A86" s="57"/>
      <c r="B86" s="25" t="s">
        <v>243</v>
      </c>
      <c r="C86" s="59" t="s">
        <v>244</v>
      </c>
      <c r="D86" s="29">
        <v>3737</v>
      </c>
      <c r="E86" s="30">
        <v>301</v>
      </c>
      <c r="F86" s="31">
        <v>696</v>
      </c>
      <c r="G86" s="31">
        <v>2045</v>
      </c>
      <c r="H86" s="31">
        <v>1194</v>
      </c>
      <c r="I86" s="31">
        <v>849</v>
      </c>
      <c r="J86" s="31">
        <v>264</v>
      </c>
      <c r="K86" s="31">
        <v>524</v>
      </c>
      <c r="L86" s="31">
        <v>174</v>
      </c>
    </row>
    <row r="87" spans="1:12" ht="15" customHeight="1">
      <c r="A87" s="57"/>
      <c r="B87" s="25"/>
      <c r="C87" s="60"/>
      <c r="D87" s="32">
        <v>1</v>
      </c>
      <c r="E87" s="27">
        <v>8.0545892427080545E-2</v>
      </c>
      <c r="F87" s="28">
        <v>0.18624565159218626</v>
      </c>
      <c r="G87" s="28">
        <v>0.54723039871554724</v>
      </c>
      <c r="H87" s="28">
        <v>0.31950762643831948</v>
      </c>
      <c r="I87" s="28">
        <v>0.22718758362322719</v>
      </c>
      <c r="J87" s="28">
        <v>7.064490232807065E-2</v>
      </c>
      <c r="K87" s="28">
        <v>0.14021942734814022</v>
      </c>
      <c r="L87" s="28">
        <v>4.6561412898046564E-2</v>
      </c>
    </row>
    <row r="88" spans="1:12" ht="15" customHeight="1">
      <c r="A88" s="57"/>
      <c r="B88" s="25"/>
      <c r="C88" s="59" t="s">
        <v>245</v>
      </c>
      <c r="D88" s="29">
        <v>2220</v>
      </c>
      <c r="E88" s="30">
        <v>177</v>
      </c>
      <c r="F88" s="31">
        <v>373</v>
      </c>
      <c r="G88" s="31">
        <v>1392</v>
      </c>
      <c r="H88" s="31">
        <v>632</v>
      </c>
      <c r="I88" s="31">
        <v>324</v>
      </c>
      <c r="J88" s="31">
        <v>196</v>
      </c>
      <c r="K88" s="31">
        <v>353</v>
      </c>
      <c r="L88" s="31">
        <v>88</v>
      </c>
    </row>
    <row r="89" spans="1:12" ht="15" customHeight="1">
      <c r="A89" s="57"/>
      <c r="B89" s="25"/>
      <c r="C89" s="60"/>
      <c r="D89" s="32">
        <v>1</v>
      </c>
      <c r="E89" s="27">
        <v>7.9729729729729734E-2</v>
      </c>
      <c r="F89" s="28">
        <v>0.16801801801801802</v>
      </c>
      <c r="G89" s="28">
        <v>0.62702702702702706</v>
      </c>
      <c r="H89" s="28">
        <v>0.28468468468468466</v>
      </c>
      <c r="I89" s="28">
        <v>0.14594594594594595</v>
      </c>
      <c r="J89" s="28">
        <v>8.8288288288288289E-2</v>
      </c>
      <c r="K89" s="28">
        <v>0.15900900900900902</v>
      </c>
      <c r="L89" s="28">
        <v>3.9639639639639637E-2</v>
      </c>
    </row>
    <row r="90" spans="1:12" ht="15" customHeight="1">
      <c r="A90" s="57"/>
      <c r="B90" s="25"/>
      <c r="C90" s="59" t="s">
        <v>246</v>
      </c>
      <c r="D90" s="29">
        <v>3166</v>
      </c>
      <c r="E90" s="30">
        <v>202</v>
      </c>
      <c r="F90" s="31">
        <v>445</v>
      </c>
      <c r="G90" s="31">
        <v>1946</v>
      </c>
      <c r="H90" s="31">
        <v>862</v>
      </c>
      <c r="I90" s="31">
        <v>426</v>
      </c>
      <c r="J90" s="31">
        <v>309</v>
      </c>
      <c r="K90" s="31">
        <v>527</v>
      </c>
      <c r="L90" s="31">
        <v>172</v>
      </c>
    </row>
    <row r="91" spans="1:12" ht="15" customHeight="1">
      <c r="A91" s="57"/>
      <c r="B91" s="25"/>
      <c r="C91" s="60"/>
      <c r="D91" s="32">
        <v>1</v>
      </c>
      <c r="E91" s="27">
        <v>6.3802905874921031E-2</v>
      </c>
      <c r="F91" s="28">
        <v>0.14055590650663297</v>
      </c>
      <c r="G91" s="28">
        <v>0.61465571699305122</v>
      </c>
      <c r="H91" s="28">
        <v>0.27226784586228681</v>
      </c>
      <c r="I91" s="28">
        <v>0.13455464308275428</v>
      </c>
      <c r="J91" s="28">
        <v>9.7599494630448522E-2</v>
      </c>
      <c r="K91" s="28">
        <v>0.16645609602021477</v>
      </c>
      <c r="L91" s="28">
        <v>5.4327226784586229E-2</v>
      </c>
    </row>
    <row r="92" spans="1:12" ht="15" customHeight="1">
      <c r="A92" s="57"/>
      <c r="B92" s="25"/>
      <c r="C92" s="59" t="s">
        <v>247</v>
      </c>
      <c r="D92" s="29">
        <v>1639</v>
      </c>
      <c r="E92" s="30">
        <v>66</v>
      </c>
      <c r="F92" s="31">
        <v>205</v>
      </c>
      <c r="G92" s="31">
        <v>968</v>
      </c>
      <c r="H92" s="31">
        <v>396</v>
      </c>
      <c r="I92" s="31">
        <v>210</v>
      </c>
      <c r="J92" s="31">
        <v>205</v>
      </c>
      <c r="K92" s="31">
        <v>271</v>
      </c>
      <c r="L92" s="31">
        <v>144</v>
      </c>
    </row>
    <row r="93" spans="1:12" ht="15" customHeight="1">
      <c r="A93" s="57"/>
      <c r="B93" s="25"/>
      <c r="C93" s="60"/>
      <c r="D93" s="32">
        <v>1</v>
      </c>
      <c r="E93" s="27">
        <v>4.0268456375838924E-2</v>
      </c>
      <c r="F93" s="28">
        <v>0.12507626601586333</v>
      </c>
      <c r="G93" s="28">
        <v>0.59060402684563762</v>
      </c>
      <c r="H93" s="28">
        <v>0.24161073825503357</v>
      </c>
      <c r="I93" s="28">
        <v>0.12812690665039658</v>
      </c>
      <c r="J93" s="28">
        <v>0.12507626601586333</v>
      </c>
      <c r="K93" s="28">
        <v>0.16534472239170225</v>
      </c>
      <c r="L93" s="28">
        <v>8.7858450274557659E-2</v>
      </c>
    </row>
    <row r="94" spans="1:12" ht="15" customHeight="1">
      <c r="A94" s="57"/>
      <c r="B94" s="25"/>
      <c r="C94" s="59" t="s">
        <v>248</v>
      </c>
      <c r="D94" s="29">
        <v>403</v>
      </c>
      <c r="E94" s="30">
        <v>12</v>
      </c>
      <c r="F94" s="31">
        <v>44</v>
      </c>
      <c r="G94" s="31">
        <v>258</v>
      </c>
      <c r="H94" s="31">
        <v>106</v>
      </c>
      <c r="I94" s="31">
        <v>48</v>
      </c>
      <c r="J94" s="31">
        <v>36</v>
      </c>
      <c r="K94" s="31">
        <v>64</v>
      </c>
      <c r="L94" s="31">
        <v>33</v>
      </c>
    </row>
    <row r="95" spans="1:12" ht="15" customHeight="1">
      <c r="A95" s="57"/>
      <c r="B95" s="25"/>
      <c r="C95" s="60"/>
      <c r="D95" s="32">
        <v>1</v>
      </c>
      <c r="E95" s="27">
        <v>2.9776674937965261E-2</v>
      </c>
      <c r="F95" s="28">
        <v>0.10918114143920596</v>
      </c>
      <c r="G95" s="28">
        <v>0.64019851116625315</v>
      </c>
      <c r="H95" s="28">
        <v>0.26302729528535979</v>
      </c>
      <c r="I95" s="28">
        <v>0.11910669975186104</v>
      </c>
      <c r="J95" s="28">
        <v>8.9330024813895778E-2</v>
      </c>
      <c r="K95" s="28">
        <v>0.15880893300248139</v>
      </c>
      <c r="L95" s="28">
        <v>8.1885856079404462E-2</v>
      </c>
    </row>
    <row r="96" spans="1:12" ht="15" customHeight="1">
      <c r="A96" s="57"/>
      <c r="B96" s="25"/>
      <c r="C96" s="59" t="s">
        <v>249</v>
      </c>
      <c r="D96" s="29">
        <v>373</v>
      </c>
      <c r="E96" s="30">
        <v>9</v>
      </c>
      <c r="F96" s="31">
        <v>51</v>
      </c>
      <c r="G96" s="31">
        <v>216</v>
      </c>
      <c r="H96" s="31">
        <v>108</v>
      </c>
      <c r="I96" s="31">
        <v>60</v>
      </c>
      <c r="J96" s="31">
        <v>47</v>
      </c>
      <c r="K96" s="31">
        <v>64</v>
      </c>
      <c r="L96" s="31">
        <v>43</v>
      </c>
    </row>
    <row r="97" spans="1:12" ht="15" customHeight="1">
      <c r="A97" s="57"/>
      <c r="B97" s="25"/>
      <c r="C97" s="60"/>
      <c r="D97" s="32">
        <v>1</v>
      </c>
      <c r="E97" s="27">
        <v>2.4128686327077747E-2</v>
      </c>
      <c r="F97" s="28">
        <v>0.13672922252010725</v>
      </c>
      <c r="G97" s="28">
        <v>0.579088471849866</v>
      </c>
      <c r="H97" s="28">
        <v>0.289544235924933</v>
      </c>
      <c r="I97" s="28">
        <v>0.16085790884718498</v>
      </c>
      <c r="J97" s="28">
        <v>0.12600536193029491</v>
      </c>
      <c r="K97" s="28">
        <v>0.17158176943699732</v>
      </c>
      <c r="L97" s="28">
        <v>0.11528150134048257</v>
      </c>
    </row>
    <row r="98" spans="1:12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5</v>
      </c>
      <c r="G98" s="31">
        <v>21</v>
      </c>
      <c r="H98" s="31">
        <v>11</v>
      </c>
      <c r="I98" s="31">
        <v>3</v>
      </c>
      <c r="J98" s="31">
        <v>1</v>
      </c>
      <c r="K98" s="31">
        <v>1</v>
      </c>
      <c r="L98" s="31">
        <v>3</v>
      </c>
    </row>
    <row r="99" spans="1:12" ht="15" customHeight="1">
      <c r="A99" s="57"/>
      <c r="B99" s="25"/>
      <c r="C99" s="60"/>
      <c r="D99" s="32">
        <v>1</v>
      </c>
      <c r="E99" s="27">
        <v>3.5714285714285712E-2</v>
      </c>
      <c r="F99" s="28">
        <v>0.17857142857142858</v>
      </c>
      <c r="G99" s="28">
        <v>0.75</v>
      </c>
      <c r="H99" s="28">
        <v>0.39285714285714285</v>
      </c>
      <c r="I99" s="28">
        <v>0.10714285714285714</v>
      </c>
      <c r="J99" s="28">
        <v>3.5714285714285712E-2</v>
      </c>
      <c r="K99" s="28">
        <v>3.5714285714285712E-2</v>
      </c>
      <c r="L99" s="28">
        <v>0.10714285714285714</v>
      </c>
    </row>
    <row r="100" spans="1:12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1</v>
      </c>
      <c r="L100" s="31">
        <v>0</v>
      </c>
    </row>
    <row r="101" spans="1:12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1</v>
      </c>
      <c r="L101" s="46">
        <v>0</v>
      </c>
    </row>
    <row r="102" spans="1:12" ht="15" customHeight="1">
      <c r="C102"/>
    </row>
    <row r="103" spans="1:12" ht="12" hidden="1" customHeight="1">
      <c r="C103"/>
    </row>
    <row r="104" spans="1:12" ht="12" hidden="1" customHeight="1">
      <c r="C104"/>
    </row>
    <row r="105" spans="1:12" ht="12" hidden="1" customHeight="1">
      <c r="C105"/>
    </row>
    <row r="106" spans="1:12" ht="12" hidden="1" customHeight="1">
      <c r="C106"/>
    </row>
    <row r="107" spans="1:12" ht="12" hidden="1" customHeight="1">
      <c r="C107"/>
    </row>
    <row r="108" spans="1:12" ht="12" hidden="1" customHeight="1">
      <c r="C108"/>
    </row>
    <row r="109" spans="1:12" ht="12" hidden="1" customHeight="1">
      <c r="C109"/>
    </row>
    <row r="110" spans="1:12" ht="12" hidden="1" customHeight="1">
      <c r="C110"/>
    </row>
    <row r="111" spans="1:12" ht="12" hidden="1" customHeight="1">
      <c r="C111"/>
    </row>
    <row r="112" spans="1:12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L9">
    <cfRule type="top10" dxfId="413" priority="56" rank="1"/>
  </conditionalFormatting>
  <conditionalFormatting sqref="E67:L67">
    <cfRule type="top10" dxfId="412" priority="49" rank="1"/>
  </conditionalFormatting>
  <conditionalFormatting sqref="E65:L65">
    <cfRule type="top10" dxfId="411" priority="48" rank="1"/>
  </conditionalFormatting>
  <conditionalFormatting sqref="E63:L63">
    <cfRule type="top10" dxfId="410" priority="47" rank="1"/>
  </conditionalFormatting>
  <conditionalFormatting sqref="E61:L61">
    <cfRule type="top10" dxfId="409" priority="46" rank="1"/>
  </conditionalFormatting>
  <conditionalFormatting sqref="E59:L59">
    <cfRule type="top10" dxfId="408" priority="45" rank="1"/>
  </conditionalFormatting>
  <conditionalFormatting sqref="E57:L57">
    <cfRule type="top10" dxfId="407" priority="44" rank="1"/>
  </conditionalFormatting>
  <conditionalFormatting sqref="E55:L55">
    <cfRule type="top10" dxfId="406" priority="43" rank="1"/>
  </conditionalFormatting>
  <conditionalFormatting sqref="E53:L53">
    <cfRule type="top10" dxfId="405" priority="42" rank="1"/>
  </conditionalFormatting>
  <conditionalFormatting sqref="E51:L51">
    <cfRule type="top10" dxfId="404" priority="41" rank="1"/>
  </conditionalFormatting>
  <conditionalFormatting sqref="E49:L49">
    <cfRule type="top10" dxfId="403" priority="40" rank="1"/>
  </conditionalFormatting>
  <conditionalFormatting sqref="E47:L47">
    <cfRule type="top10" dxfId="402" priority="39" rank="1"/>
  </conditionalFormatting>
  <conditionalFormatting sqref="E45:L45">
    <cfRule type="top10" dxfId="401" priority="38" rank="1"/>
  </conditionalFormatting>
  <conditionalFormatting sqref="E43:L43">
    <cfRule type="top10" dxfId="400" priority="37" rank="1"/>
  </conditionalFormatting>
  <conditionalFormatting sqref="E41:L41">
    <cfRule type="top10" dxfId="399" priority="36" rank="1"/>
  </conditionalFormatting>
  <conditionalFormatting sqref="E39:L39">
    <cfRule type="top10" dxfId="398" priority="35" rank="1"/>
  </conditionalFormatting>
  <conditionalFormatting sqref="E37:L37">
    <cfRule type="top10" dxfId="397" priority="34" rank="1"/>
  </conditionalFormatting>
  <conditionalFormatting sqref="E35:L35">
    <cfRule type="top10" dxfId="396" priority="32" rank="1"/>
  </conditionalFormatting>
  <conditionalFormatting sqref="E33:L33">
    <cfRule type="top10" dxfId="395" priority="31" rank="1"/>
  </conditionalFormatting>
  <conditionalFormatting sqref="E31:L31">
    <cfRule type="top10" dxfId="394" priority="30" rank="1"/>
  </conditionalFormatting>
  <conditionalFormatting sqref="E29:L29">
    <cfRule type="top10" dxfId="393" priority="29" rank="1"/>
  </conditionalFormatting>
  <conditionalFormatting sqref="E27:L27">
    <cfRule type="top10" dxfId="392" priority="28" rank="1"/>
  </conditionalFormatting>
  <conditionalFormatting sqref="E21:L21">
    <cfRule type="top10" dxfId="391" priority="27" rank="1"/>
  </conditionalFormatting>
  <conditionalFormatting sqref="E19:L19">
    <cfRule type="top10" dxfId="390" priority="26" rank="1"/>
  </conditionalFormatting>
  <conditionalFormatting sqref="E17:L17">
    <cfRule type="top10" dxfId="389" priority="25" rank="1"/>
  </conditionalFormatting>
  <conditionalFormatting sqref="E15:L15">
    <cfRule type="top10" dxfId="388" priority="24" rank="1"/>
  </conditionalFormatting>
  <conditionalFormatting sqref="E13:L13">
    <cfRule type="top10" dxfId="387" priority="23" rank="1"/>
  </conditionalFormatting>
  <conditionalFormatting sqref="E11:L11">
    <cfRule type="top10" dxfId="386" priority="22" rank="1"/>
  </conditionalFormatting>
  <conditionalFormatting sqref="E23:L23">
    <cfRule type="top10" dxfId="385" priority="21" rank="1"/>
  </conditionalFormatting>
  <conditionalFormatting sqref="E25:L25">
    <cfRule type="top10" dxfId="384" priority="20" rank="1"/>
  </conditionalFormatting>
  <conditionalFormatting sqref="E81:L81">
    <cfRule type="top10" dxfId="383" priority="17" rank="1"/>
  </conditionalFormatting>
  <conditionalFormatting sqref="E79:L79">
    <cfRule type="top10" dxfId="382" priority="16" rank="1"/>
  </conditionalFormatting>
  <conditionalFormatting sqref="E77:L77">
    <cfRule type="top10" dxfId="381" priority="15" rank="1"/>
  </conditionalFormatting>
  <conditionalFormatting sqref="E75:L75">
    <cfRule type="top10" dxfId="380" priority="14" rank="1"/>
  </conditionalFormatting>
  <conditionalFormatting sqref="E73:L73">
    <cfRule type="top10" dxfId="379" priority="13" rank="1"/>
  </conditionalFormatting>
  <conditionalFormatting sqref="E71:L71">
    <cfRule type="top10" dxfId="378" priority="12" rank="1"/>
  </conditionalFormatting>
  <conditionalFormatting sqref="E69:L69">
    <cfRule type="top10" dxfId="377" priority="11" rank="1"/>
  </conditionalFormatting>
  <conditionalFormatting sqref="E101:L101">
    <cfRule type="top10" dxfId="376" priority="9" rank="1"/>
  </conditionalFormatting>
  <conditionalFormatting sqref="E99:L99">
    <cfRule type="top10" dxfId="375" priority="8" rank="1"/>
  </conditionalFormatting>
  <conditionalFormatting sqref="E97:L97">
    <cfRule type="top10" dxfId="374" priority="7" rank="1"/>
  </conditionalFormatting>
  <conditionalFormatting sqref="E95:L95">
    <cfRule type="top10" dxfId="373" priority="6" rank="1"/>
  </conditionalFormatting>
  <conditionalFormatting sqref="E93:L93">
    <cfRule type="top10" dxfId="372" priority="5" rank="1"/>
  </conditionalFormatting>
  <conditionalFormatting sqref="E91:L91">
    <cfRule type="top10" dxfId="371" priority="4" rank="1"/>
  </conditionalFormatting>
  <conditionalFormatting sqref="E89:L89">
    <cfRule type="top10" dxfId="370" priority="3" rank="1"/>
  </conditionalFormatting>
  <conditionalFormatting sqref="E87:L87">
    <cfRule type="top10" dxfId="369" priority="2" rank="1"/>
  </conditionalFormatting>
  <conditionalFormatting sqref="E85:L85">
    <cfRule type="top10" dxfId="36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</row>
    <row r="2" spans="1:16384" ht="15" customHeight="1">
      <c r="B2" s="3" t="s">
        <v>47</v>
      </c>
    </row>
    <row r="3" spans="1:16384" ht="15" customHeight="1">
      <c r="B3" s="3" t="s">
        <v>309</v>
      </c>
    </row>
    <row r="4" spans="1:16384" ht="15" customHeight="1">
      <c r="B4" s="3" t="s">
        <v>314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93</v>
      </c>
      <c r="F7" s="13" t="s">
        <v>94</v>
      </c>
      <c r="G7" s="13" t="s">
        <v>95</v>
      </c>
      <c r="H7" s="13" t="s">
        <v>96</v>
      </c>
      <c r="I7" s="13" t="s">
        <v>97</v>
      </c>
      <c r="J7" s="13" t="s">
        <v>44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1215</v>
      </c>
      <c r="F8" s="17">
        <v>5137</v>
      </c>
      <c r="G8" s="17">
        <v>2844</v>
      </c>
      <c r="H8" s="17">
        <v>1808</v>
      </c>
      <c r="I8" s="17">
        <v>4549</v>
      </c>
      <c r="J8" s="17">
        <v>605</v>
      </c>
    </row>
    <row r="9" spans="1:16384" ht="15" customHeight="1">
      <c r="A9" s="57"/>
      <c r="B9" s="64"/>
      <c r="C9" s="65"/>
      <c r="D9" s="18">
        <v>1</v>
      </c>
      <c r="E9" s="19">
        <v>7.5194949870033417E-2</v>
      </c>
      <c r="F9" s="20">
        <v>0.31792301027354869</v>
      </c>
      <c r="G9" s="20">
        <v>0.1760118826587449</v>
      </c>
      <c r="H9" s="20">
        <v>0.11189503651442011</v>
      </c>
      <c r="I9" s="20">
        <v>0.28153236786731028</v>
      </c>
      <c r="J9" s="20">
        <v>3.7442752815942566E-2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270</v>
      </c>
      <c r="F10" s="24">
        <v>1246</v>
      </c>
      <c r="G10" s="24">
        <v>836</v>
      </c>
      <c r="H10" s="24">
        <v>695</v>
      </c>
      <c r="I10" s="24">
        <v>1761</v>
      </c>
      <c r="J10" s="24">
        <v>184</v>
      </c>
    </row>
    <row r="11" spans="1:16384" ht="15" customHeight="1">
      <c r="A11" s="57"/>
      <c r="B11" s="25"/>
      <c r="C11" s="60"/>
      <c r="D11" s="26">
        <v>1</v>
      </c>
      <c r="E11" s="27">
        <v>5.4086538461538464E-2</v>
      </c>
      <c r="F11" s="28">
        <v>0.24959935897435898</v>
      </c>
      <c r="G11" s="28">
        <v>0.16746794871794871</v>
      </c>
      <c r="H11" s="28">
        <v>0.13922275641025642</v>
      </c>
      <c r="I11" s="28">
        <v>0.35276442307692307</v>
      </c>
      <c r="J11" s="28">
        <v>3.685897435897436E-2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933</v>
      </c>
      <c r="F12" s="31">
        <v>3799</v>
      </c>
      <c r="G12" s="31">
        <v>1967</v>
      </c>
      <c r="H12" s="31">
        <v>1101</v>
      </c>
      <c r="I12" s="31">
        <v>2694</v>
      </c>
      <c r="J12" s="31">
        <v>415</v>
      </c>
    </row>
    <row r="13" spans="1:16384" ht="15" customHeight="1">
      <c r="A13" s="57"/>
      <c r="B13" s="50"/>
      <c r="C13" s="70"/>
      <c r="D13" s="51">
        <v>1</v>
      </c>
      <c r="E13" s="52">
        <v>8.5525712714272617E-2</v>
      </c>
      <c r="F13" s="53">
        <v>0.34824456870473919</v>
      </c>
      <c r="G13" s="53">
        <v>0.18030983591529928</v>
      </c>
      <c r="H13" s="53">
        <v>0.1009258410486754</v>
      </c>
      <c r="I13" s="53">
        <v>0.24695205793381611</v>
      </c>
      <c r="J13" s="53">
        <v>3.8041983683197361E-2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23</v>
      </c>
      <c r="F14" s="24">
        <v>72</v>
      </c>
      <c r="G14" s="24">
        <v>64</v>
      </c>
      <c r="H14" s="24">
        <v>62</v>
      </c>
      <c r="I14" s="24">
        <v>127</v>
      </c>
      <c r="J14" s="24">
        <v>13</v>
      </c>
    </row>
    <row r="15" spans="1:16384" ht="15" customHeight="1">
      <c r="A15" s="57"/>
      <c r="B15" s="25"/>
      <c r="C15" s="60"/>
      <c r="D15" s="32">
        <v>1</v>
      </c>
      <c r="E15" s="27">
        <v>6.3711911357340723E-2</v>
      </c>
      <c r="F15" s="28">
        <v>0.1994459833795014</v>
      </c>
      <c r="G15" s="28">
        <v>0.17728531855955679</v>
      </c>
      <c r="H15" s="28">
        <v>0.17174515235457063</v>
      </c>
      <c r="I15" s="28">
        <v>0.35180055401662053</v>
      </c>
      <c r="J15" s="28">
        <v>3.6011080332409975E-2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33</v>
      </c>
      <c r="F16" s="31">
        <v>150</v>
      </c>
      <c r="G16" s="31">
        <v>143</v>
      </c>
      <c r="H16" s="31">
        <v>107</v>
      </c>
      <c r="I16" s="31">
        <v>239</v>
      </c>
      <c r="J16" s="31">
        <v>23</v>
      </c>
    </row>
    <row r="17" spans="1:10" ht="15" customHeight="1">
      <c r="A17" s="57"/>
      <c r="B17" s="25"/>
      <c r="C17" s="60"/>
      <c r="D17" s="32">
        <v>1</v>
      </c>
      <c r="E17" s="27">
        <v>4.7482014388489209E-2</v>
      </c>
      <c r="F17" s="28">
        <v>0.21582733812949639</v>
      </c>
      <c r="G17" s="28">
        <v>0.20575539568345325</v>
      </c>
      <c r="H17" s="28">
        <v>0.1539568345323741</v>
      </c>
      <c r="I17" s="28">
        <v>0.34388489208633094</v>
      </c>
      <c r="J17" s="28">
        <v>3.3093525179856115E-2</v>
      </c>
    </row>
    <row r="18" spans="1:10" ht="15" customHeight="1">
      <c r="A18" s="57"/>
      <c r="B18" s="25"/>
      <c r="C18" s="59" t="s">
        <v>214</v>
      </c>
      <c r="D18" s="29">
        <v>867</v>
      </c>
      <c r="E18" s="30">
        <v>72</v>
      </c>
      <c r="F18" s="31">
        <v>213</v>
      </c>
      <c r="G18" s="31">
        <v>147</v>
      </c>
      <c r="H18" s="31">
        <v>117</v>
      </c>
      <c r="I18" s="31">
        <v>271</v>
      </c>
      <c r="J18" s="31">
        <v>47</v>
      </c>
    </row>
    <row r="19" spans="1:10" ht="15" customHeight="1">
      <c r="A19" s="57"/>
      <c r="B19" s="25"/>
      <c r="C19" s="60"/>
      <c r="D19" s="32">
        <v>1</v>
      </c>
      <c r="E19" s="27">
        <v>8.3044982698961933E-2</v>
      </c>
      <c r="F19" s="28">
        <v>0.24567474048442905</v>
      </c>
      <c r="G19" s="28">
        <v>0.16955017301038061</v>
      </c>
      <c r="H19" s="28">
        <v>0.13494809688581316</v>
      </c>
      <c r="I19" s="28">
        <v>0.31257208765859285</v>
      </c>
      <c r="J19" s="28">
        <v>5.4209919261822379E-2</v>
      </c>
    </row>
    <row r="20" spans="1:10" ht="15" customHeight="1">
      <c r="A20" s="57"/>
      <c r="B20" s="25"/>
      <c r="C20" s="59" t="s">
        <v>215</v>
      </c>
      <c r="D20" s="29">
        <v>1749</v>
      </c>
      <c r="E20" s="30">
        <v>128</v>
      </c>
      <c r="F20" s="31">
        <v>557</v>
      </c>
      <c r="G20" s="31">
        <v>345</v>
      </c>
      <c r="H20" s="31">
        <v>213</v>
      </c>
      <c r="I20" s="31">
        <v>447</v>
      </c>
      <c r="J20" s="31">
        <v>59</v>
      </c>
    </row>
    <row r="21" spans="1:10" ht="15" customHeight="1">
      <c r="A21" s="57"/>
      <c r="B21" s="25"/>
      <c r="C21" s="60"/>
      <c r="D21" s="32">
        <v>1</v>
      </c>
      <c r="E21" s="27">
        <v>7.3184676958261863E-2</v>
      </c>
      <c r="F21" s="28">
        <v>0.31846769582618639</v>
      </c>
      <c r="G21" s="28">
        <v>0.19725557461406518</v>
      </c>
      <c r="H21" s="28">
        <v>0.12178387650085763</v>
      </c>
      <c r="I21" s="28">
        <v>0.25557461406518012</v>
      </c>
      <c r="J21" s="28">
        <v>3.3733562035448826E-2</v>
      </c>
    </row>
    <row r="22" spans="1:10" ht="15" customHeight="1">
      <c r="A22" s="57"/>
      <c r="B22" s="25"/>
      <c r="C22" s="59" t="s">
        <v>216</v>
      </c>
      <c r="D22" s="29">
        <v>3564</v>
      </c>
      <c r="E22" s="30">
        <v>283</v>
      </c>
      <c r="F22" s="31">
        <v>1160</v>
      </c>
      <c r="G22" s="31">
        <v>703</v>
      </c>
      <c r="H22" s="31">
        <v>396</v>
      </c>
      <c r="I22" s="31">
        <v>891</v>
      </c>
      <c r="J22" s="31">
        <v>131</v>
      </c>
    </row>
    <row r="23" spans="1:10" ht="15" customHeight="1">
      <c r="A23" s="57"/>
      <c r="B23" s="25"/>
      <c r="C23" s="60"/>
      <c r="D23" s="26">
        <v>1</v>
      </c>
      <c r="E23" s="27">
        <v>7.9405162738496071E-2</v>
      </c>
      <c r="F23" s="28">
        <v>0.32547699214365883</v>
      </c>
      <c r="G23" s="28">
        <v>0.19725028058361391</v>
      </c>
      <c r="H23" s="28">
        <v>0.1111111111111111</v>
      </c>
      <c r="I23" s="28">
        <v>0.25</v>
      </c>
      <c r="J23" s="28">
        <v>3.6756453423120089E-2</v>
      </c>
    </row>
    <row r="24" spans="1:10" ht="15" customHeight="1">
      <c r="A24" s="57"/>
      <c r="B24" s="25"/>
      <c r="C24" s="59" t="s">
        <v>217</v>
      </c>
      <c r="D24" s="29">
        <v>4716</v>
      </c>
      <c r="E24" s="30">
        <v>377</v>
      </c>
      <c r="F24" s="31">
        <v>1644</v>
      </c>
      <c r="G24" s="31">
        <v>802</v>
      </c>
      <c r="H24" s="31">
        <v>485</v>
      </c>
      <c r="I24" s="31">
        <v>1249</v>
      </c>
      <c r="J24" s="31">
        <v>159</v>
      </c>
    </row>
    <row r="25" spans="1:10" ht="15" customHeight="1">
      <c r="A25" s="57"/>
      <c r="B25" s="25"/>
      <c r="C25" s="60"/>
      <c r="D25" s="26">
        <v>1</v>
      </c>
      <c r="E25" s="27">
        <v>7.9940627650551321E-2</v>
      </c>
      <c r="F25" s="28">
        <v>0.34860050890585242</v>
      </c>
      <c r="G25" s="28">
        <v>0.17005937234944868</v>
      </c>
      <c r="H25" s="28">
        <v>0.10284139100932994</v>
      </c>
      <c r="I25" s="28">
        <v>0.26484308736217133</v>
      </c>
      <c r="J25" s="28">
        <v>3.3715012722646313E-2</v>
      </c>
    </row>
    <row r="26" spans="1:10" ht="15" customHeight="1">
      <c r="A26" s="57"/>
      <c r="B26" s="25"/>
      <c r="C26" s="59" t="s">
        <v>218</v>
      </c>
      <c r="D26" s="29">
        <v>3882</v>
      </c>
      <c r="E26" s="30">
        <v>283</v>
      </c>
      <c r="F26" s="31">
        <v>1233</v>
      </c>
      <c r="G26" s="31">
        <v>590</v>
      </c>
      <c r="H26" s="31">
        <v>412</v>
      </c>
      <c r="I26" s="31">
        <v>1205</v>
      </c>
      <c r="J26" s="31">
        <v>159</v>
      </c>
    </row>
    <row r="27" spans="1:10" ht="15" customHeight="1">
      <c r="A27" s="57"/>
      <c r="B27" s="50"/>
      <c r="C27" s="70"/>
      <c r="D27" s="51">
        <v>1</v>
      </c>
      <c r="E27" s="52">
        <v>7.2900566718186496E-2</v>
      </c>
      <c r="F27" s="53">
        <v>0.31761978361669241</v>
      </c>
      <c r="G27" s="53">
        <v>0.15198351365275631</v>
      </c>
      <c r="H27" s="53">
        <v>0.10613086038124678</v>
      </c>
      <c r="I27" s="53">
        <v>0.31040700669757859</v>
      </c>
      <c r="J27" s="53">
        <v>4.0958268933539412E-2</v>
      </c>
    </row>
    <row r="28" spans="1:10" ht="15" customHeight="1">
      <c r="A28" s="57"/>
      <c r="B28" s="25" t="s">
        <v>204</v>
      </c>
      <c r="C28" s="67" t="s">
        <v>219</v>
      </c>
      <c r="D28" s="22">
        <v>5554</v>
      </c>
      <c r="E28" s="23">
        <v>523</v>
      </c>
      <c r="F28" s="24">
        <v>2079</v>
      </c>
      <c r="G28" s="24">
        <v>1043</v>
      </c>
      <c r="H28" s="24">
        <v>492</v>
      </c>
      <c r="I28" s="24">
        <v>1246</v>
      </c>
      <c r="J28" s="24">
        <v>171</v>
      </c>
    </row>
    <row r="29" spans="1:10" ht="15" customHeight="1">
      <c r="A29" s="57"/>
      <c r="B29" s="25"/>
      <c r="C29" s="60"/>
      <c r="D29" s="32">
        <v>1</v>
      </c>
      <c r="E29" s="27">
        <v>9.4166366582643143E-2</v>
      </c>
      <c r="F29" s="28">
        <v>0.37432481094706516</v>
      </c>
      <c r="G29" s="28">
        <v>0.18779258192293843</v>
      </c>
      <c r="H29" s="28">
        <v>8.858480374504861E-2</v>
      </c>
      <c r="I29" s="28">
        <v>0.22434281598847677</v>
      </c>
      <c r="J29" s="28">
        <v>3.0788620813827872E-2</v>
      </c>
    </row>
    <row r="30" spans="1:10" ht="15" customHeight="1">
      <c r="A30" s="57"/>
      <c r="B30" s="25"/>
      <c r="C30" s="59" t="s">
        <v>220</v>
      </c>
      <c r="D30" s="29">
        <v>4048</v>
      </c>
      <c r="E30" s="30">
        <v>246</v>
      </c>
      <c r="F30" s="31">
        <v>1162</v>
      </c>
      <c r="G30" s="31">
        <v>763</v>
      </c>
      <c r="H30" s="31">
        <v>534</v>
      </c>
      <c r="I30" s="31">
        <v>1196</v>
      </c>
      <c r="J30" s="31">
        <v>147</v>
      </c>
    </row>
    <row r="31" spans="1:10" ht="15" customHeight="1">
      <c r="A31" s="57"/>
      <c r="B31" s="25"/>
      <c r="C31" s="60"/>
      <c r="D31" s="32">
        <v>1</v>
      </c>
      <c r="E31" s="27">
        <v>6.0770750988142296E-2</v>
      </c>
      <c r="F31" s="28">
        <v>0.28705533596837945</v>
      </c>
      <c r="G31" s="28">
        <v>0.18848814229249011</v>
      </c>
      <c r="H31" s="28">
        <v>0.13191699604743082</v>
      </c>
      <c r="I31" s="28">
        <v>0.29545454545454547</v>
      </c>
      <c r="J31" s="28">
        <v>3.6314229249011856E-2</v>
      </c>
    </row>
    <row r="32" spans="1:10" ht="15" customHeight="1">
      <c r="A32" s="57"/>
      <c r="B32" s="25"/>
      <c r="C32" s="59" t="s">
        <v>221</v>
      </c>
      <c r="D32" s="29">
        <v>378</v>
      </c>
      <c r="E32" s="30">
        <v>16</v>
      </c>
      <c r="F32" s="31">
        <v>88</v>
      </c>
      <c r="G32" s="31">
        <v>74</v>
      </c>
      <c r="H32" s="31">
        <v>73</v>
      </c>
      <c r="I32" s="31">
        <v>108</v>
      </c>
      <c r="J32" s="31">
        <v>19</v>
      </c>
    </row>
    <row r="33" spans="1:10" ht="15" customHeight="1">
      <c r="A33" s="57"/>
      <c r="B33" s="25"/>
      <c r="C33" s="60"/>
      <c r="D33" s="32">
        <v>1</v>
      </c>
      <c r="E33" s="27">
        <v>4.2328042328042326E-2</v>
      </c>
      <c r="F33" s="28">
        <v>0.23280423280423279</v>
      </c>
      <c r="G33" s="28">
        <v>0.19576719576719576</v>
      </c>
      <c r="H33" s="28">
        <v>0.19312169312169311</v>
      </c>
      <c r="I33" s="28">
        <v>0.2857142857142857</v>
      </c>
      <c r="J33" s="28">
        <v>5.0264550264550262E-2</v>
      </c>
    </row>
    <row r="34" spans="1:10" ht="15" customHeight="1">
      <c r="A34" s="57"/>
      <c r="B34" s="25"/>
      <c r="C34" s="59" t="s">
        <v>222</v>
      </c>
      <c r="D34" s="29">
        <v>3119</v>
      </c>
      <c r="E34" s="30">
        <v>183</v>
      </c>
      <c r="F34" s="31">
        <v>994</v>
      </c>
      <c r="G34" s="31">
        <v>486</v>
      </c>
      <c r="H34" s="31">
        <v>383</v>
      </c>
      <c r="I34" s="31">
        <v>980</v>
      </c>
      <c r="J34" s="31">
        <v>93</v>
      </c>
    </row>
    <row r="35" spans="1:10" ht="15" customHeight="1">
      <c r="A35" s="57"/>
      <c r="B35" s="50"/>
      <c r="C35" s="70"/>
      <c r="D35" s="51">
        <v>1</v>
      </c>
      <c r="E35" s="52">
        <v>5.8672651490862454E-2</v>
      </c>
      <c r="F35" s="53">
        <v>0.3186918884257775</v>
      </c>
      <c r="G35" s="53">
        <v>0.15581917281179866</v>
      </c>
      <c r="H35" s="53">
        <v>0.12279576787431869</v>
      </c>
      <c r="I35" s="53">
        <v>0.31420327027893558</v>
      </c>
      <c r="J35" s="53">
        <v>2.9817249118307149E-2</v>
      </c>
    </row>
    <row r="36" spans="1:10" ht="15" customHeight="1">
      <c r="A36" s="57"/>
      <c r="B36" s="25" t="s">
        <v>16</v>
      </c>
      <c r="C36" s="67" t="s">
        <v>223</v>
      </c>
      <c r="D36" s="22">
        <v>1205</v>
      </c>
      <c r="E36" s="23">
        <v>168</v>
      </c>
      <c r="F36" s="24">
        <v>464</v>
      </c>
      <c r="G36" s="24">
        <v>229</v>
      </c>
      <c r="H36" s="24">
        <v>112</v>
      </c>
      <c r="I36" s="24">
        <v>192</v>
      </c>
      <c r="J36" s="24">
        <v>40</v>
      </c>
    </row>
    <row r="37" spans="1:10" ht="15" customHeight="1">
      <c r="A37" s="57"/>
      <c r="B37" s="25"/>
      <c r="C37" s="60"/>
      <c r="D37" s="32">
        <v>1</v>
      </c>
      <c r="E37" s="27">
        <v>0.13941908713692946</v>
      </c>
      <c r="F37" s="28">
        <v>0.38506224066390043</v>
      </c>
      <c r="G37" s="28">
        <v>0.1900414937759336</v>
      </c>
      <c r="H37" s="28">
        <v>9.294605809128631E-2</v>
      </c>
      <c r="I37" s="28">
        <v>0.15933609958506223</v>
      </c>
      <c r="J37" s="28">
        <v>3.3195020746887967E-2</v>
      </c>
    </row>
    <row r="38" spans="1:10" ht="15" customHeight="1">
      <c r="A38" s="57"/>
      <c r="B38" s="25"/>
      <c r="C38" s="68" t="s">
        <v>224</v>
      </c>
      <c r="D38" s="29">
        <v>1546</v>
      </c>
      <c r="E38" s="30">
        <v>126</v>
      </c>
      <c r="F38" s="31">
        <v>459</v>
      </c>
      <c r="G38" s="31">
        <v>348</v>
      </c>
      <c r="H38" s="31">
        <v>186</v>
      </c>
      <c r="I38" s="31">
        <v>362</v>
      </c>
      <c r="J38" s="31">
        <v>65</v>
      </c>
    </row>
    <row r="39" spans="1:10" ht="15" customHeight="1">
      <c r="A39" s="57"/>
      <c r="B39" s="25"/>
      <c r="C39" s="60"/>
      <c r="D39" s="32">
        <v>1</v>
      </c>
      <c r="E39" s="27">
        <v>8.1500646830530404E-2</v>
      </c>
      <c r="F39" s="28">
        <v>0.29689521345407505</v>
      </c>
      <c r="G39" s="28">
        <v>0.22509702457956016</v>
      </c>
      <c r="H39" s="28">
        <v>0.1203104786545925</v>
      </c>
      <c r="I39" s="28">
        <v>0.23415265200517466</v>
      </c>
      <c r="J39" s="28">
        <v>4.2043984476067268E-2</v>
      </c>
    </row>
    <row r="40" spans="1:10" ht="15" customHeight="1">
      <c r="A40" s="57"/>
      <c r="B40" s="25"/>
      <c r="C40" s="59" t="s">
        <v>225</v>
      </c>
      <c r="D40" s="29">
        <v>12779</v>
      </c>
      <c r="E40" s="30">
        <v>873</v>
      </c>
      <c r="F40" s="31">
        <v>4051</v>
      </c>
      <c r="G40" s="31">
        <v>2145</v>
      </c>
      <c r="H40" s="31">
        <v>1457</v>
      </c>
      <c r="I40" s="31">
        <v>3861</v>
      </c>
      <c r="J40" s="31">
        <v>392</v>
      </c>
    </row>
    <row r="41" spans="1:10" ht="15" customHeight="1">
      <c r="A41" s="57"/>
      <c r="B41" s="50"/>
      <c r="C41" s="70"/>
      <c r="D41" s="51">
        <v>1</v>
      </c>
      <c r="E41" s="52">
        <v>6.8315204632600365E-2</v>
      </c>
      <c r="F41" s="53">
        <v>0.31700446044291414</v>
      </c>
      <c r="G41" s="53">
        <v>0.16785350966429299</v>
      </c>
      <c r="H41" s="53">
        <v>0.11401518115658502</v>
      </c>
      <c r="I41" s="53">
        <v>0.30213631739572738</v>
      </c>
      <c r="J41" s="53">
        <v>3.0675326707880115E-2</v>
      </c>
    </row>
    <row r="42" spans="1:10" ht="15" customHeight="1">
      <c r="A42" s="57"/>
      <c r="B42" s="25" t="s">
        <v>12</v>
      </c>
      <c r="C42" s="67" t="s">
        <v>226</v>
      </c>
      <c r="D42" s="22">
        <v>497</v>
      </c>
      <c r="E42" s="37">
        <v>83</v>
      </c>
      <c r="F42" s="38">
        <v>182</v>
      </c>
      <c r="G42" s="38">
        <v>83</v>
      </c>
      <c r="H42" s="38">
        <v>34</v>
      </c>
      <c r="I42" s="38">
        <v>102</v>
      </c>
      <c r="J42" s="38">
        <v>13</v>
      </c>
    </row>
    <row r="43" spans="1:10" ht="15" customHeight="1">
      <c r="A43" s="57"/>
      <c r="B43" s="25"/>
      <c r="C43" s="60"/>
      <c r="D43" s="32">
        <v>1</v>
      </c>
      <c r="E43" s="27">
        <v>0.16700201207243462</v>
      </c>
      <c r="F43" s="28">
        <v>0.36619718309859156</v>
      </c>
      <c r="G43" s="28">
        <v>0.16700201207243462</v>
      </c>
      <c r="H43" s="28">
        <v>6.8410462776659964E-2</v>
      </c>
      <c r="I43" s="28">
        <v>0.20523138832997989</v>
      </c>
      <c r="J43" s="28">
        <v>2.6156941649899398E-2</v>
      </c>
    </row>
    <row r="44" spans="1:10" ht="15" customHeight="1">
      <c r="A44" s="57"/>
      <c r="B44" s="25"/>
      <c r="C44" s="59" t="s">
        <v>227</v>
      </c>
      <c r="D44" s="29">
        <v>8147</v>
      </c>
      <c r="E44" s="39">
        <v>674</v>
      </c>
      <c r="F44" s="40">
        <v>2982</v>
      </c>
      <c r="G44" s="40">
        <v>1415</v>
      </c>
      <c r="H44" s="40">
        <v>899</v>
      </c>
      <c r="I44" s="40">
        <v>2028</v>
      </c>
      <c r="J44" s="40">
        <v>149</v>
      </c>
    </row>
    <row r="45" spans="1:10" ht="15" customHeight="1">
      <c r="A45" s="57"/>
      <c r="B45" s="25"/>
      <c r="C45" s="60"/>
      <c r="D45" s="32">
        <v>1</v>
      </c>
      <c r="E45" s="27">
        <v>8.2729839204615199E-2</v>
      </c>
      <c r="F45" s="28">
        <v>0.36602430342457348</v>
      </c>
      <c r="G45" s="28">
        <v>0.17368356450227077</v>
      </c>
      <c r="H45" s="28">
        <v>0.11034736712900454</v>
      </c>
      <c r="I45" s="28">
        <v>0.24892598502516264</v>
      </c>
      <c r="J45" s="28">
        <v>1.828894071437339E-2</v>
      </c>
    </row>
    <row r="46" spans="1:10" ht="15" customHeight="1">
      <c r="A46" s="57"/>
      <c r="B46" s="25"/>
      <c r="C46" s="59" t="s">
        <v>228</v>
      </c>
      <c r="D46" s="29">
        <v>5197</v>
      </c>
      <c r="E46" s="39">
        <v>339</v>
      </c>
      <c r="F46" s="40">
        <v>1573</v>
      </c>
      <c r="G46" s="40">
        <v>1026</v>
      </c>
      <c r="H46" s="40">
        <v>619</v>
      </c>
      <c r="I46" s="40">
        <v>1526</v>
      </c>
      <c r="J46" s="40">
        <v>114</v>
      </c>
    </row>
    <row r="47" spans="1:10" ht="15" customHeight="1">
      <c r="A47" s="57"/>
      <c r="B47" s="25"/>
      <c r="C47" s="60"/>
      <c r="D47" s="32">
        <v>1</v>
      </c>
      <c r="E47" s="27">
        <v>6.5229940350202034E-2</v>
      </c>
      <c r="F47" s="28">
        <v>0.30267461997306139</v>
      </c>
      <c r="G47" s="28">
        <v>0.19742158937848758</v>
      </c>
      <c r="H47" s="28">
        <v>0.11910717721762555</v>
      </c>
      <c r="I47" s="28">
        <v>0.29363094092745817</v>
      </c>
      <c r="J47" s="28">
        <v>2.1935732153165289E-2</v>
      </c>
    </row>
    <row r="48" spans="1:10" ht="15" customHeight="1">
      <c r="A48" s="57"/>
      <c r="B48" s="25"/>
      <c r="C48" s="59" t="s">
        <v>229</v>
      </c>
      <c r="D48" s="29">
        <v>1858</v>
      </c>
      <c r="E48" s="39">
        <v>103</v>
      </c>
      <c r="F48" s="40">
        <v>351</v>
      </c>
      <c r="G48" s="40">
        <v>292</v>
      </c>
      <c r="H48" s="40">
        <v>227</v>
      </c>
      <c r="I48" s="40">
        <v>830</v>
      </c>
      <c r="J48" s="40">
        <v>55</v>
      </c>
    </row>
    <row r="49" spans="1:10" ht="15" customHeight="1">
      <c r="A49" s="57"/>
      <c r="B49" s="50"/>
      <c r="C49" s="70"/>
      <c r="D49" s="51">
        <v>1</v>
      </c>
      <c r="E49" s="52">
        <v>5.5435952637244351E-2</v>
      </c>
      <c r="F49" s="53">
        <v>0.18891280947255112</v>
      </c>
      <c r="G49" s="53">
        <v>0.15715823466092574</v>
      </c>
      <c r="H49" s="53">
        <v>0.12217438105489774</v>
      </c>
      <c r="I49" s="53">
        <v>0.44671689989235736</v>
      </c>
      <c r="J49" s="53">
        <v>2.9601722282023683E-2</v>
      </c>
    </row>
    <row r="50" spans="1:10" ht="15" customHeight="1">
      <c r="A50" s="57"/>
      <c r="B50" s="25" t="s">
        <v>205</v>
      </c>
      <c r="C50" s="67" t="s">
        <v>2</v>
      </c>
      <c r="D50" s="22">
        <v>2851</v>
      </c>
      <c r="E50" s="23">
        <v>145</v>
      </c>
      <c r="F50" s="24">
        <v>683</v>
      </c>
      <c r="G50" s="24">
        <v>515</v>
      </c>
      <c r="H50" s="24">
        <v>436</v>
      </c>
      <c r="I50" s="24">
        <v>933</v>
      </c>
      <c r="J50" s="24">
        <v>139</v>
      </c>
    </row>
    <row r="51" spans="1:10" ht="15" customHeight="1">
      <c r="A51" s="57"/>
      <c r="B51" s="25"/>
      <c r="C51" s="60"/>
      <c r="D51" s="32">
        <v>1</v>
      </c>
      <c r="E51" s="27">
        <v>5.0859347597334272E-2</v>
      </c>
      <c r="F51" s="28">
        <v>0.23956506488951246</v>
      </c>
      <c r="G51" s="28">
        <v>0.18063837250087689</v>
      </c>
      <c r="H51" s="28">
        <v>0.15292879691336372</v>
      </c>
      <c r="I51" s="28">
        <v>0.32725359522974395</v>
      </c>
      <c r="J51" s="28">
        <v>4.8754822869168712E-2</v>
      </c>
    </row>
    <row r="52" spans="1:10" ht="15" customHeight="1">
      <c r="A52" s="57"/>
      <c r="B52" s="25"/>
      <c r="C52" s="59" t="s">
        <v>230</v>
      </c>
      <c r="D52" s="29">
        <v>1975</v>
      </c>
      <c r="E52" s="30">
        <v>169</v>
      </c>
      <c r="F52" s="31">
        <v>740</v>
      </c>
      <c r="G52" s="31">
        <v>344</v>
      </c>
      <c r="H52" s="31">
        <v>227</v>
      </c>
      <c r="I52" s="31">
        <v>464</v>
      </c>
      <c r="J52" s="31">
        <v>31</v>
      </c>
    </row>
    <row r="53" spans="1:10" ht="15" customHeight="1">
      <c r="A53" s="57"/>
      <c r="B53" s="25"/>
      <c r="C53" s="60"/>
      <c r="D53" s="32">
        <v>1</v>
      </c>
      <c r="E53" s="27">
        <v>8.5569620253164558E-2</v>
      </c>
      <c r="F53" s="28">
        <v>0.37468354430379747</v>
      </c>
      <c r="G53" s="28">
        <v>0.17417721518987342</v>
      </c>
      <c r="H53" s="28">
        <v>0.11493670886075949</v>
      </c>
      <c r="I53" s="28">
        <v>0.23493670886075949</v>
      </c>
      <c r="J53" s="28">
        <v>1.5696202531645571E-2</v>
      </c>
    </row>
    <row r="54" spans="1:10" ht="15" customHeight="1">
      <c r="A54" s="57"/>
      <c r="B54" s="25"/>
      <c r="C54" s="59" t="s">
        <v>231</v>
      </c>
      <c r="D54" s="29">
        <v>923</v>
      </c>
      <c r="E54" s="30">
        <v>61</v>
      </c>
      <c r="F54" s="31">
        <v>290</v>
      </c>
      <c r="G54" s="31">
        <v>179</v>
      </c>
      <c r="H54" s="31">
        <v>87</v>
      </c>
      <c r="I54" s="31">
        <v>269</v>
      </c>
      <c r="J54" s="31">
        <v>37</v>
      </c>
    </row>
    <row r="55" spans="1:10" ht="15" customHeight="1">
      <c r="A55" s="57"/>
      <c r="B55" s="25"/>
      <c r="C55" s="60"/>
      <c r="D55" s="32">
        <v>1</v>
      </c>
      <c r="E55" s="27">
        <v>6.6088840736728063E-2</v>
      </c>
      <c r="F55" s="28">
        <v>0.31419284940411701</v>
      </c>
      <c r="G55" s="28">
        <v>0.19393282773564463</v>
      </c>
      <c r="H55" s="28">
        <v>9.425785482123511E-2</v>
      </c>
      <c r="I55" s="28">
        <v>0.29144095341278442</v>
      </c>
      <c r="J55" s="28">
        <v>4.008667388949079E-2</v>
      </c>
    </row>
    <row r="56" spans="1:10" ht="15" customHeight="1">
      <c r="A56" s="57"/>
      <c r="B56" s="25"/>
      <c r="C56" s="59" t="s">
        <v>8</v>
      </c>
      <c r="D56" s="29">
        <v>1215</v>
      </c>
      <c r="E56" s="30">
        <v>70</v>
      </c>
      <c r="F56" s="31">
        <v>401</v>
      </c>
      <c r="G56" s="31">
        <v>251</v>
      </c>
      <c r="H56" s="31">
        <v>144</v>
      </c>
      <c r="I56" s="31">
        <v>306</v>
      </c>
      <c r="J56" s="31">
        <v>43</v>
      </c>
    </row>
    <row r="57" spans="1:10" ht="15" customHeight="1">
      <c r="A57" s="57"/>
      <c r="B57" s="25"/>
      <c r="C57" s="60"/>
      <c r="D57" s="32">
        <v>1</v>
      </c>
      <c r="E57" s="27">
        <v>5.7613168724279837E-2</v>
      </c>
      <c r="F57" s="28">
        <v>0.33004115226337449</v>
      </c>
      <c r="G57" s="28">
        <v>0.20658436213991768</v>
      </c>
      <c r="H57" s="28">
        <v>0.11851851851851852</v>
      </c>
      <c r="I57" s="28">
        <v>0.25185185185185183</v>
      </c>
      <c r="J57" s="28">
        <v>3.539094650205761E-2</v>
      </c>
    </row>
    <row r="58" spans="1:10" ht="15" customHeight="1">
      <c r="A58" s="57"/>
      <c r="B58" s="25"/>
      <c r="C58" s="59" t="s">
        <v>232</v>
      </c>
      <c r="D58" s="29">
        <v>2062</v>
      </c>
      <c r="E58" s="30">
        <v>106</v>
      </c>
      <c r="F58" s="31">
        <v>538</v>
      </c>
      <c r="G58" s="31">
        <v>362</v>
      </c>
      <c r="H58" s="31">
        <v>279</v>
      </c>
      <c r="I58" s="31">
        <v>635</v>
      </c>
      <c r="J58" s="31">
        <v>142</v>
      </c>
    </row>
    <row r="59" spans="1:10" ht="15" customHeight="1">
      <c r="A59" s="57"/>
      <c r="B59" s="25"/>
      <c r="C59" s="60"/>
      <c r="D59" s="32">
        <v>1</v>
      </c>
      <c r="E59" s="27">
        <v>5.140640155189137E-2</v>
      </c>
      <c r="F59" s="28">
        <v>0.26091173617846752</v>
      </c>
      <c r="G59" s="28">
        <v>0.17555771096023279</v>
      </c>
      <c r="H59" s="28">
        <v>0.13530552861299708</v>
      </c>
      <c r="I59" s="28">
        <v>0.30795344325897189</v>
      </c>
      <c r="J59" s="28">
        <v>6.8865179437439375E-2</v>
      </c>
    </row>
    <row r="60" spans="1:10" ht="15" customHeight="1">
      <c r="A60" s="57"/>
      <c r="B60" s="25"/>
      <c r="C60" s="59" t="s">
        <v>14</v>
      </c>
      <c r="D60" s="29">
        <v>1141</v>
      </c>
      <c r="E60" s="30">
        <v>59</v>
      </c>
      <c r="F60" s="31">
        <v>417</v>
      </c>
      <c r="G60" s="31">
        <v>168</v>
      </c>
      <c r="H60" s="31">
        <v>119</v>
      </c>
      <c r="I60" s="31">
        <v>357</v>
      </c>
      <c r="J60" s="31">
        <v>21</v>
      </c>
    </row>
    <row r="61" spans="1:10" ht="15" customHeight="1">
      <c r="A61" s="57"/>
      <c r="B61" s="25"/>
      <c r="C61" s="60"/>
      <c r="D61" s="32">
        <v>1</v>
      </c>
      <c r="E61" s="27">
        <v>5.1709027169149865E-2</v>
      </c>
      <c r="F61" s="28">
        <v>0.3654688869412796</v>
      </c>
      <c r="G61" s="28">
        <v>0.14723926380368099</v>
      </c>
      <c r="H61" s="28">
        <v>0.10429447852760736</v>
      </c>
      <c r="I61" s="28">
        <v>0.31288343558282211</v>
      </c>
      <c r="J61" s="28">
        <v>1.8404907975460124E-2</v>
      </c>
    </row>
    <row r="62" spans="1:10" ht="15" customHeight="1">
      <c r="A62" s="57"/>
      <c r="B62" s="25"/>
      <c r="C62" s="59" t="s">
        <v>5</v>
      </c>
      <c r="D62" s="29">
        <v>2265</v>
      </c>
      <c r="E62" s="30">
        <v>146</v>
      </c>
      <c r="F62" s="31">
        <v>821</v>
      </c>
      <c r="G62" s="31">
        <v>399</v>
      </c>
      <c r="H62" s="31">
        <v>207</v>
      </c>
      <c r="I62" s="31">
        <v>617</v>
      </c>
      <c r="J62" s="31">
        <v>75</v>
      </c>
    </row>
    <row r="63" spans="1:10" ht="15" customHeight="1">
      <c r="A63" s="57"/>
      <c r="B63" s="25"/>
      <c r="C63" s="60"/>
      <c r="D63" s="32">
        <v>1</v>
      </c>
      <c r="E63" s="27">
        <v>6.4459161147902871E-2</v>
      </c>
      <c r="F63" s="28">
        <v>0.36247240618101545</v>
      </c>
      <c r="G63" s="28">
        <v>0.176158940397351</v>
      </c>
      <c r="H63" s="28">
        <v>9.1390728476821198E-2</v>
      </c>
      <c r="I63" s="28">
        <v>0.27240618101545255</v>
      </c>
      <c r="J63" s="28">
        <v>3.3112582781456956E-2</v>
      </c>
    </row>
    <row r="64" spans="1:10" ht="15" customHeight="1">
      <c r="A64" s="57"/>
      <c r="B64" s="25"/>
      <c r="C64" s="59" t="s">
        <v>11</v>
      </c>
      <c r="D64" s="29">
        <v>1187</v>
      </c>
      <c r="E64" s="30">
        <v>244</v>
      </c>
      <c r="F64" s="31">
        <v>341</v>
      </c>
      <c r="G64" s="31">
        <v>210</v>
      </c>
      <c r="H64" s="31">
        <v>116</v>
      </c>
      <c r="I64" s="31">
        <v>238</v>
      </c>
      <c r="J64" s="31">
        <v>38</v>
      </c>
    </row>
    <row r="65" spans="1:10" ht="15" customHeight="1">
      <c r="A65" s="57"/>
      <c r="B65" s="25"/>
      <c r="C65" s="60"/>
      <c r="D65" s="32">
        <v>1</v>
      </c>
      <c r="E65" s="27">
        <v>0.2055602358887953</v>
      </c>
      <c r="F65" s="28">
        <v>0.2872788542544229</v>
      </c>
      <c r="G65" s="28">
        <v>0.17691659646166807</v>
      </c>
      <c r="H65" s="28">
        <v>9.7725358045492844E-2</v>
      </c>
      <c r="I65" s="28">
        <v>0.20050547598989049</v>
      </c>
      <c r="J65" s="28">
        <v>3.201347935973041E-2</v>
      </c>
    </row>
    <row r="66" spans="1:10" ht="15" customHeight="1">
      <c r="A66" s="57"/>
      <c r="B66" s="25"/>
      <c r="C66" s="59" t="s">
        <v>18</v>
      </c>
      <c r="D66" s="29">
        <v>2539</v>
      </c>
      <c r="E66" s="30">
        <v>215</v>
      </c>
      <c r="F66" s="31">
        <v>906</v>
      </c>
      <c r="G66" s="31">
        <v>416</v>
      </c>
      <c r="H66" s="31">
        <v>193</v>
      </c>
      <c r="I66" s="31">
        <v>730</v>
      </c>
      <c r="J66" s="31">
        <v>79</v>
      </c>
    </row>
    <row r="67" spans="1:10" ht="15" customHeight="1">
      <c r="A67" s="57"/>
      <c r="B67" s="50"/>
      <c r="C67" s="70"/>
      <c r="D67" s="51">
        <v>1</v>
      </c>
      <c r="E67" s="52">
        <v>8.4679007483261126E-2</v>
      </c>
      <c r="F67" s="53">
        <v>0.35683339897597477</v>
      </c>
      <c r="G67" s="53">
        <v>0.16384403308389128</v>
      </c>
      <c r="H67" s="53">
        <v>7.6014178810555333E-2</v>
      </c>
      <c r="I67" s="53">
        <v>0.28751476959432848</v>
      </c>
      <c r="J67" s="53">
        <v>3.1114612051988972E-2</v>
      </c>
    </row>
    <row r="68" spans="1:10" ht="15" customHeight="1">
      <c r="A68" s="57"/>
      <c r="B68" s="25" t="s">
        <v>206</v>
      </c>
      <c r="C68" s="67" t="s">
        <v>233</v>
      </c>
      <c r="D68" s="22">
        <v>2952</v>
      </c>
      <c r="E68" s="23">
        <v>314</v>
      </c>
      <c r="F68" s="24">
        <v>1073</v>
      </c>
      <c r="G68" s="24">
        <v>684</v>
      </c>
      <c r="H68" s="24">
        <v>287</v>
      </c>
      <c r="I68" s="24">
        <v>491</v>
      </c>
      <c r="J68" s="24">
        <v>103</v>
      </c>
    </row>
    <row r="69" spans="1:10" ht="15" customHeight="1">
      <c r="A69" s="57"/>
      <c r="B69" s="25"/>
      <c r="C69" s="60"/>
      <c r="D69" s="32">
        <v>1</v>
      </c>
      <c r="E69" s="27">
        <v>0.10636856368563685</v>
      </c>
      <c r="F69" s="28">
        <v>0.36348238482384826</v>
      </c>
      <c r="G69" s="28">
        <v>0.23170731707317074</v>
      </c>
      <c r="H69" s="28">
        <v>9.7222222222222224E-2</v>
      </c>
      <c r="I69" s="28">
        <v>0.16632791327913279</v>
      </c>
      <c r="J69" s="28">
        <v>3.4891598915989162E-2</v>
      </c>
    </row>
    <row r="70" spans="1:10" ht="15" customHeight="1">
      <c r="A70" s="57"/>
      <c r="B70" s="25"/>
      <c r="C70" s="59" t="s">
        <v>234</v>
      </c>
      <c r="D70" s="29">
        <v>2912</v>
      </c>
      <c r="E70" s="30">
        <v>269</v>
      </c>
      <c r="F70" s="31">
        <v>1158</v>
      </c>
      <c r="G70" s="31">
        <v>580</v>
      </c>
      <c r="H70" s="31">
        <v>297</v>
      </c>
      <c r="I70" s="31">
        <v>519</v>
      </c>
      <c r="J70" s="31">
        <v>89</v>
      </c>
    </row>
    <row r="71" spans="1:10" ht="15" customHeight="1">
      <c r="A71" s="57"/>
      <c r="B71" s="25"/>
      <c r="C71" s="60"/>
      <c r="D71" s="32">
        <v>1</v>
      </c>
      <c r="E71" s="27">
        <v>9.2376373626373631E-2</v>
      </c>
      <c r="F71" s="28">
        <v>0.39766483516483514</v>
      </c>
      <c r="G71" s="28">
        <v>0.19917582417582416</v>
      </c>
      <c r="H71" s="28">
        <v>0.10199175824175824</v>
      </c>
      <c r="I71" s="28">
        <v>0.17822802197802198</v>
      </c>
      <c r="J71" s="28">
        <v>3.0563186813186812E-2</v>
      </c>
    </row>
    <row r="72" spans="1:10" ht="15" customHeight="1">
      <c r="A72" s="57"/>
      <c r="B72" s="25"/>
      <c r="C72" s="59" t="s">
        <v>235</v>
      </c>
      <c r="D72" s="29">
        <v>3812</v>
      </c>
      <c r="E72" s="30">
        <v>218</v>
      </c>
      <c r="F72" s="31">
        <v>1261</v>
      </c>
      <c r="G72" s="31">
        <v>682</v>
      </c>
      <c r="H72" s="31">
        <v>460</v>
      </c>
      <c r="I72" s="31">
        <v>1085</v>
      </c>
      <c r="J72" s="31">
        <v>106</v>
      </c>
    </row>
    <row r="73" spans="1:10" ht="15" customHeight="1">
      <c r="A73" s="57"/>
      <c r="B73" s="25"/>
      <c r="C73" s="60"/>
      <c r="D73" s="32">
        <v>1</v>
      </c>
      <c r="E73" s="27">
        <v>5.7187827911857295E-2</v>
      </c>
      <c r="F73" s="28">
        <v>0.33079748163693601</v>
      </c>
      <c r="G73" s="28">
        <v>0.17890870933892969</v>
      </c>
      <c r="H73" s="28">
        <v>0.12067156348373557</v>
      </c>
      <c r="I73" s="28">
        <v>0.2846274921301154</v>
      </c>
      <c r="J73" s="28">
        <v>2.7806925498426022E-2</v>
      </c>
    </row>
    <row r="74" spans="1:10" ht="15" customHeight="1">
      <c r="A74" s="57"/>
      <c r="B74" s="25"/>
      <c r="C74" s="59" t="s">
        <v>236</v>
      </c>
      <c r="D74" s="29">
        <v>2750</v>
      </c>
      <c r="E74" s="30">
        <v>147</v>
      </c>
      <c r="F74" s="31">
        <v>788</v>
      </c>
      <c r="G74" s="31">
        <v>409</v>
      </c>
      <c r="H74" s="31">
        <v>328</v>
      </c>
      <c r="I74" s="31">
        <v>986</v>
      </c>
      <c r="J74" s="31">
        <v>92</v>
      </c>
    </row>
    <row r="75" spans="1:10" ht="15" customHeight="1">
      <c r="A75" s="57"/>
      <c r="B75" s="25"/>
      <c r="C75" s="60"/>
      <c r="D75" s="32">
        <v>1</v>
      </c>
      <c r="E75" s="27">
        <v>5.3454545454545456E-2</v>
      </c>
      <c r="F75" s="28">
        <v>0.28654545454545455</v>
      </c>
      <c r="G75" s="28">
        <v>0.14872727272727274</v>
      </c>
      <c r="H75" s="28">
        <v>0.11927272727272727</v>
      </c>
      <c r="I75" s="28">
        <v>0.35854545454545456</v>
      </c>
      <c r="J75" s="28">
        <v>3.3454545454545452E-2</v>
      </c>
    </row>
    <row r="76" spans="1:10" ht="15" customHeight="1">
      <c r="A76" s="57"/>
      <c r="B76" s="25"/>
      <c r="C76" s="59" t="s">
        <v>237</v>
      </c>
      <c r="D76" s="29">
        <v>1585</v>
      </c>
      <c r="E76" s="30">
        <v>104</v>
      </c>
      <c r="F76" s="31">
        <v>385</v>
      </c>
      <c r="G76" s="31">
        <v>217</v>
      </c>
      <c r="H76" s="31">
        <v>185</v>
      </c>
      <c r="I76" s="31">
        <v>634</v>
      </c>
      <c r="J76" s="31">
        <v>60</v>
      </c>
    </row>
    <row r="77" spans="1:10" ht="15" customHeight="1">
      <c r="A77" s="57"/>
      <c r="B77" s="25"/>
      <c r="C77" s="60"/>
      <c r="D77" s="32">
        <v>1</v>
      </c>
      <c r="E77" s="27">
        <v>6.5615141955835968E-2</v>
      </c>
      <c r="F77" s="28">
        <v>0.24290220820189273</v>
      </c>
      <c r="G77" s="28">
        <v>0.13690851735015772</v>
      </c>
      <c r="H77" s="28">
        <v>0.1167192429022082</v>
      </c>
      <c r="I77" s="28">
        <v>0.4</v>
      </c>
      <c r="J77" s="28">
        <v>3.7854889589905363E-2</v>
      </c>
    </row>
    <row r="78" spans="1:10" ht="15" customHeight="1">
      <c r="A78" s="57"/>
      <c r="B78" s="25"/>
      <c r="C78" s="59" t="s">
        <v>238</v>
      </c>
      <c r="D78" s="29">
        <v>1329</v>
      </c>
      <c r="E78" s="30">
        <v>97</v>
      </c>
      <c r="F78" s="31">
        <v>327</v>
      </c>
      <c r="G78" s="31">
        <v>167</v>
      </c>
      <c r="H78" s="31">
        <v>160</v>
      </c>
      <c r="I78" s="31">
        <v>489</v>
      </c>
      <c r="J78" s="31">
        <v>89</v>
      </c>
    </row>
    <row r="79" spans="1:10" ht="15" customHeight="1">
      <c r="A79" s="57"/>
      <c r="B79" s="25"/>
      <c r="C79" s="60"/>
      <c r="D79" s="32">
        <v>1</v>
      </c>
      <c r="E79" s="27">
        <v>7.2987208427389011E-2</v>
      </c>
      <c r="F79" s="28">
        <v>0.24604966139954854</v>
      </c>
      <c r="G79" s="28">
        <v>0.1256583897667419</v>
      </c>
      <c r="H79" s="28">
        <v>0.12039127163280662</v>
      </c>
      <c r="I79" s="28">
        <v>0.36794582392776526</v>
      </c>
      <c r="J79" s="28">
        <v>6.6967644845748686E-2</v>
      </c>
    </row>
    <row r="80" spans="1:10" ht="15" customHeight="1">
      <c r="A80" s="57"/>
      <c r="B80" s="25"/>
      <c r="C80" s="59" t="s">
        <v>239</v>
      </c>
      <c r="D80" s="29">
        <v>686</v>
      </c>
      <c r="E80" s="30">
        <v>44</v>
      </c>
      <c r="F80" s="31">
        <v>100</v>
      </c>
      <c r="G80" s="31">
        <v>86</v>
      </c>
      <c r="H80" s="31">
        <v>77</v>
      </c>
      <c r="I80" s="31">
        <v>319</v>
      </c>
      <c r="J80" s="31">
        <v>60</v>
      </c>
    </row>
    <row r="81" spans="1:10" ht="15" customHeight="1">
      <c r="A81" s="57"/>
      <c r="B81" s="25"/>
      <c r="C81" s="60"/>
      <c r="D81" s="32">
        <v>1</v>
      </c>
      <c r="E81" s="27">
        <v>6.4139941690962099E-2</v>
      </c>
      <c r="F81" s="28">
        <v>0.1457725947521866</v>
      </c>
      <c r="G81" s="28">
        <v>0.12536443148688048</v>
      </c>
      <c r="H81" s="28">
        <v>0.11224489795918367</v>
      </c>
      <c r="I81" s="28">
        <v>0.4650145772594752</v>
      </c>
      <c r="J81" s="28">
        <v>8.7463556851311949E-2</v>
      </c>
    </row>
    <row r="82" spans="1:1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</row>
    <row r="83" spans="1:10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</row>
    <row r="84" spans="1:10" ht="15" customHeight="1">
      <c r="A84" s="57"/>
      <c r="B84" s="25" t="s">
        <v>240</v>
      </c>
      <c r="C84" s="67" t="s">
        <v>241</v>
      </c>
      <c r="D84" s="22">
        <v>4187</v>
      </c>
      <c r="E84" s="23">
        <v>385</v>
      </c>
      <c r="F84" s="24">
        <v>1522</v>
      </c>
      <c r="G84" s="24">
        <v>908</v>
      </c>
      <c r="H84" s="24">
        <v>456</v>
      </c>
      <c r="I84" s="24">
        <v>780</v>
      </c>
      <c r="J84" s="24">
        <v>136</v>
      </c>
    </row>
    <row r="85" spans="1:10" ht="15" customHeight="1">
      <c r="A85" s="57"/>
      <c r="B85" s="25" t="s">
        <v>242</v>
      </c>
      <c r="C85" s="60"/>
      <c r="D85" s="32">
        <v>1</v>
      </c>
      <c r="E85" s="27">
        <v>9.195127776450919E-2</v>
      </c>
      <c r="F85" s="28">
        <v>0.36350609027943637</v>
      </c>
      <c r="G85" s="28">
        <v>0.2168617148316217</v>
      </c>
      <c r="H85" s="28">
        <v>0.10890852639121089</v>
      </c>
      <c r="I85" s="28">
        <v>0.18629090040601862</v>
      </c>
      <c r="J85" s="28">
        <v>3.2481490327203245E-2</v>
      </c>
    </row>
    <row r="86" spans="1:10" ht="15" customHeight="1">
      <c r="A86" s="57"/>
      <c r="B86" s="25" t="s">
        <v>243</v>
      </c>
      <c r="C86" s="59" t="s">
        <v>244</v>
      </c>
      <c r="D86" s="29">
        <v>3737</v>
      </c>
      <c r="E86" s="30">
        <v>272</v>
      </c>
      <c r="F86" s="31">
        <v>1319</v>
      </c>
      <c r="G86" s="31">
        <v>746</v>
      </c>
      <c r="H86" s="31">
        <v>372</v>
      </c>
      <c r="I86" s="31">
        <v>910</v>
      </c>
      <c r="J86" s="31">
        <v>118</v>
      </c>
    </row>
    <row r="87" spans="1:10" ht="15" customHeight="1">
      <c r="A87" s="57"/>
      <c r="B87" s="25"/>
      <c r="C87" s="60"/>
      <c r="D87" s="32">
        <v>1</v>
      </c>
      <c r="E87" s="27">
        <v>7.2785656944072782E-2</v>
      </c>
      <c r="F87" s="28">
        <v>0.35295691731335294</v>
      </c>
      <c r="G87" s="28">
        <v>0.19962536794219962</v>
      </c>
      <c r="H87" s="28">
        <v>9.9545089644099541E-2</v>
      </c>
      <c r="I87" s="28">
        <v>0.2435108375702435</v>
      </c>
      <c r="J87" s="28">
        <v>3.1576130586031578E-2</v>
      </c>
    </row>
    <row r="88" spans="1:10" ht="15" customHeight="1">
      <c r="A88" s="57"/>
      <c r="B88" s="25"/>
      <c r="C88" s="59" t="s">
        <v>245</v>
      </c>
      <c r="D88" s="29">
        <v>2220</v>
      </c>
      <c r="E88" s="30">
        <v>144</v>
      </c>
      <c r="F88" s="31">
        <v>713</v>
      </c>
      <c r="G88" s="31">
        <v>376</v>
      </c>
      <c r="H88" s="31">
        <v>287</v>
      </c>
      <c r="I88" s="31">
        <v>635</v>
      </c>
      <c r="J88" s="31">
        <v>65</v>
      </c>
    </row>
    <row r="89" spans="1:10" ht="15" customHeight="1">
      <c r="A89" s="57"/>
      <c r="B89" s="25"/>
      <c r="C89" s="60"/>
      <c r="D89" s="32">
        <v>1</v>
      </c>
      <c r="E89" s="27">
        <v>6.4864864864864868E-2</v>
      </c>
      <c r="F89" s="28">
        <v>0.32117117117117117</v>
      </c>
      <c r="G89" s="28">
        <v>0.16936936936936936</v>
      </c>
      <c r="H89" s="28">
        <v>0.12927927927927929</v>
      </c>
      <c r="I89" s="28">
        <v>0.28603603603603606</v>
      </c>
      <c r="J89" s="28">
        <v>2.9279279279279279E-2</v>
      </c>
    </row>
    <row r="90" spans="1:10" ht="15" customHeight="1">
      <c r="A90" s="57"/>
      <c r="B90" s="25"/>
      <c r="C90" s="59" t="s">
        <v>246</v>
      </c>
      <c r="D90" s="29">
        <v>3166</v>
      </c>
      <c r="E90" s="30">
        <v>176</v>
      </c>
      <c r="F90" s="31">
        <v>923</v>
      </c>
      <c r="G90" s="31">
        <v>496</v>
      </c>
      <c r="H90" s="31">
        <v>400</v>
      </c>
      <c r="I90" s="31">
        <v>1064</v>
      </c>
      <c r="J90" s="31">
        <v>107</v>
      </c>
    </row>
    <row r="91" spans="1:10" ht="15" customHeight="1">
      <c r="A91" s="57"/>
      <c r="B91" s="25"/>
      <c r="C91" s="60"/>
      <c r="D91" s="32">
        <v>1</v>
      </c>
      <c r="E91" s="27">
        <v>5.5590650663297533E-2</v>
      </c>
      <c r="F91" s="28">
        <v>0.29153506001263424</v>
      </c>
      <c r="G91" s="28">
        <v>0.15666456096020215</v>
      </c>
      <c r="H91" s="28">
        <v>0.12634238787113075</v>
      </c>
      <c r="I91" s="28">
        <v>0.33607075173720785</v>
      </c>
      <c r="J91" s="28">
        <v>3.3796588755527476E-2</v>
      </c>
    </row>
    <row r="92" spans="1:10" ht="15" customHeight="1">
      <c r="A92" s="57"/>
      <c r="B92" s="25"/>
      <c r="C92" s="59" t="s">
        <v>247</v>
      </c>
      <c r="D92" s="29">
        <v>1639</v>
      </c>
      <c r="E92" s="30">
        <v>121</v>
      </c>
      <c r="F92" s="31">
        <v>360</v>
      </c>
      <c r="G92" s="31">
        <v>184</v>
      </c>
      <c r="H92" s="31">
        <v>186</v>
      </c>
      <c r="I92" s="31">
        <v>689</v>
      </c>
      <c r="J92" s="31">
        <v>99</v>
      </c>
    </row>
    <row r="93" spans="1:10" ht="15" customHeight="1">
      <c r="A93" s="57"/>
      <c r="B93" s="25"/>
      <c r="C93" s="60"/>
      <c r="D93" s="32">
        <v>1</v>
      </c>
      <c r="E93" s="27">
        <v>7.3825503355704702E-2</v>
      </c>
      <c r="F93" s="28">
        <v>0.21964612568639413</v>
      </c>
      <c r="G93" s="28">
        <v>0.11226357535082367</v>
      </c>
      <c r="H93" s="28">
        <v>0.11348383160463697</v>
      </c>
      <c r="I93" s="28">
        <v>0.42037827943868211</v>
      </c>
      <c r="J93" s="28">
        <v>6.0402684563758392E-2</v>
      </c>
    </row>
    <row r="94" spans="1:10" ht="15" customHeight="1">
      <c r="A94" s="57"/>
      <c r="B94" s="25"/>
      <c r="C94" s="59" t="s">
        <v>248</v>
      </c>
      <c r="D94" s="29">
        <v>403</v>
      </c>
      <c r="E94" s="30">
        <v>42</v>
      </c>
      <c r="F94" s="31">
        <v>95</v>
      </c>
      <c r="G94" s="31">
        <v>43</v>
      </c>
      <c r="H94" s="31">
        <v>32</v>
      </c>
      <c r="I94" s="31">
        <v>169</v>
      </c>
      <c r="J94" s="31">
        <v>22</v>
      </c>
    </row>
    <row r="95" spans="1:10" ht="15" customHeight="1">
      <c r="A95" s="57"/>
      <c r="B95" s="25"/>
      <c r="C95" s="60"/>
      <c r="D95" s="32">
        <v>1</v>
      </c>
      <c r="E95" s="27">
        <v>0.10421836228287841</v>
      </c>
      <c r="F95" s="28">
        <v>0.23573200992555832</v>
      </c>
      <c r="G95" s="28">
        <v>0.10669975186104218</v>
      </c>
      <c r="H95" s="28">
        <v>7.9404466501240695E-2</v>
      </c>
      <c r="I95" s="28">
        <v>0.41935483870967744</v>
      </c>
      <c r="J95" s="28">
        <v>5.4590570719602979E-2</v>
      </c>
    </row>
    <row r="96" spans="1:10" ht="15" customHeight="1">
      <c r="A96" s="57"/>
      <c r="B96" s="25"/>
      <c r="C96" s="59" t="s">
        <v>249</v>
      </c>
      <c r="D96" s="29">
        <v>373</v>
      </c>
      <c r="E96" s="30">
        <v>31</v>
      </c>
      <c r="F96" s="31">
        <v>71</v>
      </c>
      <c r="G96" s="31">
        <v>29</v>
      </c>
      <c r="H96" s="31">
        <v>27</v>
      </c>
      <c r="I96" s="31">
        <v>179</v>
      </c>
      <c r="J96" s="31">
        <v>36</v>
      </c>
    </row>
    <row r="97" spans="1:10" ht="15" customHeight="1">
      <c r="A97" s="57"/>
      <c r="B97" s="25"/>
      <c r="C97" s="60"/>
      <c r="D97" s="32">
        <v>1</v>
      </c>
      <c r="E97" s="27">
        <v>8.3109919571045576E-2</v>
      </c>
      <c r="F97" s="28">
        <v>0.19034852546916889</v>
      </c>
      <c r="G97" s="28">
        <v>7.7747989276139406E-2</v>
      </c>
      <c r="H97" s="28">
        <v>7.2386058981233251E-2</v>
      </c>
      <c r="I97" s="28">
        <v>0.47989276139410186</v>
      </c>
      <c r="J97" s="28">
        <v>9.6514745308310987E-2</v>
      </c>
    </row>
    <row r="98" spans="1:10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6</v>
      </c>
      <c r="G98" s="31">
        <v>1</v>
      </c>
      <c r="H98" s="31">
        <v>2</v>
      </c>
      <c r="I98" s="31">
        <v>18</v>
      </c>
      <c r="J98" s="31">
        <v>1</v>
      </c>
    </row>
    <row r="99" spans="1:10" ht="15" customHeight="1">
      <c r="A99" s="57"/>
      <c r="B99" s="25"/>
      <c r="C99" s="60"/>
      <c r="D99" s="32">
        <v>1</v>
      </c>
      <c r="E99" s="27">
        <v>0</v>
      </c>
      <c r="F99" s="28">
        <v>0.21428571428571427</v>
      </c>
      <c r="G99" s="28">
        <v>3.5714285714285712E-2</v>
      </c>
      <c r="H99" s="28">
        <v>7.1428571428571425E-2</v>
      </c>
      <c r="I99" s="28">
        <v>0.6428571428571429</v>
      </c>
      <c r="J99" s="28">
        <v>3.5714285714285712E-2</v>
      </c>
    </row>
    <row r="100" spans="1:10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</row>
    <row r="101" spans="1:10" ht="15" customHeight="1">
      <c r="A101" s="57"/>
      <c r="B101" s="50"/>
      <c r="C101" s="70"/>
      <c r="D101" s="51">
        <v>1</v>
      </c>
      <c r="E101" s="52">
        <v>1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J9">
    <cfRule type="top10" dxfId="367" priority="56" rank="1"/>
  </conditionalFormatting>
  <conditionalFormatting sqref="E67:J67">
    <cfRule type="top10" dxfId="366" priority="49" rank="1"/>
  </conditionalFormatting>
  <conditionalFormatting sqref="E65:J65">
    <cfRule type="top10" dxfId="365" priority="48" rank="1"/>
  </conditionalFormatting>
  <conditionalFormatting sqref="E63:J63">
    <cfRule type="top10" dxfId="364" priority="47" rank="1"/>
  </conditionalFormatting>
  <conditionalFormatting sqref="E61:J61">
    <cfRule type="top10" dxfId="363" priority="46" rank="1"/>
  </conditionalFormatting>
  <conditionalFormatting sqref="E59:J59">
    <cfRule type="top10" dxfId="362" priority="45" rank="1"/>
  </conditionalFormatting>
  <conditionalFormatting sqref="E57:J57">
    <cfRule type="top10" dxfId="361" priority="44" rank="1"/>
  </conditionalFormatting>
  <conditionalFormatting sqref="E55:J55">
    <cfRule type="top10" dxfId="360" priority="43" rank="1"/>
  </conditionalFormatting>
  <conditionalFormatting sqref="E53:J53">
    <cfRule type="top10" dxfId="359" priority="42" rank="1"/>
  </conditionalFormatting>
  <conditionalFormatting sqref="E51:J51">
    <cfRule type="top10" dxfId="358" priority="41" rank="1"/>
  </conditionalFormatting>
  <conditionalFormatting sqref="E49:J49">
    <cfRule type="top10" dxfId="357" priority="40" rank="1"/>
  </conditionalFormatting>
  <conditionalFormatting sqref="E47:J47">
    <cfRule type="top10" dxfId="356" priority="39" rank="1"/>
  </conditionalFormatting>
  <conditionalFormatting sqref="E45:J45">
    <cfRule type="top10" dxfId="355" priority="38" rank="1"/>
  </conditionalFormatting>
  <conditionalFormatting sqref="E43:J43">
    <cfRule type="top10" dxfId="354" priority="37" rank="1"/>
  </conditionalFormatting>
  <conditionalFormatting sqref="E41:J41">
    <cfRule type="top10" dxfId="353" priority="36" rank="1"/>
  </conditionalFormatting>
  <conditionalFormatting sqref="E39:J39">
    <cfRule type="top10" dxfId="352" priority="35" rank="1"/>
  </conditionalFormatting>
  <conditionalFormatting sqref="E37:J37">
    <cfRule type="top10" dxfId="351" priority="34" rank="1"/>
  </conditionalFormatting>
  <conditionalFormatting sqref="E35:J35">
    <cfRule type="top10" dxfId="350" priority="32" rank="1"/>
  </conditionalFormatting>
  <conditionalFormatting sqref="E33:J33">
    <cfRule type="top10" dxfId="349" priority="31" rank="1"/>
  </conditionalFormatting>
  <conditionalFormatting sqref="E31:J31">
    <cfRule type="top10" dxfId="348" priority="30" rank="1"/>
  </conditionalFormatting>
  <conditionalFormatting sqref="E29:J29">
    <cfRule type="top10" dxfId="347" priority="29" rank="1"/>
  </conditionalFormatting>
  <conditionalFormatting sqref="E27:J27">
    <cfRule type="top10" dxfId="346" priority="28" rank="1"/>
  </conditionalFormatting>
  <conditionalFormatting sqref="E21:J21">
    <cfRule type="top10" dxfId="345" priority="27" rank="1"/>
  </conditionalFormatting>
  <conditionalFormatting sqref="E19:J19">
    <cfRule type="top10" dxfId="344" priority="26" rank="1"/>
  </conditionalFormatting>
  <conditionalFormatting sqref="E17:J17">
    <cfRule type="top10" dxfId="343" priority="25" rank="1"/>
  </conditionalFormatting>
  <conditionalFormatting sqref="E15:J15">
    <cfRule type="top10" dxfId="342" priority="24" rank="1"/>
  </conditionalFormatting>
  <conditionalFormatting sqref="E13:J13">
    <cfRule type="top10" dxfId="341" priority="23" rank="1"/>
  </conditionalFormatting>
  <conditionalFormatting sqref="E11:J11">
    <cfRule type="top10" dxfId="340" priority="22" rank="1"/>
  </conditionalFormatting>
  <conditionalFormatting sqref="E23:J23">
    <cfRule type="top10" dxfId="339" priority="21" rank="1"/>
  </conditionalFormatting>
  <conditionalFormatting sqref="E25:J25">
    <cfRule type="top10" dxfId="338" priority="20" rank="1"/>
  </conditionalFormatting>
  <conditionalFormatting sqref="E81:J81">
    <cfRule type="top10" dxfId="337" priority="17" rank="1"/>
  </conditionalFormatting>
  <conditionalFormatting sqref="E79:J79">
    <cfRule type="top10" dxfId="336" priority="16" rank="1"/>
  </conditionalFormatting>
  <conditionalFormatting sqref="E77:J77">
    <cfRule type="top10" dxfId="335" priority="15" rank="1"/>
  </conditionalFormatting>
  <conditionalFormatting sqref="E75:J75">
    <cfRule type="top10" dxfId="334" priority="14" rank="1"/>
  </conditionalFormatting>
  <conditionalFormatting sqref="E73:J73">
    <cfRule type="top10" dxfId="333" priority="13" rank="1"/>
  </conditionalFormatting>
  <conditionalFormatting sqref="E71:J71">
    <cfRule type="top10" dxfId="332" priority="12" rank="1"/>
  </conditionalFormatting>
  <conditionalFormatting sqref="E69:J69">
    <cfRule type="top10" dxfId="331" priority="11" rank="1"/>
  </conditionalFormatting>
  <conditionalFormatting sqref="E101:J101">
    <cfRule type="top10" dxfId="330" priority="9" rank="1"/>
  </conditionalFormatting>
  <conditionalFormatting sqref="E99:J99">
    <cfRule type="top10" dxfId="329" priority="8" rank="1"/>
  </conditionalFormatting>
  <conditionalFormatting sqref="E97:J97">
    <cfRule type="top10" dxfId="328" priority="7" rank="1"/>
  </conditionalFormatting>
  <conditionalFormatting sqref="E95:J95">
    <cfRule type="top10" dxfId="327" priority="6" rank="1"/>
  </conditionalFormatting>
  <conditionalFormatting sqref="E93:J93">
    <cfRule type="top10" dxfId="326" priority="5" rank="1"/>
  </conditionalFormatting>
  <conditionalFormatting sqref="E91:J91">
    <cfRule type="top10" dxfId="325" priority="4" rank="1"/>
  </conditionalFormatting>
  <conditionalFormatting sqref="E89:J89">
    <cfRule type="top10" dxfId="324" priority="3" rank="1"/>
  </conditionalFormatting>
  <conditionalFormatting sqref="E87:J87">
    <cfRule type="top10" dxfId="323" priority="2" rank="1"/>
  </conditionalFormatting>
  <conditionalFormatting sqref="E85:J85">
    <cfRule type="top10" dxfId="32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</row>
    <row r="2" spans="1:16384" ht="15" customHeight="1">
      <c r="B2" s="3" t="s">
        <v>47</v>
      </c>
    </row>
    <row r="3" spans="1:16384" ht="15" customHeight="1">
      <c r="B3" s="3" t="s">
        <v>315</v>
      </c>
    </row>
    <row r="4" spans="1:16384" ht="15" customHeight="1">
      <c r="B4" s="3" t="s">
        <v>316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117</v>
      </c>
      <c r="F7" s="13" t="s">
        <v>118</v>
      </c>
      <c r="G7" s="13" t="s">
        <v>119</v>
      </c>
      <c r="H7" s="13" t="s">
        <v>120</v>
      </c>
      <c r="I7" s="41" t="s">
        <v>332</v>
      </c>
      <c r="J7" s="13" t="s">
        <v>44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3145</v>
      </c>
      <c r="F8" s="17">
        <v>4251</v>
      </c>
      <c r="G8" s="17">
        <v>3594</v>
      </c>
      <c r="H8" s="17">
        <v>1370</v>
      </c>
      <c r="I8" s="17">
        <v>3017</v>
      </c>
      <c r="J8" s="17">
        <v>781</v>
      </c>
    </row>
    <row r="9" spans="1:16384" ht="15" customHeight="1">
      <c r="A9" s="57"/>
      <c r="B9" s="64"/>
      <c r="C9" s="65"/>
      <c r="D9" s="18">
        <v>1</v>
      </c>
      <c r="E9" s="19">
        <v>0.19464042579527169</v>
      </c>
      <c r="F9" s="20">
        <v>0.26308949127367248</v>
      </c>
      <c r="G9" s="20">
        <v>0.22242851838098773</v>
      </c>
      <c r="H9" s="20">
        <v>8.4787721252630274E-2</v>
      </c>
      <c r="I9" s="20">
        <v>0.18671865329867557</v>
      </c>
      <c r="J9" s="20">
        <v>4.8335189998762226E-2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1216</v>
      </c>
      <c r="F10" s="24">
        <v>1316</v>
      </c>
      <c r="G10" s="24">
        <v>1068</v>
      </c>
      <c r="H10" s="24">
        <v>362</v>
      </c>
      <c r="I10" s="24">
        <v>779</v>
      </c>
      <c r="J10" s="24">
        <v>251</v>
      </c>
    </row>
    <row r="11" spans="1:16384" ht="15" customHeight="1">
      <c r="A11" s="57"/>
      <c r="B11" s="25"/>
      <c r="C11" s="60"/>
      <c r="D11" s="26">
        <v>1</v>
      </c>
      <c r="E11" s="27">
        <v>0.24358974358974358</v>
      </c>
      <c r="F11" s="28">
        <v>0.26362179487179488</v>
      </c>
      <c r="G11" s="28">
        <v>0.21394230769230768</v>
      </c>
      <c r="H11" s="28">
        <v>7.2516025641025647E-2</v>
      </c>
      <c r="I11" s="28">
        <v>0.15604967948717949</v>
      </c>
      <c r="J11" s="28">
        <v>5.028044871794872E-2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1857</v>
      </c>
      <c r="F12" s="31">
        <v>2868</v>
      </c>
      <c r="G12" s="31">
        <v>2484</v>
      </c>
      <c r="H12" s="31">
        <v>992</v>
      </c>
      <c r="I12" s="31">
        <v>2188</v>
      </c>
      <c r="J12" s="31">
        <v>520</v>
      </c>
    </row>
    <row r="13" spans="1:16384" ht="15" customHeight="1">
      <c r="A13" s="57"/>
      <c r="B13" s="50"/>
      <c r="C13" s="70"/>
      <c r="D13" s="51">
        <v>1</v>
      </c>
      <c r="E13" s="52">
        <v>0.17022641855348794</v>
      </c>
      <c r="F13" s="53">
        <v>0.26290219085159044</v>
      </c>
      <c r="G13" s="53">
        <v>0.22770189751581263</v>
      </c>
      <c r="H13" s="53">
        <v>9.093409111742598E-2</v>
      </c>
      <c r="I13" s="53">
        <v>0.2005683380694839</v>
      </c>
      <c r="J13" s="53">
        <v>4.7667063892199102E-2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103</v>
      </c>
      <c r="F14" s="24">
        <v>101</v>
      </c>
      <c r="G14" s="24">
        <v>65</v>
      </c>
      <c r="H14" s="24">
        <v>24</v>
      </c>
      <c r="I14" s="24">
        <v>53</v>
      </c>
      <c r="J14" s="24">
        <v>15</v>
      </c>
    </row>
    <row r="15" spans="1:16384" ht="15" customHeight="1">
      <c r="A15" s="57"/>
      <c r="B15" s="25"/>
      <c r="C15" s="60"/>
      <c r="D15" s="32">
        <v>1</v>
      </c>
      <c r="E15" s="27">
        <v>0.2853185595567867</v>
      </c>
      <c r="F15" s="28">
        <v>0.27977839335180055</v>
      </c>
      <c r="G15" s="28">
        <v>0.18005540166204986</v>
      </c>
      <c r="H15" s="28">
        <v>6.6481994459833799E-2</v>
      </c>
      <c r="I15" s="28">
        <v>0.14681440443213298</v>
      </c>
      <c r="J15" s="28">
        <v>4.1551246537396121E-2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181</v>
      </c>
      <c r="F16" s="31">
        <v>197</v>
      </c>
      <c r="G16" s="31">
        <v>149</v>
      </c>
      <c r="H16" s="31">
        <v>45</v>
      </c>
      <c r="I16" s="31">
        <v>91</v>
      </c>
      <c r="J16" s="31">
        <v>32</v>
      </c>
    </row>
    <row r="17" spans="1:10" ht="15" customHeight="1">
      <c r="A17" s="57"/>
      <c r="B17" s="25"/>
      <c r="C17" s="60"/>
      <c r="D17" s="32">
        <v>1</v>
      </c>
      <c r="E17" s="27">
        <v>0.26043165467625901</v>
      </c>
      <c r="F17" s="28">
        <v>0.28345323741007195</v>
      </c>
      <c r="G17" s="28">
        <v>0.2143884892086331</v>
      </c>
      <c r="H17" s="28">
        <v>6.4748201438848921E-2</v>
      </c>
      <c r="I17" s="28">
        <v>0.13093525179856116</v>
      </c>
      <c r="J17" s="28">
        <v>4.60431654676259E-2</v>
      </c>
    </row>
    <row r="18" spans="1:10" ht="15" customHeight="1">
      <c r="A18" s="57"/>
      <c r="B18" s="25"/>
      <c r="C18" s="59" t="s">
        <v>214</v>
      </c>
      <c r="D18" s="29">
        <v>867</v>
      </c>
      <c r="E18" s="30">
        <v>203</v>
      </c>
      <c r="F18" s="31">
        <v>227</v>
      </c>
      <c r="G18" s="31">
        <v>194</v>
      </c>
      <c r="H18" s="31">
        <v>59</v>
      </c>
      <c r="I18" s="31">
        <v>137</v>
      </c>
      <c r="J18" s="31">
        <v>47</v>
      </c>
    </row>
    <row r="19" spans="1:10" ht="15" customHeight="1">
      <c r="A19" s="57"/>
      <c r="B19" s="25"/>
      <c r="C19" s="60"/>
      <c r="D19" s="32">
        <v>1</v>
      </c>
      <c r="E19" s="27">
        <v>0.23414071510957324</v>
      </c>
      <c r="F19" s="28">
        <v>0.2618223760092272</v>
      </c>
      <c r="G19" s="28">
        <v>0.223760092272203</v>
      </c>
      <c r="H19" s="28">
        <v>6.8050749711649372E-2</v>
      </c>
      <c r="I19" s="28">
        <v>0.1580161476355248</v>
      </c>
      <c r="J19" s="28">
        <v>5.4209919261822379E-2</v>
      </c>
    </row>
    <row r="20" spans="1:10" ht="15" customHeight="1">
      <c r="A20" s="57"/>
      <c r="B20" s="25"/>
      <c r="C20" s="59" t="s">
        <v>215</v>
      </c>
      <c r="D20" s="29">
        <v>1749</v>
      </c>
      <c r="E20" s="30">
        <v>318</v>
      </c>
      <c r="F20" s="31">
        <v>451</v>
      </c>
      <c r="G20" s="31">
        <v>401</v>
      </c>
      <c r="H20" s="31">
        <v>138</v>
      </c>
      <c r="I20" s="31">
        <v>357</v>
      </c>
      <c r="J20" s="31">
        <v>84</v>
      </c>
    </row>
    <row r="21" spans="1:10" ht="15" customHeight="1">
      <c r="A21" s="57"/>
      <c r="B21" s="25"/>
      <c r="C21" s="60"/>
      <c r="D21" s="32">
        <v>1</v>
      </c>
      <c r="E21" s="27">
        <v>0.18181818181818182</v>
      </c>
      <c r="F21" s="28">
        <v>0.25786163522012578</v>
      </c>
      <c r="G21" s="28">
        <v>0.22927387078330475</v>
      </c>
      <c r="H21" s="28">
        <v>7.8902229845626073E-2</v>
      </c>
      <c r="I21" s="28">
        <v>0.20411663807890223</v>
      </c>
      <c r="J21" s="28">
        <v>4.8027444253859346E-2</v>
      </c>
    </row>
    <row r="22" spans="1:10" ht="15" customHeight="1">
      <c r="A22" s="57"/>
      <c r="B22" s="25"/>
      <c r="C22" s="59" t="s">
        <v>216</v>
      </c>
      <c r="D22" s="29">
        <v>3564</v>
      </c>
      <c r="E22" s="30">
        <v>612</v>
      </c>
      <c r="F22" s="31">
        <v>952</v>
      </c>
      <c r="G22" s="31">
        <v>845</v>
      </c>
      <c r="H22" s="31">
        <v>322</v>
      </c>
      <c r="I22" s="31">
        <v>671</v>
      </c>
      <c r="J22" s="31">
        <v>162</v>
      </c>
    </row>
    <row r="23" spans="1:10" ht="15" customHeight="1">
      <c r="A23" s="57"/>
      <c r="B23" s="25"/>
      <c r="C23" s="60"/>
      <c r="D23" s="26">
        <v>1</v>
      </c>
      <c r="E23" s="27">
        <v>0.17171717171717171</v>
      </c>
      <c r="F23" s="28">
        <v>0.26711560044893379</v>
      </c>
      <c r="G23" s="28">
        <v>0.23709315375982043</v>
      </c>
      <c r="H23" s="28">
        <v>9.034792368125702E-2</v>
      </c>
      <c r="I23" s="28">
        <v>0.18827160493827161</v>
      </c>
      <c r="J23" s="28">
        <v>4.5454545454545456E-2</v>
      </c>
    </row>
    <row r="24" spans="1:10" ht="15" customHeight="1">
      <c r="A24" s="57"/>
      <c r="B24" s="25"/>
      <c r="C24" s="59" t="s">
        <v>217</v>
      </c>
      <c r="D24" s="29">
        <v>4716</v>
      </c>
      <c r="E24" s="30">
        <v>820</v>
      </c>
      <c r="F24" s="31">
        <v>1242</v>
      </c>
      <c r="G24" s="31">
        <v>1109</v>
      </c>
      <c r="H24" s="31">
        <v>421</v>
      </c>
      <c r="I24" s="31">
        <v>915</v>
      </c>
      <c r="J24" s="31">
        <v>209</v>
      </c>
    </row>
    <row r="25" spans="1:10" ht="15" customHeight="1">
      <c r="A25" s="57"/>
      <c r="B25" s="25"/>
      <c r="C25" s="60"/>
      <c r="D25" s="26">
        <v>1</v>
      </c>
      <c r="E25" s="27">
        <v>0.17387616624257846</v>
      </c>
      <c r="F25" s="28">
        <v>0.26335877862595419</v>
      </c>
      <c r="G25" s="28">
        <v>0.23515691263782867</v>
      </c>
      <c r="H25" s="28">
        <v>8.9270568278201873E-2</v>
      </c>
      <c r="I25" s="28">
        <v>0.19402035623409669</v>
      </c>
      <c r="J25" s="28">
        <v>4.4317217981340119E-2</v>
      </c>
    </row>
    <row r="26" spans="1:10" ht="15" customHeight="1">
      <c r="A26" s="57"/>
      <c r="B26" s="25"/>
      <c r="C26" s="59" t="s">
        <v>218</v>
      </c>
      <c r="D26" s="29">
        <v>3882</v>
      </c>
      <c r="E26" s="30">
        <v>825</v>
      </c>
      <c r="F26" s="31">
        <v>997</v>
      </c>
      <c r="G26" s="31">
        <v>776</v>
      </c>
      <c r="H26" s="31">
        <v>340</v>
      </c>
      <c r="I26" s="31">
        <v>730</v>
      </c>
      <c r="J26" s="31">
        <v>214</v>
      </c>
    </row>
    <row r="27" spans="1:10" ht="15" customHeight="1">
      <c r="A27" s="57"/>
      <c r="B27" s="50"/>
      <c r="C27" s="70"/>
      <c r="D27" s="51">
        <v>1</v>
      </c>
      <c r="E27" s="52">
        <v>0.21251931993817619</v>
      </c>
      <c r="F27" s="53">
        <v>0.2568263781555899</v>
      </c>
      <c r="G27" s="53">
        <v>0.19989696032972695</v>
      </c>
      <c r="H27" s="53">
        <v>8.758371973209686E-2</v>
      </c>
      <c r="I27" s="53">
        <v>0.18804739824832561</v>
      </c>
      <c r="J27" s="53">
        <v>5.5126223596084489E-2</v>
      </c>
    </row>
    <row r="28" spans="1:10" ht="15" customHeight="1">
      <c r="A28" s="57"/>
      <c r="B28" s="25" t="s">
        <v>204</v>
      </c>
      <c r="C28" s="67" t="s">
        <v>219</v>
      </c>
      <c r="D28" s="22">
        <v>5554</v>
      </c>
      <c r="E28" s="23">
        <v>837</v>
      </c>
      <c r="F28" s="24">
        <v>1435</v>
      </c>
      <c r="G28" s="24">
        <v>1362</v>
      </c>
      <c r="H28" s="24">
        <v>515</v>
      </c>
      <c r="I28" s="24">
        <v>1183</v>
      </c>
      <c r="J28" s="24">
        <v>222</v>
      </c>
    </row>
    <row r="29" spans="1:10" ht="15" customHeight="1">
      <c r="A29" s="57"/>
      <c r="B29" s="25"/>
      <c r="C29" s="60"/>
      <c r="D29" s="32">
        <v>1</v>
      </c>
      <c r="E29" s="27">
        <v>0.15070219661505221</v>
      </c>
      <c r="F29" s="28">
        <v>0.25837234425639177</v>
      </c>
      <c r="G29" s="28">
        <v>0.24522866402592727</v>
      </c>
      <c r="H29" s="28">
        <v>9.2725963269715522E-2</v>
      </c>
      <c r="I29" s="28">
        <v>0.21299963989917176</v>
      </c>
      <c r="J29" s="28">
        <v>3.9971191933741448E-2</v>
      </c>
    </row>
    <row r="30" spans="1:10" ht="15" customHeight="1">
      <c r="A30" s="57"/>
      <c r="B30" s="25"/>
      <c r="C30" s="59" t="s">
        <v>220</v>
      </c>
      <c r="D30" s="29">
        <v>4048</v>
      </c>
      <c r="E30" s="30">
        <v>794</v>
      </c>
      <c r="F30" s="31">
        <v>1094</v>
      </c>
      <c r="G30" s="31">
        <v>913</v>
      </c>
      <c r="H30" s="31">
        <v>349</v>
      </c>
      <c r="I30" s="31">
        <v>702</v>
      </c>
      <c r="J30" s="31">
        <v>196</v>
      </c>
    </row>
    <row r="31" spans="1:10" ht="15" customHeight="1">
      <c r="A31" s="57"/>
      <c r="B31" s="25"/>
      <c r="C31" s="60"/>
      <c r="D31" s="32">
        <v>1</v>
      </c>
      <c r="E31" s="27">
        <v>0.19614624505928854</v>
      </c>
      <c r="F31" s="28">
        <v>0.27025691699604742</v>
      </c>
      <c r="G31" s="28">
        <v>0.22554347826086957</v>
      </c>
      <c r="H31" s="28">
        <v>8.6215415019762848E-2</v>
      </c>
      <c r="I31" s="28">
        <v>0.17341897233201581</v>
      </c>
      <c r="J31" s="28">
        <v>4.8418972332015808E-2</v>
      </c>
    </row>
    <row r="32" spans="1:10" ht="15" customHeight="1">
      <c r="A32" s="57"/>
      <c r="B32" s="25"/>
      <c r="C32" s="59" t="s">
        <v>221</v>
      </c>
      <c r="D32" s="29">
        <v>378</v>
      </c>
      <c r="E32" s="30">
        <v>77</v>
      </c>
      <c r="F32" s="31">
        <v>107</v>
      </c>
      <c r="G32" s="31">
        <v>90</v>
      </c>
      <c r="H32" s="31">
        <v>29</v>
      </c>
      <c r="I32" s="31">
        <v>48</v>
      </c>
      <c r="J32" s="31">
        <v>27</v>
      </c>
    </row>
    <row r="33" spans="1:10" ht="15" customHeight="1">
      <c r="A33" s="57"/>
      <c r="B33" s="25"/>
      <c r="C33" s="60"/>
      <c r="D33" s="32">
        <v>1</v>
      </c>
      <c r="E33" s="27">
        <v>0.20370370370370369</v>
      </c>
      <c r="F33" s="28">
        <v>0.28306878306878308</v>
      </c>
      <c r="G33" s="28">
        <v>0.23809523809523808</v>
      </c>
      <c r="H33" s="28">
        <v>7.6719576719576715E-2</v>
      </c>
      <c r="I33" s="28">
        <v>0.12698412698412698</v>
      </c>
      <c r="J33" s="28">
        <v>7.1428571428571425E-2</v>
      </c>
    </row>
    <row r="34" spans="1:10" ht="15" customHeight="1">
      <c r="A34" s="57"/>
      <c r="B34" s="25"/>
      <c r="C34" s="59" t="s">
        <v>222</v>
      </c>
      <c r="D34" s="29">
        <v>3119</v>
      </c>
      <c r="E34" s="30">
        <v>711</v>
      </c>
      <c r="F34" s="31">
        <v>846</v>
      </c>
      <c r="G34" s="31">
        <v>641</v>
      </c>
      <c r="H34" s="31">
        <v>235</v>
      </c>
      <c r="I34" s="31">
        <v>550</v>
      </c>
      <c r="J34" s="31">
        <v>136</v>
      </c>
    </row>
    <row r="35" spans="1:10" ht="15" customHeight="1">
      <c r="A35" s="57"/>
      <c r="B35" s="50"/>
      <c r="C35" s="70"/>
      <c r="D35" s="51">
        <v>1</v>
      </c>
      <c r="E35" s="52">
        <v>0.22795767874318693</v>
      </c>
      <c r="F35" s="53">
        <v>0.27124078230201987</v>
      </c>
      <c r="G35" s="53">
        <v>0.20551458800897723</v>
      </c>
      <c r="H35" s="53">
        <v>7.5344661750561079E-2</v>
      </c>
      <c r="I35" s="53">
        <v>0.17633857005450465</v>
      </c>
      <c r="J35" s="53">
        <v>4.3603719140750244E-2</v>
      </c>
    </row>
    <row r="36" spans="1:10" ht="15" customHeight="1">
      <c r="A36" s="57"/>
      <c r="B36" s="25" t="s">
        <v>16</v>
      </c>
      <c r="C36" s="67" t="s">
        <v>223</v>
      </c>
      <c r="D36" s="22">
        <v>1205</v>
      </c>
      <c r="E36" s="23">
        <v>118</v>
      </c>
      <c r="F36" s="24">
        <v>277</v>
      </c>
      <c r="G36" s="24">
        <v>305</v>
      </c>
      <c r="H36" s="24">
        <v>130</v>
      </c>
      <c r="I36" s="24">
        <v>326</v>
      </c>
      <c r="J36" s="24">
        <v>49</v>
      </c>
    </row>
    <row r="37" spans="1:10" ht="15" customHeight="1">
      <c r="A37" s="57"/>
      <c r="B37" s="25"/>
      <c r="C37" s="60"/>
      <c r="D37" s="32">
        <v>1</v>
      </c>
      <c r="E37" s="27">
        <v>9.7925311203319501E-2</v>
      </c>
      <c r="F37" s="28">
        <v>0.22987551867219916</v>
      </c>
      <c r="G37" s="28">
        <v>0.25311203319502074</v>
      </c>
      <c r="H37" s="28">
        <v>0.1078838174273859</v>
      </c>
      <c r="I37" s="28">
        <v>0.27053941908713691</v>
      </c>
      <c r="J37" s="28">
        <v>4.0663900414937761E-2</v>
      </c>
    </row>
    <row r="38" spans="1:10" ht="15" customHeight="1">
      <c r="A38" s="57"/>
      <c r="B38" s="25"/>
      <c r="C38" s="68" t="s">
        <v>224</v>
      </c>
      <c r="D38" s="29">
        <v>1546</v>
      </c>
      <c r="E38" s="30">
        <v>220</v>
      </c>
      <c r="F38" s="31">
        <v>455</v>
      </c>
      <c r="G38" s="31">
        <v>381</v>
      </c>
      <c r="H38" s="31">
        <v>124</v>
      </c>
      <c r="I38" s="31">
        <v>283</v>
      </c>
      <c r="J38" s="31">
        <v>83</v>
      </c>
    </row>
    <row r="39" spans="1:10" ht="15" customHeight="1">
      <c r="A39" s="57"/>
      <c r="B39" s="25"/>
      <c r="C39" s="60"/>
      <c r="D39" s="32">
        <v>1</v>
      </c>
      <c r="E39" s="27">
        <v>0.14230271668822769</v>
      </c>
      <c r="F39" s="28">
        <v>0.29430789133247087</v>
      </c>
      <c r="G39" s="28">
        <v>0.24644243208279432</v>
      </c>
      <c r="H39" s="28">
        <v>8.0206985769728331E-2</v>
      </c>
      <c r="I39" s="28">
        <v>0.18305304010349288</v>
      </c>
      <c r="J39" s="28">
        <v>5.36869340232859E-2</v>
      </c>
    </row>
    <row r="40" spans="1:10" ht="15" customHeight="1">
      <c r="A40" s="57"/>
      <c r="B40" s="25"/>
      <c r="C40" s="59" t="s">
        <v>225</v>
      </c>
      <c r="D40" s="29">
        <v>12779</v>
      </c>
      <c r="E40" s="30">
        <v>2722</v>
      </c>
      <c r="F40" s="31">
        <v>3360</v>
      </c>
      <c r="G40" s="31">
        <v>2774</v>
      </c>
      <c r="H40" s="31">
        <v>1074</v>
      </c>
      <c r="I40" s="31">
        <v>2317</v>
      </c>
      <c r="J40" s="31">
        <v>532</v>
      </c>
    </row>
    <row r="41" spans="1:10" ht="15" customHeight="1">
      <c r="A41" s="57"/>
      <c r="B41" s="50"/>
      <c r="C41" s="70"/>
      <c r="D41" s="51">
        <v>1</v>
      </c>
      <c r="E41" s="52">
        <v>0.21300571249706549</v>
      </c>
      <c r="F41" s="53">
        <v>0.26293137178182957</v>
      </c>
      <c r="G41" s="53">
        <v>0.21707488848892714</v>
      </c>
      <c r="H41" s="53">
        <v>8.4044134908834806E-2</v>
      </c>
      <c r="I41" s="53">
        <v>0.18131309179121996</v>
      </c>
      <c r="J41" s="53">
        <v>4.1630800532123015E-2</v>
      </c>
    </row>
    <row r="42" spans="1:10" ht="15" customHeight="1">
      <c r="A42" s="57"/>
      <c r="B42" s="25" t="s">
        <v>12</v>
      </c>
      <c r="C42" s="67" t="s">
        <v>226</v>
      </c>
      <c r="D42" s="22">
        <v>497</v>
      </c>
      <c r="E42" s="37">
        <v>78</v>
      </c>
      <c r="F42" s="38">
        <v>103</v>
      </c>
      <c r="G42" s="38">
        <v>105</v>
      </c>
      <c r="H42" s="38">
        <v>51</v>
      </c>
      <c r="I42" s="38">
        <v>139</v>
      </c>
      <c r="J42" s="38">
        <v>21</v>
      </c>
    </row>
    <row r="43" spans="1:10" ht="15" customHeight="1">
      <c r="A43" s="57"/>
      <c r="B43" s="25"/>
      <c r="C43" s="60"/>
      <c r="D43" s="32">
        <v>1</v>
      </c>
      <c r="E43" s="27">
        <v>0.15694164989939638</v>
      </c>
      <c r="F43" s="28">
        <v>0.20724346076458752</v>
      </c>
      <c r="G43" s="28">
        <v>0.21126760563380281</v>
      </c>
      <c r="H43" s="28">
        <v>0.10261569416498995</v>
      </c>
      <c r="I43" s="28">
        <v>0.27967806841046278</v>
      </c>
      <c r="J43" s="28">
        <v>4.2253521126760563E-2</v>
      </c>
    </row>
    <row r="44" spans="1:10" ht="15" customHeight="1">
      <c r="A44" s="57"/>
      <c r="B44" s="25"/>
      <c r="C44" s="59" t="s">
        <v>227</v>
      </c>
      <c r="D44" s="29">
        <v>8147</v>
      </c>
      <c r="E44" s="39">
        <v>1419</v>
      </c>
      <c r="F44" s="40">
        <v>2144</v>
      </c>
      <c r="G44" s="40">
        <v>1914</v>
      </c>
      <c r="H44" s="40">
        <v>722</v>
      </c>
      <c r="I44" s="40">
        <v>1741</v>
      </c>
      <c r="J44" s="40">
        <v>207</v>
      </c>
    </row>
    <row r="45" spans="1:10" ht="15" customHeight="1">
      <c r="A45" s="57"/>
      <c r="B45" s="25"/>
      <c r="C45" s="60"/>
      <c r="D45" s="32">
        <v>1</v>
      </c>
      <c r="E45" s="27">
        <v>0.17417454277648214</v>
      </c>
      <c r="F45" s="28">
        <v>0.26316435497729224</v>
      </c>
      <c r="G45" s="28">
        <v>0.23493310421013869</v>
      </c>
      <c r="H45" s="28">
        <v>8.8621578495151593E-2</v>
      </c>
      <c r="I45" s="28">
        <v>0.21369829385049713</v>
      </c>
      <c r="J45" s="28">
        <v>2.54081256904382E-2</v>
      </c>
    </row>
    <row r="46" spans="1:10" ht="15" customHeight="1">
      <c r="A46" s="57"/>
      <c r="B46" s="25"/>
      <c r="C46" s="59" t="s">
        <v>228</v>
      </c>
      <c r="D46" s="29">
        <v>5197</v>
      </c>
      <c r="E46" s="39">
        <v>1051</v>
      </c>
      <c r="F46" s="40">
        <v>1434</v>
      </c>
      <c r="G46" s="40">
        <v>1216</v>
      </c>
      <c r="H46" s="40">
        <v>476</v>
      </c>
      <c r="I46" s="40">
        <v>868</v>
      </c>
      <c r="J46" s="40">
        <v>152</v>
      </c>
    </row>
    <row r="47" spans="1:10" ht="15" customHeight="1">
      <c r="A47" s="57"/>
      <c r="B47" s="25"/>
      <c r="C47" s="60"/>
      <c r="D47" s="32">
        <v>1</v>
      </c>
      <c r="E47" s="27">
        <v>0.20223205695593613</v>
      </c>
      <c r="F47" s="28">
        <v>0.27592842024244757</v>
      </c>
      <c r="G47" s="28">
        <v>0.23398114296709641</v>
      </c>
      <c r="H47" s="28">
        <v>9.159130267461997E-2</v>
      </c>
      <c r="I47" s="28">
        <v>0.16701943428901289</v>
      </c>
      <c r="J47" s="28">
        <v>2.9247642870887051E-2</v>
      </c>
    </row>
    <row r="48" spans="1:10" ht="15" customHeight="1">
      <c r="A48" s="57"/>
      <c r="B48" s="25"/>
      <c r="C48" s="59" t="s">
        <v>229</v>
      </c>
      <c r="D48" s="29">
        <v>1858</v>
      </c>
      <c r="E48" s="39">
        <v>571</v>
      </c>
      <c r="F48" s="40">
        <v>527</v>
      </c>
      <c r="G48" s="40">
        <v>337</v>
      </c>
      <c r="H48" s="40">
        <v>110</v>
      </c>
      <c r="I48" s="40">
        <v>242</v>
      </c>
      <c r="J48" s="40">
        <v>71</v>
      </c>
    </row>
    <row r="49" spans="1:10" ht="15" customHeight="1">
      <c r="A49" s="57"/>
      <c r="B49" s="50"/>
      <c r="C49" s="70"/>
      <c r="D49" s="51">
        <v>1</v>
      </c>
      <c r="E49" s="52">
        <v>0.30731969860064584</v>
      </c>
      <c r="F49" s="53">
        <v>0.28363832077502693</v>
      </c>
      <c r="G49" s="53">
        <v>0.18137782561894511</v>
      </c>
      <c r="H49" s="53">
        <v>5.9203444564047365E-2</v>
      </c>
      <c r="I49" s="53">
        <v>0.1302475780409042</v>
      </c>
      <c r="J49" s="53">
        <v>3.8213132400430568E-2</v>
      </c>
    </row>
    <row r="50" spans="1:10" ht="15" customHeight="1">
      <c r="A50" s="57"/>
      <c r="B50" s="25" t="s">
        <v>205</v>
      </c>
      <c r="C50" s="67" t="s">
        <v>2</v>
      </c>
      <c r="D50" s="22">
        <v>2851</v>
      </c>
      <c r="E50" s="23">
        <v>647</v>
      </c>
      <c r="F50" s="24">
        <v>793</v>
      </c>
      <c r="G50" s="24">
        <v>597</v>
      </c>
      <c r="H50" s="24">
        <v>183</v>
      </c>
      <c r="I50" s="24">
        <v>440</v>
      </c>
      <c r="J50" s="24">
        <v>191</v>
      </c>
    </row>
    <row r="51" spans="1:10" ht="15" customHeight="1">
      <c r="A51" s="57"/>
      <c r="B51" s="25"/>
      <c r="C51" s="60"/>
      <c r="D51" s="32">
        <v>1</v>
      </c>
      <c r="E51" s="27">
        <v>0.22693791652051912</v>
      </c>
      <c r="F51" s="28">
        <v>0.27814801823921431</v>
      </c>
      <c r="G51" s="28">
        <v>0.20940021045247281</v>
      </c>
      <c r="H51" s="28">
        <v>6.4188004209049451E-2</v>
      </c>
      <c r="I51" s="28">
        <v>0.15433181339880744</v>
      </c>
      <c r="J51" s="28">
        <v>6.6994037179936863E-2</v>
      </c>
    </row>
    <row r="52" spans="1:10" ht="15" customHeight="1">
      <c r="A52" s="57"/>
      <c r="B52" s="25"/>
      <c r="C52" s="59" t="s">
        <v>230</v>
      </c>
      <c r="D52" s="29">
        <v>1975</v>
      </c>
      <c r="E52" s="30">
        <v>324</v>
      </c>
      <c r="F52" s="31">
        <v>458</v>
      </c>
      <c r="G52" s="31">
        <v>469</v>
      </c>
      <c r="H52" s="31">
        <v>187</v>
      </c>
      <c r="I52" s="31">
        <v>490</v>
      </c>
      <c r="J52" s="31">
        <v>47</v>
      </c>
    </row>
    <row r="53" spans="1:10" ht="15" customHeight="1">
      <c r="A53" s="57"/>
      <c r="B53" s="25"/>
      <c r="C53" s="60"/>
      <c r="D53" s="32">
        <v>1</v>
      </c>
      <c r="E53" s="27">
        <v>0.16405063291139241</v>
      </c>
      <c r="F53" s="28">
        <v>0.23189873417721518</v>
      </c>
      <c r="G53" s="28">
        <v>0.23746835443037975</v>
      </c>
      <c r="H53" s="28">
        <v>9.4683544303797468E-2</v>
      </c>
      <c r="I53" s="28">
        <v>0.2481012658227848</v>
      </c>
      <c r="J53" s="28">
        <v>2.379746835443038E-2</v>
      </c>
    </row>
    <row r="54" spans="1:10" ht="15" customHeight="1">
      <c r="A54" s="57"/>
      <c r="B54" s="25"/>
      <c r="C54" s="59" t="s">
        <v>231</v>
      </c>
      <c r="D54" s="29">
        <v>923</v>
      </c>
      <c r="E54" s="30">
        <v>143</v>
      </c>
      <c r="F54" s="31">
        <v>242</v>
      </c>
      <c r="G54" s="31">
        <v>235</v>
      </c>
      <c r="H54" s="31">
        <v>57</v>
      </c>
      <c r="I54" s="31">
        <v>183</v>
      </c>
      <c r="J54" s="31">
        <v>63</v>
      </c>
    </row>
    <row r="55" spans="1:10" ht="15" customHeight="1">
      <c r="A55" s="57"/>
      <c r="B55" s="25"/>
      <c r="C55" s="60"/>
      <c r="D55" s="32">
        <v>1</v>
      </c>
      <c r="E55" s="27">
        <v>0.15492957746478872</v>
      </c>
      <c r="F55" s="28">
        <v>0.26218851570964247</v>
      </c>
      <c r="G55" s="28">
        <v>0.25460455037919827</v>
      </c>
      <c r="H55" s="28">
        <v>6.1755146262188518E-2</v>
      </c>
      <c r="I55" s="28">
        <v>0.19826652221018418</v>
      </c>
      <c r="J55" s="28">
        <v>6.8255687973997836E-2</v>
      </c>
    </row>
    <row r="56" spans="1:10" ht="15" customHeight="1">
      <c r="A56" s="57"/>
      <c r="B56" s="25"/>
      <c r="C56" s="59" t="s">
        <v>8</v>
      </c>
      <c r="D56" s="29">
        <v>1215</v>
      </c>
      <c r="E56" s="30">
        <v>197</v>
      </c>
      <c r="F56" s="31">
        <v>308</v>
      </c>
      <c r="G56" s="31">
        <v>314</v>
      </c>
      <c r="H56" s="31">
        <v>115</v>
      </c>
      <c r="I56" s="31">
        <v>231</v>
      </c>
      <c r="J56" s="31">
        <v>50</v>
      </c>
    </row>
    <row r="57" spans="1:10" ht="15" customHeight="1">
      <c r="A57" s="57"/>
      <c r="B57" s="25"/>
      <c r="C57" s="60"/>
      <c r="D57" s="32">
        <v>1</v>
      </c>
      <c r="E57" s="27">
        <v>0.16213991769547326</v>
      </c>
      <c r="F57" s="28">
        <v>0.25349794238683127</v>
      </c>
      <c r="G57" s="28">
        <v>0.25843621399176953</v>
      </c>
      <c r="H57" s="28">
        <v>9.4650205761316872E-2</v>
      </c>
      <c r="I57" s="28">
        <v>0.19012345679012346</v>
      </c>
      <c r="J57" s="28">
        <v>4.1152263374485597E-2</v>
      </c>
    </row>
    <row r="58" spans="1:10" ht="15" customHeight="1">
      <c r="A58" s="57"/>
      <c r="B58" s="25"/>
      <c r="C58" s="59" t="s">
        <v>232</v>
      </c>
      <c r="D58" s="29">
        <v>2062</v>
      </c>
      <c r="E58" s="30">
        <v>442</v>
      </c>
      <c r="F58" s="31">
        <v>566</v>
      </c>
      <c r="G58" s="31">
        <v>446</v>
      </c>
      <c r="H58" s="31">
        <v>155</v>
      </c>
      <c r="I58" s="31">
        <v>294</v>
      </c>
      <c r="J58" s="31">
        <v>159</v>
      </c>
    </row>
    <row r="59" spans="1:10" ht="15" customHeight="1">
      <c r="A59" s="57"/>
      <c r="B59" s="25"/>
      <c r="C59" s="60"/>
      <c r="D59" s="32">
        <v>1</v>
      </c>
      <c r="E59" s="27">
        <v>0.21435499515033948</v>
      </c>
      <c r="F59" s="28">
        <v>0.27449078564500484</v>
      </c>
      <c r="G59" s="28">
        <v>0.2162948593598448</v>
      </c>
      <c r="H59" s="28">
        <v>7.5169738118331719E-2</v>
      </c>
      <c r="I59" s="28">
        <v>0.14258001939864209</v>
      </c>
      <c r="J59" s="28">
        <v>7.7109602327837048E-2</v>
      </c>
    </row>
    <row r="60" spans="1:10" ht="15" customHeight="1">
      <c r="A60" s="57"/>
      <c r="B60" s="25"/>
      <c r="C60" s="59" t="s">
        <v>14</v>
      </c>
      <c r="D60" s="29">
        <v>1141</v>
      </c>
      <c r="E60" s="30">
        <v>281</v>
      </c>
      <c r="F60" s="31">
        <v>316</v>
      </c>
      <c r="G60" s="31">
        <v>235</v>
      </c>
      <c r="H60" s="31">
        <v>91</v>
      </c>
      <c r="I60" s="31">
        <v>187</v>
      </c>
      <c r="J60" s="31">
        <v>31</v>
      </c>
    </row>
    <row r="61" spans="1:10" ht="15" customHeight="1">
      <c r="A61" s="57"/>
      <c r="B61" s="25"/>
      <c r="C61" s="60"/>
      <c r="D61" s="32">
        <v>1</v>
      </c>
      <c r="E61" s="27">
        <v>0.24627519719544261</v>
      </c>
      <c r="F61" s="28">
        <v>0.27695004382120947</v>
      </c>
      <c r="G61" s="28">
        <v>0.20595968448729185</v>
      </c>
      <c r="H61" s="28">
        <v>7.9754601226993863E-2</v>
      </c>
      <c r="I61" s="28">
        <v>0.16389132340052587</v>
      </c>
      <c r="J61" s="28">
        <v>2.7169149868536371E-2</v>
      </c>
    </row>
    <row r="62" spans="1:10" ht="15" customHeight="1">
      <c r="A62" s="57"/>
      <c r="B62" s="25"/>
      <c r="C62" s="59" t="s">
        <v>5</v>
      </c>
      <c r="D62" s="29">
        <v>2265</v>
      </c>
      <c r="E62" s="30">
        <v>423</v>
      </c>
      <c r="F62" s="31">
        <v>629</v>
      </c>
      <c r="G62" s="31">
        <v>545</v>
      </c>
      <c r="H62" s="31">
        <v>212</v>
      </c>
      <c r="I62" s="31">
        <v>358</v>
      </c>
      <c r="J62" s="31">
        <v>98</v>
      </c>
    </row>
    <row r="63" spans="1:10" ht="15" customHeight="1">
      <c r="A63" s="57"/>
      <c r="B63" s="25"/>
      <c r="C63" s="60"/>
      <c r="D63" s="32">
        <v>1</v>
      </c>
      <c r="E63" s="27">
        <v>0.18675496688741722</v>
      </c>
      <c r="F63" s="28">
        <v>0.27770419426048565</v>
      </c>
      <c r="G63" s="28">
        <v>0.24061810154525387</v>
      </c>
      <c r="H63" s="28">
        <v>9.3598233995584992E-2</v>
      </c>
      <c r="I63" s="28">
        <v>0.15805739514348785</v>
      </c>
      <c r="J63" s="28">
        <v>4.3267108167770421E-2</v>
      </c>
    </row>
    <row r="64" spans="1:10" ht="15" customHeight="1">
      <c r="A64" s="57"/>
      <c r="B64" s="25"/>
      <c r="C64" s="59" t="s">
        <v>11</v>
      </c>
      <c r="D64" s="29">
        <v>1187</v>
      </c>
      <c r="E64" s="30">
        <v>175</v>
      </c>
      <c r="F64" s="31">
        <v>319</v>
      </c>
      <c r="G64" s="31">
        <v>239</v>
      </c>
      <c r="H64" s="31">
        <v>125</v>
      </c>
      <c r="I64" s="31">
        <v>294</v>
      </c>
      <c r="J64" s="31">
        <v>35</v>
      </c>
    </row>
    <row r="65" spans="1:10" ht="15" customHeight="1">
      <c r="A65" s="57"/>
      <c r="B65" s="25"/>
      <c r="C65" s="60"/>
      <c r="D65" s="32">
        <v>1</v>
      </c>
      <c r="E65" s="27">
        <v>0.14743049705139005</v>
      </c>
      <c r="F65" s="28">
        <v>0.26874473462510529</v>
      </c>
      <c r="G65" s="28">
        <v>0.20134793597304129</v>
      </c>
      <c r="H65" s="28">
        <v>0.10530749789385004</v>
      </c>
      <c r="I65" s="28">
        <v>0.2476832350463353</v>
      </c>
      <c r="J65" s="28">
        <v>2.9486099410278011E-2</v>
      </c>
    </row>
    <row r="66" spans="1:10" ht="15" customHeight="1">
      <c r="A66" s="57"/>
      <c r="B66" s="25"/>
      <c r="C66" s="59" t="s">
        <v>18</v>
      </c>
      <c r="D66" s="29">
        <v>2539</v>
      </c>
      <c r="E66" s="30">
        <v>513</v>
      </c>
      <c r="F66" s="31">
        <v>620</v>
      </c>
      <c r="G66" s="31">
        <v>514</v>
      </c>
      <c r="H66" s="31">
        <v>245</v>
      </c>
      <c r="I66" s="31">
        <v>540</v>
      </c>
      <c r="J66" s="31">
        <v>107</v>
      </c>
    </row>
    <row r="67" spans="1:10" ht="15" customHeight="1">
      <c r="A67" s="57"/>
      <c r="B67" s="50"/>
      <c r="C67" s="70"/>
      <c r="D67" s="51">
        <v>1</v>
      </c>
      <c r="E67" s="52">
        <v>0.20204805041354865</v>
      </c>
      <c r="F67" s="53">
        <v>0.24419062623079954</v>
      </c>
      <c r="G67" s="53">
        <v>0.20244190626230799</v>
      </c>
      <c r="H67" s="53">
        <v>9.6494682946041743E-2</v>
      </c>
      <c r="I67" s="53">
        <v>0.21268215833005119</v>
      </c>
      <c r="J67" s="53">
        <v>4.2142575817250887E-2</v>
      </c>
    </row>
    <row r="68" spans="1:10" ht="15" customHeight="1">
      <c r="A68" s="57"/>
      <c r="B68" s="25" t="s">
        <v>206</v>
      </c>
      <c r="C68" s="67" t="s">
        <v>233</v>
      </c>
      <c r="D68" s="22">
        <v>2952</v>
      </c>
      <c r="E68" s="23">
        <v>288</v>
      </c>
      <c r="F68" s="24">
        <v>778</v>
      </c>
      <c r="G68" s="24">
        <v>793</v>
      </c>
      <c r="H68" s="24">
        <v>323</v>
      </c>
      <c r="I68" s="24">
        <v>672</v>
      </c>
      <c r="J68" s="24">
        <v>98</v>
      </c>
    </row>
    <row r="69" spans="1:10" ht="15" customHeight="1">
      <c r="A69" s="57"/>
      <c r="B69" s="25"/>
      <c r="C69" s="60"/>
      <c r="D69" s="32">
        <v>1</v>
      </c>
      <c r="E69" s="27">
        <v>9.7560975609756101E-2</v>
      </c>
      <c r="F69" s="28">
        <v>0.26355013550135503</v>
      </c>
      <c r="G69" s="28">
        <v>0.26863143631436315</v>
      </c>
      <c r="H69" s="28">
        <v>0.10941734417344173</v>
      </c>
      <c r="I69" s="28">
        <v>0.22764227642276422</v>
      </c>
      <c r="J69" s="28">
        <v>3.3197831978319783E-2</v>
      </c>
    </row>
    <row r="70" spans="1:10" ht="15" customHeight="1">
      <c r="A70" s="57"/>
      <c r="B70" s="25"/>
      <c r="C70" s="59" t="s">
        <v>234</v>
      </c>
      <c r="D70" s="29">
        <v>2912</v>
      </c>
      <c r="E70" s="30">
        <v>328</v>
      </c>
      <c r="F70" s="31">
        <v>707</v>
      </c>
      <c r="G70" s="31">
        <v>810</v>
      </c>
      <c r="H70" s="31">
        <v>281</v>
      </c>
      <c r="I70" s="31">
        <v>674</v>
      </c>
      <c r="J70" s="31">
        <v>112</v>
      </c>
    </row>
    <row r="71" spans="1:10" ht="15" customHeight="1">
      <c r="A71" s="57"/>
      <c r="B71" s="25"/>
      <c r="C71" s="60"/>
      <c r="D71" s="32">
        <v>1</v>
      </c>
      <c r="E71" s="27">
        <v>0.11263736263736264</v>
      </c>
      <c r="F71" s="28">
        <v>0.24278846153846154</v>
      </c>
      <c r="G71" s="28">
        <v>0.27815934065934067</v>
      </c>
      <c r="H71" s="28">
        <v>9.6497252747252751E-2</v>
      </c>
      <c r="I71" s="28">
        <v>0.23145604395604397</v>
      </c>
      <c r="J71" s="28">
        <v>3.8461538461538464E-2</v>
      </c>
    </row>
    <row r="72" spans="1:10" ht="15" customHeight="1">
      <c r="A72" s="57"/>
      <c r="B72" s="25"/>
      <c r="C72" s="59" t="s">
        <v>235</v>
      </c>
      <c r="D72" s="29">
        <v>3812</v>
      </c>
      <c r="E72" s="30">
        <v>746</v>
      </c>
      <c r="F72" s="31">
        <v>1112</v>
      </c>
      <c r="G72" s="31">
        <v>842</v>
      </c>
      <c r="H72" s="31">
        <v>310</v>
      </c>
      <c r="I72" s="31">
        <v>655</v>
      </c>
      <c r="J72" s="31">
        <v>147</v>
      </c>
    </row>
    <row r="73" spans="1:10" ht="15" customHeight="1">
      <c r="A73" s="57"/>
      <c r="B73" s="25"/>
      <c r="C73" s="60"/>
      <c r="D73" s="32">
        <v>1</v>
      </c>
      <c r="E73" s="27">
        <v>0.19569779643231899</v>
      </c>
      <c r="F73" s="28">
        <v>0.29171038824763901</v>
      </c>
      <c r="G73" s="28">
        <v>0.22088142707240294</v>
      </c>
      <c r="H73" s="28">
        <v>8.1322140608604404E-2</v>
      </c>
      <c r="I73" s="28">
        <v>0.17182581322140608</v>
      </c>
      <c r="J73" s="28">
        <v>3.8562434417628542E-2</v>
      </c>
    </row>
    <row r="74" spans="1:10" ht="15" customHeight="1">
      <c r="A74" s="57"/>
      <c r="B74" s="25"/>
      <c r="C74" s="59" t="s">
        <v>236</v>
      </c>
      <c r="D74" s="29">
        <v>2750</v>
      </c>
      <c r="E74" s="30">
        <v>682</v>
      </c>
      <c r="F74" s="31">
        <v>778</v>
      </c>
      <c r="G74" s="31">
        <v>494</v>
      </c>
      <c r="H74" s="31">
        <v>207</v>
      </c>
      <c r="I74" s="31">
        <v>449</v>
      </c>
      <c r="J74" s="31">
        <v>140</v>
      </c>
    </row>
    <row r="75" spans="1:10" ht="15" customHeight="1">
      <c r="A75" s="57"/>
      <c r="B75" s="25"/>
      <c r="C75" s="60"/>
      <c r="D75" s="32">
        <v>1</v>
      </c>
      <c r="E75" s="27">
        <v>0.248</v>
      </c>
      <c r="F75" s="28">
        <v>0.28290909090909089</v>
      </c>
      <c r="G75" s="28">
        <v>0.17963636363636365</v>
      </c>
      <c r="H75" s="28">
        <v>7.5272727272727269E-2</v>
      </c>
      <c r="I75" s="28">
        <v>0.16327272727272726</v>
      </c>
      <c r="J75" s="28">
        <v>5.0909090909090911E-2</v>
      </c>
    </row>
    <row r="76" spans="1:10" ht="15" customHeight="1">
      <c r="A76" s="57"/>
      <c r="B76" s="25"/>
      <c r="C76" s="59" t="s">
        <v>237</v>
      </c>
      <c r="D76" s="29">
        <v>1585</v>
      </c>
      <c r="E76" s="30">
        <v>458</v>
      </c>
      <c r="F76" s="31">
        <v>397</v>
      </c>
      <c r="G76" s="31">
        <v>277</v>
      </c>
      <c r="H76" s="31">
        <v>106</v>
      </c>
      <c r="I76" s="31">
        <v>261</v>
      </c>
      <c r="J76" s="31">
        <v>86</v>
      </c>
    </row>
    <row r="77" spans="1:10" ht="15" customHeight="1">
      <c r="A77" s="57"/>
      <c r="B77" s="25"/>
      <c r="C77" s="60"/>
      <c r="D77" s="32">
        <v>1</v>
      </c>
      <c r="E77" s="27">
        <v>0.2889589905362776</v>
      </c>
      <c r="F77" s="28">
        <v>0.25047318611987379</v>
      </c>
      <c r="G77" s="28">
        <v>0.17476340694006309</v>
      </c>
      <c r="H77" s="28">
        <v>6.6876971608832811E-2</v>
      </c>
      <c r="I77" s="28">
        <v>0.16466876971608832</v>
      </c>
      <c r="J77" s="28">
        <v>5.4258675078864352E-2</v>
      </c>
    </row>
    <row r="78" spans="1:10" ht="15" customHeight="1">
      <c r="A78" s="57"/>
      <c r="B78" s="25"/>
      <c r="C78" s="59" t="s">
        <v>238</v>
      </c>
      <c r="D78" s="29">
        <v>1329</v>
      </c>
      <c r="E78" s="30">
        <v>375</v>
      </c>
      <c r="F78" s="31">
        <v>309</v>
      </c>
      <c r="G78" s="31">
        <v>241</v>
      </c>
      <c r="H78" s="31">
        <v>99</v>
      </c>
      <c r="I78" s="31">
        <v>191</v>
      </c>
      <c r="J78" s="31">
        <v>114</v>
      </c>
    </row>
    <row r="79" spans="1:10" ht="15" customHeight="1">
      <c r="A79" s="57"/>
      <c r="B79" s="25"/>
      <c r="C79" s="60"/>
      <c r="D79" s="32">
        <v>1</v>
      </c>
      <c r="E79" s="27">
        <v>0.28216704288939054</v>
      </c>
      <c r="F79" s="28">
        <v>0.2325056433408578</v>
      </c>
      <c r="G79" s="28">
        <v>0.18133935289691497</v>
      </c>
      <c r="H79" s="28">
        <v>7.4492099322799099E-2</v>
      </c>
      <c r="I79" s="28">
        <v>0.1437170805116629</v>
      </c>
      <c r="J79" s="28">
        <v>8.5778781038374718E-2</v>
      </c>
    </row>
    <row r="80" spans="1:10" ht="15" customHeight="1">
      <c r="A80" s="57"/>
      <c r="B80" s="25"/>
      <c r="C80" s="59" t="s">
        <v>239</v>
      </c>
      <c r="D80" s="29">
        <v>686</v>
      </c>
      <c r="E80" s="30">
        <v>248</v>
      </c>
      <c r="F80" s="31">
        <v>142</v>
      </c>
      <c r="G80" s="31">
        <v>104</v>
      </c>
      <c r="H80" s="31">
        <v>21</v>
      </c>
      <c r="I80" s="31">
        <v>93</v>
      </c>
      <c r="J80" s="31">
        <v>78</v>
      </c>
    </row>
    <row r="81" spans="1:10" ht="15" customHeight="1">
      <c r="A81" s="57"/>
      <c r="B81" s="25"/>
      <c r="C81" s="60"/>
      <c r="D81" s="32">
        <v>1</v>
      </c>
      <c r="E81" s="27">
        <v>0.36151603498542273</v>
      </c>
      <c r="F81" s="28">
        <v>0.20699708454810495</v>
      </c>
      <c r="G81" s="28">
        <v>0.15160349854227406</v>
      </c>
      <c r="H81" s="28">
        <v>3.0612244897959183E-2</v>
      </c>
      <c r="I81" s="28">
        <v>0.13556851311953352</v>
      </c>
      <c r="J81" s="28">
        <v>0.11370262390670553</v>
      </c>
    </row>
    <row r="82" spans="1:1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</row>
    <row r="83" spans="1:10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</row>
    <row r="84" spans="1:10" ht="15" customHeight="1">
      <c r="A84" s="57"/>
      <c r="B84" s="25" t="s">
        <v>240</v>
      </c>
      <c r="C84" s="67" t="s">
        <v>241</v>
      </c>
      <c r="D84" s="22">
        <v>4187</v>
      </c>
      <c r="E84" s="23">
        <v>535</v>
      </c>
      <c r="F84" s="24">
        <v>1044</v>
      </c>
      <c r="G84" s="24">
        <v>1091</v>
      </c>
      <c r="H84" s="24">
        <v>395</v>
      </c>
      <c r="I84" s="24">
        <v>974</v>
      </c>
      <c r="J84" s="24">
        <v>148</v>
      </c>
    </row>
    <row r="85" spans="1:10" ht="15" customHeight="1">
      <c r="A85" s="57"/>
      <c r="B85" s="25" t="s">
        <v>242</v>
      </c>
      <c r="C85" s="60"/>
      <c r="D85" s="32">
        <v>1</v>
      </c>
      <c r="E85" s="27">
        <v>0.12777645091951279</v>
      </c>
      <c r="F85" s="28">
        <v>0.24934320515882494</v>
      </c>
      <c r="G85" s="28">
        <v>0.26056842608072606</v>
      </c>
      <c r="H85" s="28">
        <v>9.4339622641509441E-2</v>
      </c>
      <c r="I85" s="28">
        <v>0.23262479101982325</v>
      </c>
      <c r="J85" s="28">
        <v>3.5347504179603535E-2</v>
      </c>
    </row>
    <row r="86" spans="1:10" ht="15" customHeight="1">
      <c r="A86" s="57"/>
      <c r="B86" s="25" t="s">
        <v>243</v>
      </c>
      <c r="C86" s="59" t="s">
        <v>244</v>
      </c>
      <c r="D86" s="29">
        <v>3737</v>
      </c>
      <c r="E86" s="30">
        <v>575</v>
      </c>
      <c r="F86" s="31">
        <v>1012</v>
      </c>
      <c r="G86" s="31">
        <v>935</v>
      </c>
      <c r="H86" s="31">
        <v>357</v>
      </c>
      <c r="I86" s="31">
        <v>709</v>
      </c>
      <c r="J86" s="31">
        <v>149</v>
      </c>
    </row>
    <row r="87" spans="1:10" ht="15" customHeight="1">
      <c r="A87" s="57"/>
      <c r="B87" s="25"/>
      <c r="C87" s="60"/>
      <c r="D87" s="32">
        <v>1</v>
      </c>
      <c r="E87" s="27">
        <v>0.15386673802515385</v>
      </c>
      <c r="F87" s="28">
        <v>0.27080545892427083</v>
      </c>
      <c r="G87" s="28">
        <v>0.25020069574525022</v>
      </c>
      <c r="H87" s="28">
        <v>9.5531174739095531E-2</v>
      </c>
      <c r="I87" s="28">
        <v>0.18972437784318971</v>
      </c>
      <c r="J87" s="28">
        <v>3.9871554723039875E-2</v>
      </c>
    </row>
    <row r="88" spans="1:10" ht="15" customHeight="1">
      <c r="A88" s="57"/>
      <c r="B88" s="25"/>
      <c r="C88" s="59" t="s">
        <v>245</v>
      </c>
      <c r="D88" s="29">
        <v>2220</v>
      </c>
      <c r="E88" s="30">
        <v>430</v>
      </c>
      <c r="F88" s="31">
        <v>641</v>
      </c>
      <c r="G88" s="31">
        <v>498</v>
      </c>
      <c r="H88" s="31">
        <v>167</v>
      </c>
      <c r="I88" s="31">
        <v>398</v>
      </c>
      <c r="J88" s="31">
        <v>86</v>
      </c>
    </row>
    <row r="89" spans="1:10" ht="15" customHeight="1">
      <c r="A89" s="57"/>
      <c r="B89" s="25"/>
      <c r="C89" s="60"/>
      <c r="D89" s="32">
        <v>1</v>
      </c>
      <c r="E89" s="27">
        <v>0.19369369369369369</v>
      </c>
      <c r="F89" s="28">
        <v>0.28873873873873873</v>
      </c>
      <c r="G89" s="28">
        <v>0.22432432432432434</v>
      </c>
      <c r="H89" s="28">
        <v>7.522522522522522E-2</v>
      </c>
      <c r="I89" s="28">
        <v>0.17927927927927928</v>
      </c>
      <c r="J89" s="28">
        <v>3.8738738738738739E-2</v>
      </c>
    </row>
    <row r="90" spans="1:10" ht="15" customHeight="1">
      <c r="A90" s="57"/>
      <c r="B90" s="25"/>
      <c r="C90" s="59" t="s">
        <v>246</v>
      </c>
      <c r="D90" s="29">
        <v>3166</v>
      </c>
      <c r="E90" s="30">
        <v>741</v>
      </c>
      <c r="F90" s="31">
        <v>888</v>
      </c>
      <c r="G90" s="31">
        <v>627</v>
      </c>
      <c r="H90" s="31">
        <v>244</v>
      </c>
      <c r="I90" s="31">
        <v>505</v>
      </c>
      <c r="J90" s="31">
        <v>161</v>
      </c>
    </row>
    <row r="91" spans="1:10" ht="15" customHeight="1">
      <c r="A91" s="57"/>
      <c r="B91" s="25"/>
      <c r="C91" s="60"/>
      <c r="D91" s="32">
        <v>1</v>
      </c>
      <c r="E91" s="27">
        <v>0.23404927353126975</v>
      </c>
      <c r="F91" s="28">
        <v>0.2804801010739103</v>
      </c>
      <c r="G91" s="28">
        <v>0.19804169298799748</v>
      </c>
      <c r="H91" s="28">
        <v>7.7068856601389762E-2</v>
      </c>
      <c r="I91" s="28">
        <v>0.15950726468730259</v>
      </c>
      <c r="J91" s="28">
        <v>5.0852811118130135E-2</v>
      </c>
    </row>
    <row r="92" spans="1:10" ht="15" customHeight="1">
      <c r="A92" s="57"/>
      <c r="B92" s="25"/>
      <c r="C92" s="59" t="s">
        <v>247</v>
      </c>
      <c r="D92" s="29">
        <v>1639</v>
      </c>
      <c r="E92" s="30">
        <v>541</v>
      </c>
      <c r="F92" s="31">
        <v>389</v>
      </c>
      <c r="G92" s="31">
        <v>224</v>
      </c>
      <c r="H92" s="31">
        <v>110</v>
      </c>
      <c r="I92" s="31">
        <v>233</v>
      </c>
      <c r="J92" s="31">
        <v>142</v>
      </c>
    </row>
    <row r="93" spans="1:10" ht="15" customHeight="1">
      <c r="A93" s="57"/>
      <c r="B93" s="25"/>
      <c r="C93" s="60"/>
      <c r="D93" s="32">
        <v>1</v>
      </c>
      <c r="E93" s="27">
        <v>0.33007931665649787</v>
      </c>
      <c r="F93" s="28">
        <v>0.23733984136668701</v>
      </c>
      <c r="G93" s="28">
        <v>0.1366687004270897</v>
      </c>
      <c r="H93" s="28">
        <v>6.7114093959731544E-2</v>
      </c>
      <c r="I93" s="28">
        <v>0.14215985356924954</v>
      </c>
      <c r="J93" s="28">
        <v>8.6638194020744352E-2</v>
      </c>
    </row>
    <row r="94" spans="1:10" ht="15" customHeight="1">
      <c r="A94" s="57"/>
      <c r="B94" s="25"/>
      <c r="C94" s="59" t="s">
        <v>248</v>
      </c>
      <c r="D94" s="29">
        <v>403</v>
      </c>
      <c r="E94" s="30">
        <v>117</v>
      </c>
      <c r="F94" s="31">
        <v>97</v>
      </c>
      <c r="G94" s="31">
        <v>67</v>
      </c>
      <c r="H94" s="31">
        <v>31</v>
      </c>
      <c r="I94" s="31">
        <v>62</v>
      </c>
      <c r="J94" s="31">
        <v>29</v>
      </c>
    </row>
    <row r="95" spans="1:10" ht="15" customHeight="1">
      <c r="A95" s="57"/>
      <c r="B95" s="25"/>
      <c r="C95" s="60"/>
      <c r="D95" s="32">
        <v>1</v>
      </c>
      <c r="E95" s="27">
        <v>0.29032258064516131</v>
      </c>
      <c r="F95" s="28">
        <v>0.24069478908188585</v>
      </c>
      <c r="G95" s="28">
        <v>0.16625310173697269</v>
      </c>
      <c r="H95" s="28">
        <v>7.6923076923076927E-2</v>
      </c>
      <c r="I95" s="28">
        <v>0.15384615384615385</v>
      </c>
      <c r="J95" s="28">
        <v>7.1960297766749379E-2</v>
      </c>
    </row>
    <row r="96" spans="1:10" ht="15" customHeight="1">
      <c r="A96" s="57"/>
      <c r="B96" s="25"/>
      <c r="C96" s="59" t="s">
        <v>249</v>
      </c>
      <c r="D96" s="29">
        <v>373</v>
      </c>
      <c r="E96" s="30">
        <v>131</v>
      </c>
      <c r="F96" s="31">
        <v>74</v>
      </c>
      <c r="G96" s="31">
        <v>54</v>
      </c>
      <c r="H96" s="31">
        <v>17</v>
      </c>
      <c r="I96" s="31">
        <v>57</v>
      </c>
      <c r="J96" s="31">
        <v>40</v>
      </c>
    </row>
    <row r="97" spans="1:10" ht="15" customHeight="1">
      <c r="A97" s="57"/>
      <c r="B97" s="25"/>
      <c r="C97" s="60"/>
      <c r="D97" s="32">
        <v>1</v>
      </c>
      <c r="E97" s="27">
        <v>0.3512064343163539</v>
      </c>
      <c r="F97" s="28">
        <v>0.19839142091152814</v>
      </c>
      <c r="G97" s="28">
        <v>0.1447721179624665</v>
      </c>
      <c r="H97" s="28">
        <v>4.5576407506702415E-2</v>
      </c>
      <c r="I97" s="28">
        <v>0.15281501340482573</v>
      </c>
      <c r="J97" s="28">
        <v>0.10723860589812333</v>
      </c>
    </row>
    <row r="98" spans="1:10" ht="15" customHeight="1">
      <c r="A98" s="57"/>
      <c r="B98" s="25"/>
      <c r="C98" s="59" t="s">
        <v>250</v>
      </c>
      <c r="D98" s="29">
        <v>28</v>
      </c>
      <c r="E98" s="30">
        <v>12</v>
      </c>
      <c r="F98" s="31">
        <v>8</v>
      </c>
      <c r="G98" s="31">
        <v>3</v>
      </c>
      <c r="H98" s="31">
        <v>1</v>
      </c>
      <c r="I98" s="31">
        <v>2</v>
      </c>
      <c r="J98" s="31">
        <v>2</v>
      </c>
    </row>
    <row r="99" spans="1:10" ht="15" customHeight="1">
      <c r="A99" s="57"/>
      <c r="B99" s="25"/>
      <c r="C99" s="60"/>
      <c r="D99" s="32">
        <v>1</v>
      </c>
      <c r="E99" s="27">
        <v>0.42857142857142855</v>
      </c>
      <c r="F99" s="28">
        <v>0.2857142857142857</v>
      </c>
      <c r="G99" s="28">
        <v>0.10714285714285714</v>
      </c>
      <c r="H99" s="28">
        <v>3.5714285714285712E-2</v>
      </c>
      <c r="I99" s="28">
        <v>7.1428571428571425E-2</v>
      </c>
      <c r="J99" s="28">
        <v>7.1428571428571425E-2</v>
      </c>
    </row>
    <row r="100" spans="1:10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1</v>
      </c>
      <c r="H100" s="31">
        <v>0</v>
      </c>
      <c r="I100" s="31">
        <v>0</v>
      </c>
      <c r="J100" s="31">
        <v>0</v>
      </c>
    </row>
    <row r="101" spans="1:10" ht="15" customHeight="1">
      <c r="A101" s="57"/>
      <c r="B101" s="50"/>
      <c r="C101" s="70"/>
      <c r="D101" s="51">
        <v>1</v>
      </c>
      <c r="E101" s="52">
        <v>0</v>
      </c>
      <c r="F101" s="53">
        <v>0</v>
      </c>
      <c r="G101" s="53">
        <v>1</v>
      </c>
      <c r="H101" s="53">
        <v>0</v>
      </c>
      <c r="I101" s="53">
        <v>0</v>
      </c>
      <c r="J101" s="53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J9">
    <cfRule type="top10" dxfId="321" priority="56" rank="1"/>
  </conditionalFormatting>
  <conditionalFormatting sqref="E67:J67">
    <cfRule type="top10" dxfId="320" priority="49" rank="1"/>
  </conditionalFormatting>
  <conditionalFormatting sqref="E65:J65">
    <cfRule type="top10" dxfId="319" priority="48" rank="1"/>
  </conditionalFormatting>
  <conditionalFormatting sqref="E63:J63">
    <cfRule type="top10" dxfId="318" priority="47" rank="1"/>
  </conditionalFormatting>
  <conditionalFormatting sqref="E61:J61">
    <cfRule type="top10" dxfId="317" priority="46" rank="1"/>
  </conditionalFormatting>
  <conditionalFormatting sqref="E59:J59">
    <cfRule type="top10" dxfId="316" priority="45" rank="1"/>
  </conditionalFormatting>
  <conditionalFormatting sqref="E57:J57">
    <cfRule type="top10" dxfId="315" priority="44" rank="1"/>
  </conditionalFormatting>
  <conditionalFormatting sqref="E55:J55">
    <cfRule type="top10" dxfId="314" priority="43" rank="1"/>
  </conditionalFormatting>
  <conditionalFormatting sqref="E53:J53">
    <cfRule type="top10" dxfId="313" priority="42" rank="1"/>
  </conditionalFormatting>
  <conditionalFormatting sqref="E51:J51">
    <cfRule type="top10" dxfId="312" priority="41" rank="1"/>
  </conditionalFormatting>
  <conditionalFormatting sqref="E49:J49">
    <cfRule type="top10" dxfId="311" priority="40" rank="1"/>
  </conditionalFormatting>
  <conditionalFormatting sqref="E47:J47">
    <cfRule type="top10" dxfId="310" priority="39" rank="1"/>
  </conditionalFormatting>
  <conditionalFormatting sqref="E45:J45">
    <cfRule type="top10" dxfId="309" priority="38" rank="1"/>
  </conditionalFormatting>
  <conditionalFormatting sqref="E43:J43">
    <cfRule type="top10" dxfId="308" priority="37" rank="1"/>
  </conditionalFormatting>
  <conditionalFormatting sqref="E41:J41">
    <cfRule type="top10" dxfId="307" priority="36" rank="1"/>
  </conditionalFormatting>
  <conditionalFormatting sqref="E39:J39">
    <cfRule type="top10" dxfId="306" priority="35" rank="1"/>
  </conditionalFormatting>
  <conditionalFormatting sqref="E37:J37">
    <cfRule type="top10" dxfId="305" priority="34" rank="1"/>
  </conditionalFormatting>
  <conditionalFormatting sqref="E35:J35">
    <cfRule type="top10" dxfId="304" priority="32" rank="1"/>
  </conditionalFormatting>
  <conditionalFormatting sqref="E33:J33">
    <cfRule type="top10" dxfId="303" priority="31" rank="1"/>
  </conditionalFormatting>
  <conditionalFormatting sqref="E31:J31">
    <cfRule type="top10" dxfId="302" priority="30" rank="1"/>
  </conditionalFormatting>
  <conditionalFormatting sqref="E29:J29">
    <cfRule type="top10" dxfId="301" priority="29" rank="1"/>
  </conditionalFormatting>
  <conditionalFormatting sqref="E27:J27">
    <cfRule type="top10" dxfId="300" priority="28" rank="1"/>
  </conditionalFormatting>
  <conditionalFormatting sqref="E21:J21">
    <cfRule type="top10" dxfId="299" priority="27" rank="1"/>
  </conditionalFormatting>
  <conditionalFormatting sqref="E19:J19">
    <cfRule type="top10" dxfId="298" priority="26" rank="1"/>
  </conditionalFormatting>
  <conditionalFormatting sqref="E17:J17">
    <cfRule type="top10" dxfId="297" priority="25" rank="1"/>
  </conditionalFormatting>
  <conditionalFormatting sqref="E15:J15">
    <cfRule type="top10" dxfId="296" priority="24" rank="1"/>
  </conditionalFormatting>
  <conditionalFormatting sqref="E13:J13">
    <cfRule type="top10" dxfId="295" priority="23" rank="1"/>
  </conditionalFormatting>
  <conditionalFormatting sqref="E11:J11">
    <cfRule type="top10" dxfId="294" priority="22" rank="1"/>
  </conditionalFormatting>
  <conditionalFormatting sqref="E23:J23">
    <cfRule type="top10" dxfId="293" priority="21" rank="1"/>
  </conditionalFormatting>
  <conditionalFormatting sqref="E25:J25">
    <cfRule type="top10" dxfId="292" priority="20" rank="1"/>
  </conditionalFormatting>
  <conditionalFormatting sqref="E81:J81">
    <cfRule type="top10" dxfId="291" priority="17" rank="1"/>
  </conditionalFormatting>
  <conditionalFormatting sqref="E79:J79">
    <cfRule type="top10" dxfId="290" priority="16" rank="1"/>
  </conditionalFormatting>
  <conditionalFormatting sqref="E77:J77">
    <cfRule type="top10" dxfId="289" priority="15" rank="1"/>
  </conditionalFormatting>
  <conditionalFormatting sqref="E75:J75">
    <cfRule type="top10" dxfId="288" priority="14" rank="1"/>
  </conditionalFormatting>
  <conditionalFormatting sqref="E73:J73">
    <cfRule type="top10" dxfId="287" priority="13" rank="1"/>
  </conditionalFormatting>
  <conditionalFormatting sqref="E71:J71">
    <cfRule type="top10" dxfId="286" priority="12" rank="1"/>
  </conditionalFormatting>
  <conditionalFormatting sqref="E69:J69">
    <cfRule type="top10" dxfId="285" priority="11" rank="1"/>
  </conditionalFormatting>
  <conditionalFormatting sqref="E101:J101">
    <cfRule type="top10" dxfId="284" priority="9" rank="1"/>
  </conditionalFormatting>
  <conditionalFormatting sqref="E99:J99">
    <cfRule type="top10" dxfId="283" priority="8" rank="1"/>
  </conditionalFormatting>
  <conditionalFormatting sqref="E97:J97">
    <cfRule type="top10" dxfId="282" priority="7" rank="1"/>
  </conditionalFormatting>
  <conditionalFormatting sqref="E95:J95">
    <cfRule type="top10" dxfId="281" priority="6" rank="1"/>
  </conditionalFormatting>
  <conditionalFormatting sqref="E93:J93">
    <cfRule type="top10" dxfId="280" priority="5" rank="1"/>
  </conditionalFormatting>
  <conditionalFormatting sqref="E91:J91">
    <cfRule type="top10" dxfId="279" priority="4" rank="1"/>
  </conditionalFormatting>
  <conditionalFormatting sqref="E89:J89">
    <cfRule type="top10" dxfId="278" priority="3" rank="1"/>
  </conditionalFormatting>
  <conditionalFormatting sqref="E87:J87">
    <cfRule type="top10" dxfId="277" priority="2" rank="1"/>
  </conditionalFormatting>
  <conditionalFormatting sqref="E85:J85">
    <cfRule type="top10" dxfId="27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318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121</v>
      </c>
      <c r="F7" s="13" t="s">
        <v>122</v>
      </c>
      <c r="G7" s="13" t="s">
        <v>123</v>
      </c>
      <c r="H7" s="13" t="s">
        <v>124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497</v>
      </c>
      <c r="F8" s="17">
        <v>8147</v>
      </c>
      <c r="G8" s="17">
        <v>5197</v>
      </c>
      <c r="H8" s="17">
        <v>1858</v>
      </c>
      <c r="I8" s="17">
        <v>459</v>
      </c>
    </row>
    <row r="9" spans="1:16384" ht="15" customHeight="1">
      <c r="A9" s="57"/>
      <c r="B9" s="64"/>
      <c r="C9" s="65"/>
      <c r="D9" s="18">
        <v>1</v>
      </c>
      <c r="E9" s="19">
        <v>3.0758757271939597E-2</v>
      </c>
      <c r="F9" s="20">
        <v>0.50420844163881673</v>
      </c>
      <c r="G9" s="20">
        <v>0.32163634113132811</v>
      </c>
      <c r="H9" s="20">
        <v>0.11498947889590296</v>
      </c>
      <c r="I9" s="20">
        <v>2.8406981062012625E-2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140</v>
      </c>
      <c r="F10" s="24">
        <v>2397</v>
      </c>
      <c r="G10" s="24">
        <v>1614</v>
      </c>
      <c r="H10" s="24">
        <v>684</v>
      </c>
      <c r="I10" s="24">
        <v>157</v>
      </c>
    </row>
    <row r="11" spans="1:16384" ht="15" customHeight="1">
      <c r="A11" s="57"/>
      <c r="B11" s="25"/>
      <c r="C11" s="60"/>
      <c r="D11" s="26">
        <v>1</v>
      </c>
      <c r="E11" s="27">
        <v>2.8044871794871796E-2</v>
      </c>
      <c r="F11" s="28">
        <v>0.48016826923076922</v>
      </c>
      <c r="G11" s="28">
        <v>0.32331730769230771</v>
      </c>
      <c r="H11" s="28">
        <v>0.13701923076923078</v>
      </c>
      <c r="I11" s="28">
        <v>3.1450320512820512E-2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336</v>
      </c>
      <c r="F12" s="31">
        <v>5629</v>
      </c>
      <c r="G12" s="31">
        <v>3503</v>
      </c>
      <c r="H12" s="31">
        <v>1146</v>
      </c>
      <c r="I12" s="31">
        <v>295</v>
      </c>
    </row>
    <row r="13" spans="1:16384" ht="15" customHeight="1">
      <c r="A13" s="57"/>
      <c r="B13" s="50"/>
      <c r="C13" s="70"/>
      <c r="D13" s="51">
        <v>1</v>
      </c>
      <c r="E13" s="52">
        <v>3.0800256668805575E-2</v>
      </c>
      <c r="F13" s="53">
        <v>0.51599596663305525</v>
      </c>
      <c r="G13" s="53">
        <v>0.32111100925841046</v>
      </c>
      <c r="H13" s="53">
        <v>0.10505087542396187</v>
      </c>
      <c r="I13" s="53">
        <v>2.7041892015766799E-2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</v>
      </c>
      <c r="F14" s="24">
        <v>188</v>
      </c>
      <c r="G14" s="24">
        <v>103</v>
      </c>
      <c r="H14" s="24">
        <v>49</v>
      </c>
      <c r="I14" s="24">
        <v>13</v>
      </c>
    </row>
    <row r="15" spans="1:16384" ht="15" customHeight="1">
      <c r="A15" s="57"/>
      <c r="B15" s="25"/>
      <c r="C15" s="60"/>
      <c r="D15" s="32">
        <v>1</v>
      </c>
      <c r="E15" s="27">
        <v>2.2160664819944598E-2</v>
      </c>
      <c r="F15" s="28">
        <v>0.52077562326869808</v>
      </c>
      <c r="G15" s="28">
        <v>0.2853185595567867</v>
      </c>
      <c r="H15" s="28">
        <v>0.13573407202216067</v>
      </c>
      <c r="I15" s="28">
        <v>3.6011080332409975E-2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31</v>
      </c>
      <c r="F16" s="31">
        <v>321</v>
      </c>
      <c r="G16" s="31">
        <v>222</v>
      </c>
      <c r="H16" s="31">
        <v>100</v>
      </c>
      <c r="I16" s="31">
        <v>21</v>
      </c>
    </row>
    <row r="17" spans="1:9" ht="15" customHeight="1">
      <c r="A17" s="57"/>
      <c r="B17" s="25"/>
      <c r="C17" s="60"/>
      <c r="D17" s="32">
        <v>1</v>
      </c>
      <c r="E17" s="27">
        <v>4.4604316546762592E-2</v>
      </c>
      <c r="F17" s="28">
        <v>0.46187050359712228</v>
      </c>
      <c r="G17" s="28">
        <v>0.31942446043165468</v>
      </c>
      <c r="H17" s="28">
        <v>0.14388489208633093</v>
      </c>
      <c r="I17" s="28">
        <v>3.0215827338129497E-2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26</v>
      </c>
      <c r="F18" s="31">
        <v>377</v>
      </c>
      <c r="G18" s="31">
        <v>310</v>
      </c>
      <c r="H18" s="31">
        <v>125</v>
      </c>
      <c r="I18" s="31">
        <v>29</v>
      </c>
    </row>
    <row r="19" spans="1:9" ht="15" customHeight="1">
      <c r="A19" s="57"/>
      <c r="B19" s="25"/>
      <c r="C19" s="60"/>
      <c r="D19" s="32">
        <v>1</v>
      </c>
      <c r="E19" s="27">
        <v>2.9988465974625143E-2</v>
      </c>
      <c r="F19" s="28">
        <v>0.43483275663206461</v>
      </c>
      <c r="G19" s="28">
        <v>0.35755478662053058</v>
      </c>
      <c r="H19" s="28">
        <v>0.14417531718569782</v>
      </c>
      <c r="I19" s="28">
        <v>3.3448673587081888E-2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44</v>
      </c>
      <c r="F20" s="31">
        <v>791</v>
      </c>
      <c r="G20" s="31">
        <v>608</v>
      </c>
      <c r="H20" s="31">
        <v>255</v>
      </c>
      <c r="I20" s="31">
        <v>51</v>
      </c>
    </row>
    <row r="21" spans="1:9" ht="15" customHeight="1">
      <c r="A21" s="57"/>
      <c r="B21" s="25"/>
      <c r="C21" s="60"/>
      <c r="D21" s="32">
        <v>1</v>
      </c>
      <c r="E21" s="27">
        <v>2.5157232704402517E-2</v>
      </c>
      <c r="F21" s="28">
        <v>0.45225843339050886</v>
      </c>
      <c r="G21" s="28">
        <v>0.34762721555174386</v>
      </c>
      <c r="H21" s="28">
        <v>0.14579759862778729</v>
      </c>
      <c r="I21" s="28">
        <v>2.9159519725557463E-2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105</v>
      </c>
      <c r="F22" s="31">
        <v>1679</v>
      </c>
      <c r="G22" s="31">
        <v>1260</v>
      </c>
      <c r="H22" s="31">
        <v>422</v>
      </c>
      <c r="I22" s="31">
        <v>98</v>
      </c>
    </row>
    <row r="23" spans="1:9" ht="15" customHeight="1">
      <c r="A23" s="57"/>
      <c r="B23" s="25"/>
      <c r="C23" s="60"/>
      <c r="D23" s="26">
        <v>1</v>
      </c>
      <c r="E23" s="27">
        <v>2.9461279461279462E-2</v>
      </c>
      <c r="F23" s="28">
        <v>0.47109988776655443</v>
      </c>
      <c r="G23" s="28">
        <v>0.35353535353535354</v>
      </c>
      <c r="H23" s="28">
        <v>0.11840628507295174</v>
      </c>
      <c r="I23" s="28">
        <v>2.749719416386083E-2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136</v>
      </c>
      <c r="F24" s="31">
        <v>2460</v>
      </c>
      <c r="G24" s="31">
        <v>1533</v>
      </c>
      <c r="H24" s="31">
        <v>475</v>
      </c>
      <c r="I24" s="31">
        <v>112</v>
      </c>
    </row>
    <row r="25" spans="1:9" ht="15" customHeight="1">
      <c r="A25" s="57"/>
      <c r="B25" s="25"/>
      <c r="C25" s="60"/>
      <c r="D25" s="26">
        <v>1</v>
      </c>
      <c r="E25" s="27">
        <v>2.883799830364716E-2</v>
      </c>
      <c r="F25" s="28">
        <v>0.52162849872773542</v>
      </c>
      <c r="G25" s="28">
        <v>0.32506361323155214</v>
      </c>
      <c r="H25" s="28">
        <v>0.10072094995759118</v>
      </c>
      <c r="I25" s="28">
        <v>2.3748939779474131E-2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125</v>
      </c>
      <c r="F26" s="31">
        <v>2186</v>
      </c>
      <c r="G26" s="31">
        <v>1053</v>
      </c>
      <c r="H26" s="31">
        <v>395</v>
      </c>
      <c r="I26" s="31">
        <v>123</v>
      </c>
    </row>
    <row r="27" spans="1:9" ht="15" customHeight="1">
      <c r="A27" s="57"/>
      <c r="B27" s="50"/>
      <c r="C27" s="70"/>
      <c r="D27" s="51">
        <v>1</v>
      </c>
      <c r="E27" s="52">
        <v>3.2199896960329724E-2</v>
      </c>
      <c r="F27" s="53">
        <v>0.56311179804224631</v>
      </c>
      <c r="G27" s="53">
        <v>0.27125193199381764</v>
      </c>
      <c r="H27" s="53">
        <v>0.10175167439464193</v>
      </c>
      <c r="I27" s="53">
        <v>3.1684698608964453E-2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182</v>
      </c>
      <c r="F28" s="24">
        <v>2913</v>
      </c>
      <c r="G28" s="24">
        <v>1818</v>
      </c>
      <c r="H28" s="24">
        <v>505</v>
      </c>
      <c r="I28" s="24">
        <v>136</v>
      </c>
    </row>
    <row r="29" spans="1:9" ht="15" customHeight="1">
      <c r="A29" s="57"/>
      <c r="B29" s="25"/>
      <c r="C29" s="60"/>
      <c r="D29" s="32">
        <v>1</v>
      </c>
      <c r="E29" s="27">
        <v>3.276917536910335E-2</v>
      </c>
      <c r="F29" s="28">
        <v>0.52448685631976955</v>
      </c>
      <c r="G29" s="28">
        <v>0.32733165286280158</v>
      </c>
      <c r="H29" s="28">
        <v>9.0925459128555999E-2</v>
      </c>
      <c r="I29" s="28">
        <v>2.4486856319769535E-2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103</v>
      </c>
      <c r="F30" s="31">
        <v>1792</v>
      </c>
      <c r="G30" s="31">
        <v>1436</v>
      </c>
      <c r="H30" s="31">
        <v>611</v>
      </c>
      <c r="I30" s="31">
        <v>106</v>
      </c>
    </row>
    <row r="31" spans="1:9" ht="15" customHeight="1">
      <c r="A31" s="57"/>
      <c r="B31" s="25"/>
      <c r="C31" s="60"/>
      <c r="D31" s="32">
        <v>1</v>
      </c>
      <c r="E31" s="27">
        <v>2.5444664031620552E-2</v>
      </c>
      <c r="F31" s="28">
        <v>0.44268774703557312</v>
      </c>
      <c r="G31" s="28">
        <v>0.35474308300395258</v>
      </c>
      <c r="H31" s="28">
        <v>0.1509387351778656</v>
      </c>
      <c r="I31" s="28">
        <v>2.6185770750988144E-2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12</v>
      </c>
      <c r="F32" s="31">
        <v>175</v>
      </c>
      <c r="G32" s="31">
        <v>113</v>
      </c>
      <c r="H32" s="31">
        <v>61</v>
      </c>
      <c r="I32" s="31">
        <v>17</v>
      </c>
    </row>
    <row r="33" spans="1:9" ht="15" customHeight="1">
      <c r="A33" s="57"/>
      <c r="B33" s="25"/>
      <c r="C33" s="60"/>
      <c r="D33" s="32">
        <v>1</v>
      </c>
      <c r="E33" s="27">
        <v>3.1746031746031744E-2</v>
      </c>
      <c r="F33" s="28">
        <v>0.46296296296296297</v>
      </c>
      <c r="G33" s="28">
        <v>0.29894179894179895</v>
      </c>
      <c r="H33" s="28">
        <v>0.16137566137566137</v>
      </c>
      <c r="I33" s="28">
        <v>4.4973544973544971E-2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103</v>
      </c>
      <c r="F34" s="31">
        <v>1689</v>
      </c>
      <c r="G34" s="31">
        <v>925</v>
      </c>
      <c r="H34" s="31">
        <v>322</v>
      </c>
      <c r="I34" s="31">
        <v>80</v>
      </c>
    </row>
    <row r="35" spans="1:9" ht="15" customHeight="1">
      <c r="A35" s="57"/>
      <c r="B35" s="50"/>
      <c r="C35" s="70"/>
      <c r="D35" s="51">
        <v>1</v>
      </c>
      <c r="E35" s="52">
        <v>3.3023404937479961E-2</v>
      </c>
      <c r="F35" s="53">
        <v>0.5415197178582879</v>
      </c>
      <c r="G35" s="53">
        <v>0.29656941327348507</v>
      </c>
      <c r="H35" s="53">
        <v>0.10323821737736454</v>
      </c>
      <c r="I35" s="53">
        <v>2.5649246553382493E-2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74</v>
      </c>
      <c r="F36" s="24">
        <v>725</v>
      </c>
      <c r="G36" s="24">
        <v>326</v>
      </c>
      <c r="H36" s="24">
        <v>53</v>
      </c>
      <c r="I36" s="24">
        <v>27</v>
      </c>
    </row>
    <row r="37" spans="1:9" ht="15" customHeight="1">
      <c r="A37" s="57"/>
      <c r="B37" s="25"/>
      <c r="C37" s="60"/>
      <c r="D37" s="32">
        <v>1</v>
      </c>
      <c r="E37" s="27">
        <v>6.1410788381742736E-2</v>
      </c>
      <c r="F37" s="28">
        <v>0.60165975103734437</v>
      </c>
      <c r="G37" s="28">
        <v>0.27053941908713691</v>
      </c>
      <c r="H37" s="28">
        <v>4.3983402489626559E-2</v>
      </c>
      <c r="I37" s="28">
        <v>2.2406639004149378E-2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42</v>
      </c>
      <c r="F38" s="31">
        <v>718</v>
      </c>
      <c r="G38" s="31">
        <v>570</v>
      </c>
      <c r="H38" s="31">
        <v>173</v>
      </c>
      <c r="I38" s="31">
        <v>43</v>
      </c>
    </row>
    <row r="39" spans="1:9" ht="15" customHeight="1">
      <c r="A39" s="57"/>
      <c r="B39" s="25"/>
      <c r="C39" s="60"/>
      <c r="D39" s="32">
        <v>1</v>
      </c>
      <c r="E39" s="27">
        <v>2.7166882276843468E-2</v>
      </c>
      <c r="F39" s="28">
        <v>0.4644243208279431</v>
      </c>
      <c r="G39" s="28">
        <v>0.36869340232858994</v>
      </c>
      <c r="H39" s="28">
        <v>0.11190168175937905</v>
      </c>
      <c r="I39" s="28">
        <v>2.7813712807244501E-2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358</v>
      </c>
      <c r="F40" s="31">
        <v>6442</v>
      </c>
      <c r="G40" s="31">
        <v>4122</v>
      </c>
      <c r="H40" s="31">
        <v>1544</v>
      </c>
      <c r="I40" s="31">
        <v>313</v>
      </c>
    </row>
    <row r="41" spans="1:9" ht="15" customHeight="1">
      <c r="A41" s="57"/>
      <c r="B41" s="50"/>
      <c r="C41" s="70"/>
      <c r="D41" s="51">
        <v>1</v>
      </c>
      <c r="E41" s="52">
        <v>2.8014711636278267E-2</v>
      </c>
      <c r="F41" s="53">
        <v>0.50410830268409113</v>
      </c>
      <c r="G41" s="53">
        <v>0.32256045073949446</v>
      </c>
      <c r="H41" s="53">
        <v>0.12082322560450739</v>
      </c>
      <c r="I41" s="53">
        <v>2.4493309335628766E-2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497</v>
      </c>
      <c r="F42" s="38">
        <v>0</v>
      </c>
      <c r="G42" s="38">
        <v>0</v>
      </c>
      <c r="H42" s="38">
        <v>0</v>
      </c>
      <c r="I42" s="38">
        <v>0</v>
      </c>
    </row>
    <row r="43" spans="1:9" ht="15" customHeight="1">
      <c r="A43" s="57"/>
      <c r="B43" s="25"/>
      <c r="C43" s="60"/>
      <c r="D43" s="32">
        <v>1</v>
      </c>
      <c r="E43" s="27">
        <v>1</v>
      </c>
      <c r="F43" s="28">
        <v>0</v>
      </c>
      <c r="G43" s="28">
        <v>0</v>
      </c>
      <c r="H43" s="28">
        <v>0</v>
      </c>
      <c r="I43" s="28">
        <v>0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0</v>
      </c>
      <c r="F44" s="40">
        <v>8147</v>
      </c>
      <c r="G44" s="40">
        <v>0</v>
      </c>
      <c r="H44" s="40">
        <v>0</v>
      </c>
      <c r="I44" s="40">
        <v>0</v>
      </c>
    </row>
    <row r="45" spans="1:9" ht="15" customHeight="1">
      <c r="A45" s="57"/>
      <c r="B45" s="25"/>
      <c r="C45" s="60"/>
      <c r="D45" s="32">
        <v>1</v>
      </c>
      <c r="E45" s="27">
        <v>0</v>
      </c>
      <c r="F45" s="28">
        <v>1</v>
      </c>
      <c r="G45" s="28">
        <v>0</v>
      </c>
      <c r="H45" s="28">
        <v>0</v>
      </c>
      <c r="I45" s="28">
        <v>0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0</v>
      </c>
      <c r="F46" s="40">
        <v>0</v>
      </c>
      <c r="G46" s="40">
        <v>5197</v>
      </c>
      <c r="H46" s="40">
        <v>0</v>
      </c>
      <c r="I46" s="40">
        <v>0</v>
      </c>
    </row>
    <row r="47" spans="1:9" ht="15" customHeight="1">
      <c r="A47" s="57"/>
      <c r="B47" s="25"/>
      <c r="C47" s="60"/>
      <c r="D47" s="32">
        <v>1</v>
      </c>
      <c r="E47" s="27">
        <v>0</v>
      </c>
      <c r="F47" s="28">
        <v>0</v>
      </c>
      <c r="G47" s="28">
        <v>1</v>
      </c>
      <c r="H47" s="28">
        <v>0</v>
      </c>
      <c r="I47" s="28">
        <v>0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0</v>
      </c>
      <c r="F48" s="40">
        <v>0</v>
      </c>
      <c r="G48" s="40">
        <v>0</v>
      </c>
      <c r="H48" s="40">
        <v>1858</v>
      </c>
      <c r="I48" s="40">
        <v>0</v>
      </c>
    </row>
    <row r="49" spans="1:9" ht="15" customHeight="1">
      <c r="A49" s="57"/>
      <c r="B49" s="50"/>
      <c r="C49" s="70"/>
      <c r="D49" s="51">
        <v>1</v>
      </c>
      <c r="E49" s="52">
        <v>0</v>
      </c>
      <c r="F49" s="53">
        <v>0</v>
      </c>
      <c r="G49" s="53">
        <v>0</v>
      </c>
      <c r="H49" s="53">
        <v>1</v>
      </c>
      <c r="I49" s="53">
        <v>0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96</v>
      </c>
      <c r="F50" s="24">
        <v>1448</v>
      </c>
      <c r="G50" s="24">
        <v>894</v>
      </c>
      <c r="H50" s="24">
        <v>305</v>
      </c>
      <c r="I50" s="24">
        <v>108</v>
      </c>
    </row>
    <row r="51" spans="1:9" ht="15" customHeight="1">
      <c r="A51" s="57"/>
      <c r="B51" s="25"/>
      <c r="C51" s="60"/>
      <c r="D51" s="32">
        <v>1</v>
      </c>
      <c r="E51" s="27">
        <v>3.3672395650648897E-2</v>
      </c>
      <c r="F51" s="28">
        <v>0.50789196773062084</v>
      </c>
      <c r="G51" s="28">
        <v>0.31357418449666785</v>
      </c>
      <c r="H51" s="28">
        <v>0.10698000701508242</v>
      </c>
      <c r="I51" s="28">
        <v>3.7881445106980008E-2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59</v>
      </c>
      <c r="F52" s="31">
        <v>1136</v>
      </c>
      <c r="G52" s="31">
        <v>584</v>
      </c>
      <c r="H52" s="31">
        <v>175</v>
      </c>
      <c r="I52" s="31">
        <v>21</v>
      </c>
    </row>
    <row r="53" spans="1:9" ht="15" customHeight="1">
      <c r="A53" s="57"/>
      <c r="B53" s="25"/>
      <c r="C53" s="60"/>
      <c r="D53" s="32">
        <v>1</v>
      </c>
      <c r="E53" s="27">
        <v>2.9873417721518986E-2</v>
      </c>
      <c r="F53" s="28">
        <v>0.57518987341772154</v>
      </c>
      <c r="G53" s="28">
        <v>0.29569620253164558</v>
      </c>
      <c r="H53" s="28">
        <v>8.8607594936708861E-2</v>
      </c>
      <c r="I53" s="28">
        <v>1.0632911392405063E-2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18</v>
      </c>
      <c r="F54" s="31">
        <v>419</v>
      </c>
      <c r="G54" s="31">
        <v>329</v>
      </c>
      <c r="H54" s="31">
        <v>119</v>
      </c>
      <c r="I54" s="31">
        <v>38</v>
      </c>
    </row>
    <row r="55" spans="1:9" ht="15" customHeight="1">
      <c r="A55" s="57"/>
      <c r="B55" s="25"/>
      <c r="C55" s="60"/>
      <c r="D55" s="32">
        <v>1</v>
      </c>
      <c r="E55" s="27">
        <v>1.9501625135427952E-2</v>
      </c>
      <c r="F55" s="28">
        <v>0.45395449620801731</v>
      </c>
      <c r="G55" s="28">
        <v>0.35644637053087758</v>
      </c>
      <c r="H55" s="28">
        <v>0.12892741061755147</v>
      </c>
      <c r="I55" s="28">
        <v>4.1170097508125676E-2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27</v>
      </c>
      <c r="F56" s="31">
        <v>573</v>
      </c>
      <c r="G56" s="31">
        <v>426</v>
      </c>
      <c r="H56" s="31">
        <v>163</v>
      </c>
      <c r="I56" s="31">
        <v>26</v>
      </c>
    </row>
    <row r="57" spans="1:9" ht="15" customHeight="1">
      <c r="A57" s="57"/>
      <c r="B57" s="25"/>
      <c r="C57" s="60"/>
      <c r="D57" s="32">
        <v>1</v>
      </c>
      <c r="E57" s="27">
        <v>2.2222222222222223E-2</v>
      </c>
      <c r="F57" s="28">
        <v>0.47160493827160493</v>
      </c>
      <c r="G57" s="28">
        <v>0.35061728395061731</v>
      </c>
      <c r="H57" s="28">
        <v>0.13415637860082305</v>
      </c>
      <c r="I57" s="28">
        <v>2.1399176954732511E-2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36</v>
      </c>
      <c r="F58" s="31">
        <v>912</v>
      </c>
      <c r="G58" s="31">
        <v>722</v>
      </c>
      <c r="H58" s="31">
        <v>298</v>
      </c>
      <c r="I58" s="31">
        <v>94</v>
      </c>
    </row>
    <row r="59" spans="1:9" ht="15" customHeight="1">
      <c r="A59" s="57"/>
      <c r="B59" s="25"/>
      <c r="C59" s="60"/>
      <c r="D59" s="32">
        <v>1</v>
      </c>
      <c r="E59" s="27">
        <v>1.7458777885548012E-2</v>
      </c>
      <c r="F59" s="28">
        <v>0.44228903976721629</v>
      </c>
      <c r="G59" s="28">
        <v>0.35014548981571292</v>
      </c>
      <c r="H59" s="28">
        <v>0.14451988360814744</v>
      </c>
      <c r="I59" s="28">
        <v>4.5586808923375362E-2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33</v>
      </c>
      <c r="F60" s="31">
        <v>681</v>
      </c>
      <c r="G60" s="31">
        <v>314</v>
      </c>
      <c r="H60" s="31">
        <v>96</v>
      </c>
      <c r="I60" s="31">
        <v>17</v>
      </c>
    </row>
    <row r="61" spans="1:9" ht="15" customHeight="1">
      <c r="A61" s="57"/>
      <c r="B61" s="25"/>
      <c r="C61" s="60"/>
      <c r="D61" s="32">
        <v>1</v>
      </c>
      <c r="E61" s="27">
        <v>2.8921998247151623E-2</v>
      </c>
      <c r="F61" s="28">
        <v>0.59684487291849253</v>
      </c>
      <c r="G61" s="28">
        <v>0.27519719544259419</v>
      </c>
      <c r="H61" s="28">
        <v>8.4136722173531991E-2</v>
      </c>
      <c r="I61" s="28">
        <v>1.4899211218229623E-2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68</v>
      </c>
      <c r="F62" s="31">
        <v>1156</v>
      </c>
      <c r="G62" s="31">
        <v>727</v>
      </c>
      <c r="H62" s="31">
        <v>240</v>
      </c>
      <c r="I62" s="31">
        <v>74</v>
      </c>
    </row>
    <row r="63" spans="1:9" ht="15" customHeight="1">
      <c r="A63" s="57"/>
      <c r="B63" s="25"/>
      <c r="C63" s="60"/>
      <c r="D63" s="32">
        <v>1</v>
      </c>
      <c r="E63" s="27">
        <v>3.0022075055187638E-2</v>
      </c>
      <c r="F63" s="28">
        <v>0.51037527593818988</v>
      </c>
      <c r="G63" s="28">
        <v>0.32097130242825606</v>
      </c>
      <c r="H63" s="28">
        <v>0.10596026490066225</v>
      </c>
      <c r="I63" s="28">
        <v>3.2671081677704196E-2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42</v>
      </c>
      <c r="F64" s="31">
        <v>597</v>
      </c>
      <c r="G64" s="31">
        <v>390</v>
      </c>
      <c r="H64" s="31">
        <v>138</v>
      </c>
      <c r="I64" s="31">
        <v>20</v>
      </c>
    </row>
    <row r="65" spans="1:9" ht="15" customHeight="1">
      <c r="A65" s="57"/>
      <c r="B65" s="25"/>
      <c r="C65" s="60"/>
      <c r="D65" s="32">
        <v>1</v>
      </c>
      <c r="E65" s="27">
        <v>3.5383319292333612E-2</v>
      </c>
      <c r="F65" s="28">
        <v>0.50294860994102775</v>
      </c>
      <c r="G65" s="28">
        <v>0.32855939342881213</v>
      </c>
      <c r="H65" s="28">
        <v>0.11625947767481044</v>
      </c>
      <c r="I65" s="28">
        <v>1.6849199663016005E-2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118</v>
      </c>
      <c r="F66" s="31">
        <v>1225</v>
      </c>
      <c r="G66" s="31">
        <v>811</v>
      </c>
      <c r="H66" s="31">
        <v>324</v>
      </c>
      <c r="I66" s="31">
        <v>61</v>
      </c>
    </row>
    <row r="67" spans="1:9" ht="15" customHeight="1">
      <c r="A67" s="57"/>
      <c r="B67" s="50"/>
      <c r="C67" s="70"/>
      <c r="D67" s="51">
        <v>1</v>
      </c>
      <c r="E67" s="52">
        <v>4.6474990153603783E-2</v>
      </c>
      <c r="F67" s="53">
        <v>0.48247341473020872</v>
      </c>
      <c r="G67" s="53">
        <v>0.31941709334383617</v>
      </c>
      <c r="H67" s="53">
        <v>0.12760929499803073</v>
      </c>
      <c r="I67" s="53">
        <v>2.4025206774320598E-2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91</v>
      </c>
      <c r="F68" s="24">
        <v>1535</v>
      </c>
      <c r="G68" s="24">
        <v>1018</v>
      </c>
      <c r="H68" s="24">
        <v>235</v>
      </c>
      <c r="I68" s="24">
        <v>73</v>
      </c>
    </row>
    <row r="69" spans="1:9" ht="15" customHeight="1">
      <c r="A69" s="57"/>
      <c r="B69" s="25"/>
      <c r="C69" s="60"/>
      <c r="D69" s="32">
        <v>1</v>
      </c>
      <c r="E69" s="27">
        <v>3.0826558265582657E-2</v>
      </c>
      <c r="F69" s="28">
        <v>0.5199864498644986</v>
      </c>
      <c r="G69" s="28">
        <v>0.34485094850948511</v>
      </c>
      <c r="H69" s="28">
        <v>7.9607046070460707E-2</v>
      </c>
      <c r="I69" s="28">
        <v>2.4728997289972899E-2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75</v>
      </c>
      <c r="F70" s="31">
        <v>1347</v>
      </c>
      <c r="G70" s="31">
        <v>1116</v>
      </c>
      <c r="H70" s="31">
        <v>315</v>
      </c>
      <c r="I70" s="31">
        <v>59</v>
      </c>
    </row>
    <row r="71" spans="1:9" ht="15" customHeight="1">
      <c r="A71" s="57"/>
      <c r="B71" s="25"/>
      <c r="C71" s="60"/>
      <c r="D71" s="32">
        <v>1</v>
      </c>
      <c r="E71" s="27">
        <v>2.5755494505494504E-2</v>
      </c>
      <c r="F71" s="28">
        <v>0.46256868131868134</v>
      </c>
      <c r="G71" s="28">
        <v>0.38324175824175827</v>
      </c>
      <c r="H71" s="28">
        <v>0.10817307692307693</v>
      </c>
      <c r="I71" s="28">
        <v>2.0260989010989012E-2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162</v>
      </c>
      <c r="F72" s="31">
        <v>2132</v>
      </c>
      <c r="G72" s="31">
        <v>1104</v>
      </c>
      <c r="H72" s="31">
        <v>333</v>
      </c>
      <c r="I72" s="31">
        <v>81</v>
      </c>
    </row>
    <row r="73" spans="1:9" ht="15" customHeight="1">
      <c r="A73" s="57"/>
      <c r="B73" s="25"/>
      <c r="C73" s="60"/>
      <c r="D73" s="32">
        <v>1</v>
      </c>
      <c r="E73" s="27">
        <v>4.2497376705141657E-2</v>
      </c>
      <c r="F73" s="28">
        <v>0.55928646379853098</v>
      </c>
      <c r="G73" s="28">
        <v>0.28961175236096537</v>
      </c>
      <c r="H73" s="28">
        <v>8.7355718782791192E-2</v>
      </c>
      <c r="I73" s="28">
        <v>2.1248688352570828E-2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77</v>
      </c>
      <c r="F74" s="31">
        <v>1389</v>
      </c>
      <c r="G74" s="31">
        <v>853</v>
      </c>
      <c r="H74" s="31">
        <v>351</v>
      </c>
      <c r="I74" s="31">
        <v>80</v>
      </c>
    </row>
    <row r="75" spans="1:9" ht="15" customHeight="1">
      <c r="A75" s="57"/>
      <c r="B75" s="25"/>
      <c r="C75" s="60"/>
      <c r="D75" s="32">
        <v>1</v>
      </c>
      <c r="E75" s="27">
        <v>2.8000000000000001E-2</v>
      </c>
      <c r="F75" s="28">
        <v>0.50509090909090915</v>
      </c>
      <c r="G75" s="28">
        <v>0.31018181818181817</v>
      </c>
      <c r="H75" s="28">
        <v>0.12763636363636363</v>
      </c>
      <c r="I75" s="28">
        <v>2.9090909090909091E-2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42</v>
      </c>
      <c r="F76" s="31">
        <v>786</v>
      </c>
      <c r="G76" s="31">
        <v>488</v>
      </c>
      <c r="H76" s="31">
        <v>229</v>
      </c>
      <c r="I76" s="31">
        <v>40</v>
      </c>
    </row>
    <row r="77" spans="1:9" ht="15" customHeight="1">
      <c r="A77" s="57"/>
      <c r="B77" s="25"/>
      <c r="C77" s="60"/>
      <c r="D77" s="32">
        <v>1</v>
      </c>
      <c r="E77" s="27">
        <v>2.6498422712933754E-2</v>
      </c>
      <c r="F77" s="28">
        <v>0.49589905362776027</v>
      </c>
      <c r="G77" s="28">
        <v>0.30788643533123028</v>
      </c>
      <c r="H77" s="28">
        <v>0.1444794952681388</v>
      </c>
      <c r="I77" s="28">
        <v>2.5236593059936908E-2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36</v>
      </c>
      <c r="F78" s="31">
        <v>642</v>
      </c>
      <c r="G78" s="31">
        <v>380</v>
      </c>
      <c r="H78" s="31">
        <v>197</v>
      </c>
      <c r="I78" s="31">
        <v>74</v>
      </c>
    </row>
    <row r="79" spans="1:9" ht="15" customHeight="1">
      <c r="A79" s="57"/>
      <c r="B79" s="25"/>
      <c r="C79" s="60"/>
      <c r="D79" s="32">
        <v>1</v>
      </c>
      <c r="E79" s="27">
        <v>2.7088036117381489E-2</v>
      </c>
      <c r="F79" s="28">
        <v>0.48306997742663654</v>
      </c>
      <c r="G79" s="28">
        <v>0.28592927012791575</v>
      </c>
      <c r="H79" s="28">
        <v>0.14823175319789314</v>
      </c>
      <c r="I79" s="28">
        <v>5.568096313017306E-2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8</v>
      </c>
      <c r="F80" s="31">
        <v>248</v>
      </c>
      <c r="G80" s="31">
        <v>203</v>
      </c>
      <c r="H80" s="31">
        <v>180</v>
      </c>
      <c r="I80" s="31">
        <v>47</v>
      </c>
    </row>
    <row r="81" spans="1:9" ht="15" customHeight="1">
      <c r="A81" s="57"/>
      <c r="B81" s="25"/>
      <c r="C81" s="60"/>
      <c r="D81" s="32">
        <v>1</v>
      </c>
      <c r="E81" s="27">
        <v>1.1661807580174927E-2</v>
      </c>
      <c r="F81" s="28">
        <v>0.36151603498542273</v>
      </c>
      <c r="G81" s="28">
        <v>0.29591836734693877</v>
      </c>
      <c r="H81" s="28">
        <v>0.26239067055393583</v>
      </c>
      <c r="I81" s="28">
        <v>6.8513119533527692E-2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95</v>
      </c>
      <c r="F84" s="24">
        <v>1988</v>
      </c>
      <c r="G84" s="24">
        <v>1518</v>
      </c>
      <c r="H84" s="24">
        <v>482</v>
      </c>
      <c r="I84" s="24">
        <v>104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2.2689276331502268E-2</v>
      </c>
      <c r="F85" s="28">
        <v>0.47480296154764751</v>
      </c>
      <c r="G85" s="28">
        <v>0.36255075232863626</v>
      </c>
      <c r="H85" s="28">
        <v>0.11511822307141151</v>
      </c>
      <c r="I85" s="28">
        <v>2.4838786720802485E-2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90</v>
      </c>
      <c r="F86" s="31">
        <v>1742</v>
      </c>
      <c r="G86" s="31">
        <v>1377</v>
      </c>
      <c r="H86" s="31">
        <v>445</v>
      </c>
      <c r="I86" s="31">
        <v>83</v>
      </c>
    </row>
    <row r="87" spans="1:9" ht="15" customHeight="1">
      <c r="A87" s="57"/>
      <c r="B87" s="25"/>
      <c r="C87" s="60"/>
      <c r="D87" s="32">
        <v>1</v>
      </c>
      <c r="E87" s="27">
        <v>2.4083489430024082E-2</v>
      </c>
      <c r="F87" s="28">
        <v>0.46614931763446615</v>
      </c>
      <c r="G87" s="28">
        <v>0.36847738827936849</v>
      </c>
      <c r="H87" s="28">
        <v>0.11907947551511908</v>
      </c>
      <c r="I87" s="28">
        <v>2.2210329141022209E-2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77</v>
      </c>
      <c r="F88" s="31">
        <v>1178</v>
      </c>
      <c r="G88" s="31">
        <v>705</v>
      </c>
      <c r="H88" s="31">
        <v>208</v>
      </c>
      <c r="I88" s="31">
        <v>52</v>
      </c>
    </row>
    <row r="89" spans="1:9" ht="15" customHeight="1">
      <c r="A89" s="57"/>
      <c r="B89" s="25"/>
      <c r="C89" s="60"/>
      <c r="D89" s="32">
        <v>1</v>
      </c>
      <c r="E89" s="27">
        <v>3.4684684684684684E-2</v>
      </c>
      <c r="F89" s="28">
        <v>0.53063063063063065</v>
      </c>
      <c r="G89" s="28">
        <v>0.31756756756756754</v>
      </c>
      <c r="H89" s="28">
        <v>9.3693693693693694E-2</v>
      </c>
      <c r="I89" s="28">
        <v>2.3423423423423424E-2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143</v>
      </c>
      <c r="F90" s="31">
        <v>1789</v>
      </c>
      <c r="G90" s="31">
        <v>836</v>
      </c>
      <c r="H90" s="31">
        <v>314</v>
      </c>
      <c r="I90" s="31">
        <v>84</v>
      </c>
    </row>
    <row r="91" spans="1:9" ht="15" customHeight="1">
      <c r="A91" s="57"/>
      <c r="B91" s="25"/>
      <c r="C91" s="60"/>
      <c r="D91" s="32">
        <v>1</v>
      </c>
      <c r="E91" s="27">
        <v>4.5167403663929247E-2</v>
      </c>
      <c r="F91" s="28">
        <v>0.56506632975363236</v>
      </c>
      <c r="G91" s="28">
        <v>0.26405559065066331</v>
      </c>
      <c r="H91" s="28">
        <v>9.9178774478837647E-2</v>
      </c>
      <c r="I91" s="28">
        <v>2.6531901452937462E-2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57</v>
      </c>
      <c r="F92" s="31">
        <v>859</v>
      </c>
      <c r="G92" s="31">
        <v>417</v>
      </c>
      <c r="H92" s="31">
        <v>235</v>
      </c>
      <c r="I92" s="31">
        <v>71</v>
      </c>
    </row>
    <row r="93" spans="1:9" ht="15" customHeight="1">
      <c r="A93" s="57"/>
      <c r="B93" s="25"/>
      <c r="C93" s="60"/>
      <c r="D93" s="32">
        <v>1</v>
      </c>
      <c r="E93" s="27">
        <v>3.4777303233679072E-2</v>
      </c>
      <c r="F93" s="28">
        <v>0.5241000610128127</v>
      </c>
      <c r="G93" s="28">
        <v>0.25442342892007319</v>
      </c>
      <c r="H93" s="28">
        <v>0.14338010982306285</v>
      </c>
      <c r="I93" s="28">
        <v>4.3319097010372176E-2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7</v>
      </c>
      <c r="F94" s="31">
        <v>225</v>
      </c>
      <c r="G94" s="31">
        <v>110</v>
      </c>
      <c r="H94" s="31">
        <v>42</v>
      </c>
      <c r="I94" s="31">
        <v>19</v>
      </c>
    </row>
    <row r="95" spans="1:9" ht="15" customHeight="1">
      <c r="A95" s="57"/>
      <c r="B95" s="25"/>
      <c r="C95" s="60"/>
      <c r="D95" s="32">
        <v>1</v>
      </c>
      <c r="E95" s="27">
        <v>1.7369727047146403E-2</v>
      </c>
      <c r="F95" s="28">
        <v>0.55831265508684869</v>
      </c>
      <c r="G95" s="28">
        <v>0.27295285359801491</v>
      </c>
      <c r="H95" s="28">
        <v>0.10421836228287841</v>
      </c>
      <c r="I95" s="28">
        <v>4.7146401985111663E-2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10</v>
      </c>
      <c r="F96" s="31">
        <v>167</v>
      </c>
      <c r="G96" s="31">
        <v>96</v>
      </c>
      <c r="H96" s="31">
        <v>71</v>
      </c>
      <c r="I96" s="31">
        <v>29</v>
      </c>
    </row>
    <row r="97" spans="1:9" ht="15" customHeight="1">
      <c r="A97" s="57"/>
      <c r="B97" s="25"/>
      <c r="C97" s="60"/>
      <c r="D97" s="32">
        <v>1</v>
      </c>
      <c r="E97" s="27">
        <v>2.6809651474530832E-2</v>
      </c>
      <c r="F97" s="28">
        <v>0.4477211796246649</v>
      </c>
      <c r="G97" s="28">
        <v>0.25737265415549598</v>
      </c>
      <c r="H97" s="28">
        <v>0.19034852546916889</v>
      </c>
      <c r="I97" s="28">
        <v>7.7747989276139406E-2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13</v>
      </c>
      <c r="G98" s="31">
        <v>8</v>
      </c>
      <c r="H98" s="31">
        <v>7</v>
      </c>
      <c r="I98" s="31">
        <v>0</v>
      </c>
    </row>
    <row r="99" spans="1:9" ht="15" customHeight="1">
      <c r="A99" s="57"/>
      <c r="B99" s="25"/>
      <c r="C99" s="60"/>
      <c r="D99" s="32">
        <v>1</v>
      </c>
      <c r="E99" s="27">
        <v>0</v>
      </c>
      <c r="F99" s="28">
        <v>0.4642857142857143</v>
      </c>
      <c r="G99" s="28">
        <v>0.2857142857142857</v>
      </c>
      <c r="H99" s="28">
        <v>0.25</v>
      </c>
      <c r="I99" s="28">
        <v>0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  <c r="H100" s="31">
        <v>0</v>
      </c>
      <c r="I100" s="31">
        <v>0</v>
      </c>
    </row>
    <row r="101" spans="1:9" ht="15" customHeight="1">
      <c r="A101" s="57"/>
      <c r="B101" s="50"/>
      <c r="C101" s="70"/>
      <c r="D101" s="51">
        <v>1</v>
      </c>
      <c r="E101" s="52">
        <v>0</v>
      </c>
      <c r="F101" s="53">
        <v>1</v>
      </c>
      <c r="G101" s="53">
        <v>0</v>
      </c>
      <c r="H101" s="53">
        <v>0</v>
      </c>
      <c r="I101" s="53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I9">
    <cfRule type="top10" dxfId="275" priority="56" rank="1"/>
  </conditionalFormatting>
  <conditionalFormatting sqref="E67:I67">
    <cfRule type="top10" dxfId="274" priority="49" rank="1"/>
  </conditionalFormatting>
  <conditionalFormatting sqref="E65:I65">
    <cfRule type="top10" dxfId="273" priority="48" rank="1"/>
  </conditionalFormatting>
  <conditionalFormatting sqref="E63:I63">
    <cfRule type="top10" dxfId="272" priority="47" rank="1"/>
  </conditionalFormatting>
  <conditionalFormatting sqref="E61:I61">
    <cfRule type="top10" dxfId="271" priority="46" rank="1"/>
  </conditionalFormatting>
  <conditionalFormatting sqref="E59:I59">
    <cfRule type="top10" dxfId="270" priority="45" rank="1"/>
  </conditionalFormatting>
  <conditionalFormatting sqref="E57:I57">
    <cfRule type="top10" dxfId="269" priority="44" rank="1"/>
  </conditionalFormatting>
  <conditionalFormatting sqref="E55:I55">
    <cfRule type="top10" dxfId="268" priority="43" rank="1"/>
  </conditionalFormatting>
  <conditionalFormatting sqref="E53:I53">
    <cfRule type="top10" dxfId="267" priority="42" rank="1"/>
  </conditionalFormatting>
  <conditionalFormatting sqref="E51:I51">
    <cfRule type="top10" dxfId="266" priority="41" rank="1"/>
  </conditionalFormatting>
  <conditionalFormatting sqref="E49:I49">
    <cfRule type="top10" dxfId="265" priority="40" rank="1"/>
  </conditionalFormatting>
  <conditionalFormatting sqref="E47:I47">
    <cfRule type="top10" dxfId="264" priority="39" rank="1"/>
  </conditionalFormatting>
  <conditionalFormatting sqref="E45:I45">
    <cfRule type="top10" dxfId="263" priority="38" rank="1"/>
  </conditionalFormatting>
  <conditionalFormatting sqref="E43:I43">
    <cfRule type="top10" dxfId="262" priority="37" rank="1"/>
  </conditionalFormatting>
  <conditionalFormatting sqref="E41:I41">
    <cfRule type="top10" dxfId="261" priority="36" rank="1"/>
  </conditionalFormatting>
  <conditionalFormatting sqref="E39:I39">
    <cfRule type="top10" dxfId="260" priority="35" rank="1"/>
  </conditionalFormatting>
  <conditionalFormatting sqref="E37:I37">
    <cfRule type="top10" dxfId="259" priority="34" rank="1"/>
  </conditionalFormatting>
  <conditionalFormatting sqref="E35:I35">
    <cfRule type="top10" dxfId="258" priority="32" rank="1"/>
  </conditionalFormatting>
  <conditionalFormatting sqref="E33:I33">
    <cfRule type="top10" dxfId="257" priority="31" rank="1"/>
  </conditionalFormatting>
  <conditionalFormatting sqref="E31:I31">
    <cfRule type="top10" dxfId="256" priority="30" rank="1"/>
  </conditionalFormatting>
  <conditionalFormatting sqref="E29:I29">
    <cfRule type="top10" dxfId="255" priority="29" rank="1"/>
  </conditionalFormatting>
  <conditionalFormatting sqref="E27:I27">
    <cfRule type="top10" dxfId="254" priority="28" rank="1"/>
  </conditionalFormatting>
  <conditionalFormatting sqref="E21:I21">
    <cfRule type="top10" dxfId="253" priority="27" rank="1"/>
  </conditionalFormatting>
  <conditionalFormatting sqref="E19:I19">
    <cfRule type="top10" dxfId="252" priority="26" rank="1"/>
  </conditionalFormatting>
  <conditionalFormatting sqref="E17:I17">
    <cfRule type="top10" dxfId="251" priority="25" rank="1"/>
  </conditionalFormatting>
  <conditionalFormatting sqref="E15:I15">
    <cfRule type="top10" dxfId="250" priority="24" rank="1"/>
  </conditionalFormatting>
  <conditionalFormatting sqref="E13:I13">
    <cfRule type="top10" dxfId="249" priority="23" rank="1"/>
  </conditionalFormatting>
  <conditionalFormatting sqref="E11:I11">
    <cfRule type="top10" dxfId="248" priority="22" rank="1"/>
  </conditionalFormatting>
  <conditionalFormatting sqref="E23:I23">
    <cfRule type="top10" dxfId="247" priority="21" rank="1"/>
  </conditionalFormatting>
  <conditionalFormatting sqref="E25:I25">
    <cfRule type="top10" dxfId="246" priority="20" rank="1"/>
  </conditionalFormatting>
  <conditionalFormatting sqref="E81:I81">
    <cfRule type="top10" dxfId="245" priority="17" rank="1"/>
  </conditionalFormatting>
  <conditionalFormatting sqref="E79:I79">
    <cfRule type="top10" dxfId="244" priority="16" rank="1"/>
  </conditionalFormatting>
  <conditionalFormatting sqref="E77:I77">
    <cfRule type="top10" dxfId="243" priority="15" rank="1"/>
  </conditionalFormatting>
  <conditionalFormatting sqref="E75:I75">
    <cfRule type="top10" dxfId="242" priority="14" rank="1"/>
  </conditionalFormatting>
  <conditionalFormatting sqref="E73:I73">
    <cfRule type="top10" dxfId="241" priority="13" rank="1"/>
  </conditionalFormatting>
  <conditionalFormatting sqref="E71:I71">
    <cfRule type="top10" dxfId="240" priority="12" rank="1"/>
  </conditionalFormatting>
  <conditionalFormatting sqref="E69:I69">
    <cfRule type="top10" dxfId="239" priority="11" rank="1"/>
  </conditionalFormatting>
  <conditionalFormatting sqref="E101:I101">
    <cfRule type="top10" dxfId="238" priority="9" rank="1"/>
  </conditionalFormatting>
  <conditionalFormatting sqref="E99:I99">
    <cfRule type="top10" dxfId="237" priority="8" rank="1"/>
  </conditionalFormatting>
  <conditionalFormatting sqref="E97:I97">
    <cfRule type="top10" dxfId="236" priority="7" rank="1"/>
  </conditionalFormatting>
  <conditionalFormatting sqref="E95:I95">
    <cfRule type="top10" dxfId="235" priority="6" rank="1"/>
  </conditionalFormatting>
  <conditionalFormatting sqref="E93:I93">
    <cfRule type="top10" dxfId="234" priority="5" rank="1"/>
  </conditionalFormatting>
  <conditionalFormatting sqref="E91:I91">
    <cfRule type="top10" dxfId="233" priority="4" rank="1"/>
  </conditionalFormatting>
  <conditionalFormatting sqref="E89:I89">
    <cfRule type="top10" dxfId="232" priority="3" rank="1"/>
  </conditionalFormatting>
  <conditionalFormatting sqref="E87:I87">
    <cfRule type="top10" dxfId="231" priority="2" rank="1"/>
  </conditionalFormatting>
  <conditionalFormatting sqref="E85:I85">
    <cfRule type="top10" dxfId="23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319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42" t="s">
        <v>125</v>
      </c>
      <c r="F7" s="42" t="s">
        <v>126</v>
      </c>
      <c r="G7" s="42" t="s">
        <v>127</v>
      </c>
      <c r="H7" s="42" t="s">
        <v>128</v>
      </c>
      <c r="I7" s="42" t="s">
        <v>129</v>
      </c>
      <c r="J7" s="42" t="s">
        <v>130</v>
      </c>
      <c r="K7" s="42" t="s">
        <v>131</v>
      </c>
      <c r="L7" s="42" t="s">
        <v>132</v>
      </c>
      <c r="M7" s="42" t="s">
        <v>133</v>
      </c>
      <c r="N7" s="42" t="s">
        <v>134</v>
      </c>
      <c r="O7" s="41" t="s">
        <v>331</v>
      </c>
      <c r="P7" s="13" t="s">
        <v>44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229</v>
      </c>
      <c r="F8" s="17">
        <v>140</v>
      </c>
      <c r="G8" s="17">
        <v>287</v>
      </c>
      <c r="H8" s="17">
        <v>660</v>
      </c>
      <c r="I8" s="17">
        <v>631</v>
      </c>
      <c r="J8" s="17">
        <v>4638</v>
      </c>
      <c r="K8" s="17">
        <v>1276</v>
      </c>
      <c r="L8" s="17">
        <v>1621</v>
      </c>
      <c r="M8" s="17">
        <v>2381</v>
      </c>
      <c r="N8" s="17">
        <v>677</v>
      </c>
      <c r="O8" s="17">
        <v>2234</v>
      </c>
      <c r="P8" s="17">
        <v>1384</v>
      </c>
    </row>
    <row r="9" spans="1:16384" ht="15" customHeight="1">
      <c r="A9" s="57"/>
      <c r="B9" s="64"/>
      <c r="C9" s="65"/>
      <c r="D9" s="18">
        <v>1</v>
      </c>
      <c r="E9" s="19">
        <v>1.4172546107191484E-2</v>
      </c>
      <c r="F9" s="20">
        <v>8.664438668151999E-3</v>
      </c>
      <c r="G9" s="20">
        <v>1.7762099269711597E-2</v>
      </c>
      <c r="H9" s="20">
        <v>4.0846639435573713E-2</v>
      </c>
      <c r="I9" s="20">
        <v>3.9051862854313654E-2</v>
      </c>
      <c r="J9" s="20">
        <v>0.2870404753063498</v>
      </c>
      <c r="K9" s="20">
        <v>7.8970169575442506E-2</v>
      </c>
      <c r="L9" s="20">
        <v>0.10032182200767421</v>
      </c>
      <c r="M9" s="20">
        <v>0.14735734620621363</v>
      </c>
      <c r="N9" s="20">
        <v>4.1898749845277881E-2</v>
      </c>
      <c r="O9" s="20">
        <v>0.13825968560465404</v>
      </c>
      <c r="P9" s="20">
        <v>8.5654165119445472E-2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82</v>
      </c>
      <c r="F10" s="24">
        <v>56</v>
      </c>
      <c r="G10" s="24">
        <v>116</v>
      </c>
      <c r="H10" s="24">
        <v>260</v>
      </c>
      <c r="I10" s="24">
        <v>219</v>
      </c>
      <c r="J10" s="24">
        <v>1520</v>
      </c>
      <c r="K10" s="24">
        <v>421</v>
      </c>
      <c r="L10" s="24">
        <v>481</v>
      </c>
      <c r="M10" s="24">
        <v>617</v>
      </c>
      <c r="N10" s="24">
        <v>160</v>
      </c>
      <c r="O10" s="24">
        <v>565</v>
      </c>
      <c r="P10" s="24">
        <v>495</v>
      </c>
    </row>
    <row r="11" spans="1:16384" ht="15" customHeight="1">
      <c r="A11" s="57"/>
      <c r="B11" s="25"/>
      <c r="C11" s="60"/>
      <c r="D11" s="26">
        <v>1</v>
      </c>
      <c r="E11" s="27">
        <v>1.6426282051282052E-2</v>
      </c>
      <c r="F11" s="28">
        <v>1.1217948717948718E-2</v>
      </c>
      <c r="G11" s="28">
        <v>2.3237179487179488E-2</v>
      </c>
      <c r="H11" s="28">
        <v>5.2083333333333336E-2</v>
      </c>
      <c r="I11" s="28">
        <v>4.3870192307692304E-2</v>
      </c>
      <c r="J11" s="28">
        <v>0.30448717948717946</v>
      </c>
      <c r="K11" s="28">
        <v>8.4334935897435903E-2</v>
      </c>
      <c r="L11" s="28">
        <v>9.6354166666666671E-2</v>
      </c>
      <c r="M11" s="28">
        <v>0.12359775641025642</v>
      </c>
      <c r="N11" s="28">
        <v>3.2051282051282048E-2</v>
      </c>
      <c r="O11" s="28">
        <v>0.11318108974358974</v>
      </c>
      <c r="P11" s="28">
        <v>9.9158653846153841E-2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146</v>
      </c>
      <c r="F12" s="31">
        <v>82</v>
      </c>
      <c r="G12" s="31">
        <v>168</v>
      </c>
      <c r="H12" s="31">
        <v>392</v>
      </c>
      <c r="I12" s="31">
        <v>402</v>
      </c>
      <c r="J12" s="31">
        <v>3030</v>
      </c>
      <c r="K12" s="31">
        <v>835</v>
      </c>
      <c r="L12" s="31">
        <v>1107</v>
      </c>
      <c r="M12" s="31">
        <v>1735</v>
      </c>
      <c r="N12" s="31">
        <v>513</v>
      </c>
      <c r="O12" s="31">
        <v>1637</v>
      </c>
      <c r="P12" s="31">
        <v>862</v>
      </c>
    </row>
    <row r="13" spans="1:16384" ht="15" customHeight="1">
      <c r="A13" s="57"/>
      <c r="B13" s="50"/>
      <c r="C13" s="70"/>
      <c r="D13" s="51">
        <v>1</v>
      </c>
      <c r="E13" s="52">
        <v>1.3383444862040517E-2</v>
      </c>
      <c r="F13" s="53">
        <v>7.5167293060775502E-3</v>
      </c>
      <c r="G13" s="53">
        <v>1.5400128334402787E-2</v>
      </c>
      <c r="H13" s="53">
        <v>3.5933632780273166E-2</v>
      </c>
      <c r="I13" s="53">
        <v>3.6850307085892382E-2</v>
      </c>
      <c r="J13" s="53">
        <v>0.27775231460262167</v>
      </c>
      <c r="K13" s="53">
        <v>7.6542304519204324E-2</v>
      </c>
      <c r="L13" s="53">
        <v>0.10147584563204694</v>
      </c>
      <c r="M13" s="53">
        <v>0.15904299202493355</v>
      </c>
      <c r="N13" s="53">
        <v>4.7025391878265654E-2</v>
      </c>
      <c r="O13" s="53">
        <v>0.15005958382986526</v>
      </c>
      <c r="P13" s="53">
        <v>7.9017325144376205E-2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8</v>
      </c>
      <c r="F14" s="24">
        <v>10</v>
      </c>
      <c r="G14" s="24">
        <v>23</v>
      </c>
      <c r="H14" s="24">
        <v>33</v>
      </c>
      <c r="I14" s="24">
        <v>21</v>
      </c>
      <c r="J14" s="24">
        <v>107</v>
      </c>
      <c r="K14" s="24">
        <v>27</v>
      </c>
      <c r="L14" s="24">
        <v>35</v>
      </c>
      <c r="M14" s="24">
        <v>45</v>
      </c>
      <c r="N14" s="24">
        <v>7</v>
      </c>
      <c r="O14" s="24">
        <v>21</v>
      </c>
      <c r="P14" s="24">
        <v>24</v>
      </c>
    </row>
    <row r="15" spans="1:16384" ht="15" customHeight="1">
      <c r="A15" s="57"/>
      <c r="B15" s="25"/>
      <c r="C15" s="60"/>
      <c r="D15" s="32">
        <v>1</v>
      </c>
      <c r="E15" s="27">
        <v>2.2160664819944598E-2</v>
      </c>
      <c r="F15" s="28">
        <v>2.7700831024930747E-2</v>
      </c>
      <c r="G15" s="28">
        <v>6.3711911357340723E-2</v>
      </c>
      <c r="H15" s="28">
        <v>9.141274238227147E-2</v>
      </c>
      <c r="I15" s="28">
        <v>5.817174515235457E-2</v>
      </c>
      <c r="J15" s="28">
        <v>0.296398891966759</v>
      </c>
      <c r="K15" s="28">
        <v>7.4792243767313013E-2</v>
      </c>
      <c r="L15" s="28">
        <v>9.6952908587257622E-2</v>
      </c>
      <c r="M15" s="28">
        <v>0.12465373961218837</v>
      </c>
      <c r="N15" s="28">
        <v>1.9390581717451522E-2</v>
      </c>
      <c r="O15" s="28">
        <v>5.817174515235457E-2</v>
      </c>
      <c r="P15" s="28">
        <v>6.6481994459833799E-2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</v>
      </c>
      <c r="F16" s="31">
        <v>11</v>
      </c>
      <c r="G16" s="31">
        <v>20</v>
      </c>
      <c r="H16" s="31">
        <v>44</v>
      </c>
      <c r="I16" s="31">
        <v>28</v>
      </c>
      <c r="J16" s="31">
        <v>206</v>
      </c>
      <c r="K16" s="31">
        <v>53</v>
      </c>
      <c r="L16" s="31">
        <v>77</v>
      </c>
      <c r="M16" s="31">
        <v>83</v>
      </c>
      <c r="N16" s="31">
        <v>25</v>
      </c>
      <c r="O16" s="31">
        <v>75</v>
      </c>
      <c r="P16" s="31">
        <v>57</v>
      </c>
    </row>
    <row r="17" spans="1:16" ht="15" customHeight="1">
      <c r="A17" s="57"/>
      <c r="B17" s="25"/>
      <c r="C17" s="60"/>
      <c r="D17" s="32">
        <v>1</v>
      </c>
      <c r="E17" s="27">
        <v>2.302158273381295E-2</v>
      </c>
      <c r="F17" s="28">
        <v>1.5827338129496403E-2</v>
      </c>
      <c r="G17" s="28">
        <v>2.8776978417266189E-2</v>
      </c>
      <c r="H17" s="28">
        <v>6.3309352517985612E-2</v>
      </c>
      <c r="I17" s="28">
        <v>4.0287769784172658E-2</v>
      </c>
      <c r="J17" s="28">
        <v>0.29640287769784174</v>
      </c>
      <c r="K17" s="28">
        <v>7.6258992805755391E-2</v>
      </c>
      <c r="L17" s="28">
        <v>0.11079136690647481</v>
      </c>
      <c r="M17" s="28">
        <v>0.11942446043165468</v>
      </c>
      <c r="N17" s="28">
        <v>3.5971223021582732E-2</v>
      </c>
      <c r="O17" s="28">
        <v>0.1079136690647482</v>
      </c>
      <c r="P17" s="28">
        <v>8.2014388489208639E-2</v>
      </c>
    </row>
    <row r="18" spans="1:16" ht="15" customHeight="1">
      <c r="A18" s="57"/>
      <c r="B18" s="25"/>
      <c r="C18" s="59" t="s">
        <v>214</v>
      </c>
      <c r="D18" s="29">
        <v>867</v>
      </c>
      <c r="E18" s="30">
        <v>20</v>
      </c>
      <c r="F18" s="31">
        <v>14</v>
      </c>
      <c r="G18" s="31">
        <v>22</v>
      </c>
      <c r="H18" s="31">
        <v>54</v>
      </c>
      <c r="I18" s="31">
        <v>38</v>
      </c>
      <c r="J18" s="31">
        <v>264</v>
      </c>
      <c r="K18" s="31">
        <v>65</v>
      </c>
      <c r="L18" s="31">
        <v>67</v>
      </c>
      <c r="M18" s="31">
        <v>110</v>
      </c>
      <c r="N18" s="31">
        <v>38</v>
      </c>
      <c r="O18" s="31">
        <v>94</v>
      </c>
      <c r="P18" s="31">
        <v>81</v>
      </c>
    </row>
    <row r="19" spans="1:16" ht="15" customHeight="1">
      <c r="A19" s="57"/>
      <c r="B19" s="25"/>
      <c r="C19" s="60"/>
      <c r="D19" s="32">
        <v>1</v>
      </c>
      <c r="E19" s="27">
        <v>2.306805074971165E-2</v>
      </c>
      <c r="F19" s="28">
        <v>1.6147635524798153E-2</v>
      </c>
      <c r="G19" s="28">
        <v>2.5374855824682813E-2</v>
      </c>
      <c r="H19" s="28">
        <v>6.228373702422145E-2</v>
      </c>
      <c r="I19" s="28">
        <v>4.3829296424452137E-2</v>
      </c>
      <c r="J19" s="28">
        <v>0.30449826989619377</v>
      </c>
      <c r="K19" s="28">
        <v>7.4971164936562862E-2</v>
      </c>
      <c r="L19" s="28">
        <v>7.7277970011534025E-2</v>
      </c>
      <c r="M19" s="28">
        <v>0.12687427912341406</v>
      </c>
      <c r="N19" s="28">
        <v>4.3829296424452137E-2</v>
      </c>
      <c r="O19" s="28">
        <v>0.10841983852364476</v>
      </c>
      <c r="P19" s="28">
        <v>9.3425605536332182E-2</v>
      </c>
    </row>
    <row r="20" spans="1:16" ht="15" customHeight="1">
      <c r="A20" s="57"/>
      <c r="B20" s="25"/>
      <c r="C20" s="59" t="s">
        <v>215</v>
      </c>
      <c r="D20" s="29">
        <v>1749</v>
      </c>
      <c r="E20" s="30">
        <v>47</v>
      </c>
      <c r="F20" s="31">
        <v>17</v>
      </c>
      <c r="G20" s="31">
        <v>37</v>
      </c>
      <c r="H20" s="31">
        <v>100</v>
      </c>
      <c r="I20" s="31">
        <v>73</v>
      </c>
      <c r="J20" s="31">
        <v>542</v>
      </c>
      <c r="K20" s="31">
        <v>137</v>
      </c>
      <c r="L20" s="31">
        <v>181</v>
      </c>
      <c r="M20" s="31">
        <v>214</v>
      </c>
      <c r="N20" s="31">
        <v>60</v>
      </c>
      <c r="O20" s="31">
        <v>204</v>
      </c>
      <c r="P20" s="31">
        <v>137</v>
      </c>
    </row>
    <row r="21" spans="1:16" ht="15" customHeight="1">
      <c r="A21" s="57"/>
      <c r="B21" s="25"/>
      <c r="C21" s="60"/>
      <c r="D21" s="32">
        <v>1</v>
      </c>
      <c r="E21" s="27">
        <v>2.6872498570611778E-2</v>
      </c>
      <c r="F21" s="28">
        <v>9.7198399085191532E-3</v>
      </c>
      <c r="G21" s="28">
        <v>2.1154945683247571E-2</v>
      </c>
      <c r="H21" s="28">
        <v>5.7175528873642079E-2</v>
      </c>
      <c r="I21" s="28">
        <v>4.1738136077758718E-2</v>
      </c>
      <c r="J21" s="28">
        <v>0.3098913664951401</v>
      </c>
      <c r="K21" s="28">
        <v>7.8330474556889657E-2</v>
      </c>
      <c r="L21" s="28">
        <v>0.10348770726129217</v>
      </c>
      <c r="M21" s="28">
        <v>0.12235563178959405</v>
      </c>
      <c r="N21" s="28">
        <v>3.430531732418525E-2</v>
      </c>
      <c r="O21" s="28">
        <v>0.11663807890222985</v>
      </c>
      <c r="P21" s="28">
        <v>7.8330474556889657E-2</v>
      </c>
    </row>
    <row r="22" spans="1:16" ht="15" customHeight="1">
      <c r="A22" s="57"/>
      <c r="B22" s="25"/>
      <c r="C22" s="59" t="s">
        <v>216</v>
      </c>
      <c r="D22" s="29">
        <v>3564</v>
      </c>
      <c r="E22" s="30">
        <v>40</v>
      </c>
      <c r="F22" s="31">
        <v>34</v>
      </c>
      <c r="G22" s="31">
        <v>73</v>
      </c>
      <c r="H22" s="31">
        <v>145</v>
      </c>
      <c r="I22" s="31">
        <v>159</v>
      </c>
      <c r="J22" s="31">
        <v>1102</v>
      </c>
      <c r="K22" s="31">
        <v>284</v>
      </c>
      <c r="L22" s="31">
        <v>351</v>
      </c>
      <c r="M22" s="31">
        <v>519</v>
      </c>
      <c r="N22" s="31">
        <v>123</v>
      </c>
      <c r="O22" s="31">
        <v>447</v>
      </c>
      <c r="P22" s="31">
        <v>287</v>
      </c>
    </row>
    <row r="23" spans="1:16" ht="15" customHeight="1">
      <c r="A23" s="57"/>
      <c r="B23" s="25"/>
      <c r="C23" s="60"/>
      <c r="D23" s="26">
        <v>1</v>
      </c>
      <c r="E23" s="27">
        <v>1.1223344556677889E-2</v>
      </c>
      <c r="F23" s="28">
        <v>9.5398428731762065E-3</v>
      </c>
      <c r="G23" s="28">
        <v>2.048260381593715E-2</v>
      </c>
      <c r="H23" s="28">
        <v>4.0684624017957353E-2</v>
      </c>
      <c r="I23" s="28">
        <v>4.4612794612794611E-2</v>
      </c>
      <c r="J23" s="28">
        <v>0.30920314253647585</v>
      </c>
      <c r="K23" s="28">
        <v>7.9685746352413017E-2</v>
      </c>
      <c r="L23" s="28">
        <v>9.8484848484848481E-2</v>
      </c>
      <c r="M23" s="28">
        <v>0.14562289562289563</v>
      </c>
      <c r="N23" s="28">
        <v>3.4511784511784514E-2</v>
      </c>
      <c r="O23" s="28">
        <v>0.12542087542087543</v>
      </c>
      <c r="P23" s="28">
        <v>8.0527497194163855E-2</v>
      </c>
    </row>
    <row r="24" spans="1:16" ht="15" customHeight="1">
      <c r="A24" s="57"/>
      <c r="B24" s="25"/>
      <c r="C24" s="59" t="s">
        <v>217</v>
      </c>
      <c r="D24" s="29">
        <v>4716</v>
      </c>
      <c r="E24" s="30">
        <v>68</v>
      </c>
      <c r="F24" s="31">
        <v>32</v>
      </c>
      <c r="G24" s="31">
        <v>67</v>
      </c>
      <c r="H24" s="31">
        <v>160</v>
      </c>
      <c r="I24" s="31">
        <v>187</v>
      </c>
      <c r="J24" s="31">
        <v>1291</v>
      </c>
      <c r="K24" s="31">
        <v>397</v>
      </c>
      <c r="L24" s="31">
        <v>486</v>
      </c>
      <c r="M24" s="31">
        <v>743</v>
      </c>
      <c r="N24" s="31">
        <v>204</v>
      </c>
      <c r="O24" s="31">
        <v>708</v>
      </c>
      <c r="P24" s="31">
        <v>373</v>
      </c>
    </row>
    <row r="25" spans="1:16" ht="15" customHeight="1">
      <c r="A25" s="57"/>
      <c r="B25" s="25"/>
      <c r="C25" s="60"/>
      <c r="D25" s="26">
        <v>1</v>
      </c>
      <c r="E25" s="27">
        <v>1.441899915182358E-2</v>
      </c>
      <c r="F25" s="28">
        <v>6.7854113655640372E-3</v>
      </c>
      <c r="G25" s="28">
        <v>1.4206955046649703E-2</v>
      </c>
      <c r="H25" s="28">
        <v>3.3927056827820185E-2</v>
      </c>
      <c r="I25" s="28">
        <v>3.9652247667514844E-2</v>
      </c>
      <c r="J25" s="28">
        <v>0.27374893977947412</v>
      </c>
      <c r="K25" s="28">
        <v>8.4181509754028841E-2</v>
      </c>
      <c r="L25" s="28">
        <v>0.10305343511450382</v>
      </c>
      <c r="M25" s="28">
        <v>0.15754877014419</v>
      </c>
      <c r="N25" s="28">
        <v>4.3256997455470736E-2</v>
      </c>
      <c r="O25" s="28">
        <v>0.15012722646310434</v>
      </c>
      <c r="P25" s="28">
        <v>7.9092451229855809E-2</v>
      </c>
    </row>
    <row r="26" spans="1:16" ht="15" customHeight="1">
      <c r="A26" s="57"/>
      <c r="B26" s="25"/>
      <c r="C26" s="59" t="s">
        <v>218</v>
      </c>
      <c r="D26" s="29">
        <v>3882</v>
      </c>
      <c r="E26" s="30">
        <v>29</v>
      </c>
      <c r="F26" s="31">
        <v>20</v>
      </c>
      <c r="G26" s="31">
        <v>39</v>
      </c>
      <c r="H26" s="31">
        <v>113</v>
      </c>
      <c r="I26" s="31">
        <v>114</v>
      </c>
      <c r="J26" s="31">
        <v>1014</v>
      </c>
      <c r="K26" s="31">
        <v>290</v>
      </c>
      <c r="L26" s="31">
        <v>389</v>
      </c>
      <c r="M26" s="31">
        <v>631</v>
      </c>
      <c r="N26" s="31">
        <v>212</v>
      </c>
      <c r="O26" s="31">
        <v>649</v>
      </c>
      <c r="P26" s="31">
        <v>382</v>
      </c>
    </row>
    <row r="27" spans="1:16" ht="15" customHeight="1">
      <c r="A27" s="57"/>
      <c r="B27" s="50"/>
      <c r="C27" s="70"/>
      <c r="D27" s="51">
        <v>1</v>
      </c>
      <c r="E27" s="52">
        <v>7.470376094796497E-3</v>
      </c>
      <c r="F27" s="53">
        <v>5.1519835136527563E-3</v>
      </c>
      <c r="G27" s="53">
        <v>1.0046367851622875E-2</v>
      </c>
      <c r="H27" s="53">
        <v>2.9108706852138073E-2</v>
      </c>
      <c r="I27" s="53">
        <v>2.9366306027820709E-2</v>
      </c>
      <c r="J27" s="53">
        <v>0.26120556414219476</v>
      </c>
      <c r="K27" s="53">
        <v>7.4703760947964964E-2</v>
      </c>
      <c r="L27" s="53">
        <v>0.10020607934054611</v>
      </c>
      <c r="M27" s="53">
        <v>0.16254507985574446</v>
      </c>
      <c r="N27" s="53">
        <v>5.4611025244719218E-2</v>
      </c>
      <c r="O27" s="53">
        <v>0.16718186501803195</v>
      </c>
      <c r="P27" s="53">
        <v>9.8402885110767641E-2</v>
      </c>
    </row>
    <row r="28" spans="1:16" ht="15" customHeight="1">
      <c r="A28" s="57"/>
      <c r="B28" s="25" t="s">
        <v>204</v>
      </c>
      <c r="C28" s="67" t="s">
        <v>219</v>
      </c>
      <c r="D28" s="22">
        <v>5554</v>
      </c>
      <c r="E28" s="23">
        <v>64</v>
      </c>
      <c r="F28" s="24">
        <v>55</v>
      </c>
      <c r="G28" s="24">
        <v>110</v>
      </c>
      <c r="H28" s="24">
        <v>246</v>
      </c>
      <c r="I28" s="24">
        <v>247</v>
      </c>
      <c r="J28" s="24">
        <v>1679</v>
      </c>
      <c r="K28" s="24">
        <v>456</v>
      </c>
      <c r="L28" s="24">
        <v>578</v>
      </c>
      <c r="M28" s="24">
        <v>821</v>
      </c>
      <c r="N28" s="24">
        <v>224</v>
      </c>
      <c r="O28" s="24">
        <v>721</v>
      </c>
      <c r="P28" s="24">
        <v>353</v>
      </c>
    </row>
    <row r="29" spans="1:16" ht="15" customHeight="1">
      <c r="A29" s="57"/>
      <c r="B29" s="25"/>
      <c r="C29" s="60"/>
      <c r="D29" s="32">
        <v>1</v>
      </c>
      <c r="E29" s="27">
        <v>1.1523226503420959E-2</v>
      </c>
      <c r="F29" s="28">
        <v>9.9027727763773849E-3</v>
      </c>
      <c r="G29" s="28">
        <v>1.980554555275477E-2</v>
      </c>
      <c r="H29" s="28">
        <v>4.4292401872524305E-2</v>
      </c>
      <c r="I29" s="28">
        <v>4.4472452286640263E-2</v>
      </c>
      <c r="J29" s="28">
        <v>0.30230464530068418</v>
      </c>
      <c r="K29" s="28">
        <v>8.2102988836874322E-2</v>
      </c>
      <c r="L29" s="28">
        <v>0.10406913935902053</v>
      </c>
      <c r="M29" s="28">
        <v>0.14782138998919697</v>
      </c>
      <c r="N29" s="28">
        <v>4.033129276197335E-2</v>
      </c>
      <c r="O29" s="28">
        <v>0.12981634857760174</v>
      </c>
      <c r="P29" s="28">
        <v>6.3557796182931225E-2</v>
      </c>
    </row>
    <row r="30" spans="1:16" ht="15" customHeight="1">
      <c r="A30" s="57"/>
      <c r="B30" s="25"/>
      <c r="C30" s="59" t="s">
        <v>220</v>
      </c>
      <c r="D30" s="29">
        <v>4048</v>
      </c>
      <c r="E30" s="30">
        <v>72</v>
      </c>
      <c r="F30" s="31">
        <v>35</v>
      </c>
      <c r="G30" s="31">
        <v>71</v>
      </c>
      <c r="H30" s="31">
        <v>188</v>
      </c>
      <c r="I30" s="31">
        <v>149</v>
      </c>
      <c r="J30" s="31">
        <v>1133</v>
      </c>
      <c r="K30" s="31">
        <v>352</v>
      </c>
      <c r="L30" s="31">
        <v>379</v>
      </c>
      <c r="M30" s="31">
        <v>582</v>
      </c>
      <c r="N30" s="31">
        <v>176</v>
      </c>
      <c r="O30" s="31">
        <v>581</v>
      </c>
      <c r="P30" s="31">
        <v>330</v>
      </c>
    </row>
    <row r="31" spans="1:16" ht="15" customHeight="1">
      <c r="A31" s="57"/>
      <c r="B31" s="25"/>
      <c r="C31" s="60"/>
      <c r="D31" s="32">
        <v>1</v>
      </c>
      <c r="E31" s="27">
        <v>1.7786561264822136E-2</v>
      </c>
      <c r="F31" s="28">
        <v>8.6462450592885379E-3</v>
      </c>
      <c r="G31" s="28">
        <v>1.7539525691699604E-2</v>
      </c>
      <c r="H31" s="28">
        <v>4.6442687747035576E-2</v>
      </c>
      <c r="I31" s="28">
        <v>3.680830039525692E-2</v>
      </c>
      <c r="J31" s="28">
        <v>0.27989130434782611</v>
      </c>
      <c r="K31" s="28">
        <v>8.6956521739130432E-2</v>
      </c>
      <c r="L31" s="28">
        <v>9.3626482213438736E-2</v>
      </c>
      <c r="M31" s="28">
        <v>0.14377470355731226</v>
      </c>
      <c r="N31" s="28">
        <v>4.3478260869565216E-2</v>
      </c>
      <c r="O31" s="28">
        <v>0.14352766798418973</v>
      </c>
      <c r="P31" s="28">
        <v>8.1521739130434784E-2</v>
      </c>
    </row>
    <row r="32" spans="1:16" ht="15" customHeight="1">
      <c r="A32" s="57"/>
      <c r="B32" s="25"/>
      <c r="C32" s="59" t="s">
        <v>221</v>
      </c>
      <c r="D32" s="29">
        <v>378</v>
      </c>
      <c r="E32" s="30">
        <v>8</v>
      </c>
      <c r="F32" s="31">
        <v>4</v>
      </c>
      <c r="G32" s="31">
        <v>13</v>
      </c>
      <c r="H32" s="31">
        <v>18</v>
      </c>
      <c r="I32" s="31">
        <v>17</v>
      </c>
      <c r="J32" s="31">
        <v>101</v>
      </c>
      <c r="K32" s="31">
        <v>32</v>
      </c>
      <c r="L32" s="31">
        <v>34</v>
      </c>
      <c r="M32" s="31">
        <v>46</v>
      </c>
      <c r="N32" s="31">
        <v>14</v>
      </c>
      <c r="O32" s="31">
        <v>49</v>
      </c>
      <c r="P32" s="31">
        <v>42</v>
      </c>
    </row>
    <row r="33" spans="1:16" ht="15" customHeight="1">
      <c r="A33" s="57"/>
      <c r="B33" s="25"/>
      <c r="C33" s="60"/>
      <c r="D33" s="32">
        <v>1</v>
      </c>
      <c r="E33" s="27">
        <v>2.1164021164021163E-2</v>
      </c>
      <c r="F33" s="28">
        <v>1.0582010582010581E-2</v>
      </c>
      <c r="G33" s="28">
        <v>3.439153439153439E-2</v>
      </c>
      <c r="H33" s="28">
        <v>4.7619047619047616E-2</v>
      </c>
      <c r="I33" s="28">
        <v>4.4973544973544971E-2</v>
      </c>
      <c r="J33" s="28">
        <v>0.26719576719576721</v>
      </c>
      <c r="K33" s="28">
        <v>8.4656084656084651E-2</v>
      </c>
      <c r="L33" s="28">
        <v>8.9947089947089942E-2</v>
      </c>
      <c r="M33" s="28">
        <v>0.12169312169312169</v>
      </c>
      <c r="N33" s="28">
        <v>3.7037037037037035E-2</v>
      </c>
      <c r="O33" s="28">
        <v>0.12962962962962962</v>
      </c>
      <c r="P33" s="28">
        <v>0.1111111111111111</v>
      </c>
    </row>
    <row r="34" spans="1:16" ht="15" customHeight="1">
      <c r="A34" s="57"/>
      <c r="B34" s="25"/>
      <c r="C34" s="59" t="s">
        <v>222</v>
      </c>
      <c r="D34" s="29">
        <v>3119</v>
      </c>
      <c r="E34" s="30">
        <v>37</v>
      </c>
      <c r="F34" s="31">
        <v>21</v>
      </c>
      <c r="G34" s="31">
        <v>36</v>
      </c>
      <c r="H34" s="31">
        <v>99</v>
      </c>
      <c r="I34" s="31">
        <v>96</v>
      </c>
      <c r="J34" s="31">
        <v>873</v>
      </c>
      <c r="K34" s="31">
        <v>220</v>
      </c>
      <c r="L34" s="31">
        <v>323</v>
      </c>
      <c r="M34" s="31">
        <v>500</v>
      </c>
      <c r="N34" s="31">
        <v>140</v>
      </c>
      <c r="O34" s="31">
        <v>490</v>
      </c>
      <c r="P34" s="31">
        <v>284</v>
      </c>
    </row>
    <row r="35" spans="1:16" ht="15" customHeight="1">
      <c r="A35" s="57"/>
      <c r="B35" s="50"/>
      <c r="C35" s="70"/>
      <c r="D35" s="51">
        <v>1</v>
      </c>
      <c r="E35" s="52">
        <v>1.1862776530939404E-2</v>
      </c>
      <c r="F35" s="53">
        <v>6.7329272202629048E-3</v>
      </c>
      <c r="G35" s="53">
        <v>1.1542160949022122E-2</v>
      </c>
      <c r="H35" s="53">
        <v>3.1740942609810835E-2</v>
      </c>
      <c r="I35" s="53">
        <v>3.0779095864058994E-2</v>
      </c>
      <c r="J35" s="53">
        <v>0.27989740301378646</v>
      </c>
      <c r="K35" s="53">
        <v>7.0535428021801863E-2</v>
      </c>
      <c r="L35" s="53">
        <v>0.10355883295928182</v>
      </c>
      <c r="M35" s="53">
        <v>0.16030779095864059</v>
      </c>
      <c r="N35" s="53">
        <v>4.4886181468419363E-2</v>
      </c>
      <c r="O35" s="53">
        <v>0.15710163513946779</v>
      </c>
      <c r="P35" s="53">
        <v>9.1054825264507852E-2</v>
      </c>
    </row>
    <row r="36" spans="1:16" ht="15" customHeight="1">
      <c r="A36" s="57"/>
      <c r="B36" s="25" t="s">
        <v>16</v>
      </c>
      <c r="C36" s="67" t="s">
        <v>223</v>
      </c>
      <c r="D36" s="22">
        <v>1205</v>
      </c>
      <c r="E36" s="23">
        <v>10</v>
      </c>
      <c r="F36" s="24">
        <v>6</v>
      </c>
      <c r="G36" s="24">
        <v>15</v>
      </c>
      <c r="H36" s="24">
        <v>32</v>
      </c>
      <c r="I36" s="24">
        <v>28</v>
      </c>
      <c r="J36" s="24">
        <v>311</v>
      </c>
      <c r="K36" s="24">
        <v>75</v>
      </c>
      <c r="L36" s="24">
        <v>114</v>
      </c>
      <c r="M36" s="24">
        <v>224</v>
      </c>
      <c r="N36" s="24">
        <v>82</v>
      </c>
      <c r="O36" s="24">
        <v>261</v>
      </c>
      <c r="P36" s="24">
        <v>47</v>
      </c>
    </row>
    <row r="37" spans="1:16" ht="15" customHeight="1">
      <c r="A37" s="57"/>
      <c r="B37" s="25"/>
      <c r="C37" s="60"/>
      <c r="D37" s="32">
        <v>1</v>
      </c>
      <c r="E37" s="27">
        <v>8.2987551867219917E-3</v>
      </c>
      <c r="F37" s="28">
        <v>4.9792531120331947E-3</v>
      </c>
      <c r="G37" s="28">
        <v>1.2448132780082987E-2</v>
      </c>
      <c r="H37" s="28">
        <v>2.6556016597510373E-2</v>
      </c>
      <c r="I37" s="28">
        <v>2.3236514522821577E-2</v>
      </c>
      <c r="J37" s="28">
        <v>0.25809128630705397</v>
      </c>
      <c r="K37" s="28">
        <v>6.2240663900414939E-2</v>
      </c>
      <c r="L37" s="28">
        <v>9.4605809128630702E-2</v>
      </c>
      <c r="M37" s="28">
        <v>0.18589211618257262</v>
      </c>
      <c r="N37" s="28">
        <v>6.8049792531120326E-2</v>
      </c>
      <c r="O37" s="28">
        <v>0.21659751037344399</v>
      </c>
      <c r="P37" s="28">
        <v>3.9004149377593361E-2</v>
      </c>
    </row>
    <row r="38" spans="1:16" ht="15" customHeight="1">
      <c r="A38" s="57"/>
      <c r="B38" s="25"/>
      <c r="C38" s="68" t="s">
        <v>224</v>
      </c>
      <c r="D38" s="29">
        <v>1546</v>
      </c>
      <c r="E38" s="30">
        <v>17</v>
      </c>
      <c r="F38" s="31">
        <v>19</v>
      </c>
      <c r="G38" s="31">
        <v>32</v>
      </c>
      <c r="H38" s="31">
        <v>69</v>
      </c>
      <c r="I38" s="31">
        <v>64</v>
      </c>
      <c r="J38" s="31">
        <v>431</v>
      </c>
      <c r="K38" s="31">
        <v>129</v>
      </c>
      <c r="L38" s="31">
        <v>146</v>
      </c>
      <c r="M38" s="31">
        <v>236</v>
      </c>
      <c r="N38" s="31">
        <v>59</v>
      </c>
      <c r="O38" s="31">
        <v>230</v>
      </c>
      <c r="P38" s="31">
        <v>114</v>
      </c>
    </row>
    <row r="39" spans="1:16" ht="15" customHeight="1">
      <c r="A39" s="57"/>
      <c r="B39" s="25"/>
      <c r="C39" s="60"/>
      <c r="D39" s="32">
        <v>1</v>
      </c>
      <c r="E39" s="27">
        <v>1.0996119016817595E-2</v>
      </c>
      <c r="F39" s="28">
        <v>1.2289780077619664E-2</v>
      </c>
      <c r="G39" s="28">
        <v>2.0698576972833119E-2</v>
      </c>
      <c r="H39" s="28">
        <v>4.4631306597671408E-2</v>
      </c>
      <c r="I39" s="28">
        <v>4.1397153945666239E-2</v>
      </c>
      <c r="J39" s="28">
        <v>0.27878395860284605</v>
      </c>
      <c r="K39" s="28">
        <v>8.3441138421733507E-2</v>
      </c>
      <c r="L39" s="28">
        <v>9.4437257438551095E-2</v>
      </c>
      <c r="M39" s="28">
        <v>0.15265200517464425</v>
      </c>
      <c r="N39" s="28">
        <v>3.8163001293661063E-2</v>
      </c>
      <c r="O39" s="28">
        <v>0.14877102199223805</v>
      </c>
      <c r="P39" s="28">
        <v>7.3738680465717979E-2</v>
      </c>
    </row>
    <row r="40" spans="1:16" ht="15" customHeight="1">
      <c r="A40" s="57"/>
      <c r="B40" s="25"/>
      <c r="C40" s="59" t="s">
        <v>225</v>
      </c>
      <c r="D40" s="29">
        <v>12779</v>
      </c>
      <c r="E40" s="30">
        <v>190</v>
      </c>
      <c r="F40" s="31">
        <v>110</v>
      </c>
      <c r="G40" s="31">
        <v>225</v>
      </c>
      <c r="H40" s="31">
        <v>535</v>
      </c>
      <c r="I40" s="31">
        <v>520</v>
      </c>
      <c r="J40" s="31">
        <v>3765</v>
      </c>
      <c r="K40" s="31">
        <v>1028</v>
      </c>
      <c r="L40" s="31">
        <v>1318</v>
      </c>
      <c r="M40" s="31">
        <v>1852</v>
      </c>
      <c r="N40" s="31">
        <v>513</v>
      </c>
      <c r="O40" s="31">
        <v>1632</v>
      </c>
      <c r="P40" s="31">
        <v>1091</v>
      </c>
    </row>
    <row r="41" spans="1:16" ht="15" customHeight="1">
      <c r="A41" s="57"/>
      <c r="B41" s="50"/>
      <c r="C41" s="70"/>
      <c r="D41" s="51">
        <v>1</v>
      </c>
      <c r="E41" s="52">
        <v>1.4868143047186791E-2</v>
      </c>
      <c r="F41" s="53">
        <v>8.6078722904765637E-3</v>
      </c>
      <c r="G41" s="53">
        <v>1.7607011503247515E-2</v>
      </c>
      <c r="H41" s="53">
        <v>4.1865560685499646E-2</v>
      </c>
      <c r="I41" s="53">
        <v>4.0691759918616482E-2</v>
      </c>
      <c r="J41" s="53">
        <v>0.29462399248767507</v>
      </c>
      <c r="K41" s="53">
        <v>8.0444479223726426E-2</v>
      </c>
      <c r="L41" s="53">
        <v>0.10313796071680101</v>
      </c>
      <c r="M41" s="53">
        <v>0.14492526801784178</v>
      </c>
      <c r="N41" s="53">
        <v>4.0143986227404338E-2</v>
      </c>
      <c r="O41" s="53">
        <v>0.12770952343688866</v>
      </c>
      <c r="P41" s="53">
        <v>8.5374442444635726E-2</v>
      </c>
    </row>
    <row r="42" spans="1:16" ht="15" customHeight="1">
      <c r="A42" s="57"/>
      <c r="B42" s="25" t="s">
        <v>12</v>
      </c>
      <c r="C42" s="67" t="s">
        <v>226</v>
      </c>
      <c r="D42" s="22">
        <v>497</v>
      </c>
      <c r="E42" s="37">
        <v>1</v>
      </c>
      <c r="F42" s="38">
        <v>1</v>
      </c>
      <c r="G42" s="38">
        <v>1</v>
      </c>
      <c r="H42" s="38">
        <v>6</v>
      </c>
      <c r="I42" s="38">
        <v>6</v>
      </c>
      <c r="J42" s="38">
        <v>59</v>
      </c>
      <c r="K42" s="38">
        <v>20</v>
      </c>
      <c r="L42" s="38">
        <v>34</v>
      </c>
      <c r="M42" s="38">
        <v>78</v>
      </c>
      <c r="N42" s="38">
        <v>35</v>
      </c>
      <c r="O42" s="38">
        <v>241</v>
      </c>
      <c r="P42" s="38">
        <v>15</v>
      </c>
    </row>
    <row r="43" spans="1:16" ht="15" customHeight="1">
      <c r="A43" s="57"/>
      <c r="B43" s="25"/>
      <c r="C43" s="60"/>
      <c r="D43" s="32">
        <v>1</v>
      </c>
      <c r="E43" s="27">
        <v>2.012072434607646E-3</v>
      </c>
      <c r="F43" s="28">
        <v>2.012072434607646E-3</v>
      </c>
      <c r="G43" s="28">
        <v>2.012072434607646E-3</v>
      </c>
      <c r="H43" s="28">
        <v>1.2072434607645875E-2</v>
      </c>
      <c r="I43" s="28">
        <v>1.2072434607645875E-2</v>
      </c>
      <c r="J43" s="28">
        <v>0.11871227364185111</v>
      </c>
      <c r="K43" s="28">
        <v>4.0241448692152917E-2</v>
      </c>
      <c r="L43" s="28">
        <v>6.8410462776659964E-2</v>
      </c>
      <c r="M43" s="28">
        <v>0.15694164989939638</v>
      </c>
      <c r="N43" s="28">
        <v>7.0422535211267609E-2</v>
      </c>
      <c r="O43" s="28">
        <v>0.48490945674044267</v>
      </c>
      <c r="P43" s="28">
        <v>3.0181086519114688E-2</v>
      </c>
    </row>
    <row r="44" spans="1:16" ht="15" customHeight="1">
      <c r="A44" s="57"/>
      <c r="B44" s="25"/>
      <c r="C44" s="59" t="s">
        <v>227</v>
      </c>
      <c r="D44" s="29">
        <v>8147</v>
      </c>
      <c r="E44" s="39">
        <v>34</v>
      </c>
      <c r="F44" s="40">
        <v>19</v>
      </c>
      <c r="G44" s="40">
        <v>53</v>
      </c>
      <c r="H44" s="40">
        <v>147</v>
      </c>
      <c r="I44" s="40">
        <v>192</v>
      </c>
      <c r="J44" s="40">
        <v>2196</v>
      </c>
      <c r="K44" s="40">
        <v>702</v>
      </c>
      <c r="L44" s="40">
        <v>1029</v>
      </c>
      <c r="M44" s="40">
        <v>1529</v>
      </c>
      <c r="N44" s="40">
        <v>427</v>
      </c>
      <c r="O44" s="40">
        <v>1380</v>
      </c>
      <c r="P44" s="40">
        <v>439</v>
      </c>
    </row>
    <row r="45" spans="1:16" ht="15" customHeight="1">
      <c r="A45" s="57"/>
      <c r="B45" s="25"/>
      <c r="C45" s="60"/>
      <c r="D45" s="32">
        <v>1</v>
      </c>
      <c r="E45" s="27">
        <v>4.1733153307966127E-3</v>
      </c>
      <c r="F45" s="28">
        <v>2.3321468025039893E-3</v>
      </c>
      <c r="G45" s="28">
        <v>6.5054621333006015E-3</v>
      </c>
      <c r="H45" s="28">
        <v>1.8043451577267704E-2</v>
      </c>
      <c r="I45" s="28">
        <v>2.3566957162145574E-2</v>
      </c>
      <c r="J45" s="28">
        <v>0.26954707254204002</v>
      </c>
      <c r="K45" s="28">
        <v>8.6166687124094754E-2</v>
      </c>
      <c r="L45" s="28">
        <v>0.12630416104087394</v>
      </c>
      <c r="M45" s="28">
        <v>0.18767644531729472</v>
      </c>
      <c r="N45" s="28">
        <v>5.2411930772063339E-2</v>
      </c>
      <c r="O45" s="28">
        <v>0.16938750460292132</v>
      </c>
      <c r="P45" s="28">
        <v>5.3884865594697434E-2</v>
      </c>
    </row>
    <row r="46" spans="1:16" ht="15" customHeight="1">
      <c r="A46" s="57"/>
      <c r="B46" s="25"/>
      <c r="C46" s="59" t="s">
        <v>228</v>
      </c>
      <c r="D46" s="29">
        <v>5197</v>
      </c>
      <c r="E46" s="39">
        <v>60</v>
      </c>
      <c r="F46" s="40">
        <v>47</v>
      </c>
      <c r="G46" s="40">
        <v>129</v>
      </c>
      <c r="H46" s="40">
        <v>323</v>
      </c>
      <c r="I46" s="40">
        <v>325</v>
      </c>
      <c r="J46" s="40">
        <v>1799</v>
      </c>
      <c r="K46" s="40">
        <v>454</v>
      </c>
      <c r="L46" s="40">
        <v>462</v>
      </c>
      <c r="M46" s="40">
        <v>611</v>
      </c>
      <c r="N46" s="40">
        <v>171</v>
      </c>
      <c r="O46" s="40">
        <v>458</v>
      </c>
      <c r="P46" s="40">
        <v>358</v>
      </c>
    </row>
    <row r="47" spans="1:16" ht="15" customHeight="1">
      <c r="A47" s="57"/>
      <c r="B47" s="25"/>
      <c r="C47" s="60"/>
      <c r="D47" s="32">
        <v>1</v>
      </c>
      <c r="E47" s="27">
        <v>1.1545122185876467E-2</v>
      </c>
      <c r="F47" s="28">
        <v>9.0436790456032319E-3</v>
      </c>
      <c r="G47" s="28">
        <v>2.4822012699634403E-2</v>
      </c>
      <c r="H47" s="28">
        <v>6.2151241100634982E-2</v>
      </c>
      <c r="I47" s="28">
        <v>6.2536078506830864E-2</v>
      </c>
      <c r="J47" s="28">
        <v>0.34616124687319605</v>
      </c>
      <c r="K47" s="28">
        <v>8.7358091206465274E-2</v>
      </c>
      <c r="L47" s="28">
        <v>8.88974408312488E-2</v>
      </c>
      <c r="M47" s="28">
        <v>0.11756782759284203</v>
      </c>
      <c r="N47" s="28">
        <v>3.2903598229747928E-2</v>
      </c>
      <c r="O47" s="28">
        <v>8.8127766018857037E-2</v>
      </c>
      <c r="P47" s="28">
        <v>6.8885895709062922E-2</v>
      </c>
    </row>
    <row r="48" spans="1:16" ht="15" customHeight="1">
      <c r="A48" s="57"/>
      <c r="B48" s="25"/>
      <c r="C48" s="59" t="s">
        <v>229</v>
      </c>
      <c r="D48" s="29">
        <v>1858</v>
      </c>
      <c r="E48" s="39">
        <v>131</v>
      </c>
      <c r="F48" s="40">
        <v>73</v>
      </c>
      <c r="G48" s="40">
        <v>103</v>
      </c>
      <c r="H48" s="40">
        <v>179</v>
      </c>
      <c r="I48" s="40">
        <v>103</v>
      </c>
      <c r="J48" s="40">
        <v>564</v>
      </c>
      <c r="K48" s="40">
        <v>88</v>
      </c>
      <c r="L48" s="40">
        <v>92</v>
      </c>
      <c r="M48" s="40">
        <v>145</v>
      </c>
      <c r="N48" s="40">
        <v>37</v>
      </c>
      <c r="O48" s="40">
        <v>129</v>
      </c>
      <c r="P48" s="40">
        <v>214</v>
      </c>
    </row>
    <row r="49" spans="1:16" ht="15" customHeight="1">
      <c r="A49" s="57"/>
      <c r="B49" s="50"/>
      <c r="C49" s="70"/>
      <c r="D49" s="51">
        <v>1</v>
      </c>
      <c r="E49" s="52">
        <v>7.0505920344456408E-2</v>
      </c>
      <c r="F49" s="53">
        <v>3.9289558665231435E-2</v>
      </c>
      <c r="G49" s="53">
        <v>5.5435952637244351E-2</v>
      </c>
      <c r="H49" s="53">
        <v>9.6340150699677066E-2</v>
      </c>
      <c r="I49" s="53">
        <v>5.5435952637244351E-2</v>
      </c>
      <c r="J49" s="53">
        <v>0.30355220667384286</v>
      </c>
      <c r="K49" s="53">
        <v>4.7362755651237889E-2</v>
      </c>
      <c r="L49" s="53">
        <v>4.951560818083961E-2</v>
      </c>
      <c r="M49" s="53">
        <v>7.8040904198062436E-2</v>
      </c>
      <c r="N49" s="53">
        <v>1.9913885898815931E-2</v>
      </c>
      <c r="O49" s="53">
        <v>6.942949407965554E-2</v>
      </c>
      <c r="P49" s="53">
        <v>0.11517761033369214</v>
      </c>
    </row>
    <row r="50" spans="1:16" ht="15" customHeight="1">
      <c r="A50" s="57"/>
      <c r="B50" s="25" t="s">
        <v>205</v>
      </c>
      <c r="C50" s="67" t="s">
        <v>2</v>
      </c>
      <c r="D50" s="22">
        <v>2851</v>
      </c>
      <c r="E50" s="23">
        <v>33</v>
      </c>
      <c r="F50" s="24">
        <v>23</v>
      </c>
      <c r="G50" s="24">
        <v>49</v>
      </c>
      <c r="H50" s="24">
        <v>108</v>
      </c>
      <c r="I50" s="24">
        <v>95</v>
      </c>
      <c r="J50" s="24">
        <v>800</v>
      </c>
      <c r="K50" s="24">
        <v>198</v>
      </c>
      <c r="L50" s="24">
        <v>277</v>
      </c>
      <c r="M50" s="24">
        <v>435</v>
      </c>
      <c r="N50" s="24">
        <v>113</v>
      </c>
      <c r="O50" s="24">
        <v>402</v>
      </c>
      <c r="P50" s="24">
        <v>318</v>
      </c>
    </row>
    <row r="51" spans="1:16" ht="15" customHeight="1">
      <c r="A51" s="57"/>
      <c r="B51" s="25"/>
      <c r="C51" s="60"/>
      <c r="D51" s="32">
        <v>1</v>
      </c>
      <c r="E51" s="27">
        <v>1.1574886004910558E-2</v>
      </c>
      <c r="F51" s="28">
        <v>8.0673447913012977E-3</v>
      </c>
      <c r="G51" s="28">
        <v>1.7186951946685375E-2</v>
      </c>
      <c r="H51" s="28">
        <v>3.7881445106980008E-2</v>
      </c>
      <c r="I51" s="28">
        <v>3.3321641529287967E-2</v>
      </c>
      <c r="J51" s="28">
        <v>0.28060329708874077</v>
      </c>
      <c r="K51" s="28">
        <v>6.9449316029463345E-2</v>
      </c>
      <c r="L51" s="28">
        <v>9.7158891616976495E-2</v>
      </c>
      <c r="M51" s="28">
        <v>0.15257804279200279</v>
      </c>
      <c r="N51" s="28">
        <v>3.9635215713784637E-2</v>
      </c>
      <c r="O51" s="28">
        <v>0.14100315678709224</v>
      </c>
      <c r="P51" s="28">
        <v>0.11153981059277447</v>
      </c>
    </row>
    <row r="52" spans="1:16" ht="15" customHeight="1">
      <c r="A52" s="57"/>
      <c r="B52" s="25"/>
      <c r="C52" s="59" t="s">
        <v>230</v>
      </c>
      <c r="D52" s="29">
        <v>1975</v>
      </c>
      <c r="E52" s="30">
        <v>22</v>
      </c>
      <c r="F52" s="31">
        <v>14</v>
      </c>
      <c r="G52" s="31">
        <v>18</v>
      </c>
      <c r="H52" s="31">
        <v>70</v>
      </c>
      <c r="I52" s="31">
        <v>75</v>
      </c>
      <c r="J52" s="31">
        <v>545</v>
      </c>
      <c r="K52" s="31">
        <v>175</v>
      </c>
      <c r="L52" s="31">
        <v>216</v>
      </c>
      <c r="M52" s="31">
        <v>347</v>
      </c>
      <c r="N52" s="31">
        <v>87</v>
      </c>
      <c r="O52" s="31">
        <v>317</v>
      </c>
      <c r="P52" s="31">
        <v>89</v>
      </c>
    </row>
    <row r="53" spans="1:16" ht="15" customHeight="1">
      <c r="A53" s="57"/>
      <c r="B53" s="25"/>
      <c r="C53" s="60"/>
      <c r="D53" s="32">
        <v>1</v>
      </c>
      <c r="E53" s="27">
        <v>1.1139240506329114E-2</v>
      </c>
      <c r="F53" s="28">
        <v>7.0886075949367086E-3</v>
      </c>
      <c r="G53" s="28">
        <v>9.1139240506329117E-3</v>
      </c>
      <c r="H53" s="28">
        <v>3.5443037974683546E-2</v>
      </c>
      <c r="I53" s="28">
        <v>3.7974683544303799E-2</v>
      </c>
      <c r="J53" s="28">
        <v>0.27594936708860762</v>
      </c>
      <c r="K53" s="28">
        <v>8.8607594936708861E-2</v>
      </c>
      <c r="L53" s="28">
        <v>0.10936708860759493</v>
      </c>
      <c r="M53" s="28">
        <v>0.17569620253164556</v>
      </c>
      <c r="N53" s="28">
        <v>4.4050632911392405E-2</v>
      </c>
      <c r="O53" s="28">
        <v>0.16050632911392404</v>
      </c>
      <c r="P53" s="28">
        <v>4.5063291139240506E-2</v>
      </c>
    </row>
    <row r="54" spans="1:16" ht="15" customHeight="1">
      <c r="A54" s="57"/>
      <c r="B54" s="25"/>
      <c r="C54" s="59" t="s">
        <v>231</v>
      </c>
      <c r="D54" s="29">
        <v>923</v>
      </c>
      <c r="E54" s="30">
        <v>22</v>
      </c>
      <c r="F54" s="31">
        <v>8</v>
      </c>
      <c r="G54" s="31">
        <v>22</v>
      </c>
      <c r="H54" s="31">
        <v>33</v>
      </c>
      <c r="I54" s="31">
        <v>33</v>
      </c>
      <c r="J54" s="31">
        <v>232</v>
      </c>
      <c r="K54" s="31">
        <v>91</v>
      </c>
      <c r="L54" s="31">
        <v>95</v>
      </c>
      <c r="M54" s="31">
        <v>145</v>
      </c>
      <c r="N54" s="31">
        <v>41</v>
      </c>
      <c r="O54" s="31">
        <v>120</v>
      </c>
      <c r="P54" s="31">
        <v>81</v>
      </c>
    </row>
    <row r="55" spans="1:16" ht="15" customHeight="1">
      <c r="A55" s="57"/>
      <c r="B55" s="25"/>
      <c r="C55" s="60"/>
      <c r="D55" s="32">
        <v>1</v>
      </c>
      <c r="E55" s="27">
        <v>2.3835319609967497E-2</v>
      </c>
      <c r="F55" s="28">
        <v>8.6673889490790895E-3</v>
      </c>
      <c r="G55" s="28">
        <v>2.3835319609967497E-2</v>
      </c>
      <c r="H55" s="28">
        <v>3.5752979414951244E-2</v>
      </c>
      <c r="I55" s="28">
        <v>3.5752979414951244E-2</v>
      </c>
      <c r="J55" s="28">
        <v>0.25135427952329359</v>
      </c>
      <c r="K55" s="28">
        <v>9.8591549295774641E-2</v>
      </c>
      <c r="L55" s="28">
        <v>0.10292524377031419</v>
      </c>
      <c r="M55" s="28">
        <v>0.15709642470205851</v>
      </c>
      <c r="N55" s="28">
        <v>4.4420368364030335E-2</v>
      </c>
      <c r="O55" s="28">
        <v>0.13001083423618634</v>
      </c>
      <c r="P55" s="28">
        <v>8.7757313109425791E-2</v>
      </c>
    </row>
    <row r="56" spans="1:16" ht="15" customHeight="1">
      <c r="A56" s="57"/>
      <c r="B56" s="25"/>
      <c r="C56" s="59" t="s">
        <v>8</v>
      </c>
      <c r="D56" s="29">
        <v>1215</v>
      </c>
      <c r="E56" s="30">
        <v>18</v>
      </c>
      <c r="F56" s="31">
        <v>7</v>
      </c>
      <c r="G56" s="31">
        <v>14</v>
      </c>
      <c r="H56" s="31">
        <v>53</v>
      </c>
      <c r="I56" s="31">
        <v>46</v>
      </c>
      <c r="J56" s="31">
        <v>348</v>
      </c>
      <c r="K56" s="31">
        <v>87</v>
      </c>
      <c r="L56" s="31">
        <v>121</v>
      </c>
      <c r="M56" s="31">
        <v>181</v>
      </c>
      <c r="N56" s="31">
        <v>70</v>
      </c>
      <c r="O56" s="31">
        <v>177</v>
      </c>
      <c r="P56" s="31">
        <v>93</v>
      </c>
    </row>
    <row r="57" spans="1:16" ht="15" customHeight="1">
      <c r="A57" s="57"/>
      <c r="B57" s="25"/>
      <c r="C57" s="60"/>
      <c r="D57" s="32">
        <v>1</v>
      </c>
      <c r="E57" s="27">
        <v>1.4814814814814815E-2</v>
      </c>
      <c r="F57" s="28">
        <v>5.7613168724279839E-3</v>
      </c>
      <c r="G57" s="28">
        <v>1.1522633744855968E-2</v>
      </c>
      <c r="H57" s="28">
        <v>4.3621399176954734E-2</v>
      </c>
      <c r="I57" s="28">
        <v>3.7860082304526747E-2</v>
      </c>
      <c r="J57" s="28">
        <v>0.28641975308641976</v>
      </c>
      <c r="K57" s="28">
        <v>7.160493827160494E-2</v>
      </c>
      <c r="L57" s="28">
        <v>9.9588477366255146E-2</v>
      </c>
      <c r="M57" s="28">
        <v>0.14897119341563786</v>
      </c>
      <c r="N57" s="28">
        <v>5.7613168724279837E-2</v>
      </c>
      <c r="O57" s="28">
        <v>0.14567901234567901</v>
      </c>
      <c r="P57" s="28">
        <v>7.6543209876543214E-2</v>
      </c>
    </row>
    <row r="58" spans="1:16" ht="15" customHeight="1">
      <c r="A58" s="57"/>
      <c r="B58" s="25"/>
      <c r="C58" s="59" t="s">
        <v>232</v>
      </c>
      <c r="D58" s="29">
        <v>2062</v>
      </c>
      <c r="E58" s="30">
        <v>34</v>
      </c>
      <c r="F58" s="31">
        <v>21</v>
      </c>
      <c r="G58" s="31">
        <v>46</v>
      </c>
      <c r="H58" s="31">
        <v>105</v>
      </c>
      <c r="I58" s="31">
        <v>93</v>
      </c>
      <c r="J58" s="31">
        <v>570</v>
      </c>
      <c r="K58" s="31">
        <v>156</v>
      </c>
      <c r="L58" s="31">
        <v>202</v>
      </c>
      <c r="M58" s="31">
        <v>283</v>
      </c>
      <c r="N58" s="31">
        <v>91</v>
      </c>
      <c r="O58" s="31">
        <v>223</v>
      </c>
      <c r="P58" s="31">
        <v>238</v>
      </c>
    </row>
    <row r="59" spans="1:16" ht="15" customHeight="1">
      <c r="A59" s="57"/>
      <c r="B59" s="25"/>
      <c r="C59" s="60"/>
      <c r="D59" s="32">
        <v>1</v>
      </c>
      <c r="E59" s="27">
        <v>1.6488845780795344E-2</v>
      </c>
      <c r="F59" s="28">
        <v>1.0184287099903006E-2</v>
      </c>
      <c r="G59" s="28">
        <v>2.2308438409311349E-2</v>
      </c>
      <c r="H59" s="28">
        <v>5.0921435499515035E-2</v>
      </c>
      <c r="I59" s="28">
        <v>4.5101842870999033E-2</v>
      </c>
      <c r="J59" s="28">
        <v>0.27643064985451016</v>
      </c>
      <c r="K59" s="28">
        <v>7.5654704170708048E-2</v>
      </c>
      <c r="L59" s="28">
        <v>9.7963142580019397E-2</v>
      </c>
      <c r="M59" s="28">
        <v>0.13724539282250242</v>
      </c>
      <c r="N59" s="28">
        <v>4.4131910766246361E-2</v>
      </c>
      <c r="O59" s="28">
        <v>0.1081474296799224</v>
      </c>
      <c r="P59" s="28">
        <v>0.11542192046556742</v>
      </c>
    </row>
    <row r="60" spans="1:16" ht="15" customHeight="1">
      <c r="A60" s="57"/>
      <c r="B60" s="25"/>
      <c r="C60" s="59" t="s">
        <v>14</v>
      </c>
      <c r="D60" s="29">
        <v>1141</v>
      </c>
      <c r="E60" s="30">
        <v>8</v>
      </c>
      <c r="F60" s="31">
        <v>9</v>
      </c>
      <c r="G60" s="31">
        <v>18</v>
      </c>
      <c r="H60" s="31">
        <v>33</v>
      </c>
      <c r="I60" s="31">
        <v>44</v>
      </c>
      <c r="J60" s="31">
        <v>348</v>
      </c>
      <c r="K60" s="31">
        <v>91</v>
      </c>
      <c r="L60" s="31">
        <v>126</v>
      </c>
      <c r="M60" s="31">
        <v>172</v>
      </c>
      <c r="N60" s="31">
        <v>46</v>
      </c>
      <c r="O60" s="31">
        <v>174</v>
      </c>
      <c r="P60" s="31">
        <v>72</v>
      </c>
    </row>
    <row r="61" spans="1:16" ht="15" customHeight="1">
      <c r="A61" s="57"/>
      <c r="B61" s="25"/>
      <c r="C61" s="60"/>
      <c r="D61" s="32">
        <v>1</v>
      </c>
      <c r="E61" s="27">
        <v>7.0113935144609993E-3</v>
      </c>
      <c r="F61" s="28">
        <v>7.8878177037686233E-3</v>
      </c>
      <c r="G61" s="28">
        <v>1.5775635407537247E-2</v>
      </c>
      <c r="H61" s="28">
        <v>2.8921998247151623E-2</v>
      </c>
      <c r="I61" s="28">
        <v>3.8562664329535493E-2</v>
      </c>
      <c r="J61" s="28">
        <v>0.30499561787905344</v>
      </c>
      <c r="K61" s="28">
        <v>7.9754601226993863E-2</v>
      </c>
      <c r="L61" s="28">
        <v>0.11042944785276074</v>
      </c>
      <c r="M61" s="28">
        <v>0.15074496056091147</v>
      </c>
      <c r="N61" s="28">
        <v>4.0315512708150744E-2</v>
      </c>
      <c r="O61" s="28">
        <v>0.15249780893952672</v>
      </c>
      <c r="P61" s="28">
        <v>6.3102541630148987E-2</v>
      </c>
    </row>
    <row r="62" spans="1:16" ht="15" customHeight="1">
      <c r="A62" s="57"/>
      <c r="B62" s="25"/>
      <c r="C62" s="59" t="s">
        <v>5</v>
      </c>
      <c r="D62" s="29">
        <v>2265</v>
      </c>
      <c r="E62" s="30">
        <v>28</v>
      </c>
      <c r="F62" s="31">
        <v>22</v>
      </c>
      <c r="G62" s="31">
        <v>37</v>
      </c>
      <c r="H62" s="31">
        <v>101</v>
      </c>
      <c r="I62" s="31">
        <v>115</v>
      </c>
      <c r="J62" s="31">
        <v>657</v>
      </c>
      <c r="K62" s="31">
        <v>194</v>
      </c>
      <c r="L62" s="31">
        <v>226</v>
      </c>
      <c r="M62" s="31">
        <v>330</v>
      </c>
      <c r="N62" s="31">
        <v>96</v>
      </c>
      <c r="O62" s="31">
        <v>279</v>
      </c>
      <c r="P62" s="31">
        <v>180</v>
      </c>
    </row>
    <row r="63" spans="1:16" ht="15" customHeight="1">
      <c r="A63" s="57"/>
      <c r="B63" s="25"/>
      <c r="C63" s="60"/>
      <c r="D63" s="32">
        <v>1</v>
      </c>
      <c r="E63" s="27">
        <v>1.2362030905077263E-2</v>
      </c>
      <c r="F63" s="28">
        <v>9.7130242825607064E-3</v>
      </c>
      <c r="G63" s="28">
        <v>1.6335540838852098E-2</v>
      </c>
      <c r="H63" s="28">
        <v>4.4591611479028695E-2</v>
      </c>
      <c r="I63" s="28">
        <v>5.0772626931567331E-2</v>
      </c>
      <c r="J63" s="28">
        <v>0.29006622516556291</v>
      </c>
      <c r="K63" s="28">
        <v>8.5651214128035322E-2</v>
      </c>
      <c r="L63" s="28">
        <v>9.9779249448123622E-2</v>
      </c>
      <c r="M63" s="28">
        <v>0.14569536423841059</v>
      </c>
      <c r="N63" s="28">
        <v>4.2384105960264901E-2</v>
      </c>
      <c r="O63" s="28">
        <v>0.12317880794701987</v>
      </c>
      <c r="P63" s="28">
        <v>7.9470198675496692E-2</v>
      </c>
    </row>
    <row r="64" spans="1:16" ht="15" customHeight="1">
      <c r="A64" s="57"/>
      <c r="B64" s="25"/>
      <c r="C64" s="59" t="s">
        <v>11</v>
      </c>
      <c r="D64" s="29">
        <v>1187</v>
      </c>
      <c r="E64" s="30">
        <v>27</v>
      </c>
      <c r="F64" s="31">
        <v>12</v>
      </c>
      <c r="G64" s="31">
        <v>26</v>
      </c>
      <c r="H64" s="31">
        <v>50</v>
      </c>
      <c r="I64" s="31">
        <v>38</v>
      </c>
      <c r="J64" s="31">
        <v>357</v>
      </c>
      <c r="K64" s="31">
        <v>91</v>
      </c>
      <c r="L64" s="31">
        <v>117</v>
      </c>
      <c r="M64" s="31">
        <v>169</v>
      </c>
      <c r="N64" s="31">
        <v>43</v>
      </c>
      <c r="O64" s="31">
        <v>178</v>
      </c>
      <c r="P64" s="31">
        <v>79</v>
      </c>
    </row>
    <row r="65" spans="1:16" ht="15" customHeight="1">
      <c r="A65" s="57"/>
      <c r="B65" s="25"/>
      <c r="C65" s="60"/>
      <c r="D65" s="32">
        <v>1</v>
      </c>
      <c r="E65" s="27">
        <v>2.274641954507161E-2</v>
      </c>
      <c r="F65" s="28">
        <v>1.0109519797809604E-2</v>
      </c>
      <c r="G65" s="28">
        <v>2.1903959561920809E-2</v>
      </c>
      <c r="H65" s="28">
        <v>4.2122999157540017E-2</v>
      </c>
      <c r="I65" s="28">
        <v>3.201347935973041E-2</v>
      </c>
      <c r="J65" s="28">
        <v>0.30075821398483571</v>
      </c>
      <c r="K65" s="28">
        <v>7.6663858466722828E-2</v>
      </c>
      <c r="L65" s="28">
        <v>9.8567818028643645E-2</v>
      </c>
      <c r="M65" s="28">
        <v>0.14237573715248525</v>
      </c>
      <c r="N65" s="28">
        <v>3.6225779275484413E-2</v>
      </c>
      <c r="O65" s="28">
        <v>0.14995787700084245</v>
      </c>
      <c r="P65" s="28">
        <v>6.6554338668913221E-2</v>
      </c>
    </row>
    <row r="66" spans="1:16" ht="15" customHeight="1">
      <c r="A66" s="57"/>
      <c r="B66" s="25"/>
      <c r="C66" s="59" t="s">
        <v>18</v>
      </c>
      <c r="D66" s="29">
        <v>2539</v>
      </c>
      <c r="E66" s="30">
        <v>37</v>
      </c>
      <c r="F66" s="31">
        <v>24</v>
      </c>
      <c r="G66" s="31">
        <v>57</v>
      </c>
      <c r="H66" s="31">
        <v>107</v>
      </c>
      <c r="I66" s="31">
        <v>92</v>
      </c>
      <c r="J66" s="31">
        <v>781</v>
      </c>
      <c r="K66" s="31">
        <v>193</v>
      </c>
      <c r="L66" s="31">
        <v>241</v>
      </c>
      <c r="M66" s="31">
        <v>319</v>
      </c>
      <c r="N66" s="31">
        <v>90</v>
      </c>
      <c r="O66" s="31">
        <v>364</v>
      </c>
      <c r="P66" s="31">
        <v>234</v>
      </c>
    </row>
    <row r="67" spans="1:16" ht="15" customHeight="1">
      <c r="A67" s="57"/>
      <c r="B67" s="50"/>
      <c r="C67" s="70"/>
      <c r="D67" s="51">
        <v>1</v>
      </c>
      <c r="E67" s="52">
        <v>1.45726664040961E-2</v>
      </c>
      <c r="F67" s="53">
        <v>9.4525403702244975E-3</v>
      </c>
      <c r="G67" s="53">
        <v>2.2449783379283182E-2</v>
      </c>
      <c r="H67" s="53">
        <v>4.2142575817250887E-2</v>
      </c>
      <c r="I67" s="53">
        <v>3.6234738085860578E-2</v>
      </c>
      <c r="J67" s="53">
        <v>0.30760141788105555</v>
      </c>
      <c r="K67" s="53">
        <v>7.6014178810555333E-2</v>
      </c>
      <c r="L67" s="53">
        <v>9.4919259551004331E-2</v>
      </c>
      <c r="M67" s="53">
        <v>0.12564001575423395</v>
      </c>
      <c r="N67" s="53">
        <v>3.5447026388341865E-2</v>
      </c>
      <c r="O67" s="53">
        <v>0.14336352894840487</v>
      </c>
      <c r="P67" s="53">
        <v>9.216226860968886E-2</v>
      </c>
    </row>
    <row r="68" spans="1:16" ht="15" customHeight="1">
      <c r="A68" s="57"/>
      <c r="B68" s="25" t="s">
        <v>206</v>
      </c>
      <c r="C68" s="67" t="s">
        <v>233</v>
      </c>
      <c r="D68" s="22">
        <v>2952</v>
      </c>
      <c r="E68" s="23">
        <v>31</v>
      </c>
      <c r="F68" s="24">
        <v>21</v>
      </c>
      <c r="G68" s="24">
        <v>52</v>
      </c>
      <c r="H68" s="24">
        <v>103</v>
      </c>
      <c r="I68" s="24">
        <v>109</v>
      </c>
      <c r="J68" s="24">
        <v>852</v>
      </c>
      <c r="K68" s="24">
        <v>214</v>
      </c>
      <c r="L68" s="24">
        <v>304</v>
      </c>
      <c r="M68" s="24">
        <v>493</v>
      </c>
      <c r="N68" s="24">
        <v>141</v>
      </c>
      <c r="O68" s="24">
        <v>491</v>
      </c>
      <c r="P68" s="24">
        <v>141</v>
      </c>
    </row>
    <row r="69" spans="1:16" ht="15" customHeight="1">
      <c r="A69" s="57"/>
      <c r="B69" s="25"/>
      <c r="C69" s="60"/>
      <c r="D69" s="32">
        <v>1</v>
      </c>
      <c r="E69" s="27">
        <v>1.0501355013550135E-2</v>
      </c>
      <c r="F69" s="28">
        <v>7.1138211382113818E-3</v>
      </c>
      <c r="G69" s="28">
        <v>1.7615176151761516E-2</v>
      </c>
      <c r="H69" s="28">
        <v>3.4891598915989162E-2</v>
      </c>
      <c r="I69" s="28">
        <v>3.6924119241192412E-2</v>
      </c>
      <c r="J69" s="28">
        <v>0.2886178861788618</v>
      </c>
      <c r="K69" s="28">
        <v>7.2493224932249328E-2</v>
      </c>
      <c r="L69" s="28">
        <v>0.10298102981029811</v>
      </c>
      <c r="M69" s="28">
        <v>0.16700542005420055</v>
      </c>
      <c r="N69" s="28">
        <v>4.7764227642276426E-2</v>
      </c>
      <c r="O69" s="28">
        <v>0.16632791327913279</v>
      </c>
      <c r="P69" s="28">
        <v>4.7764227642276426E-2</v>
      </c>
    </row>
    <row r="70" spans="1:16" ht="15" customHeight="1">
      <c r="A70" s="57"/>
      <c r="B70" s="25"/>
      <c r="C70" s="59" t="s">
        <v>234</v>
      </c>
      <c r="D70" s="29">
        <v>2912</v>
      </c>
      <c r="E70" s="30">
        <v>45</v>
      </c>
      <c r="F70" s="31">
        <v>21</v>
      </c>
      <c r="G70" s="31">
        <v>48</v>
      </c>
      <c r="H70" s="31">
        <v>122</v>
      </c>
      <c r="I70" s="31">
        <v>121</v>
      </c>
      <c r="J70" s="31">
        <v>838</v>
      </c>
      <c r="K70" s="31">
        <v>247</v>
      </c>
      <c r="L70" s="31">
        <v>269</v>
      </c>
      <c r="M70" s="31">
        <v>477</v>
      </c>
      <c r="N70" s="31">
        <v>133</v>
      </c>
      <c r="O70" s="31">
        <v>444</v>
      </c>
      <c r="P70" s="31">
        <v>147</v>
      </c>
    </row>
    <row r="71" spans="1:16" ht="15" customHeight="1">
      <c r="A71" s="57"/>
      <c r="B71" s="25"/>
      <c r="C71" s="60"/>
      <c r="D71" s="32">
        <v>1</v>
      </c>
      <c r="E71" s="27">
        <v>1.5453296703296704E-2</v>
      </c>
      <c r="F71" s="28">
        <v>7.2115384615384619E-3</v>
      </c>
      <c r="G71" s="28">
        <v>1.6483516483516484E-2</v>
      </c>
      <c r="H71" s="28">
        <v>4.1895604395604392E-2</v>
      </c>
      <c r="I71" s="28">
        <v>4.15521978021978E-2</v>
      </c>
      <c r="J71" s="28">
        <v>0.28777472527472525</v>
      </c>
      <c r="K71" s="28">
        <v>8.4821428571428575E-2</v>
      </c>
      <c r="L71" s="28">
        <v>9.2376373626373631E-2</v>
      </c>
      <c r="M71" s="28">
        <v>0.16380494505494506</v>
      </c>
      <c r="N71" s="28">
        <v>4.567307692307692E-2</v>
      </c>
      <c r="O71" s="28">
        <v>0.15247252747252749</v>
      </c>
      <c r="P71" s="28">
        <v>5.0480769230769232E-2</v>
      </c>
    </row>
    <row r="72" spans="1:16" ht="15" customHeight="1">
      <c r="A72" s="57"/>
      <c r="B72" s="25"/>
      <c r="C72" s="59" t="s">
        <v>235</v>
      </c>
      <c r="D72" s="29">
        <v>3812</v>
      </c>
      <c r="E72" s="30">
        <v>33</v>
      </c>
      <c r="F72" s="31">
        <v>28</v>
      </c>
      <c r="G72" s="31">
        <v>64</v>
      </c>
      <c r="H72" s="31">
        <v>157</v>
      </c>
      <c r="I72" s="31">
        <v>139</v>
      </c>
      <c r="J72" s="31">
        <v>1091</v>
      </c>
      <c r="K72" s="31">
        <v>305</v>
      </c>
      <c r="L72" s="31">
        <v>412</v>
      </c>
      <c r="M72" s="31">
        <v>605</v>
      </c>
      <c r="N72" s="31">
        <v>173</v>
      </c>
      <c r="O72" s="31">
        <v>538</v>
      </c>
      <c r="P72" s="31">
        <v>267</v>
      </c>
    </row>
    <row r="73" spans="1:16" ht="15" customHeight="1">
      <c r="A73" s="57"/>
      <c r="B73" s="25"/>
      <c r="C73" s="60"/>
      <c r="D73" s="32">
        <v>1</v>
      </c>
      <c r="E73" s="27">
        <v>8.656873032528857E-3</v>
      </c>
      <c r="F73" s="28">
        <v>7.3452256033578172E-3</v>
      </c>
      <c r="G73" s="28">
        <v>1.6789087093389297E-2</v>
      </c>
      <c r="H73" s="28">
        <v>4.1185729275970619E-2</v>
      </c>
      <c r="I73" s="28">
        <v>3.6463798530954876E-2</v>
      </c>
      <c r="J73" s="28">
        <v>0.28620146904512067</v>
      </c>
      <c r="K73" s="28">
        <v>8.0010493179433373E-2</v>
      </c>
      <c r="L73" s="28">
        <v>0.1080797481636936</v>
      </c>
      <c r="M73" s="28">
        <v>0.15870933892969569</v>
      </c>
      <c r="N73" s="28">
        <v>4.5383001049317945E-2</v>
      </c>
      <c r="O73" s="28">
        <v>0.14113326337880377</v>
      </c>
      <c r="P73" s="28">
        <v>7.0041972717733478E-2</v>
      </c>
    </row>
    <row r="74" spans="1:16" ht="15" customHeight="1">
      <c r="A74" s="57"/>
      <c r="B74" s="25"/>
      <c r="C74" s="59" t="s">
        <v>236</v>
      </c>
      <c r="D74" s="29">
        <v>2750</v>
      </c>
      <c r="E74" s="30">
        <v>44</v>
      </c>
      <c r="F74" s="31">
        <v>23</v>
      </c>
      <c r="G74" s="31">
        <v>53</v>
      </c>
      <c r="H74" s="31">
        <v>110</v>
      </c>
      <c r="I74" s="31">
        <v>120</v>
      </c>
      <c r="J74" s="31">
        <v>794</v>
      </c>
      <c r="K74" s="31">
        <v>249</v>
      </c>
      <c r="L74" s="31">
        <v>286</v>
      </c>
      <c r="M74" s="31">
        <v>382</v>
      </c>
      <c r="N74" s="31">
        <v>91</v>
      </c>
      <c r="O74" s="31">
        <v>349</v>
      </c>
      <c r="P74" s="31">
        <v>249</v>
      </c>
    </row>
    <row r="75" spans="1:16" ht="15" customHeight="1">
      <c r="A75" s="57"/>
      <c r="B75" s="25"/>
      <c r="C75" s="60"/>
      <c r="D75" s="32">
        <v>1</v>
      </c>
      <c r="E75" s="27">
        <v>1.6E-2</v>
      </c>
      <c r="F75" s="28">
        <v>8.363636363636363E-3</v>
      </c>
      <c r="G75" s="28">
        <v>1.9272727272727271E-2</v>
      </c>
      <c r="H75" s="28">
        <v>0.04</v>
      </c>
      <c r="I75" s="28">
        <v>4.363636363636364E-2</v>
      </c>
      <c r="J75" s="28">
        <v>0.28872727272727272</v>
      </c>
      <c r="K75" s="28">
        <v>9.054545454545454E-2</v>
      </c>
      <c r="L75" s="28">
        <v>0.104</v>
      </c>
      <c r="M75" s="28">
        <v>0.1389090909090909</v>
      </c>
      <c r="N75" s="28">
        <v>3.3090909090909087E-2</v>
      </c>
      <c r="O75" s="28">
        <v>0.12690909090909092</v>
      </c>
      <c r="P75" s="28">
        <v>9.054545454545454E-2</v>
      </c>
    </row>
    <row r="76" spans="1:16" ht="15" customHeight="1">
      <c r="A76" s="57"/>
      <c r="B76" s="25"/>
      <c r="C76" s="59" t="s">
        <v>237</v>
      </c>
      <c r="D76" s="29">
        <v>1585</v>
      </c>
      <c r="E76" s="30">
        <v>21</v>
      </c>
      <c r="F76" s="31">
        <v>17</v>
      </c>
      <c r="G76" s="31">
        <v>31</v>
      </c>
      <c r="H76" s="31">
        <v>75</v>
      </c>
      <c r="I76" s="31">
        <v>65</v>
      </c>
      <c r="J76" s="31">
        <v>484</v>
      </c>
      <c r="K76" s="31">
        <v>118</v>
      </c>
      <c r="L76" s="31">
        <v>164</v>
      </c>
      <c r="M76" s="31">
        <v>179</v>
      </c>
      <c r="N76" s="31">
        <v>56</v>
      </c>
      <c r="O76" s="31">
        <v>190</v>
      </c>
      <c r="P76" s="31">
        <v>185</v>
      </c>
    </row>
    <row r="77" spans="1:16" ht="15" customHeight="1">
      <c r="A77" s="57"/>
      <c r="B77" s="25"/>
      <c r="C77" s="60"/>
      <c r="D77" s="32">
        <v>1</v>
      </c>
      <c r="E77" s="27">
        <v>1.3249211356466877E-2</v>
      </c>
      <c r="F77" s="28">
        <v>1.0725552050473186E-2</v>
      </c>
      <c r="G77" s="28">
        <v>1.9558359621451103E-2</v>
      </c>
      <c r="H77" s="28">
        <v>4.7318611987381701E-2</v>
      </c>
      <c r="I77" s="28">
        <v>4.1009463722397478E-2</v>
      </c>
      <c r="J77" s="28">
        <v>0.30536277602523659</v>
      </c>
      <c r="K77" s="28">
        <v>7.4447949526813884E-2</v>
      </c>
      <c r="L77" s="28">
        <v>0.10347003154574133</v>
      </c>
      <c r="M77" s="28">
        <v>0.11293375394321767</v>
      </c>
      <c r="N77" s="28">
        <v>3.533123028391167E-2</v>
      </c>
      <c r="O77" s="28">
        <v>0.11987381703470032</v>
      </c>
      <c r="P77" s="28">
        <v>0.1167192429022082</v>
      </c>
    </row>
    <row r="78" spans="1:16" ht="15" customHeight="1">
      <c r="A78" s="57"/>
      <c r="B78" s="25"/>
      <c r="C78" s="59" t="s">
        <v>238</v>
      </c>
      <c r="D78" s="29">
        <v>1329</v>
      </c>
      <c r="E78" s="30">
        <v>23</v>
      </c>
      <c r="F78" s="31">
        <v>19</v>
      </c>
      <c r="G78" s="31">
        <v>22</v>
      </c>
      <c r="H78" s="31">
        <v>55</v>
      </c>
      <c r="I78" s="31">
        <v>54</v>
      </c>
      <c r="J78" s="31">
        <v>362</v>
      </c>
      <c r="K78" s="31">
        <v>91</v>
      </c>
      <c r="L78" s="31">
        <v>126</v>
      </c>
      <c r="M78" s="31">
        <v>158</v>
      </c>
      <c r="N78" s="31">
        <v>57</v>
      </c>
      <c r="O78" s="31">
        <v>154</v>
      </c>
      <c r="P78" s="31">
        <v>208</v>
      </c>
    </row>
    <row r="79" spans="1:16" ht="15" customHeight="1">
      <c r="A79" s="57"/>
      <c r="B79" s="25"/>
      <c r="C79" s="60"/>
      <c r="D79" s="32">
        <v>1</v>
      </c>
      <c r="E79" s="27">
        <v>1.7306245297215951E-2</v>
      </c>
      <c r="F79" s="28">
        <v>1.4296463506395787E-2</v>
      </c>
      <c r="G79" s="28">
        <v>1.6553799849510911E-2</v>
      </c>
      <c r="H79" s="28">
        <v>4.1384499623777278E-2</v>
      </c>
      <c r="I79" s="28">
        <v>4.0632054176072234E-2</v>
      </c>
      <c r="J79" s="28">
        <v>0.27238525206922498</v>
      </c>
      <c r="K79" s="28">
        <v>6.847253574115876E-2</v>
      </c>
      <c r="L79" s="28">
        <v>9.480812641083522E-2</v>
      </c>
      <c r="M79" s="28">
        <v>0.11888638073739653</v>
      </c>
      <c r="N79" s="28">
        <v>4.2889390519187359E-2</v>
      </c>
      <c r="O79" s="28">
        <v>0.11587659894657637</v>
      </c>
      <c r="P79" s="28">
        <v>0.15650865312264861</v>
      </c>
    </row>
    <row r="80" spans="1:16" ht="15" customHeight="1">
      <c r="A80" s="57"/>
      <c r="B80" s="25"/>
      <c r="C80" s="59" t="s">
        <v>239</v>
      </c>
      <c r="D80" s="29">
        <v>686</v>
      </c>
      <c r="E80" s="30">
        <v>31</v>
      </c>
      <c r="F80" s="31">
        <v>9</v>
      </c>
      <c r="G80" s="31">
        <v>14</v>
      </c>
      <c r="H80" s="31">
        <v>28</v>
      </c>
      <c r="I80" s="31">
        <v>19</v>
      </c>
      <c r="J80" s="31">
        <v>176</v>
      </c>
      <c r="K80" s="31">
        <v>39</v>
      </c>
      <c r="L80" s="31">
        <v>47</v>
      </c>
      <c r="M80" s="31">
        <v>70</v>
      </c>
      <c r="N80" s="31">
        <v>22</v>
      </c>
      <c r="O80" s="31">
        <v>56</v>
      </c>
      <c r="P80" s="31">
        <v>175</v>
      </c>
    </row>
    <row r="81" spans="1:16" ht="15" customHeight="1">
      <c r="A81" s="57"/>
      <c r="B81" s="25"/>
      <c r="C81" s="60"/>
      <c r="D81" s="32">
        <v>1</v>
      </c>
      <c r="E81" s="27">
        <v>4.5189504373177841E-2</v>
      </c>
      <c r="F81" s="28">
        <v>1.3119533527696793E-2</v>
      </c>
      <c r="G81" s="28">
        <v>2.0408163265306121E-2</v>
      </c>
      <c r="H81" s="28">
        <v>4.0816326530612242E-2</v>
      </c>
      <c r="I81" s="28">
        <v>2.7696793002915453E-2</v>
      </c>
      <c r="J81" s="28">
        <v>0.2565597667638484</v>
      </c>
      <c r="K81" s="28">
        <v>5.6851311953352766E-2</v>
      </c>
      <c r="L81" s="28">
        <v>6.8513119533527692E-2</v>
      </c>
      <c r="M81" s="28">
        <v>0.10204081632653061</v>
      </c>
      <c r="N81" s="28">
        <v>3.2069970845481049E-2</v>
      </c>
      <c r="O81" s="28">
        <v>8.1632653061224483E-2</v>
      </c>
      <c r="P81" s="28">
        <v>0.25510204081632654</v>
      </c>
    </row>
    <row r="82" spans="1:16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</row>
    <row r="83" spans="1:16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</row>
    <row r="84" spans="1:16" ht="15" customHeight="1">
      <c r="A84" s="57"/>
      <c r="B84" s="25" t="s">
        <v>240</v>
      </c>
      <c r="C84" s="67" t="s">
        <v>241</v>
      </c>
      <c r="D84" s="22">
        <v>4187</v>
      </c>
      <c r="E84" s="23">
        <v>61</v>
      </c>
      <c r="F84" s="24">
        <v>35</v>
      </c>
      <c r="G84" s="24">
        <v>93</v>
      </c>
      <c r="H84" s="24">
        <v>185</v>
      </c>
      <c r="I84" s="24">
        <v>154</v>
      </c>
      <c r="J84" s="24">
        <v>1163</v>
      </c>
      <c r="K84" s="24">
        <v>343</v>
      </c>
      <c r="L84" s="24">
        <v>391</v>
      </c>
      <c r="M84" s="24">
        <v>700</v>
      </c>
      <c r="N84" s="24">
        <v>213</v>
      </c>
      <c r="O84" s="24">
        <v>651</v>
      </c>
      <c r="P84" s="24">
        <v>198</v>
      </c>
    </row>
    <row r="85" spans="1:16" ht="15" customHeight="1">
      <c r="A85" s="57"/>
      <c r="B85" s="25" t="s">
        <v>242</v>
      </c>
      <c r="C85" s="60"/>
      <c r="D85" s="32">
        <v>1</v>
      </c>
      <c r="E85" s="27">
        <v>1.4568903749701457E-2</v>
      </c>
      <c r="F85" s="28">
        <v>8.3592070695008361E-3</v>
      </c>
      <c r="G85" s="28">
        <v>2.2211607356102222E-2</v>
      </c>
      <c r="H85" s="28">
        <v>4.4184380224504417E-2</v>
      </c>
      <c r="I85" s="28">
        <v>3.678051110580368E-2</v>
      </c>
      <c r="J85" s="28">
        <v>0.2777645091951278</v>
      </c>
      <c r="K85" s="28">
        <v>8.1920229281108189E-2</v>
      </c>
      <c r="L85" s="28">
        <v>9.3384284690709335E-2</v>
      </c>
      <c r="M85" s="28">
        <v>0.16718414139001672</v>
      </c>
      <c r="N85" s="28">
        <v>5.0871745880105089E-2</v>
      </c>
      <c r="O85" s="28">
        <v>0.15548125149271555</v>
      </c>
      <c r="P85" s="28">
        <v>4.7289228564604727E-2</v>
      </c>
    </row>
    <row r="86" spans="1:16" ht="15" customHeight="1">
      <c r="A86" s="57"/>
      <c r="B86" s="25" t="s">
        <v>243</v>
      </c>
      <c r="C86" s="59" t="s">
        <v>244</v>
      </c>
      <c r="D86" s="29">
        <v>3737</v>
      </c>
      <c r="E86" s="30">
        <v>47</v>
      </c>
      <c r="F86" s="31">
        <v>33</v>
      </c>
      <c r="G86" s="31">
        <v>57</v>
      </c>
      <c r="H86" s="31">
        <v>151</v>
      </c>
      <c r="I86" s="31">
        <v>155</v>
      </c>
      <c r="J86" s="31">
        <v>1134</v>
      </c>
      <c r="K86" s="31">
        <v>320</v>
      </c>
      <c r="L86" s="31">
        <v>378</v>
      </c>
      <c r="M86" s="31">
        <v>577</v>
      </c>
      <c r="N86" s="31">
        <v>145</v>
      </c>
      <c r="O86" s="31">
        <v>518</v>
      </c>
      <c r="P86" s="31">
        <v>222</v>
      </c>
    </row>
    <row r="87" spans="1:16" ht="15" customHeight="1">
      <c r="A87" s="57"/>
      <c r="B87" s="25"/>
      <c r="C87" s="60"/>
      <c r="D87" s="32">
        <v>1</v>
      </c>
      <c r="E87" s="27">
        <v>1.2576933369012578E-2</v>
      </c>
      <c r="F87" s="28">
        <v>8.8306127910088312E-3</v>
      </c>
      <c r="G87" s="28">
        <v>1.5252876639015252E-2</v>
      </c>
      <c r="H87" s="28">
        <v>4.0406743377040408E-2</v>
      </c>
      <c r="I87" s="28">
        <v>4.1477120685041474E-2</v>
      </c>
      <c r="J87" s="28">
        <v>0.30345196681830344</v>
      </c>
      <c r="K87" s="28">
        <v>8.5630184640085635E-2</v>
      </c>
      <c r="L87" s="28">
        <v>0.10115065560610115</v>
      </c>
      <c r="M87" s="28">
        <v>0.15440192667915439</v>
      </c>
      <c r="N87" s="28">
        <v>3.8801177415038801E-2</v>
      </c>
      <c r="O87" s="28">
        <v>0.13861386138613863</v>
      </c>
      <c r="P87" s="28">
        <v>5.9405940594059403E-2</v>
      </c>
    </row>
    <row r="88" spans="1:16" ht="15" customHeight="1">
      <c r="A88" s="57"/>
      <c r="B88" s="25"/>
      <c r="C88" s="59" t="s">
        <v>245</v>
      </c>
      <c r="D88" s="29">
        <v>2220</v>
      </c>
      <c r="E88" s="30">
        <v>28</v>
      </c>
      <c r="F88" s="31">
        <v>18</v>
      </c>
      <c r="G88" s="31">
        <v>40</v>
      </c>
      <c r="H88" s="31">
        <v>93</v>
      </c>
      <c r="I88" s="31">
        <v>103</v>
      </c>
      <c r="J88" s="31">
        <v>622</v>
      </c>
      <c r="K88" s="31">
        <v>179</v>
      </c>
      <c r="L88" s="31">
        <v>256</v>
      </c>
      <c r="M88" s="31">
        <v>318</v>
      </c>
      <c r="N88" s="31">
        <v>87</v>
      </c>
      <c r="O88" s="31">
        <v>317</v>
      </c>
      <c r="P88" s="31">
        <v>159</v>
      </c>
    </row>
    <row r="89" spans="1:16" ht="15" customHeight="1">
      <c r="A89" s="57"/>
      <c r="B89" s="25"/>
      <c r="C89" s="60"/>
      <c r="D89" s="32">
        <v>1</v>
      </c>
      <c r="E89" s="27">
        <v>1.2612612612612612E-2</v>
      </c>
      <c r="F89" s="28">
        <v>8.1081081081081086E-3</v>
      </c>
      <c r="G89" s="28">
        <v>1.8018018018018018E-2</v>
      </c>
      <c r="H89" s="28">
        <v>4.1891891891891894E-2</v>
      </c>
      <c r="I89" s="28">
        <v>4.6396396396396394E-2</v>
      </c>
      <c r="J89" s="28">
        <v>0.2801801801801802</v>
      </c>
      <c r="K89" s="28">
        <v>8.0630630630630626E-2</v>
      </c>
      <c r="L89" s="28">
        <v>0.11531531531531532</v>
      </c>
      <c r="M89" s="28">
        <v>0.14324324324324325</v>
      </c>
      <c r="N89" s="28">
        <v>3.9189189189189191E-2</v>
      </c>
      <c r="O89" s="28">
        <v>0.14279279279279281</v>
      </c>
      <c r="P89" s="28">
        <v>7.1621621621621626E-2</v>
      </c>
    </row>
    <row r="90" spans="1:16" ht="15" customHeight="1">
      <c r="A90" s="57"/>
      <c r="B90" s="25"/>
      <c r="C90" s="59" t="s">
        <v>246</v>
      </c>
      <c r="D90" s="29">
        <v>3166</v>
      </c>
      <c r="E90" s="30">
        <v>36</v>
      </c>
      <c r="F90" s="31">
        <v>24</v>
      </c>
      <c r="G90" s="31">
        <v>53</v>
      </c>
      <c r="H90" s="31">
        <v>116</v>
      </c>
      <c r="I90" s="31">
        <v>124</v>
      </c>
      <c r="J90" s="31">
        <v>881</v>
      </c>
      <c r="K90" s="31">
        <v>236</v>
      </c>
      <c r="L90" s="31">
        <v>343</v>
      </c>
      <c r="M90" s="31">
        <v>469</v>
      </c>
      <c r="N90" s="31">
        <v>133</v>
      </c>
      <c r="O90" s="31">
        <v>439</v>
      </c>
      <c r="P90" s="31">
        <v>312</v>
      </c>
    </row>
    <row r="91" spans="1:16" ht="15" customHeight="1">
      <c r="A91" s="57"/>
      <c r="B91" s="25"/>
      <c r="C91" s="60"/>
      <c r="D91" s="32">
        <v>1</v>
      </c>
      <c r="E91" s="27">
        <v>1.1370814908401769E-2</v>
      </c>
      <c r="F91" s="28">
        <v>7.5805432722678458E-3</v>
      </c>
      <c r="G91" s="28">
        <v>1.6740366392924828E-2</v>
      </c>
      <c r="H91" s="28">
        <v>3.6639292482627921E-2</v>
      </c>
      <c r="I91" s="28">
        <v>3.9166140240050537E-2</v>
      </c>
      <c r="J91" s="28">
        <v>0.27826910928616549</v>
      </c>
      <c r="K91" s="28">
        <v>7.4542008843967153E-2</v>
      </c>
      <c r="L91" s="28">
        <v>0.10833859759949463</v>
      </c>
      <c r="M91" s="28">
        <v>0.14813644977890081</v>
      </c>
      <c r="N91" s="28">
        <v>4.2008843967150981E-2</v>
      </c>
      <c r="O91" s="28">
        <v>0.13866077068856603</v>
      </c>
      <c r="P91" s="28">
        <v>9.8547062539481992E-2</v>
      </c>
    </row>
    <row r="92" spans="1:16" ht="15" customHeight="1">
      <c r="A92" s="57"/>
      <c r="B92" s="25"/>
      <c r="C92" s="59" t="s">
        <v>247</v>
      </c>
      <c r="D92" s="29">
        <v>1639</v>
      </c>
      <c r="E92" s="30">
        <v>29</v>
      </c>
      <c r="F92" s="31">
        <v>19</v>
      </c>
      <c r="G92" s="31">
        <v>18</v>
      </c>
      <c r="H92" s="31">
        <v>65</v>
      </c>
      <c r="I92" s="31">
        <v>56</v>
      </c>
      <c r="J92" s="31">
        <v>484</v>
      </c>
      <c r="K92" s="31">
        <v>114</v>
      </c>
      <c r="L92" s="31">
        <v>153</v>
      </c>
      <c r="M92" s="31">
        <v>188</v>
      </c>
      <c r="N92" s="31">
        <v>57</v>
      </c>
      <c r="O92" s="31">
        <v>183</v>
      </c>
      <c r="P92" s="31">
        <v>273</v>
      </c>
    </row>
    <row r="93" spans="1:16" ht="15" customHeight="1">
      <c r="A93" s="57"/>
      <c r="B93" s="25"/>
      <c r="C93" s="60"/>
      <c r="D93" s="32">
        <v>1</v>
      </c>
      <c r="E93" s="27">
        <v>1.7693715680292862E-2</v>
      </c>
      <c r="F93" s="28">
        <v>1.1592434411226357E-2</v>
      </c>
      <c r="G93" s="28">
        <v>1.0982306284319707E-2</v>
      </c>
      <c r="H93" s="28">
        <v>3.9658328248932277E-2</v>
      </c>
      <c r="I93" s="28">
        <v>3.4167175106772425E-2</v>
      </c>
      <c r="J93" s="28">
        <v>0.29530201342281881</v>
      </c>
      <c r="K93" s="28">
        <v>6.9554606467358143E-2</v>
      </c>
      <c r="L93" s="28">
        <v>9.3349603416717511E-2</v>
      </c>
      <c r="M93" s="28">
        <v>0.11470408785845028</v>
      </c>
      <c r="N93" s="28">
        <v>3.4777303233679072E-2</v>
      </c>
      <c r="O93" s="28">
        <v>0.11165344722391703</v>
      </c>
      <c r="P93" s="28">
        <v>0.16656497864551556</v>
      </c>
    </row>
    <row r="94" spans="1:16" ht="15" customHeight="1">
      <c r="A94" s="57"/>
      <c r="B94" s="25"/>
      <c r="C94" s="59" t="s">
        <v>248</v>
      </c>
      <c r="D94" s="29">
        <v>403</v>
      </c>
      <c r="E94" s="30">
        <v>9</v>
      </c>
      <c r="F94" s="31">
        <v>1</v>
      </c>
      <c r="G94" s="31">
        <v>6</v>
      </c>
      <c r="H94" s="31">
        <v>14</v>
      </c>
      <c r="I94" s="31">
        <v>13</v>
      </c>
      <c r="J94" s="31">
        <v>130</v>
      </c>
      <c r="K94" s="31">
        <v>30</v>
      </c>
      <c r="L94" s="31">
        <v>34</v>
      </c>
      <c r="M94" s="31">
        <v>50</v>
      </c>
      <c r="N94" s="31">
        <v>14</v>
      </c>
      <c r="O94" s="31">
        <v>37</v>
      </c>
      <c r="P94" s="31">
        <v>65</v>
      </c>
    </row>
    <row r="95" spans="1:16" ht="15" customHeight="1">
      <c r="A95" s="57"/>
      <c r="B95" s="25"/>
      <c r="C95" s="60"/>
      <c r="D95" s="32">
        <v>1</v>
      </c>
      <c r="E95" s="27">
        <v>2.2332506203473945E-2</v>
      </c>
      <c r="F95" s="28">
        <v>2.4813895781637717E-3</v>
      </c>
      <c r="G95" s="28">
        <v>1.488833746898263E-2</v>
      </c>
      <c r="H95" s="28">
        <v>3.4739454094292806E-2</v>
      </c>
      <c r="I95" s="28">
        <v>3.2258064516129031E-2</v>
      </c>
      <c r="J95" s="28">
        <v>0.32258064516129031</v>
      </c>
      <c r="K95" s="28">
        <v>7.4441687344913146E-2</v>
      </c>
      <c r="L95" s="28">
        <v>8.4367245657568243E-2</v>
      </c>
      <c r="M95" s="28">
        <v>0.12406947890818859</v>
      </c>
      <c r="N95" s="28">
        <v>3.4739454094292806E-2</v>
      </c>
      <c r="O95" s="28">
        <v>9.1811414392059559E-2</v>
      </c>
      <c r="P95" s="28">
        <v>0.16129032258064516</v>
      </c>
    </row>
    <row r="96" spans="1:16" ht="15" customHeight="1">
      <c r="A96" s="57"/>
      <c r="B96" s="25"/>
      <c r="C96" s="59" t="s">
        <v>249</v>
      </c>
      <c r="D96" s="29">
        <v>373</v>
      </c>
      <c r="E96" s="30">
        <v>14</v>
      </c>
      <c r="F96" s="31">
        <v>8</v>
      </c>
      <c r="G96" s="31">
        <v>7</v>
      </c>
      <c r="H96" s="31">
        <v>11</v>
      </c>
      <c r="I96" s="31">
        <v>9</v>
      </c>
      <c r="J96" s="31">
        <v>95</v>
      </c>
      <c r="K96" s="31">
        <v>22</v>
      </c>
      <c r="L96" s="31">
        <v>28</v>
      </c>
      <c r="M96" s="31">
        <v>31</v>
      </c>
      <c r="N96" s="31">
        <v>12</v>
      </c>
      <c r="O96" s="31">
        <v>32</v>
      </c>
      <c r="P96" s="31">
        <v>104</v>
      </c>
    </row>
    <row r="97" spans="1:16" ht="15" customHeight="1">
      <c r="A97" s="57"/>
      <c r="B97" s="25"/>
      <c r="C97" s="60"/>
      <c r="D97" s="32">
        <v>1</v>
      </c>
      <c r="E97" s="27">
        <v>3.7533512064343161E-2</v>
      </c>
      <c r="F97" s="28">
        <v>2.1447721179624665E-2</v>
      </c>
      <c r="G97" s="28">
        <v>1.876675603217158E-2</v>
      </c>
      <c r="H97" s="28">
        <v>2.9490616621983913E-2</v>
      </c>
      <c r="I97" s="28">
        <v>2.4128686327077747E-2</v>
      </c>
      <c r="J97" s="28">
        <v>0.2546916890080429</v>
      </c>
      <c r="K97" s="28">
        <v>5.8981233243967826E-2</v>
      </c>
      <c r="L97" s="28">
        <v>7.5067024128686322E-2</v>
      </c>
      <c r="M97" s="28">
        <v>8.3109919571045576E-2</v>
      </c>
      <c r="N97" s="28">
        <v>3.2171581769436998E-2</v>
      </c>
      <c r="O97" s="28">
        <v>8.5790884718498661E-2</v>
      </c>
      <c r="P97" s="28">
        <v>0.27882037533512066</v>
      </c>
    </row>
    <row r="98" spans="1:16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2</v>
      </c>
      <c r="H98" s="31">
        <v>1</v>
      </c>
      <c r="I98" s="31">
        <v>2</v>
      </c>
      <c r="J98" s="31">
        <v>9</v>
      </c>
      <c r="K98" s="31">
        <v>0</v>
      </c>
      <c r="L98" s="31">
        <v>2</v>
      </c>
      <c r="M98" s="31">
        <v>3</v>
      </c>
      <c r="N98" s="31">
        <v>0</v>
      </c>
      <c r="O98" s="31">
        <v>1</v>
      </c>
      <c r="P98" s="31">
        <v>7</v>
      </c>
    </row>
    <row r="99" spans="1:16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7.1428571428571425E-2</v>
      </c>
      <c r="H99" s="28">
        <v>3.5714285714285712E-2</v>
      </c>
      <c r="I99" s="28">
        <v>7.1428571428571425E-2</v>
      </c>
      <c r="J99" s="28">
        <v>0.32142857142857145</v>
      </c>
      <c r="K99" s="28">
        <v>0</v>
      </c>
      <c r="L99" s="28">
        <v>7.1428571428571425E-2</v>
      </c>
      <c r="M99" s="28">
        <v>0.10714285714285714</v>
      </c>
      <c r="N99" s="28">
        <v>0</v>
      </c>
      <c r="O99" s="28">
        <v>3.5714285714285712E-2</v>
      </c>
      <c r="P99" s="28">
        <v>0.25</v>
      </c>
    </row>
    <row r="100" spans="1:16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1</v>
      </c>
      <c r="P100" s="31">
        <v>0</v>
      </c>
    </row>
    <row r="101" spans="1:16" ht="15" customHeight="1">
      <c r="A101" s="57"/>
      <c r="B101" s="50"/>
      <c r="C101" s="70"/>
      <c r="D101" s="51">
        <v>1</v>
      </c>
      <c r="E101" s="52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1</v>
      </c>
      <c r="P101" s="53">
        <v>0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P9">
    <cfRule type="top10" dxfId="229" priority="56" rank="1"/>
  </conditionalFormatting>
  <conditionalFormatting sqref="E67:P67">
    <cfRule type="top10" dxfId="228" priority="49" rank="1"/>
  </conditionalFormatting>
  <conditionalFormatting sqref="E65:P65">
    <cfRule type="top10" dxfId="227" priority="48" rank="1"/>
  </conditionalFormatting>
  <conditionalFormatting sqref="E63:P63">
    <cfRule type="top10" dxfId="226" priority="47" rank="1"/>
  </conditionalFormatting>
  <conditionalFormatting sqref="E61:P61">
    <cfRule type="top10" dxfId="225" priority="46" rank="1"/>
  </conditionalFormatting>
  <conditionalFormatting sqref="E59:P59">
    <cfRule type="top10" dxfId="224" priority="45" rank="1"/>
  </conditionalFormatting>
  <conditionalFormatting sqref="E57:P57">
    <cfRule type="top10" dxfId="223" priority="44" rank="1"/>
  </conditionalFormatting>
  <conditionalFormatting sqref="E55:P55">
    <cfRule type="top10" dxfId="222" priority="43" rank="1"/>
  </conditionalFormatting>
  <conditionalFormatting sqref="E53:P53">
    <cfRule type="top10" dxfId="221" priority="42" rank="1"/>
  </conditionalFormatting>
  <conditionalFormatting sqref="E51:P51">
    <cfRule type="top10" dxfId="220" priority="41" rank="1"/>
  </conditionalFormatting>
  <conditionalFormatting sqref="E49:P49">
    <cfRule type="top10" dxfId="219" priority="40" rank="1"/>
  </conditionalFormatting>
  <conditionalFormatting sqref="E47:P47">
    <cfRule type="top10" dxfId="218" priority="39" rank="1"/>
  </conditionalFormatting>
  <conditionalFormatting sqref="E45:P45">
    <cfRule type="top10" dxfId="217" priority="38" rank="1"/>
  </conditionalFormatting>
  <conditionalFormatting sqref="E43:P43">
    <cfRule type="top10" dxfId="216" priority="37" rank="1"/>
  </conditionalFormatting>
  <conditionalFormatting sqref="E41:P41">
    <cfRule type="top10" dxfId="215" priority="36" rank="1"/>
  </conditionalFormatting>
  <conditionalFormatting sqref="E39:P39">
    <cfRule type="top10" dxfId="214" priority="35" rank="1"/>
  </conditionalFormatting>
  <conditionalFormatting sqref="E37:P37">
    <cfRule type="top10" dxfId="213" priority="34" rank="1"/>
  </conditionalFormatting>
  <conditionalFormatting sqref="E35:P35">
    <cfRule type="top10" dxfId="212" priority="32" rank="1"/>
  </conditionalFormatting>
  <conditionalFormatting sqref="E33:P33">
    <cfRule type="top10" dxfId="211" priority="31" rank="1"/>
  </conditionalFormatting>
  <conditionalFormatting sqref="E31:P31">
    <cfRule type="top10" dxfId="210" priority="30" rank="1"/>
  </conditionalFormatting>
  <conditionalFormatting sqref="E29:P29">
    <cfRule type="top10" dxfId="209" priority="29" rank="1"/>
  </conditionalFormatting>
  <conditionalFormatting sqref="E27:P27">
    <cfRule type="top10" dxfId="208" priority="28" rank="1"/>
  </conditionalFormatting>
  <conditionalFormatting sqref="E21:P21">
    <cfRule type="top10" dxfId="207" priority="27" rank="1"/>
  </conditionalFormatting>
  <conditionalFormatting sqref="E19:P19">
    <cfRule type="top10" dxfId="206" priority="26" rank="1"/>
  </conditionalFormatting>
  <conditionalFormatting sqref="E17:P17">
    <cfRule type="top10" dxfId="205" priority="25" rank="1"/>
  </conditionalFormatting>
  <conditionalFormatting sqref="E15:P15">
    <cfRule type="top10" dxfId="204" priority="24" rank="1"/>
  </conditionalFormatting>
  <conditionalFormatting sqref="E13:P13">
    <cfRule type="top10" dxfId="203" priority="23" rank="1"/>
  </conditionalFormatting>
  <conditionalFormatting sqref="E11:P11">
    <cfRule type="top10" dxfId="202" priority="22" rank="1"/>
  </conditionalFormatting>
  <conditionalFormatting sqref="E23:P23">
    <cfRule type="top10" dxfId="201" priority="21" rank="1"/>
  </conditionalFormatting>
  <conditionalFormatting sqref="E25:P25">
    <cfRule type="top10" dxfId="200" priority="20" rank="1"/>
  </conditionalFormatting>
  <conditionalFormatting sqref="E81:P81">
    <cfRule type="top10" dxfId="199" priority="17" rank="1"/>
  </conditionalFormatting>
  <conditionalFormatting sqref="E79:P79">
    <cfRule type="top10" dxfId="198" priority="16" rank="1"/>
  </conditionalFormatting>
  <conditionalFormatting sqref="E77:P77">
    <cfRule type="top10" dxfId="197" priority="15" rank="1"/>
  </conditionalFormatting>
  <conditionalFormatting sqref="E75:P75">
    <cfRule type="top10" dxfId="196" priority="14" rank="1"/>
  </conditionalFormatting>
  <conditionalFormatting sqref="E73:P73">
    <cfRule type="top10" dxfId="195" priority="13" rank="1"/>
  </conditionalFormatting>
  <conditionalFormatting sqref="E71:P71">
    <cfRule type="top10" dxfId="194" priority="12" rank="1"/>
  </conditionalFormatting>
  <conditionalFormatting sqref="E69:P69">
    <cfRule type="top10" dxfId="193" priority="11" rank="1"/>
  </conditionalFormatting>
  <conditionalFormatting sqref="E101:P101">
    <cfRule type="top10" dxfId="192" priority="9" rank="1"/>
  </conditionalFormatting>
  <conditionalFormatting sqref="E99:P99">
    <cfRule type="top10" dxfId="191" priority="8" rank="1"/>
  </conditionalFormatting>
  <conditionalFormatting sqref="E97:P97">
    <cfRule type="top10" dxfId="190" priority="7" rank="1"/>
  </conditionalFormatting>
  <conditionalFormatting sqref="E95:P95">
    <cfRule type="top10" dxfId="189" priority="6" rank="1"/>
  </conditionalFormatting>
  <conditionalFormatting sqref="E93:P93">
    <cfRule type="top10" dxfId="188" priority="5" rank="1"/>
  </conditionalFormatting>
  <conditionalFormatting sqref="E91:P91">
    <cfRule type="top10" dxfId="187" priority="4" rank="1"/>
  </conditionalFormatting>
  <conditionalFormatting sqref="E89:P89">
    <cfRule type="top10" dxfId="186" priority="3" rank="1"/>
  </conditionalFormatting>
  <conditionalFormatting sqref="E87:P87">
    <cfRule type="top10" dxfId="185" priority="2" rank="1"/>
  </conditionalFormatting>
  <conditionalFormatting sqref="E85:P85">
    <cfRule type="top10" dxfId="18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320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7493</v>
      </c>
      <c r="F8" s="17">
        <v>7623</v>
      </c>
      <c r="G8" s="17">
        <v>1042</v>
      </c>
    </row>
    <row r="9" spans="1:16384" ht="15" customHeight="1">
      <c r="A9" s="57"/>
      <c r="B9" s="64"/>
      <c r="C9" s="65"/>
      <c r="D9" s="18">
        <v>1</v>
      </c>
      <c r="E9" s="19">
        <v>0.46373313528902094</v>
      </c>
      <c r="F9" s="20">
        <v>0.47177868548087637</v>
      </c>
      <c r="G9" s="20">
        <v>6.4488179230102735E-2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2247</v>
      </c>
      <c r="F10" s="24">
        <v>2373</v>
      </c>
      <c r="G10" s="24">
        <v>372</v>
      </c>
    </row>
    <row r="11" spans="1:16384" ht="15" customHeight="1">
      <c r="A11" s="57"/>
      <c r="B11" s="25"/>
      <c r="C11" s="60"/>
      <c r="D11" s="26">
        <v>1</v>
      </c>
      <c r="E11" s="27">
        <v>0.45012019230769229</v>
      </c>
      <c r="F11" s="28">
        <v>0.47536057692307693</v>
      </c>
      <c r="G11" s="28">
        <v>7.4519230769230768E-2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5165</v>
      </c>
      <c r="F12" s="31">
        <v>5086</v>
      </c>
      <c r="G12" s="31">
        <v>658</v>
      </c>
    </row>
    <row r="13" spans="1:16384" ht="15" customHeight="1">
      <c r="A13" s="57"/>
      <c r="B13" s="50"/>
      <c r="C13" s="70"/>
      <c r="D13" s="51">
        <v>1</v>
      </c>
      <c r="E13" s="52">
        <v>0.47346227885232378</v>
      </c>
      <c r="F13" s="53">
        <v>0.46622055183793198</v>
      </c>
      <c r="G13" s="53">
        <v>6.0317169309744248E-2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206</v>
      </c>
      <c r="F14" s="24">
        <v>137</v>
      </c>
      <c r="G14" s="24">
        <v>18</v>
      </c>
    </row>
    <row r="15" spans="1:16384" ht="15" customHeight="1">
      <c r="A15" s="57"/>
      <c r="B15" s="25"/>
      <c r="C15" s="60"/>
      <c r="D15" s="32">
        <v>1</v>
      </c>
      <c r="E15" s="27">
        <v>0.5706371191135734</v>
      </c>
      <c r="F15" s="28">
        <v>0.37950138504155123</v>
      </c>
      <c r="G15" s="28">
        <v>4.9861495844875349E-2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353</v>
      </c>
      <c r="F16" s="31">
        <v>290</v>
      </c>
      <c r="G16" s="31">
        <v>52</v>
      </c>
    </row>
    <row r="17" spans="1:7" ht="15" customHeight="1">
      <c r="A17" s="57"/>
      <c r="B17" s="25"/>
      <c r="C17" s="60"/>
      <c r="D17" s="32">
        <v>1</v>
      </c>
      <c r="E17" s="27">
        <v>0.50791366906474822</v>
      </c>
      <c r="F17" s="28">
        <v>0.41726618705035973</v>
      </c>
      <c r="G17" s="28">
        <v>7.4820143884892082E-2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448</v>
      </c>
      <c r="F18" s="31">
        <v>370</v>
      </c>
      <c r="G18" s="31">
        <v>49</v>
      </c>
    </row>
    <row r="19" spans="1:7" ht="15" customHeight="1">
      <c r="A19" s="57"/>
      <c r="B19" s="25"/>
      <c r="C19" s="60"/>
      <c r="D19" s="32">
        <v>1</v>
      </c>
      <c r="E19" s="27">
        <v>0.51672433679354091</v>
      </c>
      <c r="F19" s="28">
        <v>0.42675893886966554</v>
      </c>
      <c r="G19" s="28">
        <v>5.6516724336793542E-2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880</v>
      </c>
      <c r="F20" s="31">
        <v>765</v>
      </c>
      <c r="G20" s="31">
        <v>104</v>
      </c>
    </row>
    <row r="21" spans="1:7" ht="15" customHeight="1">
      <c r="A21" s="57"/>
      <c r="B21" s="25"/>
      <c r="C21" s="60"/>
      <c r="D21" s="32">
        <v>1</v>
      </c>
      <c r="E21" s="27">
        <v>0.50314465408805031</v>
      </c>
      <c r="F21" s="28">
        <v>0.43739279588336194</v>
      </c>
      <c r="G21" s="28">
        <v>5.9462550028587767E-2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1733</v>
      </c>
      <c r="F22" s="31">
        <v>1610</v>
      </c>
      <c r="G22" s="31">
        <v>221</v>
      </c>
    </row>
    <row r="23" spans="1:7" ht="15" customHeight="1">
      <c r="A23" s="57"/>
      <c r="B23" s="25"/>
      <c r="C23" s="60"/>
      <c r="D23" s="26">
        <v>1</v>
      </c>
      <c r="E23" s="27">
        <v>0.48625140291806956</v>
      </c>
      <c r="F23" s="28">
        <v>0.45173961840628507</v>
      </c>
      <c r="G23" s="28">
        <v>6.2008978675645345E-2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2126</v>
      </c>
      <c r="F24" s="31">
        <v>2303</v>
      </c>
      <c r="G24" s="31">
        <v>287</v>
      </c>
    </row>
    <row r="25" spans="1:7" ht="15" customHeight="1">
      <c r="A25" s="57"/>
      <c r="B25" s="25"/>
      <c r="C25" s="60"/>
      <c r="D25" s="26">
        <v>1</v>
      </c>
      <c r="E25" s="27">
        <v>0.45080576759966073</v>
      </c>
      <c r="F25" s="28">
        <v>0.48833757421543683</v>
      </c>
      <c r="G25" s="28">
        <v>6.0856658184902462E-2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1634</v>
      </c>
      <c r="F26" s="31">
        <v>1961</v>
      </c>
      <c r="G26" s="31">
        <v>287</v>
      </c>
    </row>
    <row r="27" spans="1:7" ht="15" customHeight="1">
      <c r="A27" s="57"/>
      <c r="B27" s="50"/>
      <c r="C27" s="70"/>
      <c r="D27" s="51">
        <v>1</v>
      </c>
      <c r="E27" s="52">
        <v>0.4209170530654302</v>
      </c>
      <c r="F27" s="53">
        <v>0.50515198351365276</v>
      </c>
      <c r="G27" s="53">
        <v>7.3930963420917054E-2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2628</v>
      </c>
      <c r="F28" s="24">
        <v>2667</v>
      </c>
      <c r="G28" s="24">
        <v>259</v>
      </c>
    </row>
    <row r="29" spans="1:7" ht="15" customHeight="1">
      <c r="A29" s="57"/>
      <c r="B29" s="25"/>
      <c r="C29" s="60"/>
      <c r="D29" s="32">
        <v>1</v>
      </c>
      <c r="E29" s="27">
        <v>0.47317248829672309</v>
      </c>
      <c r="F29" s="28">
        <v>0.48019445444724523</v>
      </c>
      <c r="G29" s="28">
        <v>4.6633057256031687E-2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1920</v>
      </c>
      <c r="F30" s="31">
        <v>1868</v>
      </c>
      <c r="G30" s="31">
        <v>260</v>
      </c>
    </row>
    <row r="31" spans="1:7" ht="15" customHeight="1">
      <c r="A31" s="57"/>
      <c r="B31" s="25"/>
      <c r="C31" s="60"/>
      <c r="D31" s="32">
        <v>1</v>
      </c>
      <c r="E31" s="27">
        <v>0.4743083003952569</v>
      </c>
      <c r="F31" s="28">
        <v>0.46146245059288538</v>
      </c>
      <c r="G31" s="28">
        <v>6.4229249011857711E-2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188</v>
      </c>
      <c r="F32" s="31">
        <v>163</v>
      </c>
      <c r="G32" s="31">
        <v>27</v>
      </c>
    </row>
    <row r="33" spans="1:7" ht="15" customHeight="1">
      <c r="A33" s="57"/>
      <c r="B33" s="25"/>
      <c r="C33" s="60"/>
      <c r="D33" s="32">
        <v>1</v>
      </c>
      <c r="E33" s="27">
        <v>0.49735449735449733</v>
      </c>
      <c r="F33" s="28">
        <v>0.43121693121693122</v>
      </c>
      <c r="G33" s="28">
        <v>7.1428571428571425E-2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1392</v>
      </c>
      <c r="F34" s="31">
        <v>1541</v>
      </c>
      <c r="G34" s="31">
        <v>186</v>
      </c>
    </row>
    <row r="35" spans="1:7" ht="15" customHeight="1">
      <c r="A35" s="57"/>
      <c r="B35" s="50"/>
      <c r="C35" s="70"/>
      <c r="D35" s="51">
        <v>1</v>
      </c>
      <c r="E35" s="52">
        <v>0.44629689002885542</v>
      </c>
      <c r="F35" s="53">
        <v>0.49406861173453032</v>
      </c>
      <c r="G35" s="53">
        <v>5.9634498236614299E-2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452</v>
      </c>
      <c r="F36" s="24">
        <v>710</v>
      </c>
      <c r="G36" s="24">
        <v>43</v>
      </c>
    </row>
    <row r="37" spans="1:7" ht="15" customHeight="1">
      <c r="A37" s="57"/>
      <c r="B37" s="25"/>
      <c r="C37" s="60"/>
      <c r="D37" s="32">
        <v>1</v>
      </c>
      <c r="E37" s="27">
        <v>0.37510373443983402</v>
      </c>
      <c r="F37" s="28">
        <v>0.58921161825726143</v>
      </c>
      <c r="G37" s="28">
        <v>3.5684647302904562E-2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800</v>
      </c>
      <c r="F38" s="31">
        <v>652</v>
      </c>
      <c r="G38" s="31">
        <v>94</v>
      </c>
    </row>
    <row r="39" spans="1:7" ht="15" customHeight="1">
      <c r="A39" s="57"/>
      <c r="B39" s="25"/>
      <c r="C39" s="60"/>
      <c r="D39" s="32">
        <v>1</v>
      </c>
      <c r="E39" s="27">
        <v>0.51746442432082795</v>
      </c>
      <c r="F39" s="28">
        <v>0.42173350582147479</v>
      </c>
      <c r="G39" s="28">
        <v>6.0802069857697282E-2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5981</v>
      </c>
      <c r="F40" s="31">
        <v>6000</v>
      </c>
      <c r="G40" s="31">
        <v>798</v>
      </c>
    </row>
    <row r="41" spans="1:7" ht="15" customHeight="1">
      <c r="A41" s="57"/>
      <c r="B41" s="50"/>
      <c r="C41" s="70"/>
      <c r="D41" s="51">
        <v>1</v>
      </c>
      <c r="E41" s="52">
        <v>0.46803349244854842</v>
      </c>
      <c r="F41" s="53">
        <v>0.46952030675326706</v>
      </c>
      <c r="G41" s="53">
        <v>6.2446200798184519E-2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103</v>
      </c>
      <c r="F42" s="38">
        <v>386</v>
      </c>
      <c r="G42" s="38">
        <v>8</v>
      </c>
    </row>
    <row r="43" spans="1:7" ht="15" customHeight="1">
      <c r="A43" s="57"/>
      <c r="B43" s="25"/>
      <c r="C43" s="60"/>
      <c r="D43" s="32">
        <v>1</v>
      </c>
      <c r="E43" s="27">
        <v>0.20724346076458752</v>
      </c>
      <c r="F43" s="28">
        <v>0.77665995975855129</v>
      </c>
      <c r="G43" s="28">
        <v>1.6096579476861168E-2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2812</v>
      </c>
      <c r="F44" s="40">
        <v>5000</v>
      </c>
      <c r="G44" s="40">
        <v>335</v>
      </c>
    </row>
    <row r="45" spans="1:7" ht="15" customHeight="1">
      <c r="A45" s="57"/>
      <c r="B45" s="25"/>
      <c r="C45" s="60"/>
      <c r="D45" s="32">
        <v>1</v>
      </c>
      <c r="E45" s="27">
        <v>0.34515772677059042</v>
      </c>
      <c r="F45" s="28">
        <v>0.61372284276420763</v>
      </c>
      <c r="G45" s="28">
        <v>4.1119430465201917E-2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3163</v>
      </c>
      <c r="F46" s="40">
        <v>1803</v>
      </c>
      <c r="G46" s="40">
        <v>231</v>
      </c>
    </row>
    <row r="47" spans="1:7" ht="15" customHeight="1">
      <c r="A47" s="57"/>
      <c r="B47" s="25"/>
      <c r="C47" s="60"/>
      <c r="D47" s="32">
        <v>1</v>
      </c>
      <c r="E47" s="27">
        <v>0.60862035789878777</v>
      </c>
      <c r="F47" s="28">
        <v>0.34693092168558781</v>
      </c>
      <c r="G47" s="28">
        <v>4.44487204156244E-2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1339</v>
      </c>
      <c r="F48" s="40">
        <v>375</v>
      </c>
      <c r="G48" s="40">
        <v>144</v>
      </c>
    </row>
    <row r="49" spans="1:7" ht="15" customHeight="1">
      <c r="A49" s="57"/>
      <c r="B49" s="50"/>
      <c r="C49" s="70"/>
      <c r="D49" s="51">
        <v>1</v>
      </c>
      <c r="E49" s="52">
        <v>0.72066738428417654</v>
      </c>
      <c r="F49" s="53">
        <v>0.20182992465016147</v>
      </c>
      <c r="G49" s="53">
        <v>7.7502691065662002E-2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1414</v>
      </c>
      <c r="F50" s="24">
        <v>1217</v>
      </c>
      <c r="G50" s="24">
        <v>220</v>
      </c>
    </row>
    <row r="51" spans="1:7" ht="15" customHeight="1">
      <c r="A51" s="57"/>
      <c r="B51" s="25"/>
      <c r="C51" s="60"/>
      <c r="D51" s="32">
        <v>1</v>
      </c>
      <c r="E51" s="27">
        <v>0.49596632760434933</v>
      </c>
      <c r="F51" s="28">
        <v>0.4268677656962469</v>
      </c>
      <c r="G51" s="28">
        <v>7.7165906699403722E-2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848</v>
      </c>
      <c r="F52" s="31">
        <v>1070</v>
      </c>
      <c r="G52" s="31">
        <v>57</v>
      </c>
    </row>
    <row r="53" spans="1:7" ht="15" customHeight="1">
      <c r="A53" s="57"/>
      <c r="B53" s="25"/>
      <c r="C53" s="60"/>
      <c r="D53" s="32">
        <v>1</v>
      </c>
      <c r="E53" s="27">
        <v>0.42936708860759493</v>
      </c>
      <c r="F53" s="28">
        <v>0.54177215189873418</v>
      </c>
      <c r="G53" s="28">
        <v>2.8860759493670885E-2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491</v>
      </c>
      <c r="F54" s="31">
        <v>365</v>
      </c>
      <c r="G54" s="31">
        <v>67</v>
      </c>
    </row>
    <row r="55" spans="1:7" ht="15" customHeight="1">
      <c r="A55" s="57"/>
      <c r="B55" s="25"/>
      <c r="C55" s="60"/>
      <c r="D55" s="32">
        <v>1</v>
      </c>
      <c r="E55" s="27">
        <v>0.53196099674972919</v>
      </c>
      <c r="F55" s="28">
        <v>0.39544962080173346</v>
      </c>
      <c r="G55" s="28">
        <v>7.2589382448537382E-2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591</v>
      </c>
      <c r="F56" s="31">
        <v>551</v>
      </c>
      <c r="G56" s="31">
        <v>73</v>
      </c>
    </row>
    <row r="57" spans="1:7" ht="15" customHeight="1">
      <c r="A57" s="57"/>
      <c r="B57" s="25"/>
      <c r="C57" s="60"/>
      <c r="D57" s="32">
        <v>1</v>
      </c>
      <c r="E57" s="27">
        <v>0.48641975308641977</v>
      </c>
      <c r="F57" s="28">
        <v>0.45349794238683128</v>
      </c>
      <c r="G57" s="28">
        <v>6.0082304526748974E-2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1049</v>
      </c>
      <c r="F58" s="31">
        <v>818</v>
      </c>
      <c r="G58" s="31">
        <v>195</v>
      </c>
    </row>
    <row r="59" spans="1:7" ht="15" customHeight="1">
      <c r="A59" s="57"/>
      <c r="B59" s="25"/>
      <c r="C59" s="60"/>
      <c r="D59" s="32">
        <v>1</v>
      </c>
      <c r="E59" s="27">
        <v>0.50872938894277397</v>
      </c>
      <c r="F59" s="28">
        <v>0.39670223084384093</v>
      </c>
      <c r="G59" s="28">
        <v>9.4568380213385067E-2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451</v>
      </c>
      <c r="F60" s="31">
        <v>636</v>
      </c>
      <c r="G60" s="31">
        <v>54</v>
      </c>
    </row>
    <row r="61" spans="1:7" ht="15" customHeight="1">
      <c r="A61" s="57"/>
      <c r="B61" s="25"/>
      <c r="C61" s="60"/>
      <c r="D61" s="32">
        <v>1</v>
      </c>
      <c r="E61" s="27">
        <v>0.39526730937773885</v>
      </c>
      <c r="F61" s="28">
        <v>0.55740578439964938</v>
      </c>
      <c r="G61" s="28">
        <v>4.7326906222611743E-2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1005</v>
      </c>
      <c r="F62" s="31">
        <v>1127</v>
      </c>
      <c r="G62" s="31">
        <v>133</v>
      </c>
    </row>
    <row r="63" spans="1:7" ht="15" customHeight="1">
      <c r="A63" s="57"/>
      <c r="B63" s="25"/>
      <c r="C63" s="60"/>
      <c r="D63" s="32">
        <v>1</v>
      </c>
      <c r="E63" s="27">
        <v>0.44370860927152317</v>
      </c>
      <c r="F63" s="28">
        <v>0.49757174392935982</v>
      </c>
      <c r="G63" s="28">
        <v>5.8719646799116995E-2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552</v>
      </c>
      <c r="F64" s="31">
        <v>574</v>
      </c>
      <c r="G64" s="31">
        <v>61</v>
      </c>
    </row>
    <row r="65" spans="1:7" ht="15" customHeight="1">
      <c r="A65" s="57"/>
      <c r="B65" s="25"/>
      <c r="C65" s="60"/>
      <c r="D65" s="32">
        <v>1</v>
      </c>
      <c r="E65" s="27">
        <v>0.46503791069924177</v>
      </c>
      <c r="F65" s="28">
        <v>0.48357203032855939</v>
      </c>
      <c r="G65" s="28">
        <v>5.1390058972198824E-2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1092</v>
      </c>
      <c r="F66" s="31">
        <v>1265</v>
      </c>
      <c r="G66" s="31">
        <v>182</v>
      </c>
    </row>
    <row r="67" spans="1:7" ht="15" customHeight="1">
      <c r="A67" s="57"/>
      <c r="B67" s="50"/>
      <c r="C67" s="70"/>
      <c r="D67" s="51">
        <v>1</v>
      </c>
      <c r="E67" s="52">
        <v>0.43009058684521467</v>
      </c>
      <c r="F67" s="53">
        <v>0.49822764868058289</v>
      </c>
      <c r="G67" s="53">
        <v>7.1681764474202436E-2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1334</v>
      </c>
      <c r="F68" s="24">
        <v>1502</v>
      </c>
      <c r="G68" s="24">
        <v>116</v>
      </c>
    </row>
    <row r="69" spans="1:7" ht="15" customHeight="1">
      <c r="A69" s="57"/>
      <c r="B69" s="25"/>
      <c r="C69" s="60"/>
      <c r="D69" s="32">
        <v>1</v>
      </c>
      <c r="E69" s="27">
        <v>0.45189701897018969</v>
      </c>
      <c r="F69" s="28">
        <v>0.50880758807588078</v>
      </c>
      <c r="G69" s="28">
        <v>3.9295392953929538E-2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1389</v>
      </c>
      <c r="F70" s="31">
        <v>1404</v>
      </c>
      <c r="G70" s="31">
        <v>119</v>
      </c>
    </row>
    <row r="71" spans="1:7" ht="15" customHeight="1">
      <c r="A71" s="57"/>
      <c r="B71" s="25"/>
      <c r="C71" s="60"/>
      <c r="D71" s="32">
        <v>1</v>
      </c>
      <c r="E71" s="27">
        <v>0.47699175824175827</v>
      </c>
      <c r="F71" s="28">
        <v>0.48214285714285715</v>
      </c>
      <c r="G71" s="28">
        <v>4.0865384615384616E-2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1757</v>
      </c>
      <c r="F72" s="31">
        <v>1880</v>
      </c>
      <c r="G72" s="31">
        <v>175</v>
      </c>
    </row>
    <row r="73" spans="1:7" ht="15" customHeight="1">
      <c r="A73" s="57"/>
      <c r="B73" s="25"/>
      <c r="C73" s="60"/>
      <c r="D73" s="32">
        <v>1</v>
      </c>
      <c r="E73" s="27">
        <v>0.46091290661070305</v>
      </c>
      <c r="F73" s="28">
        <v>0.4931794333683106</v>
      </c>
      <c r="G73" s="28">
        <v>4.5907660020986361E-2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1362</v>
      </c>
      <c r="F74" s="31">
        <v>1216</v>
      </c>
      <c r="G74" s="31">
        <v>172</v>
      </c>
    </row>
    <row r="75" spans="1:7" ht="15" customHeight="1">
      <c r="A75" s="57"/>
      <c r="B75" s="25"/>
      <c r="C75" s="60"/>
      <c r="D75" s="32">
        <v>1</v>
      </c>
      <c r="E75" s="27">
        <v>0.49527272727272725</v>
      </c>
      <c r="F75" s="28">
        <v>0.44218181818181818</v>
      </c>
      <c r="G75" s="28">
        <v>6.2545454545454543E-2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760</v>
      </c>
      <c r="F76" s="31">
        <v>682</v>
      </c>
      <c r="G76" s="31">
        <v>143</v>
      </c>
    </row>
    <row r="77" spans="1:7" ht="15" customHeight="1">
      <c r="A77" s="57"/>
      <c r="B77" s="25"/>
      <c r="C77" s="60"/>
      <c r="D77" s="32">
        <v>1</v>
      </c>
      <c r="E77" s="27">
        <v>0.47949526813880128</v>
      </c>
      <c r="F77" s="28">
        <v>0.43028391167192431</v>
      </c>
      <c r="G77" s="28">
        <v>9.022082018927445E-2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578</v>
      </c>
      <c r="F78" s="31">
        <v>607</v>
      </c>
      <c r="G78" s="31">
        <v>144</v>
      </c>
    </row>
    <row r="79" spans="1:7" ht="15" customHeight="1">
      <c r="A79" s="57"/>
      <c r="B79" s="25"/>
      <c r="C79" s="60"/>
      <c r="D79" s="32">
        <v>1</v>
      </c>
      <c r="E79" s="27">
        <v>0.43491346877351394</v>
      </c>
      <c r="F79" s="28">
        <v>0.4567343867569601</v>
      </c>
      <c r="G79" s="28">
        <v>0.10835214446952596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255</v>
      </c>
      <c r="F80" s="31">
        <v>270</v>
      </c>
      <c r="G80" s="31">
        <v>161</v>
      </c>
    </row>
    <row r="81" spans="1:7" ht="15" customHeight="1">
      <c r="A81" s="57"/>
      <c r="B81" s="25"/>
      <c r="C81" s="60"/>
      <c r="D81" s="32">
        <v>1</v>
      </c>
      <c r="E81" s="27">
        <v>0.3717201166180758</v>
      </c>
      <c r="F81" s="28">
        <v>0.39358600583090381</v>
      </c>
      <c r="G81" s="28">
        <v>0.23469387755102042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1973</v>
      </c>
      <c r="F84" s="24">
        <v>2059</v>
      </c>
      <c r="G84" s="24">
        <v>155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0.4712204442321471</v>
      </c>
      <c r="F85" s="28">
        <v>0.49176021017434918</v>
      </c>
      <c r="G85" s="28">
        <v>3.70193455935037E-2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1850</v>
      </c>
      <c r="F86" s="31">
        <v>1710</v>
      </c>
      <c r="G86" s="31">
        <v>177</v>
      </c>
    </row>
    <row r="87" spans="1:7" ht="15" customHeight="1">
      <c r="A87" s="57"/>
      <c r="B87" s="25"/>
      <c r="C87" s="60"/>
      <c r="D87" s="32">
        <v>1</v>
      </c>
      <c r="E87" s="27">
        <v>0.49504950495049505</v>
      </c>
      <c r="F87" s="28">
        <v>0.45758629917045757</v>
      </c>
      <c r="G87" s="28">
        <v>4.7364195879047367E-2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1046</v>
      </c>
      <c r="F88" s="31">
        <v>1072</v>
      </c>
      <c r="G88" s="31">
        <v>102</v>
      </c>
    </row>
    <row r="89" spans="1:7" ht="15" customHeight="1">
      <c r="A89" s="57"/>
      <c r="B89" s="25"/>
      <c r="C89" s="60"/>
      <c r="D89" s="32">
        <v>1</v>
      </c>
      <c r="E89" s="27">
        <v>0.47117117117117119</v>
      </c>
      <c r="F89" s="28">
        <v>0.48288288288288289</v>
      </c>
      <c r="G89" s="28">
        <v>4.5945945945945948E-2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1425</v>
      </c>
      <c r="F90" s="31">
        <v>1516</v>
      </c>
      <c r="G90" s="31">
        <v>225</v>
      </c>
    </row>
    <row r="91" spans="1:7" ht="15" customHeight="1">
      <c r="A91" s="57"/>
      <c r="B91" s="25"/>
      <c r="C91" s="60"/>
      <c r="D91" s="32">
        <v>1</v>
      </c>
      <c r="E91" s="27">
        <v>0.45009475679090333</v>
      </c>
      <c r="F91" s="28">
        <v>0.47883765003158557</v>
      </c>
      <c r="G91" s="28">
        <v>7.106759317751106E-2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712</v>
      </c>
      <c r="F92" s="31">
        <v>727</v>
      </c>
      <c r="G92" s="31">
        <v>200</v>
      </c>
    </row>
    <row r="93" spans="1:7" ht="15" customHeight="1">
      <c r="A93" s="57"/>
      <c r="B93" s="25"/>
      <c r="C93" s="60"/>
      <c r="D93" s="32">
        <v>1</v>
      </c>
      <c r="E93" s="27">
        <v>0.4344112263575351</v>
      </c>
      <c r="F93" s="28">
        <v>0.44356314826113485</v>
      </c>
      <c r="G93" s="28">
        <v>0.12202562538133008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156</v>
      </c>
      <c r="F94" s="31">
        <v>192</v>
      </c>
      <c r="G94" s="31">
        <v>55</v>
      </c>
    </row>
    <row r="95" spans="1:7" ht="15" customHeight="1">
      <c r="A95" s="57"/>
      <c r="B95" s="25"/>
      <c r="C95" s="60"/>
      <c r="D95" s="32">
        <v>1</v>
      </c>
      <c r="E95" s="27">
        <v>0.38709677419354838</v>
      </c>
      <c r="F95" s="28">
        <v>0.47642679900744417</v>
      </c>
      <c r="G95" s="28">
        <v>0.13647642679900746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128</v>
      </c>
      <c r="F96" s="31">
        <v>157</v>
      </c>
      <c r="G96" s="31">
        <v>88</v>
      </c>
    </row>
    <row r="97" spans="1:7" ht="15" customHeight="1">
      <c r="A97" s="57"/>
      <c r="B97" s="25"/>
      <c r="C97" s="60"/>
      <c r="D97" s="32">
        <v>1</v>
      </c>
      <c r="E97" s="27">
        <v>0.34316353887399464</v>
      </c>
      <c r="F97" s="28">
        <v>0.42091152815013405</v>
      </c>
      <c r="G97" s="28">
        <v>0.2359249329758713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16</v>
      </c>
      <c r="F98" s="31">
        <v>4</v>
      </c>
      <c r="G98" s="31">
        <v>8</v>
      </c>
    </row>
    <row r="99" spans="1:7" ht="15" customHeight="1">
      <c r="A99" s="57"/>
      <c r="B99" s="25"/>
      <c r="C99" s="60"/>
      <c r="D99" s="32">
        <v>1</v>
      </c>
      <c r="E99" s="27">
        <v>0.5714285714285714</v>
      </c>
      <c r="F99" s="28">
        <v>0.14285714285714285</v>
      </c>
      <c r="G99" s="28">
        <v>0.2857142857142857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50"/>
      <c r="C101" s="70"/>
      <c r="D101" s="51">
        <v>1</v>
      </c>
      <c r="E101" s="52">
        <v>0</v>
      </c>
      <c r="F101" s="53">
        <v>1</v>
      </c>
      <c r="G101" s="53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G9">
    <cfRule type="top10" dxfId="183" priority="56" rank="1"/>
  </conditionalFormatting>
  <conditionalFormatting sqref="E67:G67">
    <cfRule type="top10" dxfId="182" priority="49" rank="1"/>
  </conditionalFormatting>
  <conditionalFormatting sqref="E65:G65">
    <cfRule type="top10" dxfId="181" priority="48" rank="1"/>
  </conditionalFormatting>
  <conditionalFormatting sqref="E63:G63">
    <cfRule type="top10" dxfId="180" priority="47" rank="1"/>
  </conditionalFormatting>
  <conditionalFormatting sqref="E61:G61">
    <cfRule type="top10" dxfId="179" priority="46" rank="1"/>
  </conditionalFormatting>
  <conditionalFormatting sqref="E59:G59">
    <cfRule type="top10" dxfId="178" priority="45" rank="1"/>
  </conditionalFormatting>
  <conditionalFormatting sqref="E57:G57">
    <cfRule type="top10" dxfId="177" priority="44" rank="1"/>
  </conditionalFormatting>
  <conditionalFormatting sqref="E55:G55">
    <cfRule type="top10" dxfId="176" priority="43" rank="1"/>
  </conditionalFormatting>
  <conditionalFormatting sqref="E53:G53">
    <cfRule type="top10" dxfId="175" priority="42" rank="1"/>
  </conditionalFormatting>
  <conditionalFormatting sqref="E51:G51">
    <cfRule type="top10" dxfId="174" priority="41" rank="1"/>
  </conditionalFormatting>
  <conditionalFormatting sqref="E49:G49">
    <cfRule type="top10" dxfId="173" priority="40" rank="1"/>
  </conditionalFormatting>
  <conditionalFormatting sqref="E47:G47">
    <cfRule type="top10" dxfId="172" priority="39" rank="1"/>
  </conditionalFormatting>
  <conditionalFormatting sqref="E45:G45">
    <cfRule type="top10" dxfId="171" priority="38" rank="1"/>
  </conditionalFormatting>
  <conditionalFormatting sqref="E43:G43">
    <cfRule type="top10" dxfId="170" priority="37" rank="1"/>
  </conditionalFormatting>
  <conditionalFormatting sqref="E41:G41">
    <cfRule type="top10" dxfId="169" priority="36" rank="1"/>
  </conditionalFormatting>
  <conditionalFormatting sqref="E39:G39">
    <cfRule type="top10" dxfId="168" priority="35" rank="1"/>
  </conditionalFormatting>
  <conditionalFormatting sqref="E37:G37">
    <cfRule type="top10" dxfId="167" priority="34" rank="1"/>
  </conditionalFormatting>
  <conditionalFormatting sqref="E35:G35">
    <cfRule type="top10" dxfId="166" priority="32" rank="1"/>
  </conditionalFormatting>
  <conditionalFormatting sqref="E33:G33">
    <cfRule type="top10" dxfId="165" priority="31" rank="1"/>
  </conditionalFormatting>
  <conditionalFormatting sqref="E31:G31">
    <cfRule type="top10" dxfId="164" priority="30" rank="1"/>
  </conditionalFormatting>
  <conditionalFormatting sqref="E29:G29">
    <cfRule type="top10" dxfId="163" priority="29" rank="1"/>
  </conditionalFormatting>
  <conditionalFormatting sqref="E27:G27">
    <cfRule type="top10" dxfId="162" priority="28" rank="1"/>
  </conditionalFormatting>
  <conditionalFormatting sqref="E21:G21">
    <cfRule type="top10" dxfId="161" priority="27" rank="1"/>
  </conditionalFormatting>
  <conditionalFormatting sqref="E19:G19">
    <cfRule type="top10" dxfId="160" priority="26" rank="1"/>
  </conditionalFormatting>
  <conditionalFormatting sqref="E17:G17">
    <cfRule type="top10" dxfId="159" priority="25" rank="1"/>
  </conditionalFormatting>
  <conditionalFormatting sqref="E15:G15">
    <cfRule type="top10" dxfId="158" priority="24" rank="1"/>
  </conditionalFormatting>
  <conditionalFormatting sqref="E13:G13">
    <cfRule type="top10" dxfId="157" priority="23" rank="1"/>
  </conditionalFormatting>
  <conditionalFormatting sqref="E11:G11">
    <cfRule type="top10" dxfId="156" priority="22" rank="1"/>
  </conditionalFormatting>
  <conditionalFormatting sqref="E23:G23">
    <cfRule type="top10" dxfId="155" priority="21" rank="1"/>
  </conditionalFormatting>
  <conditionalFormatting sqref="E25:G25">
    <cfRule type="top10" dxfId="154" priority="20" rank="1"/>
  </conditionalFormatting>
  <conditionalFormatting sqref="E81:G81">
    <cfRule type="top10" dxfId="153" priority="17" rank="1"/>
  </conditionalFormatting>
  <conditionalFormatting sqref="E79:G79">
    <cfRule type="top10" dxfId="152" priority="16" rank="1"/>
  </conditionalFormatting>
  <conditionalFormatting sqref="E77:G77">
    <cfRule type="top10" dxfId="151" priority="15" rank="1"/>
  </conditionalFormatting>
  <conditionalFormatting sqref="E75:G75">
    <cfRule type="top10" dxfId="150" priority="14" rank="1"/>
  </conditionalFormatting>
  <conditionalFormatting sqref="E73:G73">
    <cfRule type="top10" dxfId="149" priority="13" rank="1"/>
  </conditionalFormatting>
  <conditionalFormatting sqref="E71:G71">
    <cfRule type="top10" dxfId="148" priority="12" rank="1"/>
  </conditionalFormatting>
  <conditionalFormatting sqref="E69:G69">
    <cfRule type="top10" dxfId="147" priority="11" rank="1"/>
  </conditionalFormatting>
  <conditionalFormatting sqref="E101:G101">
    <cfRule type="top10" dxfId="146" priority="9" rank="1"/>
  </conditionalFormatting>
  <conditionalFormatting sqref="E99:G99">
    <cfRule type="top10" dxfId="145" priority="8" rank="1"/>
  </conditionalFormatting>
  <conditionalFormatting sqref="E97:G97">
    <cfRule type="top10" dxfId="144" priority="7" rank="1"/>
  </conditionalFormatting>
  <conditionalFormatting sqref="E95:G95">
    <cfRule type="top10" dxfId="143" priority="6" rank="1"/>
  </conditionalFormatting>
  <conditionalFormatting sqref="E93:G93">
    <cfRule type="top10" dxfId="142" priority="5" rank="1"/>
  </conditionalFormatting>
  <conditionalFormatting sqref="E91:G91">
    <cfRule type="top10" dxfId="141" priority="4" rank="1"/>
  </conditionalFormatting>
  <conditionalFormatting sqref="E89:G89">
    <cfRule type="top10" dxfId="140" priority="3" rank="1"/>
  </conditionalFormatting>
  <conditionalFormatting sqref="E87:G87">
    <cfRule type="top10" dxfId="139" priority="2" rank="1"/>
  </conditionalFormatting>
  <conditionalFormatting sqref="E85:G85">
    <cfRule type="top10" dxfId="13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321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</v>
      </c>
      <c r="F7" s="13" t="s">
        <v>85</v>
      </c>
      <c r="G7" s="13" t="s">
        <v>44</v>
      </c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6450</v>
      </c>
      <c r="F8" s="17">
        <v>8578</v>
      </c>
      <c r="G8" s="17">
        <v>1130</v>
      </c>
    </row>
    <row r="9" spans="1:16384" ht="15" customHeight="1">
      <c r="A9" s="57"/>
      <c r="B9" s="64"/>
      <c r="C9" s="65"/>
      <c r="D9" s="18">
        <v>1</v>
      </c>
      <c r="E9" s="19">
        <v>0.39918306721128854</v>
      </c>
      <c r="F9" s="20">
        <v>0.53088253496719895</v>
      </c>
      <c r="G9" s="20">
        <v>6.9934397821512562E-2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2074</v>
      </c>
      <c r="F10" s="24">
        <v>2525</v>
      </c>
      <c r="G10" s="24">
        <v>393</v>
      </c>
    </row>
    <row r="11" spans="1:16384" ht="15" customHeight="1">
      <c r="A11" s="57"/>
      <c r="B11" s="25"/>
      <c r="C11" s="60"/>
      <c r="D11" s="26">
        <v>1</v>
      </c>
      <c r="E11" s="27">
        <v>0.41546474358974361</v>
      </c>
      <c r="F11" s="28">
        <v>0.50580929487179482</v>
      </c>
      <c r="G11" s="28">
        <v>7.8725961538461536E-2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4305</v>
      </c>
      <c r="F12" s="31">
        <v>5883</v>
      </c>
      <c r="G12" s="31">
        <v>721</v>
      </c>
    </row>
    <row r="13" spans="1:16384" ht="15" customHeight="1">
      <c r="A13" s="57"/>
      <c r="B13" s="50"/>
      <c r="C13" s="70"/>
      <c r="D13" s="51">
        <v>1</v>
      </c>
      <c r="E13" s="52">
        <v>0.39462828856907139</v>
      </c>
      <c r="F13" s="53">
        <v>0.53927949399578334</v>
      </c>
      <c r="G13" s="53">
        <v>6.609221743514529E-2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167</v>
      </c>
      <c r="F14" s="24">
        <v>170</v>
      </c>
      <c r="G14" s="24">
        <v>24</v>
      </c>
    </row>
    <row r="15" spans="1:16384" ht="15" customHeight="1">
      <c r="A15" s="57"/>
      <c r="B15" s="25"/>
      <c r="C15" s="60"/>
      <c r="D15" s="32">
        <v>1</v>
      </c>
      <c r="E15" s="27">
        <v>0.46260387811634351</v>
      </c>
      <c r="F15" s="28">
        <v>0.47091412742382271</v>
      </c>
      <c r="G15" s="28">
        <v>6.6481994459833799E-2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278</v>
      </c>
      <c r="F16" s="31">
        <v>365</v>
      </c>
      <c r="G16" s="31">
        <v>52</v>
      </c>
    </row>
    <row r="17" spans="1:7" ht="15" customHeight="1">
      <c r="A17" s="57"/>
      <c r="B17" s="25"/>
      <c r="C17" s="60"/>
      <c r="D17" s="32">
        <v>1</v>
      </c>
      <c r="E17" s="27">
        <v>0.4</v>
      </c>
      <c r="F17" s="28">
        <v>0.52517985611510787</v>
      </c>
      <c r="G17" s="28">
        <v>7.4820143884892082E-2</v>
      </c>
    </row>
    <row r="18" spans="1:7" ht="15" customHeight="1">
      <c r="A18" s="57"/>
      <c r="B18" s="25"/>
      <c r="C18" s="59" t="s">
        <v>214</v>
      </c>
      <c r="D18" s="29">
        <v>867</v>
      </c>
      <c r="E18" s="30">
        <v>370</v>
      </c>
      <c r="F18" s="31">
        <v>435</v>
      </c>
      <c r="G18" s="31">
        <v>62</v>
      </c>
    </row>
    <row r="19" spans="1:7" ht="15" customHeight="1">
      <c r="A19" s="57"/>
      <c r="B19" s="25"/>
      <c r="C19" s="60"/>
      <c r="D19" s="32">
        <v>1</v>
      </c>
      <c r="E19" s="27">
        <v>0.42675893886966554</v>
      </c>
      <c r="F19" s="28">
        <v>0.5017301038062284</v>
      </c>
      <c r="G19" s="28">
        <v>7.1510957324106117E-2</v>
      </c>
    </row>
    <row r="20" spans="1:7" ht="15" customHeight="1">
      <c r="A20" s="57"/>
      <c r="B20" s="25"/>
      <c r="C20" s="59" t="s">
        <v>215</v>
      </c>
      <c r="D20" s="29">
        <v>1749</v>
      </c>
      <c r="E20" s="30">
        <v>733</v>
      </c>
      <c r="F20" s="31">
        <v>889</v>
      </c>
      <c r="G20" s="31">
        <v>127</v>
      </c>
    </row>
    <row r="21" spans="1:7" ht="15" customHeight="1">
      <c r="A21" s="57"/>
      <c r="B21" s="25"/>
      <c r="C21" s="60"/>
      <c r="D21" s="32">
        <v>1</v>
      </c>
      <c r="E21" s="27">
        <v>0.41909662664379643</v>
      </c>
      <c r="F21" s="28">
        <v>0.50829045168667808</v>
      </c>
      <c r="G21" s="28">
        <v>7.2612921669525446E-2</v>
      </c>
    </row>
    <row r="22" spans="1:7" ht="15" customHeight="1">
      <c r="A22" s="57"/>
      <c r="B22" s="25"/>
      <c r="C22" s="59" t="s">
        <v>216</v>
      </c>
      <c r="D22" s="29">
        <v>3564</v>
      </c>
      <c r="E22" s="30">
        <v>1469</v>
      </c>
      <c r="F22" s="31">
        <v>1869</v>
      </c>
      <c r="G22" s="31">
        <v>226</v>
      </c>
    </row>
    <row r="23" spans="1:7" ht="15" customHeight="1">
      <c r="A23" s="57"/>
      <c r="B23" s="25"/>
      <c r="C23" s="60"/>
      <c r="D23" s="26">
        <v>1</v>
      </c>
      <c r="E23" s="27">
        <v>0.41217732884399549</v>
      </c>
      <c r="F23" s="28">
        <v>0.52441077441077444</v>
      </c>
      <c r="G23" s="28">
        <v>6.3411896745230081E-2</v>
      </c>
    </row>
    <row r="24" spans="1:7" ht="15" customHeight="1">
      <c r="A24" s="57"/>
      <c r="B24" s="25"/>
      <c r="C24" s="59" t="s">
        <v>217</v>
      </c>
      <c r="D24" s="29">
        <v>4716</v>
      </c>
      <c r="E24" s="30">
        <v>1890</v>
      </c>
      <c r="F24" s="31">
        <v>2525</v>
      </c>
      <c r="G24" s="31">
        <v>301</v>
      </c>
    </row>
    <row r="25" spans="1:7" ht="15" customHeight="1">
      <c r="A25" s="57"/>
      <c r="B25" s="25"/>
      <c r="C25" s="60"/>
      <c r="D25" s="26">
        <v>1</v>
      </c>
      <c r="E25" s="27">
        <v>0.40076335877862596</v>
      </c>
      <c r="F25" s="28">
        <v>0.53541136556403734</v>
      </c>
      <c r="G25" s="28">
        <v>6.3825275657336727E-2</v>
      </c>
    </row>
    <row r="26" spans="1:7" ht="15" customHeight="1">
      <c r="A26" s="57"/>
      <c r="B26" s="25"/>
      <c r="C26" s="59" t="s">
        <v>218</v>
      </c>
      <c r="D26" s="29">
        <v>3882</v>
      </c>
      <c r="E26" s="30">
        <v>1444</v>
      </c>
      <c r="F26" s="31">
        <v>2127</v>
      </c>
      <c r="G26" s="31">
        <v>311</v>
      </c>
    </row>
    <row r="27" spans="1:7" ht="15" customHeight="1">
      <c r="A27" s="57"/>
      <c r="B27" s="50"/>
      <c r="C27" s="70"/>
      <c r="D27" s="51">
        <v>1</v>
      </c>
      <c r="E27" s="52">
        <v>0.371973209685729</v>
      </c>
      <c r="F27" s="53">
        <v>0.54791344667697062</v>
      </c>
      <c r="G27" s="53">
        <v>8.0113343637300355E-2</v>
      </c>
    </row>
    <row r="28" spans="1:7" ht="15" customHeight="1">
      <c r="A28" s="57"/>
      <c r="B28" s="25" t="s">
        <v>204</v>
      </c>
      <c r="C28" s="67" t="s">
        <v>219</v>
      </c>
      <c r="D28" s="22">
        <v>5554</v>
      </c>
      <c r="E28" s="23">
        <v>2132</v>
      </c>
      <c r="F28" s="24">
        <v>3131</v>
      </c>
      <c r="G28" s="24">
        <v>291</v>
      </c>
    </row>
    <row r="29" spans="1:7" ht="15" customHeight="1">
      <c r="A29" s="57"/>
      <c r="B29" s="25"/>
      <c r="C29" s="60"/>
      <c r="D29" s="32">
        <v>1</v>
      </c>
      <c r="E29" s="27">
        <v>0.38386748289521067</v>
      </c>
      <c r="F29" s="28">
        <v>0.56373784659704718</v>
      </c>
      <c r="G29" s="28">
        <v>5.2394670507742165E-2</v>
      </c>
    </row>
    <row r="30" spans="1:7" ht="15" customHeight="1">
      <c r="A30" s="57"/>
      <c r="B30" s="25"/>
      <c r="C30" s="59" t="s">
        <v>220</v>
      </c>
      <c r="D30" s="29">
        <v>4048</v>
      </c>
      <c r="E30" s="30">
        <v>1716</v>
      </c>
      <c r="F30" s="31">
        <v>2062</v>
      </c>
      <c r="G30" s="31">
        <v>270</v>
      </c>
    </row>
    <row r="31" spans="1:7" ht="15" customHeight="1">
      <c r="A31" s="57"/>
      <c r="B31" s="25"/>
      <c r="C31" s="60"/>
      <c r="D31" s="32">
        <v>1</v>
      </c>
      <c r="E31" s="27">
        <v>0.42391304347826086</v>
      </c>
      <c r="F31" s="28">
        <v>0.50938735177865613</v>
      </c>
      <c r="G31" s="28">
        <v>6.6699604743083007E-2</v>
      </c>
    </row>
    <row r="32" spans="1:7" ht="15" customHeight="1">
      <c r="A32" s="57"/>
      <c r="B32" s="25"/>
      <c r="C32" s="59" t="s">
        <v>221</v>
      </c>
      <c r="D32" s="29">
        <v>378</v>
      </c>
      <c r="E32" s="30">
        <v>182</v>
      </c>
      <c r="F32" s="31">
        <v>163</v>
      </c>
      <c r="G32" s="31">
        <v>33</v>
      </c>
    </row>
    <row r="33" spans="1:7" ht="15" customHeight="1">
      <c r="A33" s="57"/>
      <c r="B33" s="25"/>
      <c r="C33" s="60"/>
      <c r="D33" s="32">
        <v>1</v>
      </c>
      <c r="E33" s="27">
        <v>0.48148148148148145</v>
      </c>
      <c r="F33" s="28">
        <v>0.43121693121693122</v>
      </c>
      <c r="G33" s="28">
        <v>8.7301587301587297E-2</v>
      </c>
    </row>
    <row r="34" spans="1:7" ht="15" customHeight="1">
      <c r="A34" s="57"/>
      <c r="B34" s="25"/>
      <c r="C34" s="59" t="s">
        <v>222</v>
      </c>
      <c r="D34" s="29">
        <v>3119</v>
      </c>
      <c r="E34" s="30">
        <v>1213</v>
      </c>
      <c r="F34" s="31">
        <v>1685</v>
      </c>
      <c r="G34" s="31">
        <v>221</v>
      </c>
    </row>
    <row r="35" spans="1:7" ht="15" customHeight="1">
      <c r="A35" s="57"/>
      <c r="B35" s="50"/>
      <c r="C35" s="70"/>
      <c r="D35" s="51">
        <v>1</v>
      </c>
      <c r="E35" s="52">
        <v>0.38890670086566209</v>
      </c>
      <c r="F35" s="53">
        <v>0.54023725553061874</v>
      </c>
      <c r="G35" s="53">
        <v>7.0856043603719138E-2</v>
      </c>
    </row>
    <row r="36" spans="1:7" ht="15" customHeight="1">
      <c r="A36" s="57"/>
      <c r="B36" s="25" t="s">
        <v>16</v>
      </c>
      <c r="C36" s="67" t="s">
        <v>223</v>
      </c>
      <c r="D36" s="22">
        <v>1205</v>
      </c>
      <c r="E36" s="23">
        <v>305</v>
      </c>
      <c r="F36" s="24">
        <v>844</v>
      </c>
      <c r="G36" s="24">
        <v>56</v>
      </c>
    </row>
    <row r="37" spans="1:7" ht="15" customHeight="1">
      <c r="A37" s="57"/>
      <c r="B37" s="25"/>
      <c r="C37" s="60"/>
      <c r="D37" s="32">
        <v>1</v>
      </c>
      <c r="E37" s="27">
        <v>0.25311203319502074</v>
      </c>
      <c r="F37" s="28">
        <v>0.70041493775933605</v>
      </c>
      <c r="G37" s="28">
        <v>4.6473029045643155E-2</v>
      </c>
    </row>
    <row r="38" spans="1:7" ht="15" customHeight="1">
      <c r="A38" s="57"/>
      <c r="B38" s="25"/>
      <c r="C38" s="68" t="s">
        <v>224</v>
      </c>
      <c r="D38" s="29">
        <v>1546</v>
      </c>
      <c r="E38" s="30">
        <v>653</v>
      </c>
      <c r="F38" s="31">
        <v>786</v>
      </c>
      <c r="G38" s="31">
        <v>107</v>
      </c>
    </row>
    <row r="39" spans="1:7" ht="15" customHeight="1">
      <c r="A39" s="57"/>
      <c r="B39" s="25"/>
      <c r="C39" s="60"/>
      <c r="D39" s="32">
        <v>1</v>
      </c>
      <c r="E39" s="27">
        <v>0.42238033635187583</v>
      </c>
      <c r="F39" s="28">
        <v>0.50840879689521346</v>
      </c>
      <c r="G39" s="28">
        <v>6.9210866752910744E-2</v>
      </c>
    </row>
    <row r="40" spans="1:7" ht="15" customHeight="1">
      <c r="A40" s="57"/>
      <c r="B40" s="25"/>
      <c r="C40" s="59" t="s">
        <v>225</v>
      </c>
      <c r="D40" s="29">
        <v>12779</v>
      </c>
      <c r="E40" s="30">
        <v>5261</v>
      </c>
      <c r="F40" s="31">
        <v>6676</v>
      </c>
      <c r="G40" s="31">
        <v>842</v>
      </c>
    </row>
    <row r="41" spans="1:7" ht="15" customHeight="1">
      <c r="A41" s="57"/>
      <c r="B41" s="50"/>
      <c r="C41" s="70"/>
      <c r="D41" s="51">
        <v>1</v>
      </c>
      <c r="E41" s="52">
        <v>0.41169105563815633</v>
      </c>
      <c r="F41" s="53">
        <v>0.52241959464746845</v>
      </c>
      <c r="G41" s="53">
        <v>6.5889349714375142E-2</v>
      </c>
    </row>
    <row r="42" spans="1:7" ht="15" customHeight="1">
      <c r="A42" s="57"/>
      <c r="B42" s="25" t="s">
        <v>12</v>
      </c>
      <c r="C42" s="67" t="s">
        <v>226</v>
      </c>
      <c r="D42" s="22">
        <v>497</v>
      </c>
      <c r="E42" s="37">
        <v>69</v>
      </c>
      <c r="F42" s="38">
        <v>416</v>
      </c>
      <c r="G42" s="38">
        <v>12</v>
      </c>
    </row>
    <row r="43" spans="1:7" ht="15" customHeight="1">
      <c r="A43" s="57"/>
      <c r="B43" s="25"/>
      <c r="C43" s="60"/>
      <c r="D43" s="32">
        <v>1</v>
      </c>
      <c r="E43" s="27">
        <v>0.13883299798792756</v>
      </c>
      <c r="F43" s="28">
        <v>0.83702213279678073</v>
      </c>
      <c r="G43" s="28">
        <v>2.4144869215291749E-2</v>
      </c>
    </row>
    <row r="44" spans="1:7" ht="15" customHeight="1">
      <c r="A44" s="57"/>
      <c r="B44" s="25"/>
      <c r="C44" s="59" t="s">
        <v>227</v>
      </c>
      <c r="D44" s="29">
        <v>8147</v>
      </c>
      <c r="E44" s="39">
        <v>2297</v>
      </c>
      <c r="F44" s="40">
        <v>5481</v>
      </c>
      <c r="G44" s="40">
        <v>369</v>
      </c>
    </row>
    <row r="45" spans="1:7" ht="15" customHeight="1">
      <c r="A45" s="57"/>
      <c r="B45" s="25"/>
      <c r="C45" s="60"/>
      <c r="D45" s="32">
        <v>1</v>
      </c>
      <c r="E45" s="27">
        <v>0.28194427396587701</v>
      </c>
      <c r="F45" s="28">
        <v>0.67276298023812442</v>
      </c>
      <c r="G45" s="28">
        <v>4.5292745795998526E-2</v>
      </c>
    </row>
    <row r="46" spans="1:7" ht="15" customHeight="1">
      <c r="A46" s="57"/>
      <c r="B46" s="25"/>
      <c r="C46" s="59" t="s">
        <v>228</v>
      </c>
      <c r="D46" s="29">
        <v>5197</v>
      </c>
      <c r="E46" s="39">
        <v>2746</v>
      </c>
      <c r="F46" s="40">
        <v>2193</v>
      </c>
      <c r="G46" s="40">
        <v>258</v>
      </c>
    </row>
    <row r="47" spans="1:7" ht="15" customHeight="1">
      <c r="A47" s="57"/>
      <c r="B47" s="25"/>
      <c r="C47" s="60"/>
      <c r="D47" s="32">
        <v>1</v>
      </c>
      <c r="E47" s="27">
        <v>0.52838175870694637</v>
      </c>
      <c r="F47" s="28">
        <v>0.42197421589378487</v>
      </c>
      <c r="G47" s="28">
        <v>4.9644025399268807E-2</v>
      </c>
    </row>
    <row r="48" spans="1:7" ht="15" customHeight="1">
      <c r="A48" s="57"/>
      <c r="B48" s="25"/>
      <c r="C48" s="59" t="s">
        <v>229</v>
      </c>
      <c r="D48" s="29">
        <v>1858</v>
      </c>
      <c r="E48" s="39">
        <v>1275</v>
      </c>
      <c r="F48" s="40">
        <v>434</v>
      </c>
      <c r="G48" s="40">
        <v>149</v>
      </c>
    </row>
    <row r="49" spans="1:7" ht="15" customHeight="1">
      <c r="A49" s="57"/>
      <c r="B49" s="50"/>
      <c r="C49" s="70"/>
      <c r="D49" s="51">
        <v>1</v>
      </c>
      <c r="E49" s="52">
        <v>0.68622174381054901</v>
      </c>
      <c r="F49" s="53">
        <v>0.23358449946178686</v>
      </c>
      <c r="G49" s="53">
        <v>8.0193756727664156E-2</v>
      </c>
    </row>
    <row r="50" spans="1:7" ht="15" customHeight="1">
      <c r="A50" s="57"/>
      <c r="B50" s="25" t="s">
        <v>205</v>
      </c>
      <c r="C50" s="67" t="s">
        <v>2</v>
      </c>
      <c r="D50" s="22">
        <v>2851</v>
      </c>
      <c r="E50" s="23">
        <v>1228</v>
      </c>
      <c r="F50" s="24">
        <v>1384</v>
      </c>
      <c r="G50" s="24">
        <v>239</v>
      </c>
    </row>
    <row r="51" spans="1:7" ht="15" customHeight="1">
      <c r="A51" s="57"/>
      <c r="B51" s="25"/>
      <c r="C51" s="60"/>
      <c r="D51" s="32">
        <v>1</v>
      </c>
      <c r="E51" s="27">
        <v>0.43072606103121713</v>
      </c>
      <c r="F51" s="28">
        <v>0.48544370396352154</v>
      </c>
      <c r="G51" s="28">
        <v>8.3830235005261308E-2</v>
      </c>
    </row>
    <row r="52" spans="1:7" ht="15" customHeight="1">
      <c r="A52" s="57"/>
      <c r="B52" s="25"/>
      <c r="C52" s="59" t="s">
        <v>230</v>
      </c>
      <c r="D52" s="29">
        <v>1975</v>
      </c>
      <c r="E52" s="30">
        <v>701</v>
      </c>
      <c r="F52" s="31">
        <v>1199</v>
      </c>
      <c r="G52" s="31">
        <v>75</v>
      </c>
    </row>
    <row r="53" spans="1:7" ht="15" customHeight="1">
      <c r="A53" s="57"/>
      <c r="B53" s="25"/>
      <c r="C53" s="60"/>
      <c r="D53" s="32">
        <v>1</v>
      </c>
      <c r="E53" s="27">
        <v>0.35493670886075951</v>
      </c>
      <c r="F53" s="28">
        <v>0.60708860759493666</v>
      </c>
      <c r="G53" s="28">
        <v>3.7974683544303799E-2</v>
      </c>
    </row>
    <row r="54" spans="1:7" ht="15" customHeight="1">
      <c r="A54" s="57"/>
      <c r="B54" s="25"/>
      <c r="C54" s="59" t="s">
        <v>231</v>
      </c>
      <c r="D54" s="29">
        <v>923</v>
      </c>
      <c r="E54" s="30">
        <v>437</v>
      </c>
      <c r="F54" s="31">
        <v>415</v>
      </c>
      <c r="G54" s="31">
        <v>71</v>
      </c>
    </row>
    <row r="55" spans="1:7" ht="15" customHeight="1">
      <c r="A55" s="57"/>
      <c r="B55" s="25"/>
      <c r="C55" s="60"/>
      <c r="D55" s="32">
        <v>1</v>
      </c>
      <c r="E55" s="27">
        <v>0.47345612134344528</v>
      </c>
      <c r="F55" s="28">
        <v>0.44962080173347779</v>
      </c>
      <c r="G55" s="28">
        <v>7.6923076923076927E-2</v>
      </c>
    </row>
    <row r="56" spans="1:7" ht="15" customHeight="1">
      <c r="A56" s="57"/>
      <c r="B56" s="25"/>
      <c r="C56" s="59" t="s">
        <v>8</v>
      </c>
      <c r="D56" s="29">
        <v>1215</v>
      </c>
      <c r="E56" s="30">
        <v>531</v>
      </c>
      <c r="F56" s="31">
        <v>610</v>
      </c>
      <c r="G56" s="31">
        <v>74</v>
      </c>
    </row>
    <row r="57" spans="1:7" ht="15" customHeight="1">
      <c r="A57" s="57"/>
      <c r="B57" s="25"/>
      <c r="C57" s="60"/>
      <c r="D57" s="32">
        <v>1</v>
      </c>
      <c r="E57" s="27">
        <v>0.43703703703703706</v>
      </c>
      <c r="F57" s="28">
        <v>0.50205761316872433</v>
      </c>
      <c r="G57" s="28">
        <v>6.0905349794238686E-2</v>
      </c>
    </row>
    <row r="58" spans="1:7" ht="15" customHeight="1">
      <c r="A58" s="57"/>
      <c r="B58" s="25"/>
      <c r="C58" s="59" t="s">
        <v>232</v>
      </c>
      <c r="D58" s="29">
        <v>2062</v>
      </c>
      <c r="E58" s="30">
        <v>927</v>
      </c>
      <c r="F58" s="31">
        <v>921</v>
      </c>
      <c r="G58" s="31">
        <v>214</v>
      </c>
    </row>
    <row r="59" spans="1:7" ht="15" customHeight="1">
      <c r="A59" s="57"/>
      <c r="B59" s="25"/>
      <c r="C59" s="60"/>
      <c r="D59" s="32">
        <v>1</v>
      </c>
      <c r="E59" s="27">
        <v>0.4495635305528613</v>
      </c>
      <c r="F59" s="28">
        <v>0.44665373423860327</v>
      </c>
      <c r="G59" s="28">
        <v>0.1037827352085354</v>
      </c>
    </row>
    <row r="60" spans="1:7" ht="15" customHeight="1">
      <c r="A60" s="57"/>
      <c r="B60" s="25"/>
      <c r="C60" s="59" t="s">
        <v>14</v>
      </c>
      <c r="D60" s="29">
        <v>1141</v>
      </c>
      <c r="E60" s="30">
        <v>350</v>
      </c>
      <c r="F60" s="31">
        <v>733</v>
      </c>
      <c r="G60" s="31">
        <v>58</v>
      </c>
    </row>
    <row r="61" spans="1:7" ht="15" customHeight="1">
      <c r="A61" s="57"/>
      <c r="B61" s="25"/>
      <c r="C61" s="60"/>
      <c r="D61" s="32">
        <v>1</v>
      </c>
      <c r="E61" s="27">
        <v>0.30674846625766872</v>
      </c>
      <c r="F61" s="28">
        <v>0.64241893076248902</v>
      </c>
      <c r="G61" s="28">
        <v>5.0832602979842247E-2</v>
      </c>
    </row>
    <row r="62" spans="1:7" ht="15" customHeight="1">
      <c r="A62" s="57"/>
      <c r="B62" s="25"/>
      <c r="C62" s="59" t="s">
        <v>5</v>
      </c>
      <c r="D62" s="29">
        <v>2265</v>
      </c>
      <c r="E62" s="30">
        <v>804</v>
      </c>
      <c r="F62" s="31">
        <v>1308</v>
      </c>
      <c r="G62" s="31">
        <v>153</v>
      </c>
    </row>
    <row r="63" spans="1:7" ht="15" customHeight="1">
      <c r="A63" s="57"/>
      <c r="B63" s="25"/>
      <c r="C63" s="60"/>
      <c r="D63" s="32">
        <v>1</v>
      </c>
      <c r="E63" s="27">
        <v>0.35496688741721855</v>
      </c>
      <c r="F63" s="28">
        <v>0.57748344370860927</v>
      </c>
      <c r="G63" s="28">
        <v>6.7549668874172186E-2</v>
      </c>
    </row>
    <row r="64" spans="1:7" ht="15" customHeight="1">
      <c r="A64" s="57"/>
      <c r="B64" s="25"/>
      <c r="C64" s="59" t="s">
        <v>11</v>
      </c>
      <c r="D64" s="29">
        <v>1187</v>
      </c>
      <c r="E64" s="30">
        <v>497</v>
      </c>
      <c r="F64" s="31">
        <v>628</v>
      </c>
      <c r="G64" s="31">
        <v>62</v>
      </c>
    </row>
    <row r="65" spans="1:7" ht="15" customHeight="1">
      <c r="A65" s="57"/>
      <c r="B65" s="25"/>
      <c r="C65" s="60"/>
      <c r="D65" s="32">
        <v>1</v>
      </c>
      <c r="E65" s="27">
        <v>0.41870261162594774</v>
      </c>
      <c r="F65" s="28">
        <v>0.52906486941870257</v>
      </c>
      <c r="G65" s="28">
        <v>5.2232518955349617E-2</v>
      </c>
    </row>
    <row r="66" spans="1:7" ht="15" customHeight="1">
      <c r="A66" s="57"/>
      <c r="B66" s="25"/>
      <c r="C66" s="59" t="s">
        <v>18</v>
      </c>
      <c r="D66" s="29">
        <v>2539</v>
      </c>
      <c r="E66" s="30">
        <v>975</v>
      </c>
      <c r="F66" s="31">
        <v>1380</v>
      </c>
      <c r="G66" s="31">
        <v>184</v>
      </c>
    </row>
    <row r="67" spans="1:7" ht="15" customHeight="1">
      <c r="A67" s="57"/>
      <c r="B67" s="50"/>
      <c r="C67" s="70"/>
      <c r="D67" s="51">
        <v>1</v>
      </c>
      <c r="E67" s="52">
        <v>0.38400945254037022</v>
      </c>
      <c r="F67" s="53">
        <v>0.54352107128790861</v>
      </c>
      <c r="G67" s="53">
        <v>7.2469476171721156E-2</v>
      </c>
    </row>
    <row r="68" spans="1:7" ht="15" customHeight="1">
      <c r="A68" s="57"/>
      <c r="B68" s="25" t="s">
        <v>206</v>
      </c>
      <c r="C68" s="67" t="s">
        <v>233</v>
      </c>
      <c r="D68" s="22">
        <v>2952</v>
      </c>
      <c r="E68" s="23">
        <v>1019</v>
      </c>
      <c r="F68" s="24">
        <v>1797</v>
      </c>
      <c r="G68" s="24">
        <v>136</v>
      </c>
    </row>
    <row r="69" spans="1:7" ht="15" customHeight="1">
      <c r="A69" s="57"/>
      <c r="B69" s="25"/>
      <c r="C69" s="60"/>
      <c r="D69" s="32">
        <v>1</v>
      </c>
      <c r="E69" s="27">
        <v>0.34518970189701897</v>
      </c>
      <c r="F69" s="28">
        <v>0.60873983739837401</v>
      </c>
      <c r="G69" s="28">
        <v>4.6070460704607047E-2</v>
      </c>
    </row>
    <row r="70" spans="1:7" ht="15" customHeight="1">
      <c r="A70" s="57"/>
      <c r="B70" s="25"/>
      <c r="C70" s="59" t="s">
        <v>234</v>
      </c>
      <c r="D70" s="29">
        <v>2912</v>
      </c>
      <c r="E70" s="30">
        <v>1022</v>
      </c>
      <c r="F70" s="31">
        <v>1737</v>
      </c>
      <c r="G70" s="31">
        <v>153</v>
      </c>
    </row>
    <row r="71" spans="1:7" ht="15" customHeight="1">
      <c r="A71" s="57"/>
      <c r="B71" s="25"/>
      <c r="C71" s="60"/>
      <c r="D71" s="32">
        <v>1</v>
      </c>
      <c r="E71" s="27">
        <v>0.35096153846153844</v>
      </c>
      <c r="F71" s="28">
        <v>0.59649725274725274</v>
      </c>
      <c r="G71" s="28">
        <v>5.2541208791208792E-2</v>
      </c>
    </row>
    <row r="72" spans="1:7" ht="15" customHeight="1">
      <c r="A72" s="57"/>
      <c r="B72" s="25"/>
      <c r="C72" s="59" t="s">
        <v>235</v>
      </c>
      <c r="D72" s="29">
        <v>3812</v>
      </c>
      <c r="E72" s="30">
        <v>1560</v>
      </c>
      <c r="F72" s="31">
        <v>2064</v>
      </c>
      <c r="G72" s="31">
        <v>188</v>
      </c>
    </row>
    <row r="73" spans="1:7" ht="15" customHeight="1">
      <c r="A73" s="57"/>
      <c r="B73" s="25"/>
      <c r="C73" s="60"/>
      <c r="D73" s="32">
        <v>1</v>
      </c>
      <c r="E73" s="27">
        <v>0.40923399790136411</v>
      </c>
      <c r="F73" s="28">
        <v>0.5414480587618048</v>
      </c>
      <c r="G73" s="28">
        <v>4.9317943336831059E-2</v>
      </c>
    </row>
    <row r="74" spans="1:7" ht="15" customHeight="1">
      <c r="A74" s="57"/>
      <c r="B74" s="25"/>
      <c r="C74" s="59" t="s">
        <v>236</v>
      </c>
      <c r="D74" s="29">
        <v>2750</v>
      </c>
      <c r="E74" s="30">
        <v>1238</v>
      </c>
      <c r="F74" s="31">
        <v>1331</v>
      </c>
      <c r="G74" s="31">
        <v>181</v>
      </c>
    </row>
    <row r="75" spans="1:7" ht="15" customHeight="1">
      <c r="A75" s="57"/>
      <c r="B75" s="25"/>
      <c r="C75" s="60"/>
      <c r="D75" s="32">
        <v>1</v>
      </c>
      <c r="E75" s="27">
        <v>0.45018181818181818</v>
      </c>
      <c r="F75" s="28">
        <v>0.48399999999999999</v>
      </c>
      <c r="G75" s="28">
        <v>6.5818181818181817E-2</v>
      </c>
    </row>
    <row r="76" spans="1:7" ht="15" customHeight="1">
      <c r="A76" s="57"/>
      <c r="B76" s="25"/>
      <c r="C76" s="59" t="s">
        <v>237</v>
      </c>
      <c r="D76" s="29">
        <v>1585</v>
      </c>
      <c r="E76" s="30">
        <v>735</v>
      </c>
      <c r="F76" s="31">
        <v>700</v>
      </c>
      <c r="G76" s="31">
        <v>150</v>
      </c>
    </row>
    <row r="77" spans="1:7" ht="15" customHeight="1">
      <c r="A77" s="57"/>
      <c r="B77" s="25"/>
      <c r="C77" s="60"/>
      <c r="D77" s="32">
        <v>1</v>
      </c>
      <c r="E77" s="27">
        <v>0.4637223974763407</v>
      </c>
      <c r="F77" s="28">
        <v>0.44164037854889587</v>
      </c>
      <c r="G77" s="28">
        <v>9.4637223974763401E-2</v>
      </c>
    </row>
    <row r="78" spans="1:7" ht="15" customHeight="1">
      <c r="A78" s="57"/>
      <c r="B78" s="25"/>
      <c r="C78" s="59" t="s">
        <v>238</v>
      </c>
      <c r="D78" s="29">
        <v>1329</v>
      </c>
      <c r="E78" s="30">
        <v>551</v>
      </c>
      <c r="F78" s="31">
        <v>624</v>
      </c>
      <c r="G78" s="31">
        <v>154</v>
      </c>
    </row>
    <row r="79" spans="1:7" ht="15" customHeight="1">
      <c r="A79" s="57"/>
      <c r="B79" s="25"/>
      <c r="C79" s="60"/>
      <c r="D79" s="32">
        <v>1</v>
      </c>
      <c r="E79" s="27">
        <v>0.4145974416854778</v>
      </c>
      <c r="F79" s="28">
        <v>0.46952595936794583</v>
      </c>
      <c r="G79" s="28">
        <v>0.11587659894657637</v>
      </c>
    </row>
    <row r="80" spans="1:7" ht="15" customHeight="1">
      <c r="A80" s="57"/>
      <c r="B80" s="25"/>
      <c r="C80" s="59" t="s">
        <v>239</v>
      </c>
      <c r="D80" s="29">
        <v>686</v>
      </c>
      <c r="E80" s="30">
        <v>273</v>
      </c>
      <c r="F80" s="31">
        <v>253</v>
      </c>
      <c r="G80" s="31">
        <v>160</v>
      </c>
    </row>
    <row r="81" spans="1:7" ht="15" customHeight="1">
      <c r="A81" s="57"/>
      <c r="B81" s="25"/>
      <c r="C81" s="60"/>
      <c r="D81" s="32">
        <v>1</v>
      </c>
      <c r="E81" s="27">
        <v>0.39795918367346939</v>
      </c>
      <c r="F81" s="28">
        <v>0.36880466472303208</v>
      </c>
      <c r="G81" s="28">
        <v>0.23323615160349853</v>
      </c>
    </row>
    <row r="82" spans="1:7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</row>
    <row r="83" spans="1:7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</row>
    <row r="84" spans="1:7" ht="15" customHeight="1">
      <c r="A84" s="57"/>
      <c r="B84" s="25" t="s">
        <v>240</v>
      </c>
      <c r="C84" s="67" t="s">
        <v>241</v>
      </c>
      <c r="D84" s="22">
        <v>4187</v>
      </c>
      <c r="E84" s="23">
        <v>1449</v>
      </c>
      <c r="F84" s="24">
        <v>2536</v>
      </c>
      <c r="G84" s="24">
        <v>202</v>
      </c>
    </row>
    <row r="85" spans="1:7" ht="15" customHeight="1">
      <c r="A85" s="57"/>
      <c r="B85" s="25" t="s">
        <v>242</v>
      </c>
      <c r="C85" s="60"/>
      <c r="D85" s="32">
        <v>1</v>
      </c>
      <c r="E85" s="27">
        <v>0.34607117267733462</v>
      </c>
      <c r="F85" s="28">
        <v>0.60568426080726057</v>
      </c>
      <c r="G85" s="28">
        <v>4.8244566515404826E-2</v>
      </c>
    </row>
    <row r="86" spans="1:7" ht="15" customHeight="1">
      <c r="A86" s="57"/>
      <c r="B86" s="25" t="s">
        <v>243</v>
      </c>
      <c r="C86" s="59" t="s">
        <v>244</v>
      </c>
      <c r="D86" s="29">
        <v>3737</v>
      </c>
      <c r="E86" s="30">
        <v>1486</v>
      </c>
      <c r="F86" s="31">
        <v>2055</v>
      </c>
      <c r="G86" s="31">
        <v>196</v>
      </c>
    </row>
    <row r="87" spans="1:7" ht="15" customHeight="1">
      <c r="A87" s="57"/>
      <c r="B87" s="25"/>
      <c r="C87" s="60"/>
      <c r="D87" s="32">
        <v>1</v>
      </c>
      <c r="E87" s="27">
        <v>0.39764516992239762</v>
      </c>
      <c r="F87" s="28">
        <v>0.54990634198554988</v>
      </c>
      <c r="G87" s="28">
        <v>5.244848809205245E-2</v>
      </c>
    </row>
    <row r="88" spans="1:7" ht="15" customHeight="1">
      <c r="A88" s="57"/>
      <c r="B88" s="25"/>
      <c r="C88" s="59" t="s">
        <v>245</v>
      </c>
      <c r="D88" s="29">
        <v>2220</v>
      </c>
      <c r="E88" s="30">
        <v>923</v>
      </c>
      <c r="F88" s="31">
        <v>1187</v>
      </c>
      <c r="G88" s="31">
        <v>110</v>
      </c>
    </row>
    <row r="89" spans="1:7" ht="15" customHeight="1">
      <c r="A89" s="57"/>
      <c r="B89" s="25"/>
      <c r="C89" s="60"/>
      <c r="D89" s="32">
        <v>1</v>
      </c>
      <c r="E89" s="27">
        <v>0.41576576576576579</v>
      </c>
      <c r="F89" s="28">
        <v>0.53468468468468466</v>
      </c>
      <c r="G89" s="28">
        <v>4.954954954954955E-2</v>
      </c>
    </row>
    <row r="90" spans="1:7" ht="15" customHeight="1">
      <c r="A90" s="57"/>
      <c r="B90" s="25"/>
      <c r="C90" s="59" t="s">
        <v>246</v>
      </c>
      <c r="D90" s="29">
        <v>3166</v>
      </c>
      <c r="E90" s="30">
        <v>1368</v>
      </c>
      <c r="F90" s="31">
        <v>1566</v>
      </c>
      <c r="G90" s="31">
        <v>232</v>
      </c>
    </row>
    <row r="91" spans="1:7" ht="15" customHeight="1">
      <c r="A91" s="57"/>
      <c r="B91" s="25"/>
      <c r="C91" s="60"/>
      <c r="D91" s="32">
        <v>1</v>
      </c>
      <c r="E91" s="27">
        <v>0.43209096651926721</v>
      </c>
      <c r="F91" s="28">
        <v>0.49463044851547694</v>
      </c>
      <c r="G91" s="28">
        <v>7.3278584965255841E-2</v>
      </c>
    </row>
    <row r="92" spans="1:7" ht="15" customHeight="1">
      <c r="A92" s="57"/>
      <c r="B92" s="25"/>
      <c r="C92" s="59" t="s">
        <v>247</v>
      </c>
      <c r="D92" s="29">
        <v>1639</v>
      </c>
      <c r="E92" s="30">
        <v>726</v>
      </c>
      <c r="F92" s="31">
        <v>703</v>
      </c>
      <c r="G92" s="31">
        <v>210</v>
      </c>
    </row>
    <row r="93" spans="1:7" ht="15" customHeight="1">
      <c r="A93" s="57"/>
      <c r="B93" s="25"/>
      <c r="C93" s="60"/>
      <c r="D93" s="32">
        <v>1</v>
      </c>
      <c r="E93" s="27">
        <v>0.44295302013422821</v>
      </c>
      <c r="F93" s="28">
        <v>0.42892007321537523</v>
      </c>
      <c r="G93" s="28">
        <v>0.12812690665039658</v>
      </c>
    </row>
    <row r="94" spans="1:7" ht="15" customHeight="1">
      <c r="A94" s="57"/>
      <c r="B94" s="25"/>
      <c r="C94" s="59" t="s">
        <v>248</v>
      </c>
      <c r="D94" s="29">
        <v>403</v>
      </c>
      <c r="E94" s="30">
        <v>179</v>
      </c>
      <c r="F94" s="31">
        <v>173</v>
      </c>
      <c r="G94" s="31">
        <v>51</v>
      </c>
    </row>
    <row r="95" spans="1:7" ht="15" customHeight="1">
      <c r="A95" s="57"/>
      <c r="B95" s="25"/>
      <c r="C95" s="60"/>
      <c r="D95" s="32">
        <v>1</v>
      </c>
      <c r="E95" s="27">
        <v>0.44416873449131511</v>
      </c>
      <c r="F95" s="28">
        <v>0.4292803970223325</v>
      </c>
      <c r="G95" s="28">
        <v>0.12655086848635236</v>
      </c>
    </row>
    <row r="96" spans="1:7" ht="15" customHeight="1">
      <c r="A96" s="57"/>
      <c r="B96" s="25"/>
      <c r="C96" s="59" t="s">
        <v>249</v>
      </c>
      <c r="D96" s="29">
        <v>373</v>
      </c>
      <c r="E96" s="30">
        <v>140</v>
      </c>
      <c r="F96" s="31">
        <v>144</v>
      </c>
      <c r="G96" s="31">
        <v>89</v>
      </c>
    </row>
    <row r="97" spans="1:7" ht="15" customHeight="1">
      <c r="A97" s="57"/>
      <c r="B97" s="25"/>
      <c r="C97" s="60"/>
      <c r="D97" s="32">
        <v>1</v>
      </c>
      <c r="E97" s="27">
        <v>0.37533512064343161</v>
      </c>
      <c r="F97" s="28">
        <v>0.38605898123324395</v>
      </c>
      <c r="G97" s="28">
        <v>0.23860589812332439</v>
      </c>
    </row>
    <row r="98" spans="1:7" ht="15" customHeight="1">
      <c r="A98" s="57"/>
      <c r="B98" s="25"/>
      <c r="C98" s="59" t="s">
        <v>250</v>
      </c>
      <c r="D98" s="29">
        <v>28</v>
      </c>
      <c r="E98" s="30">
        <v>14</v>
      </c>
      <c r="F98" s="31">
        <v>7</v>
      </c>
      <c r="G98" s="31">
        <v>7</v>
      </c>
    </row>
    <row r="99" spans="1:7" ht="15" customHeight="1">
      <c r="A99" s="57"/>
      <c r="B99" s="25"/>
      <c r="C99" s="60"/>
      <c r="D99" s="32">
        <v>1</v>
      </c>
      <c r="E99" s="27">
        <v>0.5</v>
      </c>
      <c r="F99" s="28">
        <v>0.25</v>
      </c>
      <c r="G99" s="28">
        <v>0.25</v>
      </c>
    </row>
    <row r="100" spans="1:7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</row>
    <row r="101" spans="1:7" ht="15" customHeight="1">
      <c r="A101" s="57"/>
      <c r="B101" s="50"/>
      <c r="C101" s="70"/>
      <c r="D101" s="51">
        <v>1</v>
      </c>
      <c r="E101" s="52">
        <v>0</v>
      </c>
      <c r="F101" s="53">
        <v>1</v>
      </c>
      <c r="G101" s="53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G9">
    <cfRule type="top10" dxfId="137" priority="56" rank="1"/>
  </conditionalFormatting>
  <conditionalFormatting sqref="E67:G67">
    <cfRule type="top10" dxfId="136" priority="49" rank="1"/>
  </conditionalFormatting>
  <conditionalFormatting sqref="E65:G65">
    <cfRule type="top10" dxfId="135" priority="48" rank="1"/>
  </conditionalFormatting>
  <conditionalFormatting sqref="E63:G63">
    <cfRule type="top10" dxfId="134" priority="47" rank="1"/>
  </conditionalFormatting>
  <conditionalFormatting sqref="E61:G61">
    <cfRule type="top10" dxfId="133" priority="46" rank="1"/>
  </conditionalFormatting>
  <conditionalFormatting sqref="E59:G59">
    <cfRule type="top10" dxfId="132" priority="45" rank="1"/>
  </conditionalFormatting>
  <conditionalFormatting sqref="E57:G57">
    <cfRule type="top10" dxfId="131" priority="44" rank="1"/>
  </conditionalFormatting>
  <conditionalFormatting sqref="E55:G55">
    <cfRule type="top10" dxfId="130" priority="43" rank="1"/>
  </conditionalFormatting>
  <conditionalFormatting sqref="E53:G53">
    <cfRule type="top10" dxfId="129" priority="42" rank="1"/>
  </conditionalFormatting>
  <conditionalFormatting sqref="E51:G51">
    <cfRule type="top10" dxfId="128" priority="41" rank="1"/>
  </conditionalFormatting>
  <conditionalFormatting sqref="E49:G49">
    <cfRule type="top10" dxfId="127" priority="40" rank="1"/>
  </conditionalFormatting>
  <conditionalFormatting sqref="E47:G47">
    <cfRule type="top10" dxfId="126" priority="39" rank="1"/>
  </conditionalFormatting>
  <conditionalFormatting sqref="E45:G45">
    <cfRule type="top10" dxfId="125" priority="38" rank="1"/>
  </conditionalFormatting>
  <conditionalFormatting sqref="E43:G43">
    <cfRule type="top10" dxfId="124" priority="37" rank="1"/>
  </conditionalFormatting>
  <conditionalFormatting sqref="E41:G41">
    <cfRule type="top10" dxfId="123" priority="36" rank="1"/>
  </conditionalFormatting>
  <conditionalFormatting sqref="E39:G39">
    <cfRule type="top10" dxfId="122" priority="35" rank="1"/>
  </conditionalFormatting>
  <conditionalFormatting sqref="E37:G37">
    <cfRule type="top10" dxfId="121" priority="34" rank="1"/>
  </conditionalFormatting>
  <conditionalFormatting sqref="E35:G35">
    <cfRule type="top10" dxfId="120" priority="32" rank="1"/>
  </conditionalFormatting>
  <conditionalFormatting sqref="E33:G33">
    <cfRule type="top10" dxfId="119" priority="31" rank="1"/>
  </conditionalFormatting>
  <conditionalFormatting sqref="E31:G31">
    <cfRule type="top10" dxfId="118" priority="30" rank="1"/>
  </conditionalFormatting>
  <conditionalFormatting sqref="E29:G29">
    <cfRule type="top10" dxfId="117" priority="29" rank="1"/>
  </conditionalFormatting>
  <conditionalFormatting sqref="E27:G27">
    <cfRule type="top10" dxfId="116" priority="28" rank="1"/>
  </conditionalFormatting>
  <conditionalFormatting sqref="E21:G21">
    <cfRule type="top10" dxfId="115" priority="27" rank="1"/>
  </conditionalFormatting>
  <conditionalFormatting sqref="E19:G19">
    <cfRule type="top10" dxfId="114" priority="26" rank="1"/>
  </conditionalFormatting>
  <conditionalFormatting sqref="E17:G17">
    <cfRule type="top10" dxfId="113" priority="25" rank="1"/>
  </conditionalFormatting>
  <conditionalFormatting sqref="E15:G15">
    <cfRule type="top10" dxfId="112" priority="24" rank="1"/>
  </conditionalFormatting>
  <conditionalFormatting sqref="E13:G13">
    <cfRule type="top10" dxfId="111" priority="23" rank="1"/>
  </conditionalFormatting>
  <conditionalFormatting sqref="E11:G11">
    <cfRule type="top10" dxfId="110" priority="22" rank="1"/>
  </conditionalFormatting>
  <conditionalFormatting sqref="E23:G23">
    <cfRule type="top10" dxfId="109" priority="21" rank="1"/>
  </conditionalFormatting>
  <conditionalFormatting sqref="E25:G25">
    <cfRule type="top10" dxfId="108" priority="20" rank="1"/>
  </conditionalFormatting>
  <conditionalFormatting sqref="E81:G81">
    <cfRule type="top10" dxfId="107" priority="17" rank="1"/>
  </conditionalFormatting>
  <conditionalFormatting sqref="E79:G79">
    <cfRule type="top10" dxfId="106" priority="16" rank="1"/>
  </conditionalFormatting>
  <conditionalFormatting sqref="E77:G77">
    <cfRule type="top10" dxfId="105" priority="15" rank="1"/>
  </conditionalFormatting>
  <conditionalFormatting sqref="E75:G75">
    <cfRule type="top10" dxfId="104" priority="14" rank="1"/>
  </conditionalFormatting>
  <conditionalFormatting sqref="E73:G73">
    <cfRule type="top10" dxfId="103" priority="13" rank="1"/>
  </conditionalFormatting>
  <conditionalFormatting sqref="E71:G71">
    <cfRule type="top10" dxfId="102" priority="12" rank="1"/>
  </conditionalFormatting>
  <conditionalFormatting sqref="E69:G69">
    <cfRule type="top10" dxfId="101" priority="11" rank="1"/>
  </conditionalFormatting>
  <conditionalFormatting sqref="E101:G101">
    <cfRule type="top10" dxfId="100" priority="9" rank="1"/>
  </conditionalFormatting>
  <conditionalFormatting sqref="E99:G99">
    <cfRule type="top10" dxfId="99" priority="8" rank="1"/>
  </conditionalFormatting>
  <conditionalFormatting sqref="E97:G97">
    <cfRule type="top10" dxfId="98" priority="7" rank="1"/>
  </conditionalFormatting>
  <conditionalFormatting sqref="E95:G95">
    <cfRule type="top10" dxfId="97" priority="6" rank="1"/>
  </conditionalFormatting>
  <conditionalFormatting sqref="E93:G93">
    <cfRule type="top10" dxfId="96" priority="5" rank="1"/>
  </conditionalFormatting>
  <conditionalFormatting sqref="E91:G91">
    <cfRule type="top10" dxfId="95" priority="4" rank="1"/>
  </conditionalFormatting>
  <conditionalFormatting sqref="E89:G89">
    <cfRule type="top10" dxfId="94" priority="3" rank="1"/>
  </conditionalFormatting>
  <conditionalFormatting sqref="E87:G87">
    <cfRule type="top10" dxfId="93" priority="2" rank="1"/>
  </conditionalFormatting>
  <conditionalFormatting sqref="E85:G85">
    <cfRule type="top10" dxfId="9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322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135</v>
      </c>
      <c r="F7" s="13" t="s">
        <v>136</v>
      </c>
      <c r="G7" s="13" t="s">
        <v>137</v>
      </c>
      <c r="H7" s="13" t="s">
        <v>138</v>
      </c>
      <c r="I7" s="13" t="s">
        <v>44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387</v>
      </c>
      <c r="F8" s="17">
        <v>102</v>
      </c>
      <c r="G8" s="17">
        <v>2884</v>
      </c>
      <c r="H8" s="17">
        <v>12337</v>
      </c>
      <c r="I8" s="17">
        <v>448</v>
      </c>
    </row>
    <row r="9" spans="1:16384" ht="15" customHeight="1">
      <c r="A9" s="57"/>
      <c r="B9" s="64"/>
      <c r="C9" s="65"/>
      <c r="D9" s="18">
        <v>1</v>
      </c>
      <c r="E9" s="19">
        <v>2.395098403267731E-2</v>
      </c>
      <c r="F9" s="20">
        <v>6.3126624582250275E-3</v>
      </c>
      <c r="G9" s="20">
        <v>0.17848743656393118</v>
      </c>
      <c r="H9" s="20">
        <v>0.76352271320708009</v>
      </c>
      <c r="I9" s="20">
        <v>2.7726203738086395E-2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278</v>
      </c>
      <c r="F10" s="24">
        <v>69</v>
      </c>
      <c r="G10" s="24">
        <v>2478</v>
      </c>
      <c r="H10" s="24">
        <v>2012</v>
      </c>
      <c r="I10" s="24">
        <v>155</v>
      </c>
    </row>
    <row r="11" spans="1:16384" ht="15" customHeight="1">
      <c r="A11" s="57"/>
      <c r="B11" s="25"/>
      <c r="C11" s="60"/>
      <c r="D11" s="26">
        <v>1</v>
      </c>
      <c r="E11" s="27">
        <v>5.5689102564102567E-2</v>
      </c>
      <c r="F11" s="28">
        <v>1.3822115384615384E-2</v>
      </c>
      <c r="G11" s="28">
        <v>0.49639423076923078</v>
      </c>
      <c r="H11" s="28">
        <v>0.40304487179487181</v>
      </c>
      <c r="I11" s="28">
        <v>3.1049679487179488E-2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104</v>
      </c>
      <c r="F12" s="31">
        <v>30</v>
      </c>
      <c r="G12" s="31">
        <v>361</v>
      </c>
      <c r="H12" s="31">
        <v>10126</v>
      </c>
      <c r="I12" s="31">
        <v>288</v>
      </c>
    </row>
    <row r="13" spans="1:16384" ht="15" customHeight="1">
      <c r="A13" s="57"/>
      <c r="B13" s="50"/>
      <c r="C13" s="70"/>
      <c r="D13" s="51">
        <v>1</v>
      </c>
      <c r="E13" s="52">
        <v>9.5334127784398211E-3</v>
      </c>
      <c r="F13" s="53">
        <v>2.7500229168576406E-3</v>
      </c>
      <c r="G13" s="53">
        <v>3.3091942432853606E-2</v>
      </c>
      <c r="H13" s="53">
        <v>0.92822440187001554</v>
      </c>
      <c r="I13" s="53">
        <v>2.6400220001833348E-2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24</v>
      </c>
      <c r="F14" s="24">
        <v>10</v>
      </c>
      <c r="G14" s="24">
        <v>119</v>
      </c>
      <c r="H14" s="24">
        <v>197</v>
      </c>
      <c r="I14" s="24">
        <v>11</v>
      </c>
    </row>
    <row r="15" spans="1:16384" ht="15" customHeight="1">
      <c r="A15" s="57"/>
      <c r="B15" s="25"/>
      <c r="C15" s="60"/>
      <c r="D15" s="32">
        <v>1</v>
      </c>
      <c r="E15" s="27">
        <v>6.6481994459833799E-2</v>
      </c>
      <c r="F15" s="28">
        <v>2.7700831024930747E-2</v>
      </c>
      <c r="G15" s="28">
        <v>0.32963988919667592</v>
      </c>
      <c r="H15" s="28">
        <v>0.54570637119113574</v>
      </c>
      <c r="I15" s="28">
        <v>3.0470914127423823E-2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47</v>
      </c>
      <c r="F16" s="31">
        <v>11</v>
      </c>
      <c r="G16" s="31">
        <v>224</v>
      </c>
      <c r="H16" s="31">
        <v>395</v>
      </c>
      <c r="I16" s="31">
        <v>18</v>
      </c>
    </row>
    <row r="17" spans="1:9" ht="15" customHeight="1">
      <c r="A17" s="57"/>
      <c r="B17" s="25"/>
      <c r="C17" s="60"/>
      <c r="D17" s="32">
        <v>1</v>
      </c>
      <c r="E17" s="27">
        <v>6.7625899280575538E-2</v>
      </c>
      <c r="F17" s="28">
        <v>1.5827338129496403E-2</v>
      </c>
      <c r="G17" s="28">
        <v>0.32230215827338127</v>
      </c>
      <c r="H17" s="28">
        <v>0.56834532374100721</v>
      </c>
      <c r="I17" s="28">
        <v>2.5899280575539568E-2</v>
      </c>
    </row>
    <row r="18" spans="1:9" ht="15" customHeight="1">
      <c r="A18" s="57"/>
      <c r="B18" s="25"/>
      <c r="C18" s="59" t="s">
        <v>214</v>
      </c>
      <c r="D18" s="29">
        <v>867</v>
      </c>
      <c r="E18" s="30">
        <v>52</v>
      </c>
      <c r="F18" s="31">
        <v>14</v>
      </c>
      <c r="G18" s="31">
        <v>248</v>
      </c>
      <c r="H18" s="31">
        <v>522</v>
      </c>
      <c r="I18" s="31">
        <v>31</v>
      </c>
    </row>
    <row r="19" spans="1:9" ht="15" customHeight="1">
      <c r="A19" s="57"/>
      <c r="B19" s="25"/>
      <c r="C19" s="60"/>
      <c r="D19" s="32">
        <v>1</v>
      </c>
      <c r="E19" s="27">
        <v>5.9976931949250287E-2</v>
      </c>
      <c r="F19" s="28">
        <v>1.6147635524798153E-2</v>
      </c>
      <c r="G19" s="28">
        <v>0.28604382929642447</v>
      </c>
      <c r="H19" s="28">
        <v>0.60207612456747406</v>
      </c>
      <c r="I19" s="28">
        <v>3.5755478662053058E-2</v>
      </c>
    </row>
    <row r="20" spans="1:9" ht="15" customHeight="1">
      <c r="A20" s="57"/>
      <c r="B20" s="25"/>
      <c r="C20" s="59" t="s">
        <v>215</v>
      </c>
      <c r="D20" s="29">
        <v>1749</v>
      </c>
      <c r="E20" s="30">
        <v>52</v>
      </c>
      <c r="F20" s="31">
        <v>13</v>
      </c>
      <c r="G20" s="31">
        <v>391</v>
      </c>
      <c r="H20" s="31">
        <v>1240</v>
      </c>
      <c r="I20" s="31">
        <v>53</v>
      </c>
    </row>
    <row r="21" spans="1:9" ht="15" customHeight="1">
      <c r="A21" s="57"/>
      <c r="B21" s="25"/>
      <c r="C21" s="60"/>
      <c r="D21" s="32">
        <v>1</v>
      </c>
      <c r="E21" s="27">
        <v>2.9731275014293884E-2</v>
      </c>
      <c r="F21" s="28">
        <v>7.4328187535734709E-3</v>
      </c>
      <c r="G21" s="28">
        <v>0.22355631789594055</v>
      </c>
      <c r="H21" s="28">
        <v>0.70897655803316184</v>
      </c>
      <c r="I21" s="28">
        <v>3.0303030303030304E-2</v>
      </c>
    </row>
    <row r="22" spans="1:9" ht="15" customHeight="1">
      <c r="A22" s="57"/>
      <c r="B22" s="25"/>
      <c r="C22" s="59" t="s">
        <v>216</v>
      </c>
      <c r="D22" s="29">
        <v>3564</v>
      </c>
      <c r="E22" s="30">
        <v>90</v>
      </c>
      <c r="F22" s="31">
        <v>21</v>
      </c>
      <c r="G22" s="31">
        <v>603</v>
      </c>
      <c r="H22" s="31">
        <v>2752</v>
      </c>
      <c r="I22" s="31">
        <v>98</v>
      </c>
    </row>
    <row r="23" spans="1:9" ht="15" customHeight="1">
      <c r="A23" s="57"/>
      <c r="B23" s="25"/>
      <c r="C23" s="60"/>
      <c r="D23" s="26">
        <v>1</v>
      </c>
      <c r="E23" s="27">
        <v>2.5252525252525252E-2</v>
      </c>
      <c r="F23" s="28">
        <v>5.8922558922558923E-3</v>
      </c>
      <c r="G23" s="28">
        <v>0.1691919191919192</v>
      </c>
      <c r="H23" s="28">
        <v>0.77216610549943887</v>
      </c>
      <c r="I23" s="28">
        <v>2.749719416386083E-2</v>
      </c>
    </row>
    <row r="24" spans="1:9" ht="15" customHeight="1">
      <c r="A24" s="57"/>
      <c r="B24" s="25"/>
      <c r="C24" s="59" t="s">
        <v>217</v>
      </c>
      <c r="D24" s="29">
        <v>4716</v>
      </c>
      <c r="E24" s="30">
        <v>72</v>
      </c>
      <c r="F24" s="31">
        <v>23</v>
      </c>
      <c r="G24" s="31">
        <v>766</v>
      </c>
      <c r="H24" s="31">
        <v>3736</v>
      </c>
      <c r="I24" s="31">
        <v>119</v>
      </c>
    </row>
    <row r="25" spans="1:9" ht="15" customHeight="1">
      <c r="A25" s="57"/>
      <c r="B25" s="25"/>
      <c r="C25" s="60"/>
      <c r="D25" s="26">
        <v>1</v>
      </c>
      <c r="E25" s="27">
        <v>1.5267175572519083E-2</v>
      </c>
      <c r="F25" s="28">
        <v>4.877014418999152E-3</v>
      </c>
      <c r="G25" s="28">
        <v>0.16242578456318915</v>
      </c>
      <c r="H25" s="28">
        <v>0.79219677692960133</v>
      </c>
      <c r="I25" s="28">
        <v>2.5233248515691264E-2</v>
      </c>
    </row>
    <row r="26" spans="1:9" ht="15" customHeight="1">
      <c r="A26" s="57"/>
      <c r="B26" s="25"/>
      <c r="C26" s="59" t="s">
        <v>218</v>
      </c>
      <c r="D26" s="29">
        <v>3882</v>
      </c>
      <c r="E26" s="30">
        <v>43</v>
      </c>
      <c r="F26" s="31">
        <v>7</v>
      </c>
      <c r="G26" s="31">
        <v>475</v>
      </c>
      <c r="H26" s="31">
        <v>3249</v>
      </c>
      <c r="I26" s="31">
        <v>108</v>
      </c>
    </row>
    <row r="27" spans="1:9" ht="15" customHeight="1">
      <c r="A27" s="57"/>
      <c r="B27" s="50"/>
      <c r="C27" s="70"/>
      <c r="D27" s="51">
        <v>1</v>
      </c>
      <c r="E27" s="52">
        <v>1.1076764554353425E-2</v>
      </c>
      <c r="F27" s="53">
        <v>1.8031942297784646E-3</v>
      </c>
      <c r="G27" s="53">
        <v>0.12235960844925296</v>
      </c>
      <c r="H27" s="53">
        <v>0.83693972179289022</v>
      </c>
      <c r="I27" s="53">
        <v>2.7820710973724884E-2</v>
      </c>
    </row>
    <row r="28" spans="1:9" ht="15" customHeight="1">
      <c r="A28" s="57"/>
      <c r="B28" s="25" t="s">
        <v>204</v>
      </c>
      <c r="C28" s="67" t="s">
        <v>219</v>
      </c>
      <c r="D28" s="22">
        <v>5554</v>
      </c>
      <c r="E28" s="23">
        <v>166</v>
      </c>
      <c r="F28" s="24">
        <v>37</v>
      </c>
      <c r="G28" s="24">
        <v>638</v>
      </c>
      <c r="H28" s="24">
        <v>4584</v>
      </c>
      <c r="I28" s="24">
        <v>129</v>
      </c>
    </row>
    <row r="29" spans="1:9" ht="15" customHeight="1">
      <c r="A29" s="57"/>
      <c r="B29" s="25"/>
      <c r="C29" s="60"/>
      <c r="D29" s="32">
        <v>1</v>
      </c>
      <c r="E29" s="27">
        <v>2.9888368743248111E-2</v>
      </c>
      <c r="F29" s="28">
        <v>6.6618653222902417E-3</v>
      </c>
      <c r="G29" s="28">
        <v>0.11487216420597768</v>
      </c>
      <c r="H29" s="28">
        <v>0.82535109830752607</v>
      </c>
      <c r="I29" s="28">
        <v>2.3226503420957868E-2</v>
      </c>
    </row>
    <row r="30" spans="1:9" ht="15" customHeight="1">
      <c r="A30" s="57"/>
      <c r="B30" s="25"/>
      <c r="C30" s="59" t="s">
        <v>220</v>
      </c>
      <c r="D30" s="29">
        <v>4048</v>
      </c>
      <c r="E30" s="30">
        <v>109</v>
      </c>
      <c r="F30" s="31">
        <v>22</v>
      </c>
      <c r="G30" s="31">
        <v>1226</v>
      </c>
      <c r="H30" s="31">
        <v>2581</v>
      </c>
      <c r="I30" s="31">
        <v>110</v>
      </c>
    </row>
    <row r="31" spans="1:9" ht="15" customHeight="1">
      <c r="A31" s="57"/>
      <c r="B31" s="25"/>
      <c r="C31" s="60"/>
      <c r="D31" s="32">
        <v>1</v>
      </c>
      <c r="E31" s="27">
        <v>2.6926877470355732E-2</v>
      </c>
      <c r="F31" s="28">
        <v>5.434782608695652E-3</v>
      </c>
      <c r="G31" s="28">
        <v>0.30286561264822132</v>
      </c>
      <c r="H31" s="28">
        <v>0.63759881422924902</v>
      </c>
      <c r="I31" s="28">
        <v>2.717391304347826E-2</v>
      </c>
    </row>
    <row r="32" spans="1:9" ht="15" customHeight="1">
      <c r="A32" s="57"/>
      <c r="B32" s="25"/>
      <c r="C32" s="59" t="s">
        <v>221</v>
      </c>
      <c r="D32" s="29">
        <v>378</v>
      </c>
      <c r="E32" s="30">
        <v>15</v>
      </c>
      <c r="F32" s="31">
        <v>3</v>
      </c>
      <c r="G32" s="31">
        <v>136</v>
      </c>
      <c r="H32" s="31">
        <v>207</v>
      </c>
      <c r="I32" s="31">
        <v>17</v>
      </c>
    </row>
    <row r="33" spans="1:9" ht="15" customHeight="1">
      <c r="A33" s="57"/>
      <c r="B33" s="25"/>
      <c r="C33" s="60"/>
      <c r="D33" s="32">
        <v>1</v>
      </c>
      <c r="E33" s="27">
        <v>3.968253968253968E-2</v>
      </c>
      <c r="F33" s="28">
        <v>7.9365079365079361E-3</v>
      </c>
      <c r="G33" s="28">
        <v>0.35978835978835977</v>
      </c>
      <c r="H33" s="28">
        <v>0.54761904761904767</v>
      </c>
      <c r="I33" s="28">
        <v>4.4973544973544971E-2</v>
      </c>
    </row>
    <row r="34" spans="1:9" ht="15" customHeight="1">
      <c r="A34" s="57"/>
      <c r="B34" s="25"/>
      <c r="C34" s="59" t="s">
        <v>222</v>
      </c>
      <c r="D34" s="29">
        <v>3119</v>
      </c>
      <c r="E34" s="30">
        <v>47</v>
      </c>
      <c r="F34" s="31">
        <v>12</v>
      </c>
      <c r="G34" s="31">
        <v>424</v>
      </c>
      <c r="H34" s="31">
        <v>2582</v>
      </c>
      <c r="I34" s="31">
        <v>54</v>
      </c>
    </row>
    <row r="35" spans="1:9" ht="15" customHeight="1">
      <c r="A35" s="57"/>
      <c r="B35" s="50"/>
      <c r="C35" s="70"/>
      <c r="D35" s="51">
        <v>1</v>
      </c>
      <c r="E35" s="52">
        <v>1.5068932350112215E-2</v>
      </c>
      <c r="F35" s="53">
        <v>3.8473869830073742E-3</v>
      </c>
      <c r="G35" s="53">
        <v>0.13594100673292722</v>
      </c>
      <c r="H35" s="53">
        <v>0.82782943251041996</v>
      </c>
      <c r="I35" s="53">
        <v>1.7313241423533184E-2</v>
      </c>
    </row>
    <row r="36" spans="1:9" ht="15" customHeight="1">
      <c r="A36" s="57"/>
      <c r="B36" s="25" t="s">
        <v>16</v>
      </c>
      <c r="C36" s="67" t="s">
        <v>223</v>
      </c>
      <c r="D36" s="22">
        <v>1205</v>
      </c>
      <c r="E36" s="23">
        <v>36</v>
      </c>
      <c r="F36" s="24">
        <v>14</v>
      </c>
      <c r="G36" s="24">
        <v>176</v>
      </c>
      <c r="H36" s="24">
        <v>949</v>
      </c>
      <c r="I36" s="24">
        <v>30</v>
      </c>
    </row>
    <row r="37" spans="1:9" ht="15" customHeight="1">
      <c r="A37" s="57"/>
      <c r="B37" s="25"/>
      <c r="C37" s="60"/>
      <c r="D37" s="32">
        <v>1</v>
      </c>
      <c r="E37" s="27">
        <v>2.9875518672199172E-2</v>
      </c>
      <c r="F37" s="28">
        <v>1.1618257261410789E-2</v>
      </c>
      <c r="G37" s="28">
        <v>0.14605809128630706</v>
      </c>
      <c r="H37" s="28">
        <v>0.78755186721991699</v>
      </c>
      <c r="I37" s="28">
        <v>2.4896265560165973E-2</v>
      </c>
    </row>
    <row r="38" spans="1:9" ht="15" customHeight="1">
      <c r="A38" s="57"/>
      <c r="B38" s="25"/>
      <c r="C38" s="68" t="s">
        <v>224</v>
      </c>
      <c r="D38" s="29">
        <v>1546</v>
      </c>
      <c r="E38" s="30">
        <v>48</v>
      </c>
      <c r="F38" s="31">
        <v>14</v>
      </c>
      <c r="G38" s="31">
        <v>298</v>
      </c>
      <c r="H38" s="31">
        <v>1140</v>
      </c>
      <c r="I38" s="31">
        <v>46</v>
      </c>
    </row>
    <row r="39" spans="1:9" ht="15" customHeight="1">
      <c r="A39" s="57"/>
      <c r="B39" s="25"/>
      <c r="C39" s="60"/>
      <c r="D39" s="32">
        <v>1</v>
      </c>
      <c r="E39" s="27">
        <v>3.1047865459249677E-2</v>
      </c>
      <c r="F39" s="28">
        <v>9.0556274256144882E-3</v>
      </c>
      <c r="G39" s="28">
        <v>0.1927554980595084</v>
      </c>
      <c r="H39" s="28">
        <v>0.73738680465717987</v>
      </c>
      <c r="I39" s="28">
        <v>2.9754204398447608E-2</v>
      </c>
    </row>
    <row r="40" spans="1:9" ht="15" customHeight="1">
      <c r="A40" s="57"/>
      <c r="B40" s="25"/>
      <c r="C40" s="59" t="s">
        <v>225</v>
      </c>
      <c r="D40" s="29">
        <v>12779</v>
      </c>
      <c r="E40" s="30">
        <v>292</v>
      </c>
      <c r="F40" s="31">
        <v>69</v>
      </c>
      <c r="G40" s="31">
        <v>2315</v>
      </c>
      <c r="H40" s="31">
        <v>9806</v>
      </c>
      <c r="I40" s="31">
        <v>297</v>
      </c>
    </row>
    <row r="41" spans="1:9" ht="15" customHeight="1">
      <c r="A41" s="57"/>
      <c r="B41" s="50"/>
      <c r="C41" s="70"/>
      <c r="D41" s="51">
        <v>1</v>
      </c>
      <c r="E41" s="52">
        <v>2.2849988261992332E-2</v>
      </c>
      <c r="F41" s="53">
        <v>5.3994835276625717E-3</v>
      </c>
      <c r="G41" s="53">
        <v>0.18115658502230222</v>
      </c>
      <c r="H41" s="53">
        <v>0.76735268800375611</v>
      </c>
      <c r="I41" s="53">
        <v>2.324125518428672E-2</v>
      </c>
    </row>
    <row r="42" spans="1:9" ht="15" customHeight="1">
      <c r="A42" s="57"/>
      <c r="B42" s="25" t="s">
        <v>12</v>
      </c>
      <c r="C42" s="67" t="s">
        <v>226</v>
      </c>
      <c r="D42" s="22">
        <v>497</v>
      </c>
      <c r="E42" s="37">
        <v>11</v>
      </c>
      <c r="F42" s="38">
        <v>4</v>
      </c>
      <c r="G42" s="38">
        <v>89</v>
      </c>
      <c r="H42" s="38">
        <v>388</v>
      </c>
      <c r="I42" s="38">
        <v>5</v>
      </c>
    </row>
    <row r="43" spans="1:9" ht="15" customHeight="1">
      <c r="A43" s="57"/>
      <c r="B43" s="25"/>
      <c r="C43" s="60"/>
      <c r="D43" s="32">
        <v>1</v>
      </c>
      <c r="E43" s="27">
        <v>2.2132796780684104E-2</v>
      </c>
      <c r="F43" s="28">
        <v>8.0482897384305842E-3</v>
      </c>
      <c r="G43" s="28">
        <v>0.17907444668008049</v>
      </c>
      <c r="H43" s="28">
        <v>0.78068410462776661</v>
      </c>
      <c r="I43" s="28">
        <v>1.0060362173038229E-2</v>
      </c>
    </row>
    <row r="44" spans="1:9" ht="15" customHeight="1">
      <c r="A44" s="57"/>
      <c r="B44" s="25"/>
      <c r="C44" s="59" t="s">
        <v>227</v>
      </c>
      <c r="D44" s="29">
        <v>8147</v>
      </c>
      <c r="E44" s="39">
        <v>191</v>
      </c>
      <c r="F44" s="40">
        <v>38</v>
      </c>
      <c r="G44" s="40">
        <v>1385</v>
      </c>
      <c r="H44" s="40">
        <v>6456</v>
      </c>
      <c r="I44" s="40">
        <v>77</v>
      </c>
    </row>
    <row r="45" spans="1:9" ht="15" customHeight="1">
      <c r="A45" s="57"/>
      <c r="B45" s="25"/>
      <c r="C45" s="60"/>
      <c r="D45" s="32">
        <v>1</v>
      </c>
      <c r="E45" s="27">
        <v>2.3444212593592733E-2</v>
      </c>
      <c r="F45" s="28">
        <v>4.6642936050079785E-3</v>
      </c>
      <c r="G45" s="28">
        <v>0.17000122744568552</v>
      </c>
      <c r="H45" s="28">
        <v>0.79243893457714498</v>
      </c>
      <c r="I45" s="28">
        <v>9.4513317785687983E-3</v>
      </c>
    </row>
    <row r="46" spans="1:9" ht="15" customHeight="1">
      <c r="A46" s="57"/>
      <c r="B46" s="25"/>
      <c r="C46" s="59" t="s">
        <v>228</v>
      </c>
      <c r="D46" s="29">
        <v>5197</v>
      </c>
      <c r="E46" s="39">
        <v>133</v>
      </c>
      <c r="F46" s="40">
        <v>42</v>
      </c>
      <c r="G46" s="40">
        <v>976</v>
      </c>
      <c r="H46" s="40">
        <v>3984</v>
      </c>
      <c r="I46" s="40">
        <v>62</v>
      </c>
    </row>
    <row r="47" spans="1:9" ht="15" customHeight="1">
      <c r="A47" s="57"/>
      <c r="B47" s="25"/>
      <c r="C47" s="60"/>
      <c r="D47" s="32">
        <v>1</v>
      </c>
      <c r="E47" s="27">
        <v>2.559168751202617E-2</v>
      </c>
      <c r="F47" s="28">
        <v>8.0815855301135265E-3</v>
      </c>
      <c r="G47" s="28">
        <v>0.18780065422359055</v>
      </c>
      <c r="H47" s="28">
        <v>0.76659611314219744</v>
      </c>
      <c r="I47" s="28">
        <v>1.192995959207235E-2</v>
      </c>
    </row>
    <row r="48" spans="1:9" ht="15" customHeight="1">
      <c r="A48" s="57"/>
      <c r="B48" s="25"/>
      <c r="C48" s="59" t="s">
        <v>229</v>
      </c>
      <c r="D48" s="29">
        <v>1858</v>
      </c>
      <c r="E48" s="39">
        <v>49</v>
      </c>
      <c r="F48" s="40">
        <v>15</v>
      </c>
      <c r="G48" s="40">
        <v>385</v>
      </c>
      <c r="H48" s="40">
        <v>1367</v>
      </c>
      <c r="I48" s="40">
        <v>42</v>
      </c>
    </row>
    <row r="49" spans="1:9" ht="15" customHeight="1">
      <c r="A49" s="57"/>
      <c r="B49" s="50"/>
      <c r="C49" s="70"/>
      <c r="D49" s="51">
        <v>1</v>
      </c>
      <c r="E49" s="52">
        <v>2.6372443487621099E-2</v>
      </c>
      <c r="F49" s="53">
        <v>8.0731969860064583E-3</v>
      </c>
      <c r="G49" s="53">
        <v>0.20721205597416578</v>
      </c>
      <c r="H49" s="53">
        <v>0.73573735199138857</v>
      </c>
      <c r="I49" s="53">
        <v>2.2604951560818085E-2</v>
      </c>
    </row>
    <row r="50" spans="1:9" ht="15" customHeight="1">
      <c r="A50" s="57"/>
      <c r="B50" s="25" t="s">
        <v>205</v>
      </c>
      <c r="C50" s="67" t="s">
        <v>2</v>
      </c>
      <c r="D50" s="22">
        <v>2851</v>
      </c>
      <c r="E50" s="23">
        <v>62</v>
      </c>
      <c r="F50" s="24">
        <v>26</v>
      </c>
      <c r="G50" s="24">
        <v>526</v>
      </c>
      <c r="H50" s="24">
        <v>2133</v>
      </c>
      <c r="I50" s="24">
        <v>104</v>
      </c>
    </row>
    <row r="51" spans="1:9" ht="15" customHeight="1">
      <c r="A51" s="57"/>
      <c r="B51" s="25"/>
      <c r="C51" s="60"/>
      <c r="D51" s="32">
        <v>1</v>
      </c>
      <c r="E51" s="27">
        <v>2.1746755524377413E-2</v>
      </c>
      <c r="F51" s="28">
        <v>9.1196071553840755E-3</v>
      </c>
      <c r="G51" s="28">
        <v>0.18449666783584706</v>
      </c>
      <c r="H51" s="28">
        <v>0.74815854086285516</v>
      </c>
      <c r="I51" s="28">
        <v>3.6478428621536302E-2</v>
      </c>
    </row>
    <row r="52" spans="1:9" ht="15" customHeight="1">
      <c r="A52" s="57"/>
      <c r="B52" s="25"/>
      <c r="C52" s="59" t="s">
        <v>230</v>
      </c>
      <c r="D52" s="29">
        <v>1975</v>
      </c>
      <c r="E52" s="30">
        <v>38</v>
      </c>
      <c r="F52" s="31">
        <v>6</v>
      </c>
      <c r="G52" s="31">
        <v>327</v>
      </c>
      <c r="H52" s="31">
        <v>1583</v>
      </c>
      <c r="I52" s="31">
        <v>21</v>
      </c>
    </row>
    <row r="53" spans="1:9" ht="15" customHeight="1">
      <c r="A53" s="57"/>
      <c r="B53" s="25"/>
      <c r="C53" s="60"/>
      <c r="D53" s="32">
        <v>1</v>
      </c>
      <c r="E53" s="27">
        <v>1.9240506329113925E-2</v>
      </c>
      <c r="F53" s="28">
        <v>3.0379746835443038E-3</v>
      </c>
      <c r="G53" s="28">
        <v>0.16556962025316455</v>
      </c>
      <c r="H53" s="28">
        <v>0.80151898734177218</v>
      </c>
      <c r="I53" s="28">
        <v>1.0632911392405063E-2</v>
      </c>
    </row>
    <row r="54" spans="1:9" ht="15" customHeight="1">
      <c r="A54" s="57"/>
      <c r="B54" s="25"/>
      <c r="C54" s="59" t="s">
        <v>231</v>
      </c>
      <c r="D54" s="29">
        <v>923</v>
      </c>
      <c r="E54" s="30">
        <v>22</v>
      </c>
      <c r="F54" s="31">
        <v>5</v>
      </c>
      <c r="G54" s="31">
        <v>146</v>
      </c>
      <c r="H54" s="31">
        <v>706</v>
      </c>
      <c r="I54" s="31">
        <v>44</v>
      </c>
    </row>
    <row r="55" spans="1:9" ht="15" customHeight="1">
      <c r="A55" s="57"/>
      <c r="B55" s="25"/>
      <c r="C55" s="60"/>
      <c r="D55" s="32">
        <v>1</v>
      </c>
      <c r="E55" s="27">
        <v>2.3835319609967497E-2</v>
      </c>
      <c r="F55" s="28">
        <v>5.4171180931744311E-3</v>
      </c>
      <c r="G55" s="28">
        <v>0.1581798483206934</v>
      </c>
      <c r="H55" s="28">
        <v>0.7648970747562297</v>
      </c>
      <c r="I55" s="28">
        <v>4.7670639219934995E-2</v>
      </c>
    </row>
    <row r="56" spans="1:9" ht="15" customHeight="1">
      <c r="A56" s="57"/>
      <c r="B56" s="25"/>
      <c r="C56" s="59" t="s">
        <v>8</v>
      </c>
      <c r="D56" s="29">
        <v>1215</v>
      </c>
      <c r="E56" s="30">
        <v>26</v>
      </c>
      <c r="F56" s="31">
        <v>10</v>
      </c>
      <c r="G56" s="31">
        <v>226</v>
      </c>
      <c r="H56" s="31">
        <v>925</v>
      </c>
      <c r="I56" s="31">
        <v>28</v>
      </c>
    </row>
    <row r="57" spans="1:9" ht="15" customHeight="1">
      <c r="A57" s="57"/>
      <c r="B57" s="25"/>
      <c r="C57" s="60"/>
      <c r="D57" s="32">
        <v>1</v>
      </c>
      <c r="E57" s="27">
        <v>2.1399176954732511E-2</v>
      </c>
      <c r="F57" s="28">
        <v>8.23045267489712E-3</v>
      </c>
      <c r="G57" s="28">
        <v>0.18600823045267489</v>
      </c>
      <c r="H57" s="28">
        <v>0.76131687242798352</v>
      </c>
      <c r="I57" s="28">
        <v>2.3045267489711935E-2</v>
      </c>
    </row>
    <row r="58" spans="1:9" ht="15" customHeight="1">
      <c r="A58" s="57"/>
      <c r="B58" s="25"/>
      <c r="C58" s="59" t="s">
        <v>232</v>
      </c>
      <c r="D58" s="29">
        <v>2062</v>
      </c>
      <c r="E58" s="30">
        <v>53</v>
      </c>
      <c r="F58" s="31">
        <v>11</v>
      </c>
      <c r="G58" s="31">
        <v>476</v>
      </c>
      <c r="H58" s="31">
        <v>1434</v>
      </c>
      <c r="I58" s="31">
        <v>88</v>
      </c>
    </row>
    <row r="59" spans="1:9" ht="15" customHeight="1">
      <c r="A59" s="57"/>
      <c r="B59" s="25"/>
      <c r="C59" s="60"/>
      <c r="D59" s="32">
        <v>1</v>
      </c>
      <c r="E59" s="27">
        <v>2.5703200775945685E-2</v>
      </c>
      <c r="F59" s="28">
        <v>5.3346265761396701E-3</v>
      </c>
      <c r="G59" s="28">
        <v>0.23084384093113483</v>
      </c>
      <c r="H59" s="28">
        <v>0.69544131910766249</v>
      </c>
      <c r="I59" s="28">
        <v>4.2677012609117361E-2</v>
      </c>
    </row>
    <row r="60" spans="1:9" ht="15" customHeight="1">
      <c r="A60" s="57"/>
      <c r="B60" s="25"/>
      <c r="C60" s="59" t="s">
        <v>14</v>
      </c>
      <c r="D60" s="29">
        <v>1141</v>
      </c>
      <c r="E60" s="30">
        <v>30</v>
      </c>
      <c r="F60" s="31">
        <v>7</v>
      </c>
      <c r="G60" s="31">
        <v>209</v>
      </c>
      <c r="H60" s="31">
        <v>883</v>
      </c>
      <c r="I60" s="31">
        <v>12</v>
      </c>
    </row>
    <row r="61" spans="1:9" ht="15" customHeight="1">
      <c r="A61" s="57"/>
      <c r="B61" s="25"/>
      <c r="C61" s="60"/>
      <c r="D61" s="32">
        <v>1</v>
      </c>
      <c r="E61" s="27">
        <v>2.6292725679228746E-2</v>
      </c>
      <c r="F61" s="28">
        <v>6.1349693251533744E-3</v>
      </c>
      <c r="G61" s="28">
        <v>0.18317265556529361</v>
      </c>
      <c r="H61" s="28">
        <v>0.7738825591586328</v>
      </c>
      <c r="I61" s="28">
        <v>1.0517090271691499E-2</v>
      </c>
    </row>
    <row r="62" spans="1:9" ht="15" customHeight="1">
      <c r="A62" s="57"/>
      <c r="B62" s="25"/>
      <c r="C62" s="59" t="s">
        <v>5</v>
      </c>
      <c r="D62" s="29">
        <v>2265</v>
      </c>
      <c r="E62" s="30">
        <v>56</v>
      </c>
      <c r="F62" s="31">
        <v>16</v>
      </c>
      <c r="G62" s="31">
        <v>348</v>
      </c>
      <c r="H62" s="31">
        <v>1776</v>
      </c>
      <c r="I62" s="31">
        <v>69</v>
      </c>
    </row>
    <row r="63" spans="1:9" ht="15" customHeight="1">
      <c r="A63" s="57"/>
      <c r="B63" s="25"/>
      <c r="C63" s="60"/>
      <c r="D63" s="32">
        <v>1</v>
      </c>
      <c r="E63" s="27">
        <v>2.4724061810154525E-2</v>
      </c>
      <c r="F63" s="28">
        <v>7.0640176600441501E-3</v>
      </c>
      <c r="G63" s="28">
        <v>0.15364238410596026</v>
      </c>
      <c r="H63" s="28">
        <v>0.78410596026490065</v>
      </c>
      <c r="I63" s="28">
        <v>3.0463576158940398E-2</v>
      </c>
    </row>
    <row r="64" spans="1:9" ht="15" customHeight="1">
      <c r="A64" s="57"/>
      <c r="B64" s="25"/>
      <c r="C64" s="59" t="s">
        <v>11</v>
      </c>
      <c r="D64" s="29">
        <v>1187</v>
      </c>
      <c r="E64" s="30">
        <v>24</v>
      </c>
      <c r="F64" s="31">
        <v>4</v>
      </c>
      <c r="G64" s="31">
        <v>196</v>
      </c>
      <c r="H64" s="31">
        <v>946</v>
      </c>
      <c r="I64" s="31">
        <v>17</v>
      </c>
    </row>
    <row r="65" spans="1:9" ht="15" customHeight="1">
      <c r="A65" s="57"/>
      <c r="B65" s="25"/>
      <c r="C65" s="60"/>
      <c r="D65" s="32">
        <v>1</v>
      </c>
      <c r="E65" s="27">
        <v>2.0219039595619208E-2</v>
      </c>
      <c r="F65" s="28">
        <v>3.3698399326032012E-3</v>
      </c>
      <c r="G65" s="28">
        <v>0.16512215669755687</v>
      </c>
      <c r="H65" s="28">
        <v>0.79696714406065716</v>
      </c>
      <c r="I65" s="28">
        <v>1.4321819713563605E-2</v>
      </c>
    </row>
    <row r="66" spans="1:9" ht="15" customHeight="1">
      <c r="A66" s="57"/>
      <c r="B66" s="25"/>
      <c r="C66" s="59" t="s">
        <v>18</v>
      </c>
      <c r="D66" s="29">
        <v>2539</v>
      </c>
      <c r="E66" s="30">
        <v>76</v>
      </c>
      <c r="F66" s="31">
        <v>17</v>
      </c>
      <c r="G66" s="31">
        <v>430</v>
      </c>
      <c r="H66" s="31">
        <v>1951</v>
      </c>
      <c r="I66" s="31">
        <v>65</v>
      </c>
    </row>
    <row r="67" spans="1:9" ht="15" customHeight="1">
      <c r="A67" s="57"/>
      <c r="B67" s="50"/>
      <c r="C67" s="70"/>
      <c r="D67" s="51">
        <v>1</v>
      </c>
      <c r="E67" s="52">
        <v>2.993304450571091E-2</v>
      </c>
      <c r="F67" s="53">
        <v>6.6955494289090197E-3</v>
      </c>
      <c r="G67" s="53">
        <v>0.16935801496652225</v>
      </c>
      <c r="H67" s="53">
        <v>0.76841276092949984</v>
      </c>
      <c r="I67" s="53">
        <v>2.5600630169358016E-2</v>
      </c>
    </row>
    <row r="68" spans="1:9" ht="15" customHeight="1">
      <c r="A68" s="57"/>
      <c r="B68" s="25" t="s">
        <v>206</v>
      </c>
      <c r="C68" s="67" t="s">
        <v>233</v>
      </c>
      <c r="D68" s="22">
        <v>2952</v>
      </c>
      <c r="E68" s="23">
        <v>79</v>
      </c>
      <c r="F68" s="24">
        <v>25</v>
      </c>
      <c r="G68" s="24">
        <v>488</v>
      </c>
      <c r="H68" s="24">
        <v>2292</v>
      </c>
      <c r="I68" s="24">
        <v>68</v>
      </c>
    </row>
    <row r="69" spans="1:9" ht="15" customHeight="1">
      <c r="A69" s="57"/>
      <c r="B69" s="25"/>
      <c r="C69" s="60"/>
      <c r="D69" s="32">
        <v>1</v>
      </c>
      <c r="E69" s="27">
        <v>2.6761517615176152E-2</v>
      </c>
      <c r="F69" s="28">
        <v>8.4688346883468827E-3</v>
      </c>
      <c r="G69" s="28">
        <v>0.16531165311653118</v>
      </c>
      <c r="H69" s="28">
        <v>0.77642276422764223</v>
      </c>
      <c r="I69" s="28">
        <v>2.3035230352303523E-2</v>
      </c>
    </row>
    <row r="70" spans="1:9" ht="15" customHeight="1">
      <c r="A70" s="57"/>
      <c r="B70" s="25"/>
      <c r="C70" s="59" t="s">
        <v>234</v>
      </c>
      <c r="D70" s="29">
        <v>2912</v>
      </c>
      <c r="E70" s="30">
        <v>78</v>
      </c>
      <c r="F70" s="31">
        <v>19</v>
      </c>
      <c r="G70" s="31">
        <v>439</v>
      </c>
      <c r="H70" s="31">
        <v>2299</v>
      </c>
      <c r="I70" s="31">
        <v>77</v>
      </c>
    </row>
    <row r="71" spans="1:9" ht="15" customHeight="1">
      <c r="A71" s="57"/>
      <c r="B71" s="25"/>
      <c r="C71" s="60"/>
      <c r="D71" s="32">
        <v>1</v>
      </c>
      <c r="E71" s="27">
        <v>2.6785714285714284E-2</v>
      </c>
      <c r="F71" s="28">
        <v>6.524725274725275E-3</v>
      </c>
      <c r="G71" s="28">
        <v>0.1507554945054945</v>
      </c>
      <c r="H71" s="28">
        <v>0.78949175824175821</v>
      </c>
      <c r="I71" s="28">
        <v>2.6442307692307692E-2</v>
      </c>
    </row>
    <row r="72" spans="1:9" ht="15" customHeight="1">
      <c r="A72" s="57"/>
      <c r="B72" s="25"/>
      <c r="C72" s="59" t="s">
        <v>235</v>
      </c>
      <c r="D72" s="29">
        <v>3812</v>
      </c>
      <c r="E72" s="30">
        <v>115</v>
      </c>
      <c r="F72" s="31">
        <v>26</v>
      </c>
      <c r="G72" s="31">
        <v>691</v>
      </c>
      <c r="H72" s="31">
        <v>2913</v>
      </c>
      <c r="I72" s="31">
        <v>67</v>
      </c>
    </row>
    <row r="73" spans="1:9" ht="15" customHeight="1">
      <c r="A73" s="57"/>
      <c r="B73" s="25"/>
      <c r="C73" s="60"/>
      <c r="D73" s="32">
        <v>1</v>
      </c>
      <c r="E73" s="27">
        <v>3.0167890870933894E-2</v>
      </c>
      <c r="F73" s="28">
        <v>6.8205666316894023E-3</v>
      </c>
      <c r="G73" s="28">
        <v>0.18126967471143757</v>
      </c>
      <c r="H73" s="28">
        <v>0.76416579223504721</v>
      </c>
      <c r="I73" s="28">
        <v>1.7576075550891919E-2</v>
      </c>
    </row>
    <row r="74" spans="1:9" ht="15" customHeight="1">
      <c r="A74" s="57"/>
      <c r="B74" s="25"/>
      <c r="C74" s="59" t="s">
        <v>236</v>
      </c>
      <c r="D74" s="29">
        <v>2750</v>
      </c>
      <c r="E74" s="30">
        <v>69</v>
      </c>
      <c r="F74" s="31">
        <v>19</v>
      </c>
      <c r="G74" s="31">
        <v>516</v>
      </c>
      <c r="H74" s="31">
        <v>2081</v>
      </c>
      <c r="I74" s="31">
        <v>65</v>
      </c>
    </row>
    <row r="75" spans="1:9" ht="15" customHeight="1">
      <c r="A75" s="57"/>
      <c r="B75" s="25"/>
      <c r="C75" s="60"/>
      <c r="D75" s="32">
        <v>1</v>
      </c>
      <c r="E75" s="27">
        <v>2.5090909090909091E-2</v>
      </c>
      <c r="F75" s="28">
        <v>6.909090909090909E-3</v>
      </c>
      <c r="G75" s="28">
        <v>0.18763636363636363</v>
      </c>
      <c r="H75" s="28">
        <v>0.75672727272727269</v>
      </c>
      <c r="I75" s="28">
        <v>2.3636363636363636E-2</v>
      </c>
    </row>
    <row r="76" spans="1:9" ht="15" customHeight="1">
      <c r="A76" s="57"/>
      <c r="B76" s="25"/>
      <c r="C76" s="59" t="s">
        <v>237</v>
      </c>
      <c r="D76" s="29">
        <v>1585</v>
      </c>
      <c r="E76" s="30">
        <v>23</v>
      </c>
      <c r="F76" s="31">
        <v>4</v>
      </c>
      <c r="G76" s="31">
        <v>329</v>
      </c>
      <c r="H76" s="31">
        <v>1182</v>
      </c>
      <c r="I76" s="31">
        <v>47</v>
      </c>
    </row>
    <row r="77" spans="1:9" ht="15" customHeight="1">
      <c r="A77" s="57"/>
      <c r="B77" s="25"/>
      <c r="C77" s="60"/>
      <c r="D77" s="32">
        <v>1</v>
      </c>
      <c r="E77" s="27">
        <v>1.4511041009463722E-2</v>
      </c>
      <c r="F77" s="28">
        <v>2.523659305993691E-3</v>
      </c>
      <c r="G77" s="28">
        <v>0.20757097791798107</v>
      </c>
      <c r="H77" s="28">
        <v>0.74574132492113565</v>
      </c>
      <c r="I77" s="28">
        <v>2.9652996845425869E-2</v>
      </c>
    </row>
    <row r="78" spans="1:9" ht="15" customHeight="1">
      <c r="A78" s="57"/>
      <c r="B78" s="25"/>
      <c r="C78" s="59" t="s">
        <v>238</v>
      </c>
      <c r="D78" s="29">
        <v>1329</v>
      </c>
      <c r="E78" s="30">
        <v>13</v>
      </c>
      <c r="F78" s="31">
        <v>6</v>
      </c>
      <c r="G78" s="31">
        <v>265</v>
      </c>
      <c r="H78" s="31">
        <v>978</v>
      </c>
      <c r="I78" s="31">
        <v>67</v>
      </c>
    </row>
    <row r="79" spans="1:9" ht="15" customHeight="1">
      <c r="A79" s="57"/>
      <c r="B79" s="25"/>
      <c r="C79" s="60"/>
      <c r="D79" s="32">
        <v>1</v>
      </c>
      <c r="E79" s="27">
        <v>9.7817908201655382E-3</v>
      </c>
      <c r="F79" s="28">
        <v>4.5146726862302479E-3</v>
      </c>
      <c r="G79" s="28">
        <v>0.19939804364183597</v>
      </c>
      <c r="H79" s="28">
        <v>0.73589164785553052</v>
      </c>
      <c r="I79" s="28">
        <v>5.0413844996237772E-2</v>
      </c>
    </row>
    <row r="80" spans="1:9" ht="15" customHeight="1">
      <c r="A80" s="57"/>
      <c r="B80" s="25"/>
      <c r="C80" s="59" t="s">
        <v>239</v>
      </c>
      <c r="D80" s="29">
        <v>686</v>
      </c>
      <c r="E80" s="30">
        <v>4</v>
      </c>
      <c r="F80" s="31">
        <v>3</v>
      </c>
      <c r="G80" s="31">
        <v>130</v>
      </c>
      <c r="H80" s="31">
        <v>498</v>
      </c>
      <c r="I80" s="31">
        <v>51</v>
      </c>
    </row>
    <row r="81" spans="1:9" ht="15" customHeight="1">
      <c r="A81" s="57"/>
      <c r="B81" s="25"/>
      <c r="C81" s="60"/>
      <c r="D81" s="32">
        <v>1</v>
      </c>
      <c r="E81" s="27">
        <v>5.8309037900874635E-3</v>
      </c>
      <c r="F81" s="28">
        <v>4.3731778425655978E-3</v>
      </c>
      <c r="G81" s="28">
        <v>0.18950437317784258</v>
      </c>
      <c r="H81" s="28">
        <v>0.72594752186588918</v>
      </c>
      <c r="I81" s="28">
        <v>7.4344023323615158E-2</v>
      </c>
    </row>
    <row r="82" spans="1:9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</row>
    <row r="83" spans="1:9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</row>
    <row r="84" spans="1:9" ht="15" customHeight="1">
      <c r="A84" s="57"/>
      <c r="B84" s="25" t="s">
        <v>240</v>
      </c>
      <c r="C84" s="67" t="s">
        <v>241</v>
      </c>
      <c r="D84" s="22">
        <v>4187</v>
      </c>
      <c r="E84" s="23">
        <v>115</v>
      </c>
      <c r="F84" s="24">
        <v>38</v>
      </c>
      <c r="G84" s="24">
        <v>729</v>
      </c>
      <c r="H84" s="24">
        <v>3198</v>
      </c>
      <c r="I84" s="24">
        <v>107</v>
      </c>
    </row>
    <row r="85" spans="1:9" ht="15" customHeight="1">
      <c r="A85" s="57"/>
      <c r="B85" s="25" t="s">
        <v>242</v>
      </c>
      <c r="C85" s="60"/>
      <c r="D85" s="32">
        <v>1</v>
      </c>
      <c r="E85" s="27">
        <v>2.7465966085502745E-2</v>
      </c>
      <c r="F85" s="28">
        <v>9.0757105326009068E-3</v>
      </c>
      <c r="G85" s="28">
        <v>0.17411034153331742</v>
      </c>
      <c r="H85" s="28">
        <v>0.76379269166467634</v>
      </c>
      <c r="I85" s="28">
        <v>2.5555290183902554E-2</v>
      </c>
    </row>
    <row r="86" spans="1:9" ht="15" customHeight="1">
      <c r="A86" s="57"/>
      <c r="B86" s="25" t="s">
        <v>243</v>
      </c>
      <c r="C86" s="59" t="s">
        <v>244</v>
      </c>
      <c r="D86" s="29">
        <v>3737</v>
      </c>
      <c r="E86" s="30">
        <v>98</v>
      </c>
      <c r="F86" s="31">
        <v>15</v>
      </c>
      <c r="G86" s="31">
        <v>668</v>
      </c>
      <c r="H86" s="31">
        <v>2869</v>
      </c>
      <c r="I86" s="31">
        <v>87</v>
      </c>
    </row>
    <row r="87" spans="1:9" ht="15" customHeight="1">
      <c r="A87" s="57"/>
      <c r="B87" s="25"/>
      <c r="C87" s="60"/>
      <c r="D87" s="32">
        <v>1</v>
      </c>
      <c r="E87" s="27">
        <v>2.6224244046026225E-2</v>
      </c>
      <c r="F87" s="28">
        <v>4.0139149050040139E-3</v>
      </c>
      <c r="G87" s="28">
        <v>0.17875301043617875</v>
      </c>
      <c r="H87" s="28">
        <v>0.76772812416376768</v>
      </c>
      <c r="I87" s="28">
        <v>2.3280706449023282E-2</v>
      </c>
    </row>
    <row r="88" spans="1:9" ht="15" customHeight="1">
      <c r="A88" s="57"/>
      <c r="B88" s="25"/>
      <c r="C88" s="59" t="s">
        <v>245</v>
      </c>
      <c r="D88" s="29">
        <v>2220</v>
      </c>
      <c r="E88" s="30">
        <v>47</v>
      </c>
      <c r="F88" s="31">
        <v>18</v>
      </c>
      <c r="G88" s="31">
        <v>409</v>
      </c>
      <c r="H88" s="31">
        <v>1697</v>
      </c>
      <c r="I88" s="31">
        <v>49</v>
      </c>
    </row>
    <row r="89" spans="1:9" ht="15" customHeight="1">
      <c r="A89" s="57"/>
      <c r="B89" s="25"/>
      <c r="C89" s="60"/>
      <c r="D89" s="32">
        <v>1</v>
      </c>
      <c r="E89" s="27">
        <v>2.117117117117117E-2</v>
      </c>
      <c r="F89" s="28">
        <v>8.1081081081081086E-3</v>
      </c>
      <c r="G89" s="28">
        <v>0.18423423423423424</v>
      </c>
      <c r="H89" s="28">
        <v>0.76441441441441438</v>
      </c>
      <c r="I89" s="28">
        <v>2.2072072072072072E-2</v>
      </c>
    </row>
    <row r="90" spans="1:9" ht="15" customHeight="1">
      <c r="A90" s="57"/>
      <c r="B90" s="25"/>
      <c r="C90" s="59" t="s">
        <v>246</v>
      </c>
      <c r="D90" s="29">
        <v>3166</v>
      </c>
      <c r="E90" s="30">
        <v>75</v>
      </c>
      <c r="F90" s="31">
        <v>19</v>
      </c>
      <c r="G90" s="31">
        <v>592</v>
      </c>
      <c r="H90" s="31">
        <v>2412</v>
      </c>
      <c r="I90" s="31">
        <v>68</v>
      </c>
    </row>
    <row r="91" spans="1:9" ht="15" customHeight="1">
      <c r="A91" s="57"/>
      <c r="B91" s="25"/>
      <c r="C91" s="60"/>
      <c r="D91" s="32">
        <v>1</v>
      </c>
      <c r="E91" s="27">
        <v>2.3689197725837018E-2</v>
      </c>
      <c r="F91" s="28">
        <v>6.0012634238787114E-3</v>
      </c>
      <c r="G91" s="28">
        <v>0.18698673404927352</v>
      </c>
      <c r="H91" s="28">
        <v>0.76184459886291855</v>
      </c>
      <c r="I91" s="28">
        <v>2.1478205938092229E-2</v>
      </c>
    </row>
    <row r="92" spans="1:9" ht="15" customHeight="1">
      <c r="A92" s="57"/>
      <c r="B92" s="25"/>
      <c r="C92" s="59" t="s">
        <v>247</v>
      </c>
      <c r="D92" s="29">
        <v>1639</v>
      </c>
      <c r="E92" s="30">
        <v>32</v>
      </c>
      <c r="F92" s="31">
        <v>3</v>
      </c>
      <c r="G92" s="31">
        <v>273</v>
      </c>
      <c r="H92" s="31">
        <v>1261</v>
      </c>
      <c r="I92" s="31">
        <v>70</v>
      </c>
    </row>
    <row r="93" spans="1:9" ht="15" customHeight="1">
      <c r="A93" s="57"/>
      <c r="B93" s="25"/>
      <c r="C93" s="60"/>
      <c r="D93" s="32">
        <v>1</v>
      </c>
      <c r="E93" s="27">
        <v>1.9524100061012812E-2</v>
      </c>
      <c r="F93" s="28">
        <v>1.8303843807199512E-3</v>
      </c>
      <c r="G93" s="28">
        <v>0.16656497864551556</v>
      </c>
      <c r="H93" s="28">
        <v>0.76937156802928619</v>
      </c>
      <c r="I93" s="28">
        <v>4.270896888346553E-2</v>
      </c>
    </row>
    <row r="94" spans="1:9" ht="15" customHeight="1">
      <c r="A94" s="57"/>
      <c r="B94" s="25"/>
      <c r="C94" s="59" t="s">
        <v>248</v>
      </c>
      <c r="D94" s="29">
        <v>403</v>
      </c>
      <c r="E94" s="30">
        <v>3</v>
      </c>
      <c r="F94" s="31">
        <v>3</v>
      </c>
      <c r="G94" s="31">
        <v>76</v>
      </c>
      <c r="H94" s="31">
        <v>304</v>
      </c>
      <c r="I94" s="31">
        <v>17</v>
      </c>
    </row>
    <row r="95" spans="1:9" ht="15" customHeight="1">
      <c r="A95" s="57"/>
      <c r="B95" s="25"/>
      <c r="C95" s="60"/>
      <c r="D95" s="32">
        <v>1</v>
      </c>
      <c r="E95" s="27">
        <v>7.4441687344913151E-3</v>
      </c>
      <c r="F95" s="28">
        <v>7.4441687344913151E-3</v>
      </c>
      <c r="G95" s="28">
        <v>0.18858560794044665</v>
      </c>
      <c r="H95" s="28">
        <v>0.75434243176178661</v>
      </c>
      <c r="I95" s="28">
        <v>4.2183622828784122E-2</v>
      </c>
    </row>
    <row r="96" spans="1:9" ht="15" customHeight="1">
      <c r="A96" s="57"/>
      <c r="B96" s="25"/>
      <c r="C96" s="59" t="s">
        <v>249</v>
      </c>
      <c r="D96" s="29">
        <v>373</v>
      </c>
      <c r="E96" s="30">
        <v>4</v>
      </c>
      <c r="F96" s="31">
        <v>3</v>
      </c>
      <c r="G96" s="31">
        <v>54</v>
      </c>
      <c r="H96" s="31">
        <v>278</v>
      </c>
      <c r="I96" s="31">
        <v>34</v>
      </c>
    </row>
    <row r="97" spans="1:9" ht="15" customHeight="1">
      <c r="A97" s="57"/>
      <c r="B97" s="25"/>
      <c r="C97" s="60"/>
      <c r="D97" s="32">
        <v>1</v>
      </c>
      <c r="E97" s="27">
        <v>1.0723860589812333E-2</v>
      </c>
      <c r="F97" s="28">
        <v>8.0428954423592495E-3</v>
      </c>
      <c r="G97" s="28">
        <v>0.1447721179624665</v>
      </c>
      <c r="H97" s="28">
        <v>0.74530831099195716</v>
      </c>
      <c r="I97" s="28">
        <v>9.1152815013404831E-2</v>
      </c>
    </row>
    <row r="98" spans="1:9" ht="15" customHeight="1">
      <c r="A98" s="57"/>
      <c r="B98" s="25"/>
      <c r="C98" s="59" t="s">
        <v>250</v>
      </c>
      <c r="D98" s="29">
        <v>28</v>
      </c>
      <c r="E98" s="30">
        <v>0</v>
      </c>
      <c r="F98" s="31">
        <v>1</v>
      </c>
      <c r="G98" s="31">
        <v>5</v>
      </c>
      <c r="H98" s="31">
        <v>20</v>
      </c>
      <c r="I98" s="31">
        <v>2</v>
      </c>
    </row>
    <row r="99" spans="1:9" ht="15" customHeight="1">
      <c r="A99" s="57"/>
      <c r="B99" s="25"/>
      <c r="C99" s="60"/>
      <c r="D99" s="32">
        <v>1</v>
      </c>
      <c r="E99" s="27">
        <v>0</v>
      </c>
      <c r="F99" s="28">
        <v>3.5714285714285712E-2</v>
      </c>
      <c r="G99" s="28">
        <v>0.17857142857142858</v>
      </c>
      <c r="H99" s="28">
        <v>0.7142857142857143</v>
      </c>
      <c r="I99" s="28">
        <v>7.1428571428571425E-2</v>
      </c>
    </row>
    <row r="100" spans="1:9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1</v>
      </c>
      <c r="H100" s="31">
        <v>0</v>
      </c>
      <c r="I100" s="31">
        <v>0</v>
      </c>
    </row>
    <row r="101" spans="1:9" ht="15" customHeight="1">
      <c r="A101" s="57"/>
      <c r="B101" s="50"/>
      <c r="C101" s="70"/>
      <c r="D101" s="51">
        <v>1</v>
      </c>
      <c r="E101" s="52">
        <v>0</v>
      </c>
      <c r="F101" s="53">
        <v>0</v>
      </c>
      <c r="G101" s="53">
        <v>1</v>
      </c>
      <c r="H101" s="53">
        <v>0</v>
      </c>
      <c r="I101" s="53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I9">
    <cfRule type="top10" dxfId="91" priority="56" rank="1"/>
  </conditionalFormatting>
  <conditionalFormatting sqref="E67:I67">
    <cfRule type="top10" dxfId="90" priority="49" rank="1"/>
  </conditionalFormatting>
  <conditionalFormatting sqref="E65:I65">
    <cfRule type="top10" dxfId="89" priority="48" rank="1"/>
  </conditionalFormatting>
  <conditionalFormatting sqref="E63:I63">
    <cfRule type="top10" dxfId="88" priority="47" rank="1"/>
  </conditionalFormatting>
  <conditionalFormatting sqref="E61:I61">
    <cfRule type="top10" dxfId="87" priority="46" rank="1"/>
  </conditionalFormatting>
  <conditionalFormatting sqref="E59:I59">
    <cfRule type="top10" dxfId="86" priority="45" rank="1"/>
  </conditionalFormatting>
  <conditionalFormatting sqref="E57:I57">
    <cfRule type="top10" dxfId="85" priority="44" rank="1"/>
  </conditionalFormatting>
  <conditionalFormatting sqref="E55:I55">
    <cfRule type="top10" dxfId="84" priority="43" rank="1"/>
  </conditionalFormatting>
  <conditionalFormatting sqref="E53:I53">
    <cfRule type="top10" dxfId="83" priority="42" rank="1"/>
  </conditionalFormatting>
  <conditionalFormatting sqref="E51:I51">
    <cfRule type="top10" dxfId="82" priority="41" rank="1"/>
  </conditionalFormatting>
  <conditionalFormatting sqref="E49:I49">
    <cfRule type="top10" dxfId="81" priority="40" rank="1"/>
  </conditionalFormatting>
  <conditionalFormatting sqref="E47:I47">
    <cfRule type="top10" dxfId="80" priority="39" rank="1"/>
  </conditionalFormatting>
  <conditionalFormatting sqref="E45:I45">
    <cfRule type="top10" dxfId="79" priority="38" rank="1"/>
  </conditionalFormatting>
  <conditionalFormatting sqref="E43:I43">
    <cfRule type="top10" dxfId="78" priority="37" rank="1"/>
  </conditionalFormatting>
  <conditionalFormatting sqref="E41:I41">
    <cfRule type="top10" dxfId="77" priority="36" rank="1"/>
  </conditionalFormatting>
  <conditionalFormatting sqref="E39:I39">
    <cfRule type="top10" dxfId="76" priority="35" rank="1"/>
  </conditionalFormatting>
  <conditionalFormatting sqref="E37:I37">
    <cfRule type="top10" dxfId="75" priority="34" rank="1"/>
  </conditionalFormatting>
  <conditionalFormatting sqref="E35:I35">
    <cfRule type="top10" dxfId="74" priority="32" rank="1"/>
  </conditionalFormatting>
  <conditionalFormatting sqref="E33:I33">
    <cfRule type="top10" dxfId="73" priority="31" rank="1"/>
  </conditionalFormatting>
  <conditionalFormatting sqref="E31:I31">
    <cfRule type="top10" dxfId="72" priority="30" rank="1"/>
  </conditionalFormatting>
  <conditionalFormatting sqref="E29:I29">
    <cfRule type="top10" dxfId="71" priority="29" rank="1"/>
  </conditionalFormatting>
  <conditionalFormatting sqref="E27:I27">
    <cfRule type="top10" dxfId="70" priority="28" rank="1"/>
  </conditionalFormatting>
  <conditionalFormatting sqref="E21:I21">
    <cfRule type="top10" dxfId="69" priority="27" rank="1"/>
  </conditionalFormatting>
  <conditionalFormatting sqref="E19:I19">
    <cfRule type="top10" dxfId="68" priority="26" rank="1"/>
  </conditionalFormatting>
  <conditionalFormatting sqref="E17:I17">
    <cfRule type="top10" dxfId="67" priority="25" rank="1"/>
  </conditionalFormatting>
  <conditionalFormatting sqref="E15:I15">
    <cfRule type="top10" dxfId="66" priority="24" rank="1"/>
  </conditionalFormatting>
  <conditionalFormatting sqref="E13:I13">
    <cfRule type="top10" dxfId="65" priority="23" rank="1"/>
  </conditionalFormatting>
  <conditionalFormatting sqref="E11:I11">
    <cfRule type="top10" dxfId="64" priority="22" rank="1"/>
  </conditionalFormatting>
  <conditionalFormatting sqref="E23:I23">
    <cfRule type="top10" dxfId="63" priority="21" rank="1"/>
  </conditionalFormatting>
  <conditionalFormatting sqref="E25:I25">
    <cfRule type="top10" dxfId="62" priority="20" rank="1"/>
  </conditionalFormatting>
  <conditionalFormatting sqref="E81:I81">
    <cfRule type="top10" dxfId="61" priority="17" rank="1"/>
  </conditionalFormatting>
  <conditionalFormatting sqref="E79:I79">
    <cfRule type="top10" dxfId="60" priority="16" rank="1"/>
  </conditionalFormatting>
  <conditionalFormatting sqref="E77:I77">
    <cfRule type="top10" dxfId="59" priority="15" rank="1"/>
  </conditionalFormatting>
  <conditionalFormatting sqref="E75:I75">
    <cfRule type="top10" dxfId="58" priority="14" rank="1"/>
  </conditionalFormatting>
  <conditionalFormatting sqref="E73:I73">
    <cfRule type="top10" dxfId="57" priority="13" rank="1"/>
  </conditionalFormatting>
  <conditionalFormatting sqref="E71:I71">
    <cfRule type="top10" dxfId="56" priority="12" rank="1"/>
  </conditionalFormatting>
  <conditionalFormatting sqref="E69:I69">
    <cfRule type="top10" dxfId="55" priority="11" rank="1"/>
  </conditionalFormatting>
  <conditionalFormatting sqref="E101:I101">
    <cfRule type="top10" dxfId="54" priority="9" rank="1"/>
  </conditionalFormatting>
  <conditionalFormatting sqref="E99:I99">
    <cfRule type="top10" dxfId="53" priority="8" rank="1"/>
  </conditionalFormatting>
  <conditionalFormatting sqref="E97:I97">
    <cfRule type="top10" dxfId="52" priority="7" rank="1"/>
  </conditionalFormatting>
  <conditionalFormatting sqref="E95:I95">
    <cfRule type="top10" dxfId="51" priority="6" rank="1"/>
  </conditionalFormatting>
  <conditionalFormatting sqref="E93:I93">
    <cfRule type="top10" dxfId="50" priority="5" rank="1"/>
  </conditionalFormatting>
  <conditionalFormatting sqref="E91:I91">
    <cfRule type="top10" dxfId="49" priority="4" rank="1"/>
  </conditionalFormatting>
  <conditionalFormatting sqref="E89:I89">
    <cfRule type="top10" dxfId="48" priority="3" rank="1"/>
  </conditionalFormatting>
  <conditionalFormatting sqref="E87:I87">
    <cfRule type="top10" dxfId="47" priority="2" rank="1"/>
  </conditionalFormatting>
  <conditionalFormatting sqref="E85:I85">
    <cfRule type="top10" dxfId="4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XFD141"/>
  <sheetViews>
    <sheetView showGridLines="0" zoomScale="80" zoomScaleNormal="80" workbookViewId="0"/>
  </sheetViews>
  <sheetFormatPr defaultColWidth="8.625" defaultRowHeight="12" customHeight="1"/>
  <cols>
    <col min="1" max="1" width="5.625" style="2" customWidth="1"/>
    <col min="2" max="2" width="5.625" style="3" customWidth="1"/>
    <col min="3" max="3" width="12.625" style="3" customWidth="1"/>
    <col min="4" max="24" width="8.625" style="3"/>
    <col min="25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</row>
    <row r="2" spans="1:16384" ht="15" customHeight="1">
      <c r="B2" s="3" t="s">
        <v>47</v>
      </c>
    </row>
    <row r="3" spans="1:16384" ht="15" customHeight="1">
      <c r="B3" s="3" t="s">
        <v>317</v>
      </c>
    </row>
    <row r="4" spans="1:16384" ht="15" customHeight="1">
      <c r="B4" s="3" t="s">
        <v>323</v>
      </c>
    </row>
    <row r="5" spans="1:16384" ht="15" customHeight="1">
      <c r="B5" s="3" t="s">
        <v>192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4</v>
      </c>
      <c r="F7" s="13" t="s">
        <v>6</v>
      </c>
      <c r="G7" s="13" t="s">
        <v>341</v>
      </c>
      <c r="H7" s="13" t="s">
        <v>24</v>
      </c>
      <c r="I7" s="13" t="s">
        <v>40</v>
      </c>
      <c r="J7" s="13" t="s">
        <v>139</v>
      </c>
      <c r="K7" s="13" t="s">
        <v>342</v>
      </c>
      <c r="L7" s="13" t="s">
        <v>140</v>
      </c>
      <c r="M7" s="13" t="s">
        <v>141</v>
      </c>
      <c r="N7" s="13" t="s">
        <v>343</v>
      </c>
      <c r="O7" s="13" t="s">
        <v>142</v>
      </c>
      <c r="P7" s="13" t="s">
        <v>55</v>
      </c>
      <c r="Q7" s="13" t="s">
        <v>143</v>
      </c>
      <c r="R7" s="13" t="s">
        <v>9</v>
      </c>
      <c r="S7" s="13" t="s">
        <v>344</v>
      </c>
      <c r="T7" s="13" t="s">
        <v>56</v>
      </c>
      <c r="U7" s="13" t="s">
        <v>144</v>
      </c>
      <c r="V7" s="13" t="s">
        <v>145</v>
      </c>
      <c r="W7" s="13" t="s">
        <v>31</v>
      </c>
      <c r="X7" s="13" t="s">
        <v>44</v>
      </c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442</v>
      </c>
      <c r="F8" s="17">
        <v>7430</v>
      </c>
      <c r="G8" s="17">
        <v>3466</v>
      </c>
      <c r="H8" s="17">
        <v>2927</v>
      </c>
      <c r="I8" s="17">
        <v>2362</v>
      </c>
      <c r="J8" s="17">
        <v>926</v>
      </c>
      <c r="K8" s="17">
        <v>1312</v>
      </c>
      <c r="L8" s="17">
        <v>1087</v>
      </c>
      <c r="M8" s="17">
        <v>1497</v>
      </c>
      <c r="N8" s="17">
        <v>4372</v>
      </c>
      <c r="O8" s="17">
        <v>1850</v>
      </c>
      <c r="P8" s="17">
        <v>622</v>
      </c>
      <c r="Q8" s="17">
        <v>246</v>
      </c>
      <c r="R8" s="17">
        <v>432</v>
      </c>
      <c r="S8" s="17">
        <v>3645</v>
      </c>
      <c r="T8" s="17">
        <v>683</v>
      </c>
      <c r="U8" s="17">
        <v>3438</v>
      </c>
      <c r="V8" s="17">
        <v>1366</v>
      </c>
      <c r="W8" s="17">
        <v>1599</v>
      </c>
      <c r="X8" s="17">
        <v>549</v>
      </c>
    </row>
    <row r="9" spans="1:16384" ht="15" customHeight="1">
      <c r="A9" s="57"/>
      <c r="B9" s="64"/>
      <c r="C9" s="65"/>
      <c r="D9" s="18">
        <v>1</v>
      </c>
      <c r="E9" s="19">
        <v>2.7354870652308454E-2</v>
      </c>
      <c r="F9" s="20">
        <v>0.45983413788835253</v>
      </c>
      <c r="G9" s="20">
        <v>0.21450674588439164</v>
      </c>
      <c r="H9" s="20">
        <v>0.18114865701200644</v>
      </c>
      <c r="I9" s="20">
        <v>0.14618145810125016</v>
      </c>
      <c r="J9" s="20">
        <v>5.7309072905062507E-2</v>
      </c>
      <c r="K9" s="20">
        <v>8.1198168090110157E-2</v>
      </c>
      <c r="L9" s="20">
        <v>6.7273177373437312E-2</v>
      </c>
      <c r="M9" s="20">
        <v>9.2647604901596736E-2</v>
      </c>
      <c r="N9" s="20">
        <v>0.27057804183686102</v>
      </c>
      <c r="O9" s="20">
        <v>0.1144943681148657</v>
      </c>
      <c r="P9" s="20">
        <v>3.8494863225646742E-2</v>
      </c>
      <c r="Q9" s="20">
        <v>1.5224656516895656E-2</v>
      </c>
      <c r="R9" s="20">
        <v>2.6735982176011884E-2</v>
      </c>
      <c r="S9" s="20">
        <v>0.22558484961010025</v>
      </c>
      <c r="T9" s="20">
        <v>4.2270082931055823E-2</v>
      </c>
      <c r="U9" s="20">
        <v>0.21277385815076122</v>
      </c>
      <c r="V9" s="20">
        <v>8.4540165862111646E-2</v>
      </c>
      <c r="W9" s="20">
        <v>9.896026735982176E-2</v>
      </c>
      <c r="X9" s="20">
        <v>3.3976977348681769E-2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136</v>
      </c>
      <c r="F10" s="24">
        <v>2003</v>
      </c>
      <c r="G10" s="24">
        <v>1652</v>
      </c>
      <c r="H10" s="24">
        <v>878</v>
      </c>
      <c r="I10" s="24">
        <v>951</v>
      </c>
      <c r="J10" s="24">
        <v>202</v>
      </c>
      <c r="K10" s="24">
        <v>589</v>
      </c>
      <c r="L10" s="24">
        <v>310</v>
      </c>
      <c r="M10" s="24">
        <v>1003</v>
      </c>
      <c r="N10" s="24">
        <v>612</v>
      </c>
      <c r="O10" s="24">
        <v>381</v>
      </c>
      <c r="P10" s="24">
        <v>279</v>
      </c>
      <c r="Q10" s="24">
        <v>79</v>
      </c>
      <c r="R10" s="24">
        <v>82</v>
      </c>
      <c r="S10" s="24">
        <v>1002</v>
      </c>
      <c r="T10" s="24">
        <v>288</v>
      </c>
      <c r="U10" s="24">
        <v>935</v>
      </c>
      <c r="V10" s="24">
        <v>448</v>
      </c>
      <c r="W10" s="24">
        <v>504</v>
      </c>
      <c r="X10" s="24">
        <v>189</v>
      </c>
    </row>
    <row r="11" spans="1:16384" ht="15" customHeight="1">
      <c r="A11" s="57"/>
      <c r="B11" s="25"/>
      <c r="C11" s="60"/>
      <c r="D11" s="26">
        <v>1</v>
      </c>
      <c r="E11" s="27">
        <v>2.7243589743589744E-2</v>
      </c>
      <c r="F11" s="28">
        <v>0.40124198717948717</v>
      </c>
      <c r="G11" s="28">
        <v>0.33092948717948717</v>
      </c>
      <c r="H11" s="28">
        <v>0.17588141025641027</v>
      </c>
      <c r="I11" s="28">
        <v>0.19050480769230768</v>
      </c>
      <c r="J11" s="28">
        <v>4.0464743589743592E-2</v>
      </c>
      <c r="K11" s="28">
        <v>0.11798878205128205</v>
      </c>
      <c r="L11" s="28">
        <v>6.2099358974358976E-2</v>
      </c>
      <c r="M11" s="28">
        <v>0.20092147435897437</v>
      </c>
      <c r="N11" s="28">
        <v>0.12259615384615384</v>
      </c>
      <c r="O11" s="28">
        <v>7.6322115384615391E-2</v>
      </c>
      <c r="P11" s="28">
        <v>5.588942307692308E-2</v>
      </c>
      <c r="Q11" s="28">
        <v>1.5825320512820512E-2</v>
      </c>
      <c r="R11" s="28">
        <v>1.6426282051282052E-2</v>
      </c>
      <c r="S11" s="28">
        <v>0.20072115384615385</v>
      </c>
      <c r="T11" s="28">
        <v>5.7692307692307696E-2</v>
      </c>
      <c r="U11" s="28">
        <v>0.18729967948717949</v>
      </c>
      <c r="V11" s="28">
        <v>8.9743589743589744E-2</v>
      </c>
      <c r="W11" s="28">
        <v>0.10096153846153846</v>
      </c>
      <c r="X11" s="28">
        <v>3.786057692307692E-2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290</v>
      </c>
      <c r="F12" s="31">
        <v>5297</v>
      </c>
      <c r="G12" s="31">
        <v>1777</v>
      </c>
      <c r="H12" s="31">
        <v>2013</v>
      </c>
      <c r="I12" s="31">
        <v>1380</v>
      </c>
      <c r="J12" s="31">
        <v>705</v>
      </c>
      <c r="K12" s="31">
        <v>712</v>
      </c>
      <c r="L12" s="31">
        <v>758</v>
      </c>
      <c r="M12" s="31">
        <v>490</v>
      </c>
      <c r="N12" s="31">
        <v>3713</v>
      </c>
      <c r="O12" s="31">
        <v>1450</v>
      </c>
      <c r="P12" s="31">
        <v>342</v>
      </c>
      <c r="Q12" s="31">
        <v>166</v>
      </c>
      <c r="R12" s="31">
        <v>348</v>
      </c>
      <c r="S12" s="31">
        <v>2597</v>
      </c>
      <c r="T12" s="31">
        <v>388</v>
      </c>
      <c r="U12" s="31">
        <v>2485</v>
      </c>
      <c r="V12" s="31">
        <v>916</v>
      </c>
      <c r="W12" s="31">
        <v>1052</v>
      </c>
      <c r="X12" s="31">
        <v>352</v>
      </c>
    </row>
    <row r="13" spans="1:16384" ht="15" customHeight="1">
      <c r="A13" s="57"/>
      <c r="B13" s="50"/>
      <c r="C13" s="70"/>
      <c r="D13" s="51">
        <v>1</v>
      </c>
      <c r="E13" s="52">
        <v>2.6583554862957191E-2</v>
      </c>
      <c r="F13" s="53">
        <v>0.4855623796864974</v>
      </c>
      <c r="G13" s="53">
        <v>0.16289302410853423</v>
      </c>
      <c r="H13" s="53">
        <v>0.18452653772114769</v>
      </c>
      <c r="I13" s="53">
        <v>0.12650105417545146</v>
      </c>
      <c r="J13" s="53">
        <v>6.4625538546154548E-2</v>
      </c>
      <c r="K13" s="53">
        <v>6.5267210560087996E-2</v>
      </c>
      <c r="L13" s="53">
        <v>6.9483912365936387E-2</v>
      </c>
      <c r="M13" s="53">
        <v>4.4917040975341459E-2</v>
      </c>
      <c r="N13" s="53">
        <v>0.34036116967641394</v>
      </c>
      <c r="O13" s="53">
        <v>0.13291777431478596</v>
      </c>
      <c r="P13" s="53">
        <v>3.1350261252177103E-2</v>
      </c>
      <c r="Q13" s="53">
        <v>1.5216793473278945E-2</v>
      </c>
      <c r="R13" s="53">
        <v>3.1900265835548627E-2</v>
      </c>
      <c r="S13" s="53">
        <v>0.23806031716930975</v>
      </c>
      <c r="T13" s="53">
        <v>3.556696305802548E-2</v>
      </c>
      <c r="U13" s="53">
        <v>0.22779356494637457</v>
      </c>
      <c r="V13" s="53">
        <v>8.3967366394719953E-2</v>
      </c>
      <c r="W13" s="53">
        <v>9.6434136951141253E-2</v>
      </c>
      <c r="X13" s="53">
        <v>3.2266935557796313E-2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3</v>
      </c>
      <c r="F14" s="24">
        <v>137</v>
      </c>
      <c r="G14" s="24">
        <v>190</v>
      </c>
      <c r="H14" s="24">
        <v>34</v>
      </c>
      <c r="I14" s="24">
        <v>81</v>
      </c>
      <c r="J14" s="24">
        <v>23</v>
      </c>
      <c r="K14" s="24">
        <v>21</v>
      </c>
      <c r="L14" s="24">
        <v>21</v>
      </c>
      <c r="M14" s="24">
        <v>36</v>
      </c>
      <c r="N14" s="24">
        <v>46</v>
      </c>
      <c r="O14" s="24">
        <v>15</v>
      </c>
      <c r="P14" s="24">
        <v>10</v>
      </c>
      <c r="Q14" s="24">
        <v>9</v>
      </c>
      <c r="R14" s="24">
        <v>9</v>
      </c>
      <c r="S14" s="24">
        <v>32</v>
      </c>
      <c r="T14" s="24">
        <v>20</v>
      </c>
      <c r="U14" s="24">
        <v>38</v>
      </c>
      <c r="V14" s="24">
        <v>9</v>
      </c>
      <c r="W14" s="24">
        <v>56</v>
      </c>
      <c r="X14" s="24">
        <v>10</v>
      </c>
    </row>
    <row r="15" spans="1:16384" ht="15" customHeight="1">
      <c r="A15" s="57"/>
      <c r="B15" s="25"/>
      <c r="C15" s="60"/>
      <c r="D15" s="32">
        <v>1</v>
      </c>
      <c r="E15" s="27">
        <v>8.3102493074792248E-3</v>
      </c>
      <c r="F15" s="28">
        <v>0.37950138504155123</v>
      </c>
      <c r="G15" s="28">
        <v>0.52631578947368418</v>
      </c>
      <c r="H15" s="28">
        <v>9.4182825484764546E-2</v>
      </c>
      <c r="I15" s="28">
        <v>0.22437673130193905</v>
      </c>
      <c r="J15" s="28">
        <v>6.3711911357340723E-2</v>
      </c>
      <c r="K15" s="28">
        <v>5.817174515235457E-2</v>
      </c>
      <c r="L15" s="28">
        <v>5.817174515235457E-2</v>
      </c>
      <c r="M15" s="28">
        <v>9.9722991689750698E-2</v>
      </c>
      <c r="N15" s="28">
        <v>0.12742382271468145</v>
      </c>
      <c r="O15" s="28">
        <v>4.1551246537396121E-2</v>
      </c>
      <c r="P15" s="28">
        <v>2.7700831024930747E-2</v>
      </c>
      <c r="Q15" s="28">
        <v>2.4930747922437674E-2</v>
      </c>
      <c r="R15" s="28">
        <v>2.4930747922437674E-2</v>
      </c>
      <c r="S15" s="28">
        <v>8.8642659279778394E-2</v>
      </c>
      <c r="T15" s="28">
        <v>5.5401662049861494E-2</v>
      </c>
      <c r="U15" s="28">
        <v>0.10526315789473684</v>
      </c>
      <c r="V15" s="28">
        <v>2.4930747922437674E-2</v>
      </c>
      <c r="W15" s="28">
        <v>0.15512465373961218</v>
      </c>
      <c r="X15" s="28">
        <v>2.7700831024930747E-2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16</v>
      </c>
      <c r="F16" s="31">
        <v>246</v>
      </c>
      <c r="G16" s="31">
        <v>301</v>
      </c>
      <c r="H16" s="31">
        <v>70</v>
      </c>
      <c r="I16" s="31">
        <v>176</v>
      </c>
      <c r="J16" s="31">
        <v>40</v>
      </c>
      <c r="K16" s="31">
        <v>52</v>
      </c>
      <c r="L16" s="31">
        <v>21</v>
      </c>
      <c r="M16" s="31">
        <v>66</v>
      </c>
      <c r="N16" s="31">
        <v>87</v>
      </c>
      <c r="O16" s="31">
        <v>51</v>
      </c>
      <c r="P16" s="31">
        <v>32</v>
      </c>
      <c r="Q16" s="31">
        <v>10</v>
      </c>
      <c r="R16" s="31">
        <v>18</v>
      </c>
      <c r="S16" s="31">
        <v>68</v>
      </c>
      <c r="T16" s="31">
        <v>47</v>
      </c>
      <c r="U16" s="31">
        <v>108</v>
      </c>
      <c r="V16" s="31">
        <v>29</v>
      </c>
      <c r="W16" s="31">
        <v>123</v>
      </c>
      <c r="X16" s="31">
        <v>22</v>
      </c>
    </row>
    <row r="17" spans="1:24" ht="15" customHeight="1">
      <c r="A17" s="57"/>
      <c r="B17" s="25"/>
      <c r="C17" s="60"/>
      <c r="D17" s="32">
        <v>1</v>
      </c>
      <c r="E17" s="27">
        <v>2.302158273381295E-2</v>
      </c>
      <c r="F17" s="28">
        <v>0.35395683453237409</v>
      </c>
      <c r="G17" s="28">
        <v>0.43309352517985611</v>
      </c>
      <c r="H17" s="28">
        <v>0.10071942446043165</v>
      </c>
      <c r="I17" s="28">
        <v>0.25323741007194245</v>
      </c>
      <c r="J17" s="28">
        <v>5.7553956834532377E-2</v>
      </c>
      <c r="K17" s="28">
        <v>7.4820143884892082E-2</v>
      </c>
      <c r="L17" s="28">
        <v>3.0215827338129497E-2</v>
      </c>
      <c r="M17" s="28">
        <v>9.4964028776978418E-2</v>
      </c>
      <c r="N17" s="28">
        <v>0.1251798561151079</v>
      </c>
      <c r="O17" s="28">
        <v>7.3381294964028773E-2</v>
      </c>
      <c r="P17" s="28">
        <v>4.60431654676259E-2</v>
      </c>
      <c r="Q17" s="28">
        <v>1.4388489208633094E-2</v>
      </c>
      <c r="R17" s="28">
        <v>2.5899280575539568E-2</v>
      </c>
      <c r="S17" s="28">
        <v>9.7841726618705036E-2</v>
      </c>
      <c r="T17" s="28">
        <v>6.7625899280575538E-2</v>
      </c>
      <c r="U17" s="28">
        <v>0.1553956834532374</v>
      </c>
      <c r="V17" s="28">
        <v>4.1726618705035974E-2</v>
      </c>
      <c r="W17" s="28">
        <v>0.17697841726618704</v>
      </c>
      <c r="X17" s="28">
        <v>3.1654676258992806E-2</v>
      </c>
    </row>
    <row r="18" spans="1:24" ht="15" customHeight="1">
      <c r="A18" s="57"/>
      <c r="B18" s="25"/>
      <c r="C18" s="59" t="s">
        <v>214</v>
      </c>
      <c r="D18" s="29">
        <v>867</v>
      </c>
      <c r="E18" s="30">
        <v>17</v>
      </c>
      <c r="F18" s="31">
        <v>345</v>
      </c>
      <c r="G18" s="31">
        <v>330</v>
      </c>
      <c r="H18" s="31">
        <v>107</v>
      </c>
      <c r="I18" s="31">
        <v>199</v>
      </c>
      <c r="J18" s="31">
        <v>48</v>
      </c>
      <c r="K18" s="31">
        <v>70</v>
      </c>
      <c r="L18" s="31">
        <v>53</v>
      </c>
      <c r="M18" s="31">
        <v>87</v>
      </c>
      <c r="N18" s="31">
        <v>174</v>
      </c>
      <c r="O18" s="31">
        <v>80</v>
      </c>
      <c r="P18" s="31">
        <v>50</v>
      </c>
      <c r="Q18" s="31">
        <v>20</v>
      </c>
      <c r="R18" s="31">
        <v>34</v>
      </c>
      <c r="S18" s="31">
        <v>103</v>
      </c>
      <c r="T18" s="31">
        <v>57</v>
      </c>
      <c r="U18" s="31">
        <v>154</v>
      </c>
      <c r="V18" s="31">
        <v>47</v>
      </c>
      <c r="W18" s="31">
        <v>129</v>
      </c>
      <c r="X18" s="31">
        <v>32</v>
      </c>
    </row>
    <row r="19" spans="1:24" ht="15" customHeight="1">
      <c r="A19" s="57"/>
      <c r="B19" s="25"/>
      <c r="C19" s="60"/>
      <c r="D19" s="32">
        <v>1</v>
      </c>
      <c r="E19" s="27">
        <v>1.9607843137254902E-2</v>
      </c>
      <c r="F19" s="28">
        <v>0.39792387543252594</v>
      </c>
      <c r="G19" s="28">
        <v>0.38062283737024222</v>
      </c>
      <c r="H19" s="28">
        <v>0.12341407151095732</v>
      </c>
      <c r="I19" s="28">
        <v>0.22952710495963091</v>
      </c>
      <c r="J19" s="28">
        <v>5.536332179930796E-2</v>
      </c>
      <c r="K19" s="28">
        <v>8.073817762399077E-2</v>
      </c>
      <c r="L19" s="28">
        <v>6.1130334486735868E-2</v>
      </c>
      <c r="M19" s="28">
        <v>0.10034602076124567</v>
      </c>
      <c r="N19" s="28">
        <v>0.20069204152249134</v>
      </c>
      <c r="O19" s="28">
        <v>9.22722029988466E-2</v>
      </c>
      <c r="P19" s="28">
        <v>5.7670126874279123E-2</v>
      </c>
      <c r="Q19" s="28">
        <v>2.306805074971165E-2</v>
      </c>
      <c r="R19" s="28">
        <v>3.9215686274509803E-2</v>
      </c>
      <c r="S19" s="28">
        <v>0.11880046136101499</v>
      </c>
      <c r="T19" s="28">
        <v>6.5743944636678195E-2</v>
      </c>
      <c r="U19" s="28">
        <v>0.17762399077277971</v>
      </c>
      <c r="V19" s="28">
        <v>5.4209919261822379E-2</v>
      </c>
      <c r="W19" s="28">
        <v>0.14878892733564014</v>
      </c>
      <c r="X19" s="28">
        <v>3.690888119953864E-2</v>
      </c>
    </row>
    <row r="20" spans="1:24" ht="15" customHeight="1">
      <c r="A20" s="57"/>
      <c r="B20" s="25"/>
      <c r="C20" s="59" t="s">
        <v>215</v>
      </c>
      <c r="D20" s="29">
        <v>1749</v>
      </c>
      <c r="E20" s="30">
        <v>28</v>
      </c>
      <c r="F20" s="31">
        <v>741</v>
      </c>
      <c r="G20" s="31">
        <v>526</v>
      </c>
      <c r="H20" s="31">
        <v>265</v>
      </c>
      <c r="I20" s="31">
        <v>322</v>
      </c>
      <c r="J20" s="31">
        <v>103</v>
      </c>
      <c r="K20" s="31">
        <v>128</v>
      </c>
      <c r="L20" s="31">
        <v>124</v>
      </c>
      <c r="M20" s="31">
        <v>176</v>
      </c>
      <c r="N20" s="31">
        <v>419</v>
      </c>
      <c r="O20" s="31">
        <v>206</v>
      </c>
      <c r="P20" s="31">
        <v>86</v>
      </c>
      <c r="Q20" s="31">
        <v>29</v>
      </c>
      <c r="R20" s="31">
        <v>74</v>
      </c>
      <c r="S20" s="31">
        <v>316</v>
      </c>
      <c r="T20" s="31">
        <v>129</v>
      </c>
      <c r="U20" s="31">
        <v>350</v>
      </c>
      <c r="V20" s="31">
        <v>104</v>
      </c>
      <c r="W20" s="31">
        <v>210</v>
      </c>
      <c r="X20" s="31">
        <v>56</v>
      </c>
    </row>
    <row r="21" spans="1:24" ht="15" customHeight="1">
      <c r="A21" s="57"/>
      <c r="B21" s="25"/>
      <c r="C21" s="60"/>
      <c r="D21" s="32">
        <v>1</v>
      </c>
      <c r="E21" s="27">
        <v>1.6009148084619784E-2</v>
      </c>
      <c r="F21" s="28">
        <v>0.42367066895368782</v>
      </c>
      <c r="G21" s="28">
        <v>0.30074328187535737</v>
      </c>
      <c r="H21" s="28">
        <v>0.15151515151515152</v>
      </c>
      <c r="I21" s="28">
        <v>0.18410520297312749</v>
      </c>
      <c r="J21" s="28">
        <v>5.8890794739851343E-2</v>
      </c>
      <c r="K21" s="28">
        <v>7.3184676958261863E-2</v>
      </c>
      <c r="L21" s="28">
        <v>7.0897655803316181E-2</v>
      </c>
      <c r="M21" s="28">
        <v>0.10062893081761007</v>
      </c>
      <c r="N21" s="28">
        <v>0.23956546598056033</v>
      </c>
      <c r="O21" s="28">
        <v>0.11778158947970269</v>
      </c>
      <c r="P21" s="28">
        <v>4.9170954831332186E-2</v>
      </c>
      <c r="Q21" s="28">
        <v>1.6580903373356205E-2</v>
      </c>
      <c r="R21" s="28">
        <v>4.2309891366495142E-2</v>
      </c>
      <c r="S21" s="28">
        <v>0.18067467124070899</v>
      </c>
      <c r="T21" s="28">
        <v>7.375643224699828E-2</v>
      </c>
      <c r="U21" s="28">
        <v>0.20011435105774728</v>
      </c>
      <c r="V21" s="28">
        <v>5.9462550028587767E-2</v>
      </c>
      <c r="W21" s="28">
        <v>0.12006861063464837</v>
      </c>
      <c r="X21" s="28">
        <v>3.2018296169239568E-2</v>
      </c>
    </row>
    <row r="22" spans="1:24" ht="15" customHeight="1">
      <c r="A22" s="57"/>
      <c r="B22" s="25"/>
      <c r="C22" s="59" t="s">
        <v>216</v>
      </c>
      <c r="D22" s="29">
        <v>3564</v>
      </c>
      <c r="E22" s="30">
        <v>78</v>
      </c>
      <c r="F22" s="31">
        <v>1600</v>
      </c>
      <c r="G22" s="31">
        <v>758</v>
      </c>
      <c r="H22" s="31">
        <v>657</v>
      </c>
      <c r="I22" s="31">
        <v>562</v>
      </c>
      <c r="J22" s="31">
        <v>223</v>
      </c>
      <c r="K22" s="31">
        <v>282</v>
      </c>
      <c r="L22" s="31">
        <v>241</v>
      </c>
      <c r="M22" s="31">
        <v>357</v>
      </c>
      <c r="N22" s="31">
        <v>1032</v>
      </c>
      <c r="O22" s="31">
        <v>444</v>
      </c>
      <c r="P22" s="31">
        <v>159</v>
      </c>
      <c r="Q22" s="31">
        <v>68</v>
      </c>
      <c r="R22" s="31">
        <v>117</v>
      </c>
      <c r="S22" s="31">
        <v>828</v>
      </c>
      <c r="T22" s="31">
        <v>184</v>
      </c>
      <c r="U22" s="31">
        <v>783</v>
      </c>
      <c r="V22" s="31">
        <v>283</v>
      </c>
      <c r="W22" s="31">
        <v>357</v>
      </c>
      <c r="X22" s="31">
        <v>109</v>
      </c>
    </row>
    <row r="23" spans="1:24" ht="15" customHeight="1">
      <c r="A23" s="57"/>
      <c r="B23" s="25"/>
      <c r="C23" s="60"/>
      <c r="D23" s="26">
        <v>1</v>
      </c>
      <c r="E23" s="27">
        <v>2.1885521885521887E-2</v>
      </c>
      <c r="F23" s="28">
        <v>0.44893378226711561</v>
      </c>
      <c r="G23" s="28">
        <v>0.21268237934904602</v>
      </c>
      <c r="H23" s="28">
        <v>0.18434343434343434</v>
      </c>
      <c r="I23" s="28">
        <v>0.15768799102132436</v>
      </c>
      <c r="J23" s="28">
        <v>6.2570145903479243E-2</v>
      </c>
      <c r="K23" s="28">
        <v>7.9124579124579125E-2</v>
      </c>
      <c r="L23" s="28">
        <v>6.7620650953984285E-2</v>
      </c>
      <c r="M23" s="28">
        <v>0.10016835016835017</v>
      </c>
      <c r="N23" s="28">
        <v>0.28956228956228958</v>
      </c>
      <c r="O23" s="28">
        <v>0.12457912457912458</v>
      </c>
      <c r="P23" s="28">
        <v>4.4612794612794611E-2</v>
      </c>
      <c r="Q23" s="28">
        <v>1.9079685746352413E-2</v>
      </c>
      <c r="R23" s="28">
        <v>3.2828282828282832E-2</v>
      </c>
      <c r="S23" s="28">
        <v>0.23232323232323232</v>
      </c>
      <c r="T23" s="28">
        <v>5.1627384960718295E-2</v>
      </c>
      <c r="U23" s="28">
        <v>0.2196969696969697</v>
      </c>
      <c r="V23" s="28">
        <v>7.9405162738496071E-2</v>
      </c>
      <c r="W23" s="28">
        <v>0.10016835016835017</v>
      </c>
      <c r="X23" s="28">
        <v>3.058361391694725E-2</v>
      </c>
    </row>
    <row r="24" spans="1:24" ht="15" customHeight="1">
      <c r="A24" s="57"/>
      <c r="B24" s="25"/>
      <c r="C24" s="59" t="s">
        <v>217</v>
      </c>
      <c r="D24" s="29">
        <v>4716</v>
      </c>
      <c r="E24" s="30">
        <v>125</v>
      </c>
      <c r="F24" s="31">
        <v>2276</v>
      </c>
      <c r="G24" s="31">
        <v>798</v>
      </c>
      <c r="H24" s="31">
        <v>913</v>
      </c>
      <c r="I24" s="31">
        <v>627</v>
      </c>
      <c r="J24" s="31">
        <v>269</v>
      </c>
      <c r="K24" s="31">
        <v>410</v>
      </c>
      <c r="L24" s="31">
        <v>358</v>
      </c>
      <c r="M24" s="31">
        <v>437</v>
      </c>
      <c r="N24" s="31">
        <v>1457</v>
      </c>
      <c r="O24" s="31">
        <v>531</v>
      </c>
      <c r="P24" s="31">
        <v>164</v>
      </c>
      <c r="Q24" s="31">
        <v>57</v>
      </c>
      <c r="R24" s="31">
        <v>119</v>
      </c>
      <c r="S24" s="31">
        <v>1206</v>
      </c>
      <c r="T24" s="31">
        <v>160</v>
      </c>
      <c r="U24" s="31">
        <v>1090</v>
      </c>
      <c r="V24" s="31">
        <v>432</v>
      </c>
      <c r="W24" s="31">
        <v>366</v>
      </c>
      <c r="X24" s="31">
        <v>154</v>
      </c>
    </row>
    <row r="25" spans="1:24" ht="15" customHeight="1">
      <c r="A25" s="57"/>
      <c r="B25" s="25"/>
      <c r="C25" s="60"/>
      <c r="D25" s="26">
        <v>1</v>
      </c>
      <c r="E25" s="27">
        <v>2.6505513146734522E-2</v>
      </c>
      <c r="F25" s="28">
        <v>0.48261238337574214</v>
      </c>
      <c r="G25" s="28">
        <v>0.16921119592875319</v>
      </c>
      <c r="H25" s="28">
        <v>0.19359626802374894</v>
      </c>
      <c r="I25" s="28">
        <v>0.13295165394402036</v>
      </c>
      <c r="J25" s="28">
        <v>5.7039864291772692E-2</v>
      </c>
      <c r="K25" s="28">
        <v>8.6938083121289228E-2</v>
      </c>
      <c r="L25" s="28">
        <v>7.5911789652247666E-2</v>
      </c>
      <c r="M25" s="28">
        <v>9.266327396098388E-2</v>
      </c>
      <c r="N25" s="28">
        <v>0.30894826123833757</v>
      </c>
      <c r="O25" s="28">
        <v>0.11259541984732824</v>
      </c>
      <c r="P25" s="28">
        <v>3.477523324851569E-2</v>
      </c>
      <c r="Q25" s="28">
        <v>1.2086513994910942E-2</v>
      </c>
      <c r="R25" s="28">
        <v>2.5233248515691264E-2</v>
      </c>
      <c r="S25" s="28">
        <v>0.25572519083969464</v>
      </c>
      <c r="T25" s="28">
        <v>3.3927056827820185E-2</v>
      </c>
      <c r="U25" s="28">
        <v>0.23112807463952503</v>
      </c>
      <c r="V25" s="28">
        <v>9.1603053435114504E-2</v>
      </c>
      <c r="W25" s="28">
        <v>7.7608142493638677E-2</v>
      </c>
      <c r="X25" s="28">
        <v>3.265479219677693E-2</v>
      </c>
    </row>
    <row r="26" spans="1:24" ht="15" customHeight="1">
      <c r="A26" s="57"/>
      <c r="B26" s="25"/>
      <c r="C26" s="59" t="s">
        <v>218</v>
      </c>
      <c r="D26" s="29">
        <v>3882</v>
      </c>
      <c r="E26" s="30">
        <v>161</v>
      </c>
      <c r="F26" s="31">
        <v>1928</v>
      </c>
      <c r="G26" s="31">
        <v>511</v>
      </c>
      <c r="H26" s="31">
        <v>832</v>
      </c>
      <c r="I26" s="31">
        <v>355</v>
      </c>
      <c r="J26" s="31">
        <v>198</v>
      </c>
      <c r="K26" s="31">
        <v>331</v>
      </c>
      <c r="L26" s="31">
        <v>245</v>
      </c>
      <c r="M26" s="31">
        <v>329</v>
      </c>
      <c r="N26" s="31">
        <v>1091</v>
      </c>
      <c r="O26" s="31">
        <v>497</v>
      </c>
      <c r="P26" s="31">
        <v>117</v>
      </c>
      <c r="Q26" s="31">
        <v>51</v>
      </c>
      <c r="R26" s="31">
        <v>55</v>
      </c>
      <c r="S26" s="31">
        <v>1028</v>
      </c>
      <c r="T26" s="31">
        <v>76</v>
      </c>
      <c r="U26" s="31">
        <v>884</v>
      </c>
      <c r="V26" s="31">
        <v>453</v>
      </c>
      <c r="W26" s="31">
        <v>306</v>
      </c>
      <c r="X26" s="31">
        <v>155</v>
      </c>
    </row>
    <row r="27" spans="1:24" ht="15" customHeight="1">
      <c r="A27" s="57"/>
      <c r="B27" s="50"/>
      <c r="C27" s="70"/>
      <c r="D27" s="51">
        <v>1</v>
      </c>
      <c r="E27" s="52">
        <v>4.147346728490469E-2</v>
      </c>
      <c r="F27" s="53">
        <v>0.49665121071612572</v>
      </c>
      <c r="G27" s="53">
        <v>0.13163317877382794</v>
      </c>
      <c r="H27" s="53">
        <v>0.21432251416795467</v>
      </c>
      <c r="I27" s="53">
        <v>9.1447707367336428E-2</v>
      </c>
      <c r="J27" s="53">
        <v>5.1004636785162288E-2</v>
      </c>
      <c r="K27" s="53">
        <v>8.5265327150953113E-2</v>
      </c>
      <c r="L27" s="53">
        <v>6.3111798042246259E-2</v>
      </c>
      <c r="M27" s="53">
        <v>8.4750128799587834E-2</v>
      </c>
      <c r="N27" s="53">
        <v>0.28104070066975784</v>
      </c>
      <c r="O27" s="53">
        <v>0.128026790314271</v>
      </c>
      <c r="P27" s="53">
        <v>3.0139103554868624E-2</v>
      </c>
      <c r="Q27" s="53">
        <v>1.3137557959814529E-2</v>
      </c>
      <c r="R27" s="53">
        <v>1.416795466254508E-2</v>
      </c>
      <c r="S27" s="53">
        <v>0.26481195260175167</v>
      </c>
      <c r="T27" s="53">
        <v>1.9577537351880475E-2</v>
      </c>
      <c r="U27" s="53">
        <v>0.22771767130345183</v>
      </c>
      <c r="V27" s="53">
        <v>0.11669242658423493</v>
      </c>
      <c r="W27" s="53">
        <v>7.8825347758887165E-2</v>
      </c>
      <c r="X27" s="53">
        <v>3.9927872230808861E-2</v>
      </c>
    </row>
    <row r="28" spans="1:24" ht="15" customHeight="1">
      <c r="A28" s="57"/>
      <c r="B28" s="25" t="s">
        <v>204</v>
      </c>
      <c r="C28" s="67" t="s">
        <v>219</v>
      </c>
      <c r="D28" s="22">
        <v>5554</v>
      </c>
      <c r="E28" s="23">
        <v>172</v>
      </c>
      <c r="F28" s="24">
        <v>2816</v>
      </c>
      <c r="G28" s="24">
        <v>858</v>
      </c>
      <c r="H28" s="24">
        <v>1089</v>
      </c>
      <c r="I28" s="24">
        <v>723</v>
      </c>
      <c r="J28" s="24">
        <v>375</v>
      </c>
      <c r="K28" s="24">
        <v>424</v>
      </c>
      <c r="L28" s="24">
        <v>403</v>
      </c>
      <c r="M28" s="24">
        <v>405</v>
      </c>
      <c r="N28" s="24">
        <v>1783</v>
      </c>
      <c r="O28" s="24">
        <v>670</v>
      </c>
      <c r="P28" s="24">
        <v>200</v>
      </c>
      <c r="Q28" s="24">
        <v>87</v>
      </c>
      <c r="R28" s="24">
        <v>161</v>
      </c>
      <c r="S28" s="24">
        <v>1008</v>
      </c>
      <c r="T28" s="24">
        <v>137</v>
      </c>
      <c r="U28" s="24">
        <v>1324</v>
      </c>
      <c r="V28" s="24">
        <v>484</v>
      </c>
      <c r="W28" s="24">
        <v>578</v>
      </c>
      <c r="X28" s="24">
        <v>189</v>
      </c>
    </row>
    <row r="29" spans="1:24" ht="15" customHeight="1">
      <c r="A29" s="57"/>
      <c r="B29" s="25"/>
      <c r="C29" s="60"/>
      <c r="D29" s="32">
        <v>1</v>
      </c>
      <c r="E29" s="27">
        <v>3.0968671227943823E-2</v>
      </c>
      <c r="F29" s="28">
        <v>0.5070219661505222</v>
      </c>
      <c r="G29" s="28">
        <v>0.15448325531148721</v>
      </c>
      <c r="H29" s="28">
        <v>0.19607490097227223</v>
      </c>
      <c r="I29" s="28">
        <v>0.13017644940583364</v>
      </c>
      <c r="J29" s="28">
        <v>6.7518905293482173E-2</v>
      </c>
      <c r="K29" s="28">
        <v>7.6341375585163851E-2</v>
      </c>
      <c r="L29" s="28">
        <v>7.256031688872884E-2</v>
      </c>
      <c r="M29" s="28">
        <v>7.2920417716960756E-2</v>
      </c>
      <c r="N29" s="28">
        <v>0.32102988836874324</v>
      </c>
      <c r="O29" s="28">
        <v>0.12063377745768815</v>
      </c>
      <c r="P29" s="28">
        <v>3.6010082823190494E-2</v>
      </c>
      <c r="Q29" s="28">
        <v>1.5664386028087864E-2</v>
      </c>
      <c r="R29" s="28">
        <v>2.8988116672668346E-2</v>
      </c>
      <c r="S29" s="28">
        <v>0.1814908174288801</v>
      </c>
      <c r="T29" s="28">
        <v>2.4666906733885489E-2</v>
      </c>
      <c r="U29" s="28">
        <v>0.23838674828952106</v>
      </c>
      <c r="V29" s="28">
        <v>8.7144400432120989E-2</v>
      </c>
      <c r="W29" s="28">
        <v>0.10406913935902053</v>
      </c>
      <c r="X29" s="28">
        <v>3.4029528267915013E-2</v>
      </c>
    </row>
    <row r="30" spans="1:24" ht="15" customHeight="1">
      <c r="A30" s="57"/>
      <c r="B30" s="25"/>
      <c r="C30" s="59" t="s">
        <v>220</v>
      </c>
      <c r="D30" s="29">
        <v>4048</v>
      </c>
      <c r="E30" s="30">
        <v>78</v>
      </c>
      <c r="F30" s="31">
        <v>1656</v>
      </c>
      <c r="G30" s="31">
        <v>1148</v>
      </c>
      <c r="H30" s="31">
        <v>651</v>
      </c>
      <c r="I30" s="31">
        <v>721</v>
      </c>
      <c r="J30" s="31">
        <v>193</v>
      </c>
      <c r="K30" s="31">
        <v>349</v>
      </c>
      <c r="L30" s="31">
        <v>249</v>
      </c>
      <c r="M30" s="31">
        <v>562</v>
      </c>
      <c r="N30" s="31">
        <v>909</v>
      </c>
      <c r="O30" s="31">
        <v>435</v>
      </c>
      <c r="P30" s="31">
        <v>193</v>
      </c>
      <c r="Q30" s="31">
        <v>65</v>
      </c>
      <c r="R30" s="31">
        <v>102</v>
      </c>
      <c r="S30" s="31">
        <v>849</v>
      </c>
      <c r="T30" s="31">
        <v>230</v>
      </c>
      <c r="U30" s="31">
        <v>762</v>
      </c>
      <c r="V30" s="31">
        <v>301</v>
      </c>
      <c r="W30" s="31">
        <v>400</v>
      </c>
      <c r="X30" s="31">
        <v>144</v>
      </c>
    </row>
    <row r="31" spans="1:24" ht="15" customHeight="1">
      <c r="A31" s="57"/>
      <c r="B31" s="25"/>
      <c r="C31" s="60"/>
      <c r="D31" s="32">
        <v>1</v>
      </c>
      <c r="E31" s="27">
        <v>1.9268774703557312E-2</v>
      </c>
      <c r="F31" s="28">
        <v>0.40909090909090912</v>
      </c>
      <c r="G31" s="28">
        <v>0.283596837944664</v>
      </c>
      <c r="H31" s="28">
        <v>0.16082015810276679</v>
      </c>
      <c r="I31" s="28">
        <v>0.17811264822134387</v>
      </c>
      <c r="J31" s="28">
        <v>4.7677865612648224E-2</v>
      </c>
      <c r="K31" s="28">
        <v>8.6215415019762848E-2</v>
      </c>
      <c r="L31" s="28">
        <v>6.151185770750988E-2</v>
      </c>
      <c r="M31" s="28">
        <v>0.13883399209486166</v>
      </c>
      <c r="N31" s="28">
        <v>0.22455533596837945</v>
      </c>
      <c r="O31" s="28">
        <v>0.1074604743083004</v>
      </c>
      <c r="P31" s="28">
        <v>4.7677865612648224E-2</v>
      </c>
      <c r="Q31" s="28">
        <v>1.6057312252964428E-2</v>
      </c>
      <c r="R31" s="28">
        <v>2.5197628458498024E-2</v>
      </c>
      <c r="S31" s="28">
        <v>0.20973320158102768</v>
      </c>
      <c r="T31" s="28">
        <v>5.6818181818181816E-2</v>
      </c>
      <c r="U31" s="28">
        <v>0.18824110671936758</v>
      </c>
      <c r="V31" s="28">
        <v>7.4357707509881424E-2</v>
      </c>
      <c r="W31" s="28">
        <v>9.8814229249011856E-2</v>
      </c>
      <c r="X31" s="28">
        <v>3.5573122529644272E-2</v>
      </c>
    </row>
    <row r="32" spans="1:24" ht="15" customHeight="1">
      <c r="A32" s="57"/>
      <c r="B32" s="25"/>
      <c r="C32" s="59" t="s">
        <v>221</v>
      </c>
      <c r="D32" s="29">
        <v>378</v>
      </c>
      <c r="E32" s="30">
        <v>7</v>
      </c>
      <c r="F32" s="31">
        <v>145</v>
      </c>
      <c r="G32" s="31">
        <v>157</v>
      </c>
      <c r="H32" s="31">
        <v>52</v>
      </c>
      <c r="I32" s="31">
        <v>76</v>
      </c>
      <c r="J32" s="31">
        <v>16</v>
      </c>
      <c r="K32" s="31">
        <v>30</v>
      </c>
      <c r="L32" s="31">
        <v>21</v>
      </c>
      <c r="M32" s="31">
        <v>32</v>
      </c>
      <c r="N32" s="31">
        <v>50</v>
      </c>
      <c r="O32" s="31">
        <v>26</v>
      </c>
      <c r="P32" s="31">
        <v>14</v>
      </c>
      <c r="Q32" s="31">
        <v>8</v>
      </c>
      <c r="R32" s="31">
        <v>6</v>
      </c>
      <c r="S32" s="31">
        <v>56</v>
      </c>
      <c r="T32" s="31">
        <v>31</v>
      </c>
      <c r="U32" s="31">
        <v>64</v>
      </c>
      <c r="V32" s="31">
        <v>27</v>
      </c>
      <c r="W32" s="31">
        <v>44</v>
      </c>
      <c r="X32" s="31">
        <v>13</v>
      </c>
    </row>
    <row r="33" spans="1:24" ht="15" customHeight="1">
      <c r="A33" s="57"/>
      <c r="B33" s="25"/>
      <c r="C33" s="60"/>
      <c r="D33" s="32">
        <v>1</v>
      </c>
      <c r="E33" s="27">
        <v>1.8518518518518517E-2</v>
      </c>
      <c r="F33" s="28">
        <v>0.3835978835978836</v>
      </c>
      <c r="G33" s="28">
        <v>0.41534391534391535</v>
      </c>
      <c r="H33" s="28">
        <v>0.13756613756613756</v>
      </c>
      <c r="I33" s="28">
        <v>0.20105820105820105</v>
      </c>
      <c r="J33" s="28">
        <v>4.2328042328042326E-2</v>
      </c>
      <c r="K33" s="28">
        <v>7.9365079365079361E-2</v>
      </c>
      <c r="L33" s="28">
        <v>5.5555555555555552E-2</v>
      </c>
      <c r="M33" s="28">
        <v>8.4656084656084651E-2</v>
      </c>
      <c r="N33" s="28">
        <v>0.13227513227513227</v>
      </c>
      <c r="O33" s="28">
        <v>6.8783068783068779E-2</v>
      </c>
      <c r="P33" s="28">
        <v>3.7037037037037035E-2</v>
      </c>
      <c r="Q33" s="28">
        <v>2.1164021164021163E-2</v>
      </c>
      <c r="R33" s="28">
        <v>1.5873015873015872E-2</v>
      </c>
      <c r="S33" s="28">
        <v>0.14814814814814814</v>
      </c>
      <c r="T33" s="28">
        <v>8.2010582010582006E-2</v>
      </c>
      <c r="U33" s="28">
        <v>0.1693121693121693</v>
      </c>
      <c r="V33" s="28">
        <v>7.1428571428571425E-2</v>
      </c>
      <c r="W33" s="28">
        <v>0.1164021164021164</v>
      </c>
      <c r="X33" s="28">
        <v>3.439153439153439E-2</v>
      </c>
    </row>
    <row r="34" spans="1:24" ht="15" customHeight="1">
      <c r="A34" s="57"/>
      <c r="B34" s="25"/>
      <c r="C34" s="59" t="s">
        <v>222</v>
      </c>
      <c r="D34" s="29">
        <v>3119</v>
      </c>
      <c r="E34" s="30">
        <v>95</v>
      </c>
      <c r="F34" s="31">
        <v>1437</v>
      </c>
      <c r="G34" s="31">
        <v>650</v>
      </c>
      <c r="H34" s="31">
        <v>583</v>
      </c>
      <c r="I34" s="31">
        <v>419</v>
      </c>
      <c r="J34" s="31">
        <v>177</v>
      </c>
      <c r="K34" s="31">
        <v>247</v>
      </c>
      <c r="L34" s="31">
        <v>205</v>
      </c>
      <c r="M34" s="31">
        <v>233</v>
      </c>
      <c r="N34" s="31">
        <v>900</v>
      </c>
      <c r="O34" s="31">
        <v>362</v>
      </c>
      <c r="P34" s="31">
        <v>115</v>
      </c>
      <c r="Q34" s="31">
        <v>43</v>
      </c>
      <c r="R34" s="31">
        <v>59</v>
      </c>
      <c r="S34" s="31">
        <v>887</v>
      </c>
      <c r="T34" s="31">
        <v>158</v>
      </c>
      <c r="U34" s="31">
        <v>678</v>
      </c>
      <c r="V34" s="31">
        <v>293</v>
      </c>
      <c r="W34" s="31">
        <v>256</v>
      </c>
      <c r="X34" s="31">
        <v>69</v>
      </c>
    </row>
    <row r="35" spans="1:24" ht="15" customHeight="1">
      <c r="A35" s="57"/>
      <c r="B35" s="50"/>
      <c r="C35" s="70"/>
      <c r="D35" s="51">
        <v>1</v>
      </c>
      <c r="E35" s="52">
        <v>3.0458480282141712E-2</v>
      </c>
      <c r="F35" s="53">
        <v>0.46072459121513304</v>
      </c>
      <c r="G35" s="53">
        <v>0.20840012824623277</v>
      </c>
      <c r="H35" s="53">
        <v>0.18691888425777492</v>
      </c>
      <c r="I35" s="53">
        <v>0.13433792882334081</v>
      </c>
      <c r="J35" s="53">
        <v>5.6748957999358772E-2</v>
      </c>
      <c r="K35" s="53">
        <v>7.9192048733568457E-2</v>
      </c>
      <c r="L35" s="53">
        <v>6.5726194293042647E-2</v>
      </c>
      <c r="M35" s="53">
        <v>7.4703430586726516E-2</v>
      </c>
      <c r="N35" s="53">
        <v>0.28855402372555305</v>
      </c>
      <c r="O35" s="53">
        <v>0.11606284065405578</v>
      </c>
      <c r="P35" s="53">
        <v>3.6870791920487339E-2</v>
      </c>
      <c r="Q35" s="53">
        <v>1.3786470022443091E-2</v>
      </c>
      <c r="R35" s="53">
        <v>1.8916319333119588E-2</v>
      </c>
      <c r="S35" s="53">
        <v>0.28438602116062839</v>
      </c>
      <c r="T35" s="53">
        <v>5.0657261942930423E-2</v>
      </c>
      <c r="U35" s="53">
        <v>0.21737736453991663</v>
      </c>
      <c r="V35" s="53">
        <v>9.3940365501763393E-2</v>
      </c>
      <c r="W35" s="53">
        <v>8.2077588970823984E-2</v>
      </c>
      <c r="X35" s="53">
        <v>2.21224751522924E-2</v>
      </c>
    </row>
    <row r="36" spans="1:24" ht="15" customHeight="1">
      <c r="A36" s="57"/>
      <c r="B36" s="25" t="s">
        <v>16</v>
      </c>
      <c r="C36" s="67" t="s">
        <v>223</v>
      </c>
      <c r="D36" s="22">
        <v>1205</v>
      </c>
      <c r="E36" s="23">
        <v>73</v>
      </c>
      <c r="F36" s="24">
        <v>554</v>
      </c>
      <c r="G36" s="24">
        <v>149</v>
      </c>
      <c r="H36" s="24">
        <v>197</v>
      </c>
      <c r="I36" s="24">
        <v>154</v>
      </c>
      <c r="J36" s="24">
        <v>59</v>
      </c>
      <c r="K36" s="24">
        <v>76</v>
      </c>
      <c r="L36" s="24">
        <v>83</v>
      </c>
      <c r="M36" s="24">
        <v>91</v>
      </c>
      <c r="N36" s="24">
        <v>340</v>
      </c>
      <c r="O36" s="24">
        <v>107</v>
      </c>
      <c r="P36" s="24">
        <v>43</v>
      </c>
      <c r="Q36" s="24">
        <v>16</v>
      </c>
      <c r="R36" s="24">
        <v>24</v>
      </c>
      <c r="S36" s="24">
        <v>76</v>
      </c>
      <c r="T36" s="24">
        <v>31</v>
      </c>
      <c r="U36" s="24">
        <v>263</v>
      </c>
      <c r="V36" s="24">
        <v>89</v>
      </c>
      <c r="W36" s="24">
        <v>121</v>
      </c>
      <c r="X36" s="24">
        <v>46</v>
      </c>
    </row>
    <row r="37" spans="1:24" ht="15" customHeight="1">
      <c r="A37" s="57"/>
      <c r="B37" s="25"/>
      <c r="C37" s="60"/>
      <c r="D37" s="32">
        <v>1</v>
      </c>
      <c r="E37" s="27">
        <v>6.0580912863070539E-2</v>
      </c>
      <c r="F37" s="28">
        <v>0.45975103734439832</v>
      </c>
      <c r="G37" s="28">
        <v>0.12365145228215768</v>
      </c>
      <c r="H37" s="28">
        <v>0.16348547717842324</v>
      </c>
      <c r="I37" s="28">
        <v>0.12780082987551866</v>
      </c>
      <c r="J37" s="28">
        <v>4.8962655601659751E-2</v>
      </c>
      <c r="K37" s="28">
        <v>6.3070539419087135E-2</v>
      </c>
      <c r="L37" s="28">
        <v>6.8879668049792536E-2</v>
      </c>
      <c r="M37" s="28">
        <v>7.551867219917012E-2</v>
      </c>
      <c r="N37" s="28">
        <v>0.28215767634854771</v>
      </c>
      <c r="O37" s="28">
        <v>8.8796680497925315E-2</v>
      </c>
      <c r="P37" s="28">
        <v>3.5684647302904562E-2</v>
      </c>
      <c r="Q37" s="28">
        <v>1.3278008298755186E-2</v>
      </c>
      <c r="R37" s="28">
        <v>1.9917012448132779E-2</v>
      </c>
      <c r="S37" s="28">
        <v>6.3070539419087135E-2</v>
      </c>
      <c r="T37" s="28">
        <v>2.5726141078838173E-2</v>
      </c>
      <c r="U37" s="28">
        <v>0.21825726141078838</v>
      </c>
      <c r="V37" s="28">
        <v>7.3858921161825727E-2</v>
      </c>
      <c r="W37" s="28">
        <v>0.1004149377593361</v>
      </c>
      <c r="X37" s="28">
        <v>3.8174273858921165E-2</v>
      </c>
    </row>
    <row r="38" spans="1:24" ht="15" customHeight="1">
      <c r="A38" s="57"/>
      <c r="B38" s="25"/>
      <c r="C38" s="68" t="s">
        <v>224</v>
      </c>
      <c r="D38" s="29">
        <v>1546</v>
      </c>
      <c r="E38" s="30">
        <v>52</v>
      </c>
      <c r="F38" s="31">
        <v>730</v>
      </c>
      <c r="G38" s="31">
        <v>268</v>
      </c>
      <c r="H38" s="31">
        <v>296</v>
      </c>
      <c r="I38" s="31">
        <v>214</v>
      </c>
      <c r="J38" s="31">
        <v>93</v>
      </c>
      <c r="K38" s="31">
        <v>128</v>
      </c>
      <c r="L38" s="31">
        <v>138</v>
      </c>
      <c r="M38" s="31">
        <v>134</v>
      </c>
      <c r="N38" s="31">
        <v>461</v>
      </c>
      <c r="O38" s="31">
        <v>191</v>
      </c>
      <c r="P38" s="31">
        <v>70</v>
      </c>
      <c r="Q38" s="31">
        <v>30</v>
      </c>
      <c r="R38" s="31">
        <v>36</v>
      </c>
      <c r="S38" s="31">
        <v>174</v>
      </c>
      <c r="T38" s="31">
        <v>38</v>
      </c>
      <c r="U38" s="31">
        <v>409</v>
      </c>
      <c r="V38" s="31">
        <v>183</v>
      </c>
      <c r="W38" s="31">
        <v>142</v>
      </c>
      <c r="X38" s="31">
        <v>63</v>
      </c>
    </row>
    <row r="39" spans="1:24" ht="15" customHeight="1">
      <c r="A39" s="57"/>
      <c r="B39" s="25"/>
      <c r="C39" s="60"/>
      <c r="D39" s="32">
        <v>1</v>
      </c>
      <c r="E39" s="27">
        <v>3.3635187580853813E-2</v>
      </c>
      <c r="F39" s="28">
        <v>0.47218628719275552</v>
      </c>
      <c r="G39" s="28">
        <v>0.17335058214747737</v>
      </c>
      <c r="H39" s="28">
        <v>0.19146183699870634</v>
      </c>
      <c r="I39" s="28">
        <v>0.13842173350582149</v>
      </c>
      <c r="J39" s="28">
        <v>6.0155239327296252E-2</v>
      </c>
      <c r="K39" s="28">
        <v>8.2794307891332478E-2</v>
      </c>
      <c r="L39" s="28">
        <v>8.9262613195342816E-2</v>
      </c>
      <c r="M39" s="28">
        <v>8.6675291073738683E-2</v>
      </c>
      <c r="N39" s="28">
        <v>0.29818887451487708</v>
      </c>
      <c r="O39" s="28">
        <v>0.12354463130659767</v>
      </c>
      <c r="P39" s="28">
        <v>4.5278137128072445E-2</v>
      </c>
      <c r="Q39" s="28">
        <v>1.9404915912031046E-2</v>
      </c>
      <c r="R39" s="28">
        <v>2.3285899094437259E-2</v>
      </c>
      <c r="S39" s="28">
        <v>0.11254851228978008</v>
      </c>
      <c r="T39" s="28">
        <v>2.4579560155239329E-2</v>
      </c>
      <c r="U39" s="28">
        <v>0.26455368693402331</v>
      </c>
      <c r="V39" s="28">
        <v>0.11836998706338939</v>
      </c>
      <c r="W39" s="28">
        <v>9.1849935316946962E-2</v>
      </c>
      <c r="X39" s="28">
        <v>4.0750323415265202E-2</v>
      </c>
    </row>
    <row r="40" spans="1:24" ht="15" customHeight="1">
      <c r="A40" s="57"/>
      <c r="B40" s="25"/>
      <c r="C40" s="59" t="s">
        <v>225</v>
      </c>
      <c r="D40" s="29">
        <v>12779</v>
      </c>
      <c r="E40" s="30">
        <v>304</v>
      </c>
      <c r="F40" s="31">
        <v>5901</v>
      </c>
      <c r="G40" s="31">
        <v>2950</v>
      </c>
      <c r="H40" s="31">
        <v>2328</v>
      </c>
      <c r="I40" s="31">
        <v>1911</v>
      </c>
      <c r="J40" s="31">
        <v>757</v>
      </c>
      <c r="K40" s="31">
        <v>1068</v>
      </c>
      <c r="L40" s="31">
        <v>822</v>
      </c>
      <c r="M40" s="31">
        <v>1219</v>
      </c>
      <c r="N40" s="31">
        <v>3426</v>
      </c>
      <c r="O40" s="31">
        <v>1482</v>
      </c>
      <c r="P40" s="31">
        <v>488</v>
      </c>
      <c r="Q40" s="31">
        <v>191</v>
      </c>
      <c r="R40" s="31">
        <v>354</v>
      </c>
      <c r="S40" s="31">
        <v>3313</v>
      </c>
      <c r="T40" s="31">
        <v>590</v>
      </c>
      <c r="U40" s="31">
        <v>2627</v>
      </c>
      <c r="V40" s="31">
        <v>1038</v>
      </c>
      <c r="W40" s="31">
        <v>1286</v>
      </c>
      <c r="X40" s="31">
        <v>360</v>
      </c>
    </row>
    <row r="41" spans="1:24" ht="15" customHeight="1">
      <c r="A41" s="57"/>
      <c r="B41" s="50"/>
      <c r="C41" s="70"/>
      <c r="D41" s="51">
        <v>1</v>
      </c>
      <c r="E41" s="52">
        <v>2.3789028875498865E-2</v>
      </c>
      <c r="F41" s="53">
        <v>0.46177322169183815</v>
      </c>
      <c r="G41" s="53">
        <v>0.23084748415368964</v>
      </c>
      <c r="H41" s="53">
        <v>0.18217387902026763</v>
      </c>
      <c r="I41" s="53">
        <v>0.14954221770091555</v>
      </c>
      <c r="J41" s="53">
        <v>5.9237812035370527E-2</v>
      </c>
      <c r="K41" s="53">
        <v>8.3574614602081543E-2</v>
      </c>
      <c r="L41" s="53">
        <v>6.4324282025197591E-2</v>
      </c>
      <c r="M41" s="53">
        <v>9.539087565537209E-2</v>
      </c>
      <c r="N41" s="53">
        <v>0.26809609515611549</v>
      </c>
      <c r="O41" s="53">
        <v>0.11597151576805696</v>
      </c>
      <c r="P41" s="53">
        <v>3.8187651615932391E-2</v>
      </c>
      <c r="Q41" s="53">
        <v>1.494639643164567E-2</v>
      </c>
      <c r="R41" s="53">
        <v>2.7701698098442758E-2</v>
      </c>
      <c r="S41" s="53">
        <v>0.25925346271226229</v>
      </c>
      <c r="T41" s="53">
        <v>4.6169496830737927E-2</v>
      </c>
      <c r="U41" s="53">
        <v>0.20557164097347211</v>
      </c>
      <c r="V41" s="53">
        <v>8.1227013068315201E-2</v>
      </c>
      <c r="W41" s="53">
        <v>0.10063385241411692</v>
      </c>
      <c r="X41" s="53">
        <v>2.8171218405196024E-2</v>
      </c>
    </row>
    <row r="42" spans="1:24" ht="15" customHeight="1">
      <c r="A42" s="57"/>
      <c r="B42" s="25" t="s">
        <v>12</v>
      </c>
      <c r="C42" s="67" t="s">
        <v>226</v>
      </c>
      <c r="D42" s="22">
        <v>497</v>
      </c>
      <c r="E42" s="37">
        <v>55</v>
      </c>
      <c r="F42" s="38">
        <v>200</v>
      </c>
      <c r="G42" s="38">
        <v>91</v>
      </c>
      <c r="H42" s="38">
        <v>48</v>
      </c>
      <c r="I42" s="38">
        <v>49</v>
      </c>
      <c r="J42" s="38">
        <v>25</v>
      </c>
      <c r="K42" s="38">
        <v>25</v>
      </c>
      <c r="L42" s="38">
        <v>14</v>
      </c>
      <c r="M42" s="38">
        <v>19</v>
      </c>
      <c r="N42" s="38">
        <v>84</v>
      </c>
      <c r="O42" s="38">
        <v>30</v>
      </c>
      <c r="P42" s="38">
        <v>8</v>
      </c>
      <c r="Q42" s="38">
        <v>6</v>
      </c>
      <c r="R42" s="38">
        <v>7</v>
      </c>
      <c r="S42" s="38">
        <v>133</v>
      </c>
      <c r="T42" s="38">
        <v>12</v>
      </c>
      <c r="U42" s="38">
        <v>62</v>
      </c>
      <c r="V42" s="38">
        <v>26</v>
      </c>
      <c r="W42" s="38">
        <v>31</v>
      </c>
      <c r="X42" s="38">
        <v>17</v>
      </c>
    </row>
    <row r="43" spans="1:24" ht="15" customHeight="1">
      <c r="A43" s="57"/>
      <c r="B43" s="25"/>
      <c r="C43" s="60"/>
      <c r="D43" s="32">
        <v>1</v>
      </c>
      <c r="E43" s="27">
        <v>0.11066398390342053</v>
      </c>
      <c r="F43" s="28">
        <v>0.4024144869215292</v>
      </c>
      <c r="G43" s="28">
        <v>0.18309859154929578</v>
      </c>
      <c r="H43" s="28">
        <v>9.6579476861166996E-2</v>
      </c>
      <c r="I43" s="28">
        <v>9.8591549295774641E-2</v>
      </c>
      <c r="J43" s="28">
        <v>5.030181086519115E-2</v>
      </c>
      <c r="K43" s="28">
        <v>5.030181086519115E-2</v>
      </c>
      <c r="L43" s="28">
        <v>2.8169014084507043E-2</v>
      </c>
      <c r="M43" s="28">
        <v>3.8229376257545272E-2</v>
      </c>
      <c r="N43" s="28">
        <v>0.16901408450704225</v>
      </c>
      <c r="O43" s="28">
        <v>6.0362173038229376E-2</v>
      </c>
      <c r="P43" s="28">
        <v>1.6096579476861168E-2</v>
      </c>
      <c r="Q43" s="28">
        <v>1.2072434607645875E-2</v>
      </c>
      <c r="R43" s="28">
        <v>1.4084507042253521E-2</v>
      </c>
      <c r="S43" s="28">
        <v>0.26760563380281688</v>
      </c>
      <c r="T43" s="28">
        <v>2.4144869215291749E-2</v>
      </c>
      <c r="U43" s="28">
        <v>0.12474849094567404</v>
      </c>
      <c r="V43" s="28">
        <v>5.2313883299798795E-2</v>
      </c>
      <c r="W43" s="28">
        <v>6.2374245472837021E-2</v>
      </c>
      <c r="X43" s="28">
        <v>3.4205231388329982E-2</v>
      </c>
    </row>
    <row r="44" spans="1:24" ht="15" customHeight="1">
      <c r="A44" s="57"/>
      <c r="B44" s="25"/>
      <c r="C44" s="59" t="s">
        <v>227</v>
      </c>
      <c r="D44" s="29">
        <v>8147</v>
      </c>
      <c r="E44" s="39">
        <v>306</v>
      </c>
      <c r="F44" s="40">
        <v>3896</v>
      </c>
      <c r="G44" s="40">
        <v>1761</v>
      </c>
      <c r="H44" s="40">
        <v>1340</v>
      </c>
      <c r="I44" s="40">
        <v>1168</v>
      </c>
      <c r="J44" s="40">
        <v>477</v>
      </c>
      <c r="K44" s="40">
        <v>509</v>
      </c>
      <c r="L44" s="40">
        <v>407</v>
      </c>
      <c r="M44" s="40">
        <v>609</v>
      </c>
      <c r="N44" s="40">
        <v>2008</v>
      </c>
      <c r="O44" s="40">
        <v>726</v>
      </c>
      <c r="P44" s="40">
        <v>223</v>
      </c>
      <c r="Q44" s="40">
        <v>86</v>
      </c>
      <c r="R44" s="40">
        <v>171</v>
      </c>
      <c r="S44" s="40">
        <v>2073</v>
      </c>
      <c r="T44" s="40">
        <v>254</v>
      </c>
      <c r="U44" s="40">
        <v>1500</v>
      </c>
      <c r="V44" s="40">
        <v>537</v>
      </c>
      <c r="W44" s="40">
        <v>714</v>
      </c>
      <c r="X44" s="40">
        <v>187</v>
      </c>
    </row>
    <row r="45" spans="1:24" ht="15" customHeight="1">
      <c r="A45" s="57"/>
      <c r="B45" s="25"/>
      <c r="C45" s="60"/>
      <c r="D45" s="32">
        <v>1</v>
      </c>
      <c r="E45" s="27">
        <v>3.7559837977169511E-2</v>
      </c>
      <c r="F45" s="28">
        <v>0.47821283908187062</v>
      </c>
      <c r="G45" s="28">
        <v>0.21615318522155394</v>
      </c>
      <c r="H45" s="28">
        <v>0.16447772186080767</v>
      </c>
      <c r="I45" s="28">
        <v>0.14336565606971891</v>
      </c>
      <c r="J45" s="28">
        <v>5.8549159199705415E-2</v>
      </c>
      <c r="K45" s="28">
        <v>6.2476985393396342E-2</v>
      </c>
      <c r="L45" s="28">
        <v>4.9957039401006507E-2</v>
      </c>
      <c r="M45" s="28">
        <v>7.4751442248680494E-2</v>
      </c>
      <c r="N45" s="28">
        <v>0.2464710936541058</v>
      </c>
      <c r="O45" s="28">
        <v>8.9112556769362958E-2</v>
      </c>
      <c r="P45" s="28">
        <v>2.7372038787283663E-2</v>
      </c>
      <c r="Q45" s="28">
        <v>1.0556032895544373E-2</v>
      </c>
      <c r="R45" s="28">
        <v>2.0989321222535901E-2</v>
      </c>
      <c r="S45" s="28">
        <v>0.25444949061004052</v>
      </c>
      <c r="T45" s="28">
        <v>3.1177120412421749E-2</v>
      </c>
      <c r="U45" s="28">
        <v>0.1841168528292623</v>
      </c>
      <c r="V45" s="28">
        <v>6.5913833312875911E-2</v>
      </c>
      <c r="W45" s="28">
        <v>8.7639621946728863E-2</v>
      </c>
      <c r="X45" s="28">
        <v>2.2953234319381368E-2</v>
      </c>
    </row>
    <row r="46" spans="1:24" ht="15" customHeight="1">
      <c r="A46" s="57"/>
      <c r="B46" s="25"/>
      <c r="C46" s="59" t="s">
        <v>228</v>
      </c>
      <c r="D46" s="29">
        <v>5197</v>
      </c>
      <c r="E46" s="39">
        <v>61</v>
      </c>
      <c r="F46" s="40">
        <v>2452</v>
      </c>
      <c r="G46" s="40">
        <v>1129</v>
      </c>
      <c r="H46" s="40">
        <v>1109</v>
      </c>
      <c r="I46" s="40">
        <v>798</v>
      </c>
      <c r="J46" s="40">
        <v>318</v>
      </c>
      <c r="K46" s="40">
        <v>519</v>
      </c>
      <c r="L46" s="40">
        <v>470</v>
      </c>
      <c r="M46" s="40">
        <v>585</v>
      </c>
      <c r="N46" s="40">
        <v>1691</v>
      </c>
      <c r="O46" s="40">
        <v>760</v>
      </c>
      <c r="P46" s="40">
        <v>242</v>
      </c>
      <c r="Q46" s="40">
        <v>103</v>
      </c>
      <c r="R46" s="40">
        <v>166</v>
      </c>
      <c r="S46" s="40">
        <v>965</v>
      </c>
      <c r="T46" s="40">
        <v>266</v>
      </c>
      <c r="U46" s="40">
        <v>1323</v>
      </c>
      <c r="V46" s="40">
        <v>547</v>
      </c>
      <c r="W46" s="40">
        <v>559</v>
      </c>
      <c r="X46" s="40">
        <v>99</v>
      </c>
    </row>
    <row r="47" spans="1:24" ht="15" customHeight="1">
      <c r="A47" s="57"/>
      <c r="B47" s="25"/>
      <c r="C47" s="60"/>
      <c r="D47" s="32">
        <v>1</v>
      </c>
      <c r="E47" s="27">
        <v>1.1737540888974409E-2</v>
      </c>
      <c r="F47" s="28">
        <v>0.47181065999615163</v>
      </c>
      <c r="G47" s="28">
        <v>0.21724071579757553</v>
      </c>
      <c r="H47" s="28">
        <v>0.21339234173561669</v>
      </c>
      <c r="I47" s="28">
        <v>0.15355012507215701</v>
      </c>
      <c r="J47" s="28">
        <v>6.1189147585145279E-2</v>
      </c>
      <c r="K47" s="28">
        <v>9.9865306907831436E-2</v>
      </c>
      <c r="L47" s="28">
        <v>9.0436790456032326E-2</v>
      </c>
      <c r="M47" s="28">
        <v>0.11256494131229555</v>
      </c>
      <c r="N47" s="28">
        <v>0.32538002693861845</v>
      </c>
      <c r="O47" s="28">
        <v>0.14623821435443526</v>
      </c>
      <c r="P47" s="28">
        <v>4.6565326149701748E-2</v>
      </c>
      <c r="Q47" s="28">
        <v>1.9819126419087934E-2</v>
      </c>
      <c r="R47" s="28">
        <v>3.1941504714258225E-2</v>
      </c>
      <c r="S47" s="28">
        <v>0.18568404848951317</v>
      </c>
      <c r="T47" s="28">
        <v>5.118337502405234E-2</v>
      </c>
      <c r="U47" s="28">
        <v>0.25456994419857609</v>
      </c>
      <c r="V47" s="28">
        <v>0.10525303059457379</v>
      </c>
      <c r="W47" s="28">
        <v>0.10756205503174908</v>
      </c>
      <c r="X47" s="28">
        <v>1.9049451606696171E-2</v>
      </c>
    </row>
    <row r="48" spans="1:24" ht="15" customHeight="1">
      <c r="A48" s="57"/>
      <c r="B48" s="25"/>
      <c r="C48" s="59" t="s">
        <v>229</v>
      </c>
      <c r="D48" s="29">
        <v>1858</v>
      </c>
      <c r="E48" s="39">
        <v>12</v>
      </c>
      <c r="F48" s="40">
        <v>770</v>
      </c>
      <c r="G48" s="40">
        <v>434</v>
      </c>
      <c r="H48" s="40">
        <v>383</v>
      </c>
      <c r="I48" s="40">
        <v>312</v>
      </c>
      <c r="J48" s="40">
        <v>96</v>
      </c>
      <c r="K48" s="40">
        <v>240</v>
      </c>
      <c r="L48" s="40">
        <v>181</v>
      </c>
      <c r="M48" s="40">
        <v>257</v>
      </c>
      <c r="N48" s="40">
        <v>540</v>
      </c>
      <c r="O48" s="40">
        <v>310</v>
      </c>
      <c r="P48" s="40">
        <v>139</v>
      </c>
      <c r="Q48" s="40">
        <v>47</v>
      </c>
      <c r="R48" s="40">
        <v>81</v>
      </c>
      <c r="S48" s="40">
        <v>410</v>
      </c>
      <c r="T48" s="40">
        <v>128</v>
      </c>
      <c r="U48" s="40">
        <v>508</v>
      </c>
      <c r="V48" s="40">
        <v>239</v>
      </c>
      <c r="W48" s="40">
        <v>270</v>
      </c>
      <c r="X48" s="40">
        <v>34</v>
      </c>
    </row>
    <row r="49" spans="1:24" ht="15" customHeight="1">
      <c r="A49" s="57"/>
      <c r="B49" s="50"/>
      <c r="C49" s="70"/>
      <c r="D49" s="51">
        <v>1</v>
      </c>
      <c r="E49" s="52">
        <v>6.4585575888051671E-3</v>
      </c>
      <c r="F49" s="53">
        <v>0.41442411194833156</v>
      </c>
      <c r="G49" s="53">
        <v>0.23358449946178686</v>
      </c>
      <c r="H49" s="53">
        <v>0.20613562970936491</v>
      </c>
      <c r="I49" s="53">
        <v>0.16792249730893433</v>
      </c>
      <c r="J49" s="53">
        <v>5.1668460710441337E-2</v>
      </c>
      <c r="K49" s="53">
        <v>0.12917115177610333</v>
      </c>
      <c r="L49" s="53">
        <v>9.7416576964477933E-2</v>
      </c>
      <c r="M49" s="53">
        <v>0.13832077502691065</v>
      </c>
      <c r="N49" s="53">
        <v>0.29063509149623251</v>
      </c>
      <c r="O49" s="53">
        <v>0.16684607104413349</v>
      </c>
      <c r="P49" s="53">
        <v>7.4811625403659848E-2</v>
      </c>
      <c r="Q49" s="53">
        <v>2.5296017222820238E-2</v>
      </c>
      <c r="R49" s="53">
        <v>4.3595263724434875E-2</v>
      </c>
      <c r="S49" s="53">
        <v>0.22066738428417654</v>
      </c>
      <c r="T49" s="53">
        <v>6.8891280947255107E-2</v>
      </c>
      <c r="U49" s="53">
        <v>0.27341227125941875</v>
      </c>
      <c r="V49" s="53">
        <v>0.1286329386437029</v>
      </c>
      <c r="W49" s="53">
        <v>0.14531754574811626</v>
      </c>
      <c r="X49" s="53">
        <v>1.829924650161464E-2</v>
      </c>
    </row>
    <row r="50" spans="1:24" ht="15" customHeight="1">
      <c r="A50" s="57"/>
      <c r="B50" s="25" t="s">
        <v>205</v>
      </c>
      <c r="C50" s="67" t="s">
        <v>2</v>
      </c>
      <c r="D50" s="22">
        <v>2851</v>
      </c>
      <c r="E50" s="23">
        <v>70</v>
      </c>
      <c r="F50" s="24">
        <v>1244</v>
      </c>
      <c r="G50" s="24">
        <v>574</v>
      </c>
      <c r="H50" s="24">
        <v>524</v>
      </c>
      <c r="I50" s="24">
        <v>463</v>
      </c>
      <c r="J50" s="24">
        <v>180</v>
      </c>
      <c r="K50" s="24">
        <v>269</v>
      </c>
      <c r="L50" s="24">
        <v>228</v>
      </c>
      <c r="M50" s="24">
        <v>269</v>
      </c>
      <c r="N50" s="24">
        <v>764</v>
      </c>
      <c r="O50" s="24">
        <v>342</v>
      </c>
      <c r="P50" s="24">
        <v>115</v>
      </c>
      <c r="Q50" s="24">
        <v>63</v>
      </c>
      <c r="R50" s="24">
        <v>85</v>
      </c>
      <c r="S50" s="24">
        <v>650</v>
      </c>
      <c r="T50" s="24">
        <v>98</v>
      </c>
      <c r="U50" s="24">
        <v>718</v>
      </c>
      <c r="V50" s="24">
        <v>277</v>
      </c>
      <c r="W50" s="24">
        <v>318</v>
      </c>
      <c r="X50" s="24">
        <v>102</v>
      </c>
    </row>
    <row r="51" spans="1:24" ht="15" customHeight="1">
      <c r="A51" s="57"/>
      <c r="B51" s="25"/>
      <c r="C51" s="60"/>
      <c r="D51" s="32">
        <v>1</v>
      </c>
      <c r="E51" s="27">
        <v>2.4552788495264818E-2</v>
      </c>
      <c r="F51" s="28">
        <v>0.43633812697299196</v>
      </c>
      <c r="G51" s="28">
        <v>0.20133286566117151</v>
      </c>
      <c r="H51" s="28">
        <v>0.18379515959312523</v>
      </c>
      <c r="I51" s="28">
        <v>0.16239915819010872</v>
      </c>
      <c r="J51" s="28">
        <v>6.3135741844966675E-2</v>
      </c>
      <c r="K51" s="28">
        <v>9.4352858646089097E-2</v>
      </c>
      <c r="L51" s="28">
        <v>7.997193967029112E-2</v>
      </c>
      <c r="M51" s="28">
        <v>9.4352858646089097E-2</v>
      </c>
      <c r="N51" s="28">
        <v>0.26797614871974745</v>
      </c>
      <c r="O51" s="28">
        <v>0.11995790950543669</v>
      </c>
      <c r="P51" s="28">
        <v>4.033672395650649E-2</v>
      </c>
      <c r="Q51" s="28">
        <v>2.2097509645738339E-2</v>
      </c>
      <c r="R51" s="28">
        <v>2.9814100315678708E-2</v>
      </c>
      <c r="S51" s="28">
        <v>0.22799017888460191</v>
      </c>
      <c r="T51" s="28">
        <v>3.437390389337075E-2</v>
      </c>
      <c r="U51" s="28">
        <v>0.25184145913714484</v>
      </c>
      <c r="V51" s="28">
        <v>9.7158891616976495E-2</v>
      </c>
      <c r="W51" s="28">
        <v>0.11153981059277447</v>
      </c>
      <c r="X51" s="28">
        <v>3.5776920378814449E-2</v>
      </c>
    </row>
    <row r="52" spans="1:24" ht="15" customHeight="1">
      <c r="A52" s="57"/>
      <c r="B52" s="25"/>
      <c r="C52" s="59" t="s">
        <v>230</v>
      </c>
      <c r="D52" s="29">
        <v>1975</v>
      </c>
      <c r="E52" s="30">
        <v>38</v>
      </c>
      <c r="F52" s="31">
        <v>995</v>
      </c>
      <c r="G52" s="31">
        <v>501</v>
      </c>
      <c r="H52" s="31">
        <v>392</v>
      </c>
      <c r="I52" s="31">
        <v>312</v>
      </c>
      <c r="J52" s="31">
        <v>148</v>
      </c>
      <c r="K52" s="31">
        <v>127</v>
      </c>
      <c r="L52" s="31">
        <v>164</v>
      </c>
      <c r="M52" s="31">
        <v>165</v>
      </c>
      <c r="N52" s="31">
        <v>615</v>
      </c>
      <c r="O52" s="31">
        <v>213</v>
      </c>
      <c r="P52" s="31">
        <v>71</v>
      </c>
      <c r="Q52" s="31">
        <v>23</v>
      </c>
      <c r="R52" s="31">
        <v>64</v>
      </c>
      <c r="S52" s="31">
        <v>440</v>
      </c>
      <c r="T52" s="31">
        <v>61</v>
      </c>
      <c r="U52" s="31">
        <v>495</v>
      </c>
      <c r="V52" s="31">
        <v>157</v>
      </c>
      <c r="W52" s="31">
        <v>192</v>
      </c>
      <c r="X52" s="31">
        <v>33</v>
      </c>
    </row>
    <row r="53" spans="1:24" ht="15" customHeight="1">
      <c r="A53" s="57"/>
      <c r="B53" s="25"/>
      <c r="C53" s="60"/>
      <c r="D53" s="32">
        <v>1</v>
      </c>
      <c r="E53" s="27">
        <v>1.9240506329113925E-2</v>
      </c>
      <c r="F53" s="28">
        <v>0.5037974683544304</v>
      </c>
      <c r="G53" s="28">
        <v>0.25367088607594934</v>
      </c>
      <c r="H53" s="28">
        <v>0.19848101265822785</v>
      </c>
      <c r="I53" s="28">
        <v>0.1579746835443038</v>
      </c>
      <c r="J53" s="28">
        <v>7.4936708860759496E-2</v>
      </c>
      <c r="K53" s="28">
        <v>6.4303797468354434E-2</v>
      </c>
      <c r="L53" s="28">
        <v>8.3037974683544305E-2</v>
      </c>
      <c r="M53" s="28">
        <v>8.3544303797468356E-2</v>
      </c>
      <c r="N53" s="28">
        <v>0.31139240506329113</v>
      </c>
      <c r="O53" s="28">
        <v>0.10784810126582278</v>
      </c>
      <c r="P53" s="28">
        <v>3.5949367088607596E-2</v>
      </c>
      <c r="Q53" s="28">
        <v>1.1645569620253165E-2</v>
      </c>
      <c r="R53" s="28">
        <v>3.2405063291139242E-2</v>
      </c>
      <c r="S53" s="28">
        <v>0.22278481012658227</v>
      </c>
      <c r="T53" s="28">
        <v>3.0886075949367087E-2</v>
      </c>
      <c r="U53" s="28">
        <v>0.25063291139240507</v>
      </c>
      <c r="V53" s="28">
        <v>7.9493670886075951E-2</v>
      </c>
      <c r="W53" s="28">
        <v>9.7215189873417721E-2</v>
      </c>
      <c r="X53" s="28">
        <v>1.6708860759493672E-2</v>
      </c>
    </row>
    <row r="54" spans="1:24" ht="15" customHeight="1">
      <c r="A54" s="57"/>
      <c r="B54" s="25"/>
      <c r="C54" s="59" t="s">
        <v>231</v>
      </c>
      <c r="D54" s="29">
        <v>923</v>
      </c>
      <c r="E54" s="30">
        <v>24</v>
      </c>
      <c r="F54" s="31">
        <v>420</v>
      </c>
      <c r="G54" s="31">
        <v>166</v>
      </c>
      <c r="H54" s="31">
        <v>185</v>
      </c>
      <c r="I54" s="31">
        <v>128</v>
      </c>
      <c r="J54" s="31">
        <v>55</v>
      </c>
      <c r="K54" s="31">
        <v>93</v>
      </c>
      <c r="L54" s="31">
        <v>68</v>
      </c>
      <c r="M54" s="31">
        <v>109</v>
      </c>
      <c r="N54" s="31">
        <v>292</v>
      </c>
      <c r="O54" s="31">
        <v>98</v>
      </c>
      <c r="P54" s="31">
        <v>40</v>
      </c>
      <c r="Q54" s="31">
        <v>19</v>
      </c>
      <c r="R54" s="31">
        <v>43</v>
      </c>
      <c r="S54" s="31">
        <v>233</v>
      </c>
      <c r="T54" s="31">
        <v>46</v>
      </c>
      <c r="U54" s="31">
        <v>234</v>
      </c>
      <c r="V54" s="31">
        <v>103</v>
      </c>
      <c r="W54" s="31">
        <v>90</v>
      </c>
      <c r="X54" s="31">
        <v>38</v>
      </c>
    </row>
    <row r="55" spans="1:24" ht="15" customHeight="1">
      <c r="A55" s="57"/>
      <c r="B55" s="25"/>
      <c r="C55" s="60"/>
      <c r="D55" s="32">
        <v>1</v>
      </c>
      <c r="E55" s="27">
        <v>2.600216684723727E-2</v>
      </c>
      <c r="F55" s="28">
        <v>0.4550379198266522</v>
      </c>
      <c r="G55" s="28">
        <v>0.17984832069339113</v>
      </c>
      <c r="H55" s="28">
        <v>0.20043336944745396</v>
      </c>
      <c r="I55" s="28">
        <v>0.13867822318526543</v>
      </c>
      <c r="J55" s="28">
        <v>5.9588299024918745E-2</v>
      </c>
      <c r="K55" s="28">
        <v>0.10075839653304441</v>
      </c>
      <c r="L55" s="28">
        <v>7.3672806067172261E-2</v>
      </c>
      <c r="M55" s="28">
        <v>0.1180931744312026</v>
      </c>
      <c r="N55" s="28">
        <v>0.3163596966413868</v>
      </c>
      <c r="O55" s="28">
        <v>0.10617551462621885</v>
      </c>
      <c r="P55" s="28">
        <v>4.3336944745395449E-2</v>
      </c>
      <c r="Q55" s="28">
        <v>2.0585048754062838E-2</v>
      </c>
      <c r="R55" s="28">
        <v>4.6587215601300108E-2</v>
      </c>
      <c r="S55" s="28">
        <v>0.25243770314192848</v>
      </c>
      <c r="T55" s="28">
        <v>4.9837486457204767E-2</v>
      </c>
      <c r="U55" s="28">
        <v>0.25352112676056338</v>
      </c>
      <c r="V55" s="28">
        <v>0.11159263271939328</v>
      </c>
      <c r="W55" s="28">
        <v>9.7508125677139762E-2</v>
      </c>
      <c r="X55" s="28">
        <v>4.1170097508125676E-2</v>
      </c>
    </row>
    <row r="56" spans="1:24" ht="15" customHeight="1">
      <c r="A56" s="57"/>
      <c r="B56" s="25"/>
      <c r="C56" s="59" t="s">
        <v>8</v>
      </c>
      <c r="D56" s="29">
        <v>1215</v>
      </c>
      <c r="E56" s="30">
        <v>35</v>
      </c>
      <c r="F56" s="31">
        <v>586</v>
      </c>
      <c r="G56" s="31">
        <v>241</v>
      </c>
      <c r="H56" s="31">
        <v>244</v>
      </c>
      <c r="I56" s="31">
        <v>175</v>
      </c>
      <c r="J56" s="31">
        <v>74</v>
      </c>
      <c r="K56" s="31">
        <v>97</v>
      </c>
      <c r="L56" s="31">
        <v>92</v>
      </c>
      <c r="M56" s="31">
        <v>122</v>
      </c>
      <c r="N56" s="31">
        <v>338</v>
      </c>
      <c r="O56" s="31">
        <v>129</v>
      </c>
      <c r="P56" s="31">
        <v>51</v>
      </c>
      <c r="Q56" s="31">
        <v>19</v>
      </c>
      <c r="R56" s="31">
        <v>23</v>
      </c>
      <c r="S56" s="31">
        <v>242</v>
      </c>
      <c r="T56" s="31">
        <v>37</v>
      </c>
      <c r="U56" s="31">
        <v>308</v>
      </c>
      <c r="V56" s="31">
        <v>119</v>
      </c>
      <c r="W56" s="31">
        <v>101</v>
      </c>
      <c r="X56" s="31">
        <v>47</v>
      </c>
    </row>
    <row r="57" spans="1:24" ht="15" customHeight="1">
      <c r="A57" s="57"/>
      <c r="B57" s="25"/>
      <c r="C57" s="60"/>
      <c r="D57" s="32">
        <v>1</v>
      </c>
      <c r="E57" s="27">
        <v>2.8806584362139918E-2</v>
      </c>
      <c r="F57" s="28">
        <v>0.48230452674897117</v>
      </c>
      <c r="G57" s="28">
        <v>0.19835390946502057</v>
      </c>
      <c r="H57" s="28">
        <v>0.2008230452674897</v>
      </c>
      <c r="I57" s="28">
        <v>0.1440329218106996</v>
      </c>
      <c r="J57" s="28">
        <v>6.0905349794238686E-2</v>
      </c>
      <c r="K57" s="28">
        <v>7.9835390946502063E-2</v>
      </c>
      <c r="L57" s="28">
        <v>7.5720164609053495E-2</v>
      </c>
      <c r="M57" s="28">
        <v>0.10041152263374485</v>
      </c>
      <c r="N57" s="28">
        <v>0.27818930041152262</v>
      </c>
      <c r="O57" s="28">
        <v>0.10617283950617284</v>
      </c>
      <c r="P57" s="28">
        <v>4.1975308641975309E-2</v>
      </c>
      <c r="Q57" s="28">
        <v>1.5637860082304528E-2</v>
      </c>
      <c r="R57" s="28">
        <v>1.8930041152263374E-2</v>
      </c>
      <c r="S57" s="28">
        <v>0.19917695473251029</v>
      </c>
      <c r="T57" s="28">
        <v>3.0452674897119343E-2</v>
      </c>
      <c r="U57" s="28">
        <v>0.25349794238683127</v>
      </c>
      <c r="V57" s="28">
        <v>9.7942386831275721E-2</v>
      </c>
      <c r="W57" s="28">
        <v>8.3127572016460899E-2</v>
      </c>
      <c r="X57" s="28">
        <v>3.868312757201646E-2</v>
      </c>
    </row>
    <row r="58" spans="1:24" ht="15" customHeight="1">
      <c r="A58" s="57"/>
      <c r="B58" s="25"/>
      <c r="C58" s="59" t="s">
        <v>232</v>
      </c>
      <c r="D58" s="29">
        <v>2062</v>
      </c>
      <c r="E58" s="30">
        <v>43</v>
      </c>
      <c r="F58" s="31">
        <v>908</v>
      </c>
      <c r="G58" s="31">
        <v>425</v>
      </c>
      <c r="H58" s="31">
        <v>358</v>
      </c>
      <c r="I58" s="31">
        <v>315</v>
      </c>
      <c r="J58" s="31">
        <v>120</v>
      </c>
      <c r="K58" s="31">
        <v>172</v>
      </c>
      <c r="L58" s="31">
        <v>160</v>
      </c>
      <c r="M58" s="31">
        <v>230</v>
      </c>
      <c r="N58" s="31">
        <v>484</v>
      </c>
      <c r="O58" s="31">
        <v>251</v>
      </c>
      <c r="P58" s="31">
        <v>97</v>
      </c>
      <c r="Q58" s="31">
        <v>34</v>
      </c>
      <c r="R58" s="31">
        <v>52</v>
      </c>
      <c r="S58" s="31">
        <v>503</v>
      </c>
      <c r="T58" s="31">
        <v>82</v>
      </c>
      <c r="U58" s="31">
        <v>552</v>
      </c>
      <c r="V58" s="31">
        <v>196</v>
      </c>
      <c r="W58" s="31">
        <v>207</v>
      </c>
      <c r="X58" s="31">
        <v>90</v>
      </c>
    </row>
    <row r="59" spans="1:24" ht="15" customHeight="1">
      <c r="A59" s="57"/>
      <c r="B59" s="25"/>
      <c r="C59" s="60"/>
      <c r="D59" s="32">
        <v>1</v>
      </c>
      <c r="E59" s="27">
        <v>2.0853540252182348E-2</v>
      </c>
      <c r="F59" s="28">
        <v>0.44034917555771097</v>
      </c>
      <c r="G59" s="28">
        <v>0.20611057225994181</v>
      </c>
      <c r="H59" s="28">
        <v>0.17361784675072744</v>
      </c>
      <c r="I59" s="28">
        <v>0.15276430649854511</v>
      </c>
      <c r="J59" s="28">
        <v>5.8195926285160036E-2</v>
      </c>
      <c r="K59" s="28">
        <v>8.3414161008729393E-2</v>
      </c>
      <c r="L59" s="28">
        <v>7.7594568380213391E-2</v>
      </c>
      <c r="M59" s="28">
        <v>0.11154219204655674</v>
      </c>
      <c r="N59" s="28">
        <v>0.23472356935014549</v>
      </c>
      <c r="O59" s="28">
        <v>0.12172647914645975</v>
      </c>
      <c r="P59" s="28">
        <v>4.7041707080504362E-2</v>
      </c>
      <c r="Q59" s="28">
        <v>1.6488845780795344E-2</v>
      </c>
      <c r="R59" s="28">
        <v>2.5218234723569349E-2</v>
      </c>
      <c r="S59" s="28">
        <v>0.24393792434529582</v>
      </c>
      <c r="T59" s="28">
        <v>3.976721629485936E-2</v>
      </c>
      <c r="U59" s="28">
        <v>0.26770126091173618</v>
      </c>
      <c r="V59" s="28">
        <v>9.5053346265761396E-2</v>
      </c>
      <c r="W59" s="28">
        <v>0.10038797284190107</v>
      </c>
      <c r="X59" s="28">
        <v>4.3646944713870033E-2</v>
      </c>
    </row>
    <row r="60" spans="1:24" ht="15" customHeight="1">
      <c r="A60" s="57"/>
      <c r="B60" s="25"/>
      <c r="C60" s="59" t="s">
        <v>14</v>
      </c>
      <c r="D60" s="29">
        <v>1141</v>
      </c>
      <c r="E60" s="30">
        <v>16</v>
      </c>
      <c r="F60" s="31">
        <v>541</v>
      </c>
      <c r="G60" s="31">
        <v>317</v>
      </c>
      <c r="H60" s="31">
        <v>207</v>
      </c>
      <c r="I60" s="31">
        <v>183</v>
      </c>
      <c r="J60" s="31">
        <v>48</v>
      </c>
      <c r="K60" s="31">
        <v>99</v>
      </c>
      <c r="L60" s="31">
        <v>69</v>
      </c>
      <c r="M60" s="31">
        <v>140</v>
      </c>
      <c r="N60" s="31">
        <v>301</v>
      </c>
      <c r="O60" s="31">
        <v>144</v>
      </c>
      <c r="P60" s="31">
        <v>60</v>
      </c>
      <c r="Q60" s="31">
        <v>13</v>
      </c>
      <c r="R60" s="31">
        <v>27</v>
      </c>
      <c r="S60" s="31">
        <v>201</v>
      </c>
      <c r="T60" s="31">
        <v>103</v>
      </c>
      <c r="U60" s="31">
        <v>153</v>
      </c>
      <c r="V60" s="31">
        <v>76</v>
      </c>
      <c r="W60" s="31">
        <v>81</v>
      </c>
      <c r="X60" s="31">
        <v>27</v>
      </c>
    </row>
    <row r="61" spans="1:24" ht="15" customHeight="1">
      <c r="A61" s="57"/>
      <c r="B61" s="25"/>
      <c r="C61" s="60"/>
      <c r="D61" s="32">
        <v>1</v>
      </c>
      <c r="E61" s="27">
        <v>1.4022787028921999E-2</v>
      </c>
      <c r="F61" s="28">
        <v>0.47414548641542509</v>
      </c>
      <c r="G61" s="28">
        <v>0.27782646801051708</v>
      </c>
      <c r="H61" s="28">
        <v>0.18141980718667836</v>
      </c>
      <c r="I61" s="28">
        <v>0.16038562664329536</v>
      </c>
      <c r="J61" s="28">
        <v>4.2068361086765996E-2</v>
      </c>
      <c r="K61" s="28">
        <v>8.6765994741454869E-2</v>
      </c>
      <c r="L61" s="28">
        <v>6.0473269062226116E-2</v>
      </c>
      <c r="M61" s="28">
        <v>0.12269938650306748</v>
      </c>
      <c r="N61" s="28">
        <v>0.26380368098159507</v>
      </c>
      <c r="O61" s="28">
        <v>0.12620508326029797</v>
      </c>
      <c r="P61" s="28">
        <v>5.2585451358457491E-2</v>
      </c>
      <c r="Q61" s="28">
        <v>1.1393514460999123E-2</v>
      </c>
      <c r="R61" s="28">
        <v>2.3663453111305872E-2</v>
      </c>
      <c r="S61" s="28">
        <v>0.1761612620508326</v>
      </c>
      <c r="T61" s="28">
        <v>9.0271691498685358E-2</v>
      </c>
      <c r="U61" s="28">
        <v>0.13409290096406662</v>
      </c>
      <c r="V61" s="28">
        <v>6.660823838737949E-2</v>
      </c>
      <c r="W61" s="28">
        <v>7.0990359333917619E-2</v>
      </c>
      <c r="X61" s="28">
        <v>2.3663453111305872E-2</v>
      </c>
    </row>
    <row r="62" spans="1:24" ht="15" customHeight="1">
      <c r="A62" s="57"/>
      <c r="B62" s="25"/>
      <c r="C62" s="59" t="s">
        <v>5</v>
      </c>
      <c r="D62" s="29">
        <v>2265</v>
      </c>
      <c r="E62" s="30">
        <v>49</v>
      </c>
      <c r="F62" s="31">
        <v>1028</v>
      </c>
      <c r="G62" s="31">
        <v>480</v>
      </c>
      <c r="H62" s="31">
        <v>458</v>
      </c>
      <c r="I62" s="31">
        <v>321</v>
      </c>
      <c r="J62" s="31">
        <v>130</v>
      </c>
      <c r="K62" s="31">
        <v>172</v>
      </c>
      <c r="L62" s="31">
        <v>121</v>
      </c>
      <c r="M62" s="31">
        <v>192</v>
      </c>
      <c r="N62" s="31">
        <v>669</v>
      </c>
      <c r="O62" s="31">
        <v>257</v>
      </c>
      <c r="P62" s="31">
        <v>84</v>
      </c>
      <c r="Q62" s="31">
        <v>29</v>
      </c>
      <c r="R62" s="31">
        <v>72</v>
      </c>
      <c r="S62" s="31">
        <v>516</v>
      </c>
      <c r="T62" s="31">
        <v>110</v>
      </c>
      <c r="U62" s="31">
        <v>415</v>
      </c>
      <c r="V62" s="31">
        <v>171</v>
      </c>
      <c r="W62" s="31">
        <v>209</v>
      </c>
      <c r="X62" s="31">
        <v>90</v>
      </c>
    </row>
    <row r="63" spans="1:24" ht="15" customHeight="1">
      <c r="A63" s="57"/>
      <c r="B63" s="25"/>
      <c r="C63" s="60"/>
      <c r="D63" s="32">
        <v>1</v>
      </c>
      <c r="E63" s="27">
        <v>2.1633554083885211E-2</v>
      </c>
      <c r="F63" s="28">
        <v>0.45386313465783662</v>
      </c>
      <c r="G63" s="28">
        <v>0.2119205298013245</v>
      </c>
      <c r="H63" s="28">
        <v>0.20220750551876379</v>
      </c>
      <c r="I63" s="28">
        <v>0.14172185430463577</v>
      </c>
      <c r="J63" s="28">
        <v>5.7395143487858721E-2</v>
      </c>
      <c r="K63" s="28">
        <v>7.593818984547461E-2</v>
      </c>
      <c r="L63" s="28">
        <v>5.3421633554083886E-2</v>
      </c>
      <c r="M63" s="28">
        <v>8.4768211920529801E-2</v>
      </c>
      <c r="N63" s="28">
        <v>0.295364238410596</v>
      </c>
      <c r="O63" s="28">
        <v>0.11346578366445915</v>
      </c>
      <c r="P63" s="28">
        <v>3.7086092715231792E-2</v>
      </c>
      <c r="Q63" s="28">
        <v>1.2803532008830023E-2</v>
      </c>
      <c r="R63" s="28">
        <v>3.1788079470198675E-2</v>
      </c>
      <c r="S63" s="28">
        <v>0.22781456953642384</v>
      </c>
      <c r="T63" s="28">
        <v>4.856512141280353E-2</v>
      </c>
      <c r="U63" s="28">
        <v>0.18322295805739514</v>
      </c>
      <c r="V63" s="28">
        <v>7.5496688741721857E-2</v>
      </c>
      <c r="W63" s="28">
        <v>9.2273730684326705E-2</v>
      </c>
      <c r="X63" s="28">
        <v>3.9735099337748346E-2</v>
      </c>
    </row>
    <row r="64" spans="1:24" ht="15" customHeight="1">
      <c r="A64" s="57"/>
      <c r="B64" s="25"/>
      <c r="C64" s="59" t="s">
        <v>11</v>
      </c>
      <c r="D64" s="29">
        <v>1187</v>
      </c>
      <c r="E64" s="30">
        <v>46</v>
      </c>
      <c r="F64" s="31">
        <v>482</v>
      </c>
      <c r="G64" s="31">
        <v>280</v>
      </c>
      <c r="H64" s="31">
        <v>198</v>
      </c>
      <c r="I64" s="31">
        <v>147</v>
      </c>
      <c r="J64" s="31">
        <v>41</v>
      </c>
      <c r="K64" s="31">
        <v>98</v>
      </c>
      <c r="L64" s="31">
        <v>68</v>
      </c>
      <c r="M64" s="31">
        <v>98</v>
      </c>
      <c r="N64" s="31">
        <v>280</v>
      </c>
      <c r="O64" s="31">
        <v>141</v>
      </c>
      <c r="P64" s="31">
        <v>33</v>
      </c>
      <c r="Q64" s="31">
        <v>21</v>
      </c>
      <c r="R64" s="31">
        <v>19</v>
      </c>
      <c r="S64" s="31">
        <v>244</v>
      </c>
      <c r="T64" s="31">
        <v>61</v>
      </c>
      <c r="U64" s="31">
        <v>165</v>
      </c>
      <c r="V64" s="31">
        <v>80</v>
      </c>
      <c r="W64" s="31">
        <v>132</v>
      </c>
      <c r="X64" s="31">
        <v>41</v>
      </c>
    </row>
    <row r="65" spans="1:24" ht="15" customHeight="1">
      <c r="A65" s="57"/>
      <c r="B65" s="25"/>
      <c r="C65" s="60"/>
      <c r="D65" s="32">
        <v>1</v>
      </c>
      <c r="E65" s="27">
        <v>3.8753159224936815E-2</v>
      </c>
      <c r="F65" s="28">
        <v>0.40606571187868579</v>
      </c>
      <c r="G65" s="28">
        <v>0.23588879528222409</v>
      </c>
      <c r="H65" s="28">
        <v>0.16680707666385847</v>
      </c>
      <c r="I65" s="28">
        <v>0.12384161752316765</v>
      </c>
      <c r="J65" s="28">
        <v>3.4540859309182811E-2</v>
      </c>
      <c r="K65" s="28">
        <v>8.2561078348778433E-2</v>
      </c>
      <c r="L65" s="28">
        <v>5.7287278854254421E-2</v>
      </c>
      <c r="M65" s="28">
        <v>8.2561078348778433E-2</v>
      </c>
      <c r="N65" s="28">
        <v>0.23588879528222409</v>
      </c>
      <c r="O65" s="28">
        <v>0.11878685762426285</v>
      </c>
      <c r="P65" s="28">
        <v>2.780117944397641E-2</v>
      </c>
      <c r="Q65" s="28">
        <v>1.7691659646166806E-2</v>
      </c>
      <c r="R65" s="28">
        <v>1.6006739679865205E-2</v>
      </c>
      <c r="S65" s="28">
        <v>0.2055602358887953</v>
      </c>
      <c r="T65" s="28">
        <v>5.1390058972198824E-2</v>
      </c>
      <c r="U65" s="28">
        <v>0.13900589721988205</v>
      </c>
      <c r="V65" s="28">
        <v>6.7396798652064022E-2</v>
      </c>
      <c r="W65" s="28">
        <v>0.11120471777590564</v>
      </c>
      <c r="X65" s="28">
        <v>3.4540859309182811E-2</v>
      </c>
    </row>
    <row r="66" spans="1:24" ht="15" customHeight="1">
      <c r="A66" s="57"/>
      <c r="B66" s="25"/>
      <c r="C66" s="59" t="s">
        <v>18</v>
      </c>
      <c r="D66" s="29">
        <v>2539</v>
      </c>
      <c r="E66" s="30">
        <v>121</v>
      </c>
      <c r="F66" s="31">
        <v>1226</v>
      </c>
      <c r="G66" s="31">
        <v>482</v>
      </c>
      <c r="H66" s="31">
        <v>361</v>
      </c>
      <c r="I66" s="31">
        <v>318</v>
      </c>
      <c r="J66" s="31">
        <v>130</v>
      </c>
      <c r="K66" s="31">
        <v>185</v>
      </c>
      <c r="L66" s="31">
        <v>117</v>
      </c>
      <c r="M66" s="31">
        <v>172</v>
      </c>
      <c r="N66" s="31">
        <v>629</v>
      </c>
      <c r="O66" s="31">
        <v>275</v>
      </c>
      <c r="P66" s="31">
        <v>71</v>
      </c>
      <c r="Q66" s="31">
        <v>25</v>
      </c>
      <c r="R66" s="31">
        <v>47</v>
      </c>
      <c r="S66" s="31">
        <v>616</v>
      </c>
      <c r="T66" s="31">
        <v>85</v>
      </c>
      <c r="U66" s="31">
        <v>398</v>
      </c>
      <c r="V66" s="31">
        <v>187</v>
      </c>
      <c r="W66" s="31">
        <v>269</v>
      </c>
      <c r="X66" s="31">
        <v>81</v>
      </c>
    </row>
    <row r="67" spans="1:24" ht="15" customHeight="1">
      <c r="A67" s="57"/>
      <c r="B67" s="50"/>
      <c r="C67" s="70"/>
      <c r="D67" s="51">
        <v>1</v>
      </c>
      <c r="E67" s="52">
        <v>4.7656557699881842E-2</v>
      </c>
      <c r="F67" s="53">
        <v>0.48286727057896811</v>
      </c>
      <c r="G67" s="53">
        <v>0.18983851910200866</v>
      </c>
      <c r="H67" s="53">
        <v>0.14218196140212683</v>
      </c>
      <c r="I67" s="53">
        <v>0.12524615990547461</v>
      </c>
      <c r="J67" s="53">
        <v>5.1201260338716033E-2</v>
      </c>
      <c r="K67" s="53">
        <v>7.2863332020480509E-2</v>
      </c>
      <c r="L67" s="53">
        <v>4.608113430484443E-2</v>
      </c>
      <c r="M67" s="53">
        <v>6.7743205986608906E-2</v>
      </c>
      <c r="N67" s="53">
        <v>0.2477353288696337</v>
      </c>
      <c r="O67" s="53">
        <v>0.10831035840882237</v>
      </c>
      <c r="P67" s="53">
        <v>2.7963765261914138E-2</v>
      </c>
      <c r="Q67" s="53">
        <v>9.8463962189838522E-3</v>
      </c>
      <c r="R67" s="53">
        <v>1.8511224891689642E-2</v>
      </c>
      <c r="S67" s="53">
        <v>0.2426152028357621</v>
      </c>
      <c r="T67" s="53">
        <v>3.3477747144545093E-2</v>
      </c>
      <c r="U67" s="53">
        <v>0.15675462780622293</v>
      </c>
      <c r="V67" s="53">
        <v>7.3651043717999215E-2</v>
      </c>
      <c r="W67" s="53">
        <v>0.10594722331626624</v>
      </c>
      <c r="X67" s="53">
        <v>3.1902323749507681E-2</v>
      </c>
    </row>
    <row r="68" spans="1:24" ht="15" customHeight="1">
      <c r="A68" s="57"/>
      <c r="B68" s="25" t="s">
        <v>206</v>
      </c>
      <c r="C68" s="67" t="s">
        <v>233</v>
      </c>
      <c r="D68" s="22">
        <v>2952</v>
      </c>
      <c r="E68" s="23">
        <v>89</v>
      </c>
      <c r="F68" s="24">
        <v>1459</v>
      </c>
      <c r="G68" s="24">
        <v>437</v>
      </c>
      <c r="H68" s="24">
        <v>589</v>
      </c>
      <c r="I68" s="24">
        <v>409</v>
      </c>
      <c r="J68" s="24">
        <v>212</v>
      </c>
      <c r="K68" s="24">
        <v>246</v>
      </c>
      <c r="L68" s="24">
        <v>253</v>
      </c>
      <c r="M68" s="24">
        <v>282</v>
      </c>
      <c r="N68" s="24">
        <v>1045</v>
      </c>
      <c r="O68" s="24">
        <v>359</v>
      </c>
      <c r="P68" s="24">
        <v>139</v>
      </c>
      <c r="Q68" s="24">
        <v>43</v>
      </c>
      <c r="R68" s="24">
        <v>74</v>
      </c>
      <c r="S68" s="24">
        <v>168</v>
      </c>
      <c r="T68" s="24">
        <v>57</v>
      </c>
      <c r="U68" s="24">
        <v>763</v>
      </c>
      <c r="V68" s="24">
        <v>278</v>
      </c>
      <c r="W68" s="24">
        <v>330</v>
      </c>
      <c r="X68" s="24">
        <v>93</v>
      </c>
    </row>
    <row r="69" spans="1:24" ht="15" customHeight="1">
      <c r="A69" s="57"/>
      <c r="B69" s="25"/>
      <c r="C69" s="60"/>
      <c r="D69" s="32">
        <v>1</v>
      </c>
      <c r="E69" s="27">
        <v>3.0149051490514906E-2</v>
      </c>
      <c r="F69" s="28">
        <v>0.4942411924119241</v>
      </c>
      <c r="G69" s="28">
        <v>0.14803523035230351</v>
      </c>
      <c r="H69" s="28">
        <v>0.19952574525745256</v>
      </c>
      <c r="I69" s="28">
        <v>0.138550135501355</v>
      </c>
      <c r="J69" s="28">
        <v>7.1815718157181574E-2</v>
      </c>
      <c r="K69" s="28">
        <v>8.3333333333333329E-2</v>
      </c>
      <c r="L69" s="28">
        <v>8.5704607046070455E-2</v>
      </c>
      <c r="M69" s="28">
        <v>9.5528455284552852E-2</v>
      </c>
      <c r="N69" s="28">
        <v>0.35399728997289975</v>
      </c>
      <c r="O69" s="28">
        <v>0.12161246612466124</v>
      </c>
      <c r="P69" s="28">
        <v>4.7086720867208672E-2</v>
      </c>
      <c r="Q69" s="28">
        <v>1.4566395663956639E-2</v>
      </c>
      <c r="R69" s="28">
        <v>2.5067750677506776E-2</v>
      </c>
      <c r="S69" s="28">
        <v>5.6910569105691054E-2</v>
      </c>
      <c r="T69" s="28">
        <v>1.9308943089430895E-2</v>
      </c>
      <c r="U69" s="28">
        <v>0.25846883468834686</v>
      </c>
      <c r="V69" s="28">
        <v>9.4173441734417343E-2</v>
      </c>
      <c r="W69" s="28">
        <v>0.11178861788617886</v>
      </c>
      <c r="X69" s="28">
        <v>3.1504065040650404E-2</v>
      </c>
    </row>
    <row r="70" spans="1:24" ht="15" customHeight="1">
      <c r="A70" s="57"/>
      <c r="B70" s="25"/>
      <c r="C70" s="59" t="s">
        <v>234</v>
      </c>
      <c r="D70" s="29">
        <v>2912</v>
      </c>
      <c r="E70" s="30">
        <v>53</v>
      </c>
      <c r="F70" s="31">
        <v>1553</v>
      </c>
      <c r="G70" s="31">
        <v>522</v>
      </c>
      <c r="H70" s="31">
        <v>566</v>
      </c>
      <c r="I70" s="31">
        <v>428</v>
      </c>
      <c r="J70" s="31">
        <v>178</v>
      </c>
      <c r="K70" s="31">
        <v>232</v>
      </c>
      <c r="L70" s="31">
        <v>268</v>
      </c>
      <c r="M70" s="31">
        <v>260</v>
      </c>
      <c r="N70" s="31">
        <v>1152</v>
      </c>
      <c r="O70" s="31">
        <v>416</v>
      </c>
      <c r="P70" s="31">
        <v>110</v>
      </c>
      <c r="Q70" s="31">
        <v>61</v>
      </c>
      <c r="R70" s="31">
        <v>61</v>
      </c>
      <c r="S70" s="31">
        <v>102</v>
      </c>
      <c r="T70" s="31">
        <v>75</v>
      </c>
      <c r="U70" s="31">
        <v>851</v>
      </c>
      <c r="V70" s="31">
        <v>302</v>
      </c>
      <c r="W70" s="31">
        <v>340</v>
      </c>
      <c r="X70" s="31">
        <v>90</v>
      </c>
    </row>
    <row r="71" spans="1:24" ht="15" customHeight="1">
      <c r="A71" s="57"/>
      <c r="B71" s="25"/>
      <c r="C71" s="60"/>
      <c r="D71" s="32">
        <v>1</v>
      </c>
      <c r="E71" s="27">
        <v>1.8200549450549452E-2</v>
      </c>
      <c r="F71" s="28">
        <v>0.53331043956043955</v>
      </c>
      <c r="G71" s="28">
        <v>0.17925824175824176</v>
      </c>
      <c r="H71" s="28">
        <v>0.19436813186813187</v>
      </c>
      <c r="I71" s="28">
        <v>0.14697802197802198</v>
      </c>
      <c r="J71" s="28">
        <v>6.1126373626373624E-2</v>
      </c>
      <c r="K71" s="28">
        <v>7.9670329670329665E-2</v>
      </c>
      <c r="L71" s="28">
        <v>9.2032967032967039E-2</v>
      </c>
      <c r="M71" s="28">
        <v>8.9285714285714288E-2</v>
      </c>
      <c r="N71" s="28">
        <v>0.39560439560439559</v>
      </c>
      <c r="O71" s="28">
        <v>0.14285714285714285</v>
      </c>
      <c r="P71" s="28">
        <v>3.7774725274725272E-2</v>
      </c>
      <c r="Q71" s="28">
        <v>2.0947802197802196E-2</v>
      </c>
      <c r="R71" s="28">
        <v>2.0947802197802196E-2</v>
      </c>
      <c r="S71" s="28">
        <v>3.5027472527472528E-2</v>
      </c>
      <c r="T71" s="28">
        <v>2.5755494505494504E-2</v>
      </c>
      <c r="U71" s="28">
        <v>0.29223901098901101</v>
      </c>
      <c r="V71" s="28">
        <v>0.10370879120879122</v>
      </c>
      <c r="W71" s="28">
        <v>0.11675824175824176</v>
      </c>
      <c r="X71" s="28">
        <v>3.0906593406593408E-2</v>
      </c>
    </row>
    <row r="72" spans="1:24" ht="15" customHeight="1">
      <c r="A72" s="57"/>
      <c r="B72" s="25"/>
      <c r="C72" s="59" t="s">
        <v>235</v>
      </c>
      <c r="D72" s="29">
        <v>3812</v>
      </c>
      <c r="E72" s="30">
        <v>110</v>
      </c>
      <c r="F72" s="31">
        <v>1742</v>
      </c>
      <c r="G72" s="31">
        <v>737</v>
      </c>
      <c r="H72" s="31">
        <v>676</v>
      </c>
      <c r="I72" s="31">
        <v>556</v>
      </c>
      <c r="J72" s="31">
        <v>227</v>
      </c>
      <c r="K72" s="31">
        <v>287</v>
      </c>
      <c r="L72" s="31">
        <v>234</v>
      </c>
      <c r="M72" s="31">
        <v>299</v>
      </c>
      <c r="N72" s="31">
        <v>840</v>
      </c>
      <c r="O72" s="31">
        <v>385</v>
      </c>
      <c r="P72" s="31">
        <v>137</v>
      </c>
      <c r="Q72" s="31">
        <v>48</v>
      </c>
      <c r="R72" s="31">
        <v>117</v>
      </c>
      <c r="S72" s="31">
        <v>1244</v>
      </c>
      <c r="T72" s="31">
        <v>134</v>
      </c>
      <c r="U72" s="31">
        <v>723</v>
      </c>
      <c r="V72" s="31">
        <v>308</v>
      </c>
      <c r="W72" s="31">
        <v>347</v>
      </c>
      <c r="X72" s="31">
        <v>127</v>
      </c>
    </row>
    <row r="73" spans="1:24" ht="15" customHeight="1">
      <c r="A73" s="57"/>
      <c r="B73" s="25"/>
      <c r="C73" s="60"/>
      <c r="D73" s="32">
        <v>1</v>
      </c>
      <c r="E73" s="27">
        <v>2.8856243441762856E-2</v>
      </c>
      <c r="F73" s="28">
        <v>0.45697796432318993</v>
      </c>
      <c r="G73" s="28">
        <v>0.19333683105981112</v>
      </c>
      <c r="H73" s="28">
        <v>0.17733473242392445</v>
      </c>
      <c r="I73" s="28">
        <v>0.1458551941238195</v>
      </c>
      <c r="J73" s="28">
        <v>5.9548793284365166E-2</v>
      </c>
      <c r="K73" s="28">
        <v>7.528856243441763E-2</v>
      </c>
      <c r="L73" s="28">
        <v>6.1385099685204614E-2</v>
      </c>
      <c r="M73" s="28">
        <v>7.8436516264428116E-2</v>
      </c>
      <c r="N73" s="28">
        <v>0.22035676810073451</v>
      </c>
      <c r="O73" s="28">
        <v>0.10099685204616998</v>
      </c>
      <c r="P73" s="28">
        <v>3.5939139559286466E-2</v>
      </c>
      <c r="Q73" s="28">
        <v>1.2591815320041973E-2</v>
      </c>
      <c r="R73" s="28">
        <v>3.0692549842602307E-2</v>
      </c>
      <c r="S73" s="28">
        <v>0.32633788037775446</v>
      </c>
      <c r="T73" s="28">
        <v>3.5152151101783838E-2</v>
      </c>
      <c r="U73" s="28">
        <v>0.18966421825813221</v>
      </c>
      <c r="V73" s="28">
        <v>8.0797481636935994E-2</v>
      </c>
      <c r="W73" s="28">
        <v>9.1028331584470101E-2</v>
      </c>
      <c r="X73" s="28">
        <v>3.3315844700944383E-2</v>
      </c>
    </row>
    <row r="74" spans="1:24" ht="15" customHeight="1">
      <c r="A74" s="57"/>
      <c r="B74" s="25"/>
      <c r="C74" s="59" t="s">
        <v>236</v>
      </c>
      <c r="D74" s="29">
        <v>2750</v>
      </c>
      <c r="E74" s="30">
        <v>90</v>
      </c>
      <c r="F74" s="31">
        <v>1244</v>
      </c>
      <c r="G74" s="31">
        <v>642</v>
      </c>
      <c r="H74" s="31">
        <v>509</v>
      </c>
      <c r="I74" s="31">
        <v>425</v>
      </c>
      <c r="J74" s="31">
        <v>150</v>
      </c>
      <c r="K74" s="31">
        <v>211</v>
      </c>
      <c r="L74" s="31">
        <v>164</v>
      </c>
      <c r="M74" s="31">
        <v>289</v>
      </c>
      <c r="N74" s="31">
        <v>637</v>
      </c>
      <c r="O74" s="31">
        <v>309</v>
      </c>
      <c r="P74" s="31">
        <v>98</v>
      </c>
      <c r="Q74" s="31">
        <v>40</v>
      </c>
      <c r="R74" s="31">
        <v>78</v>
      </c>
      <c r="S74" s="31">
        <v>847</v>
      </c>
      <c r="T74" s="31">
        <v>138</v>
      </c>
      <c r="U74" s="31">
        <v>534</v>
      </c>
      <c r="V74" s="31">
        <v>237</v>
      </c>
      <c r="W74" s="31">
        <v>227</v>
      </c>
      <c r="X74" s="31">
        <v>81</v>
      </c>
    </row>
    <row r="75" spans="1:24" ht="15" customHeight="1">
      <c r="A75" s="57"/>
      <c r="B75" s="25"/>
      <c r="C75" s="60"/>
      <c r="D75" s="32">
        <v>1</v>
      </c>
      <c r="E75" s="27">
        <v>3.272727272727273E-2</v>
      </c>
      <c r="F75" s="28">
        <v>0.45236363636363636</v>
      </c>
      <c r="G75" s="28">
        <v>0.23345454545454544</v>
      </c>
      <c r="H75" s="28">
        <v>0.18509090909090908</v>
      </c>
      <c r="I75" s="28">
        <v>0.15454545454545454</v>
      </c>
      <c r="J75" s="28">
        <v>5.4545454545454543E-2</v>
      </c>
      <c r="K75" s="28">
        <v>7.6727272727272727E-2</v>
      </c>
      <c r="L75" s="28">
        <v>5.9636363636363633E-2</v>
      </c>
      <c r="M75" s="28">
        <v>0.1050909090909091</v>
      </c>
      <c r="N75" s="28">
        <v>0.23163636363636364</v>
      </c>
      <c r="O75" s="28">
        <v>0.11236363636363636</v>
      </c>
      <c r="P75" s="28">
        <v>3.563636363636364E-2</v>
      </c>
      <c r="Q75" s="28">
        <v>1.4545454545454545E-2</v>
      </c>
      <c r="R75" s="28">
        <v>2.8363636363636365E-2</v>
      </c>
      <c r="S75" s="28">
        <v>0.308</v>
      </c>
      <c r="T75" s="28">
        <v>5.0181818181818182E-2</v>
      </c>
      <c r="U75" s="28">
        <v>0.19418181818181818</v>
      </c>
      <c r="V75" s="28">
        <v>8.6181818181818179E-2</v>
      </c>
      <c r="W75" s="28">
        <v>8.2545454545454547E-2</v>
      </c>
      <c r="X75" s="28">
        <v>2.9454545454545455E-2</v>
      </c>
    </row>
    <row r="76" spans="1:24" ht="15" customHeight="1">
      <c r="A76" s="57"/>
      <c r="B76" s="25"/>
      <c r="C76" s="59" t="s">
        <v>237</v>
      </c>
      <c r="D76" s="29">
        <v>1585</v>
      </c>
      <c r="E76" s="30">
        <v>49</v>
      </c>
      <c r="F76" s="31">
        <v>658</v>
      </c>
      <c r="G76" s="31">
        <v>469</v>
      </c>
      <c r="H76" s="31">
        <v>273</v>
      </c>
      <c r="I76" s="31">
        <v>247</v>
      </c>
      <c r="J76" s="31">
        <v>80</v>
      </c>
      <c r="K76" s="31">
        <v>139</v>
      </c>
      <c r="L76" s="31">
        <v>65</v>
      </c>
      <c r="M76" s="31">
        <v>170</v>
      </c>
      <c r="N76" s="31">
        <v>299</v>
      </c>
      <c r="O76" s="31">
        <v>159</v>
      </c>
      <c r="P76" s="31">
        <v>54</v>
      </c>
      <c r="Q76" s="31">
        <v>25</v>
      </c>
      <c r="R76" s="31">
        <v>44</v>
      </c>
      <c r="S76" s="31">
        <v>566</v>
      </c>
      <c r="T76" s="31">
        <v>107</v>
      </c>
      <c r="U76" s="31">
        <v>264</v>
      </c>
      <c r="V76" s="31">
        <v>116</v>
      </c>
      <c r="W76" s="31">
        <v>132</v>
      </c>
      <c r="X76" s="31">
        <v>54</v>
      </c>
    </row>
    <row r="77" spans="1:24" ht="15" customHeight="1">
      <c r="A77" s="57"/>
      <c r="B77" s="25"/>
      <c r="C77" s="60"/>
      <c r="D77" s="32">
        <v>1</v>
      </c>
      <c r="E77" s="27">
        <v>3.0914826498422712E-2</v>
      </c>
      <c r="F77" s="28">
        <v>0.41514195583596214</v>
      </c>
      <c r="G77" s="28">
        <v>0.29589905362776026</v>
      </c>
      <c r="H77" s="28">
        <v>0.17223974763406941</v>
      </c>
      <c r="I77" s="28">
        <v>0.15583596214511042</v>
      </c>
      <c r="J77" s="28">
        <v>5.0473186119873815E-2</v>
      </c>
      <c r="K77" s="28">
        <v>8.769716088328075E-2</v>
      </c>
      <c r="L77" s="28">
        <v>4.1009463722397478E-2</v>
      </c>
      <c r="M77" s="28">
        <v>0.10725552050473186</v>
      </c>
      <c r="N77" s="28">
        <v>0.1886435331230284</v>
      </c>
      <c r="O77" s="28">
        <v>0.10031545741324921</v>
      </c>
      <c r="P77" s="28">
        <v>3.4069400630914827E-2</v>
      </c>
      <c r="Q77" s="28">
        <v>1.5772870662460567E-2</v>
      </c>
      <c r="R77" s="28">
        <v>2.7760252365930601E-2</v>
      </c>
      <c r="S77" s="28">
        <v>0.35709779179810724</v>
      </c>
      <c r="T77" s="28">
        <v>6.7507886435331232E-2</v>
      </c>
      <c r="U77" s="28">
        <v>0.1665615141955836</v>
      </c>
      <c r="V77" s="28">
        <v>7.318611987381704E-2</v>
      </c>
      <c r="W77" s="28">
        <v>8.3280757097791799E-2</v>
      </c>
      <c r="X77" s="28">
        <v>3.4069400630914827E-2</v>
      </c>
    </row>
    <row r="78" spans="1:24" ht="15" customHeight="1">
      <c r="A78" s="57"/>
      <c r="B78" s="25"/>
      <c r="C78" s="59" t="s">
        <v>238</v>
      </c>
      <c r="D78" s="29">
        <v>1329</v>
      </c>
      <c r="E78" s="30">
        <v>24</v>
      </c>
      <c r="F78" s="31">
        <v>500</v>
      </c>
      <c r="G78" s="31">
        <v>395</v>
      </c>
      <c r="H78" s="31">
        <v>215</v>
      </c>
      <c r="I78" s="31">
        <v>205</v>
      </c>
      <c r="J78" s="31">
        <v>48</v>
      </c>
      <c r="K78" s="31">
        <v>120</v>
      </c>
      <c r="L78" s="31">
        <v>58</v>
      </c>
      <c r="M78" s="31">
        <v>123</v>
      </c>
      <c r="N78" s="31">
        <v>267</v>
      </c>
      <c r="O78" s="31">
        <v>149</v>
      </c>
      <c r="P78" s="31">
        <v>61</v>
      </c>
      <c r="Q78" s="31">
        <v>19</v>
      </c>
      <c r="R78" s="31">
        <v>43</v>
      </c>
      <c r="S78" s="31">
        <v>444</v>
      </c>
      <c r="T78" s="31">
        <v>85</v>
      </c>
      <c r="U78" s="31">
        <v>185</v>
      </c>
      <c r="V78" s="31">
        <v>74</v>
      </c>
      <c r="W78" s="31">
        <v>118</v>
      </c>
      <c r="X78" s="31">
        <v>65</v>
      </c>
    </row>
    <row r="79" spans="1:24" ht="15" customHeight="1">
      <c r="A79" s="57"/>
      <c r="B79" s="25"/>
      <c r="C79" s="60"/>
      <c r="D79" s="32">
        <v>1</v>
      </c>
      <c r="E79" s="27">
        <v>1.8058690744920992E-2</v>
      </c>
      <c r="F79" s="28">
        <v>0.3762227238525207</v>
      </c>
      <c r="G79" s="28">
        <v>0.29721595184349137</v>
      </c>
      <c r="H79" s="28">
        <v>0.16177577125658391</v>
      </c>
      <c r="I79" s="28">
        <v>0.15425131677953349</v>
      </c>
      <c r="J79" s="28">
        <v>3.6117381489841983E-2</v>
      </c>
      <c r="K79" s="28">
        <v>9.0293453724604969E-2</v>
      </c>
      <c r="L79" s="28">
        <v>4.3641835966892403E-2</v>
      </c>
      <c r="M79" s="28">
        <v>9.2550790067720087E-2</v>
      </c>
      <c r="N79" s="28">
        <v>0.20090293453724606</v>
      </c>
      <c r="O79" s="28">
        <v>0.11211437170805116</v>
      </c>
      <c r="P79" s="28">
        <v>4.5899172310007522E-2</v>
      </c>
      <c r="Q79" s="28">
        <v>1.4296463506395787E-2</v>
      </c>
      <c r="R79" s="28">
        <v>3.2355154251316777E-2</v>
      </c>
      <c r="S79" s="28">
        <v>0.3340857787810384</v>
      </c>
      <c r="T79" s="28">
        <v>6.3957863054928524E-2</v>
      </c>
      <c r="U79" s="28">
        <v>0.13920240782543267</v>
      </c>
      <c r="V79" s="28">
        <v>5.568096313017306E-2</v>
      </c>
      <c r="W79" s="28">
        <v>8.8788562829194881E-2</v>
      </c>
      <c r="X79" s="28">
        <v>4.8908954100827691E-2</v>
      </c>
    </row>
    <row r="80" spans="1:24" ht="15" customHeight="1">
      <c r="A80" s="57"/>
      <c r="B80" s="25"/>
      <c r="C80" s="59" t="s">
        <v>239</v>
      </c>
      <c r="D80" s="29">
        <v>686</v>
      </c>
      <c r="E80" s="30">
        <v>21</v>
      </c>
      <c r="F80" s="31">
        <v>213</v>
      </c>
      <c r="G80" s="31">
        <v>235</v>
      </c>
      <c r="H80" s="31">
        <v>84</v>
      </c>
      <c r="I80" s="31">
        <v>76</v>
      </c>
      <c r="J80" s="31">
        <v>25</v>
      </c>
      <c r="K80" s="31">
        <v>71</v>
      </c>
      <c r="L80" s="31">
        <v>38</v>
      </c>
      <c r="M80" s="31">
        <v>61</v>
      </c>
      <c r="N80" s="31">
        <v>98</v>
      </c>
      <c r="O80" s="31">
        <v>60</v>
      </c>
      <c r="P80" s="31">
        <v>20</v>
      </c>
      <c r="Q80" s="31">
        <v>10</v>
      </c>
      <c r="R80" s="31">
        <v>13</v>
      </c>
      <c r="S80" s="31">
        <v>238</v>
      </c>
      <c r="T80" s="31">
        <v>79</v>
      </c>
      <c r="U80" s="31">
        <v>99</v>
      </c>
      <c r="V80" s="31">
        <v>42</v>
      </c>
      <c r="W80" s="31">
        <v>89</v>
      </c>
      <c r="X80" s="31">
        <v>33</v>
      </c>
    </row>
    <row r="81" spans="1:24" ht="15" customHeight="1">
      <c r="A81" s="57"/>
      <c r="B81" s="25"/>
      <c r="C81" s="60"/>
      <c r="D81" s="32">
        <v>1</v>
      </c>
      <c r="E81" s="27">
        <v>3.0612244897959183E-2</v>
      </c>
      <c r="F81" s="28">
        <v>0.31049562682215742</v>
      </c>
      <c r="G81" s="28">
        <v>0.3425655976676385</v>
      </c>
      <c r="H81" s="28">
        <v>0.12244897959183673</v>
      </c>
      <c r="I81" s="28">
        <v>0.11078717201166181</v>
      </c>
      <c r="J81" s="28">
        <v>3.6443148688046649E-2</v>
      </c>
      <c r="K81" s="28">
        <v>0.10349854227405247</v>
      </c>
      <c r="L81" s="28">
        <v>5.5393586005830907E-2</v>
      </c>
      <c r="M81" s="28">
        <v>8.8921282798833823E-2</v>
      </c>
      <c r="N81" s="28">
        <v>0.14285714285714285</v>
      </c>
      <c r="O81" s="28">
        <v>8.7463556851311949E-2</v>
      </c>
      <c r="P81" s="28">
        <v>2.9154518950437316E-2</v>
      </c>
      <c r="Q81" s="28">
        <v>1.4577259475218658E-2</v>
      </c>
      <c r="R81" s="28">
        <v>1.8950437317784258E-2</v>
      </c>
      <c r="S81" s="28">
        <v>0.34693877551020408</v>
      </c>
      <c r="T81" s="28">
        <v>0.11516034985422741</v>
      </c>
      <c r="U81" s="28">
        <v>0.14431486880466474</v>
      </c>
      <c r="V81" s="28">
        <v>6.1224489795918366E-2</v>
      </c>
      <c r="W81" s="28">
        <v>0.12973760932944606</v>
      </c>
      <c r="X81" s="28">
        <v>4.8104956268221574E-2</v>
      </c>
    </row>
    <row r="82" spans="1:24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</row>
    <row r="83" spans="1:24" ht="15" customHeight="1">
      <c r="A83" s="57"/>
      <c r="B83" s="50"/>
      <c r="C83" s="70"/>
      <c r="D83" s="51">
        <v>0</v>
      </c>
      <c r="E83" s="52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</row>
    <row r="84" spans="1:24" ht="15" customHeight="1">
      <c r="A84" s="57"/>
      <c r="B84" s="25" t="s">
        <v>240</v>
      </c>
      <c r="C84" s="67" t="s">
        <v>241</v>
      </c>
      <c r="D84" s="22">
        <v>4187</v>
      </c>
      <c r="E84" s="23">
        <v>78</v>
      </c>
      <c r="F84" s="24">
        <v>2032</v>
      </c>
      <c r="G84" s="24">
        <v>763</v>
      </c>
      <c r="H84" s="24">
        <v>764</v>
      </c>
      <c r="I84" s="24">
        <v>655</v>
      </c>
      <c r="J84" s="24">
        <v>275</v>
      </c>
      <c r="K84" s="24">
        <v>369</v>
      </c>
      <c r="L84" s="24">
        <v>350</v>
      </c>
      <c r="M84" s="24">
        <v>426</v>
      </c>
      <c r="N84" s="24">
        <v>1513</v>
      </c>
      <c r="O84" s="24">
        <v>580</v>
      </c>
      <c r="P84" s="24">
        <v>208</v>
      </c>
      <c r="Q84" s="24">
        <v>94</v>
      </c>
      <c r="R84" s="24">
        <v>82</v>
      </c>
      <c r="S84" s="24">
        <v>42</v>
      </c>
      <c r="T84" s="24">
        <v>116</v>
      </c>
      <c r="U84" s="24">
        <v>1085</v>
      </c>
      <c r="V84" s="24">
        <v>361</v>
      </c>
      <c r="W84" s="24">
        <v>531</v>
      </c>
      <c r="X84" s="24">
        <v>124</v>
      </c>
    </row>
    <row r="85" spans="1:24" ht="15" customHeight="1">
      <c r="A85" s="57"/>
      <c r="B85" s="25" t="s">
        <v>242</v>
      </c>
      <c r="C85" s="60"/>
      <c r="D85" s="32">
        <v>1</v>
      </c>
      <c r="E85" s="27">
        <v>1.8629090040601863E-2</v>
      </c>
      <c r="F85" s="28">
        <v>0.4853116790064485</v>
      </c>
      <c r="G85" s="28">
        <v>0.18223071411511824</v>
      </c>
      <c r="H85" s="28">
        <v>0.18246954860281825</v>
      </c>
      <c r="I85" s="28">
        <v>0.15643658944351566</v>
      </c>
      <c r="J85" s="28">
        <v>6.567948411750657E-2</v>
      </c>
      <c r="K85" s="28">
        <v>8.8129925961308808E-2</v>
      </c>
      <c r="L85" s="28">
        <v>8.3592070695008361E-2</v>
      </c>
      <c r="M85" s="28">
        <v>0.10174349176021018</v>
      </c>
      <c r="N85" s="28">
        <v>0.36135657989013614</v>
      </c>
      <c r="O85" s="28">
        <v>0.13852400286601385</v>
      </c>
      <c r="P85" s="28">
        <v>4.9677573441604971E-2</v>
      </c>
      <c r="Q85" s="28">
        <v>2.2450441843802245E-2</v>
      </c>
      <c r="R85" s="28">
        <v>1.9584427991401959E-2</v>
      </c>
      <c r="S85" s="28">
        <v>1.0031048483401002E-2</v>
      </c>
      <c r="T85" s="28">
        <v>2.7704800573202772E-2</v>
      </c>
      <c r="U85" s="28">
        <v>0.25913541915452593</v>
      </c>
      <c r="V85" s="28">
        <v>8.6219250059708624E-2</v>
      </c>
      <c r="W85" s="28">
        <v>0.12682111296871268</v>
      </c>
      <c r="X85" s="28">
        <v>2.9615476474802963E-2</v>
      </c>
    </row>
    <row r="86" spans="1:24" ht="15" customHeight="1">
      <c r="A86" s="57"/>
      <c r="B86" s="25" t="s">
        <v>243</v>
      </c>
      <c r="C86" s="59" t="s">
        <v>244</v>
      </c>
      <c r="D86" s="29">
        <v>3737</v>
      </c>
      <c r="E86" s="30">
        <v>99</v>
      </c>
      <c r="F86" s="31">
        <v>1821</v>
      </c>
      <c r="G86" s="31">
        <v>814</v>
      </c>
      <c r="H86" s="31">
        <v>753</v>
      </c>
      <c r="I86" s="31">
        <v>555</v>
      </c>
      <c r="J86" s="31">
        <v>216</v>
      </c>
      <c r="K86" s="31">
        <v>328</v>
      </c>
      <c r="L86" s="31">
        <v>308</v>
      </c>
      <c r="M86" s="31">
        <v>377</v>
      </c>
      <c r="N86" s="31">
        <v>1185</v>
      </c>
      <c r="O86" s="31">
        <v>490</v>
      </c>
      <c r="P86" s="31">
        <v>161</v>
      </c>
      <c r="Q86" s="31">
        <v>55</v>
      </c>
      <c r="R86" s="31">
        <v>111</v>
      </c>
      <c r="S86" s="31">
        <v>225</v>
      </c>
      <c r="T86" s="31">
        <v>159</v>
      </c>
      <c r="U86" s="31">
        <v>963</v>
      </c>
      <c r="V86" s="31">
        <v>385</v>
      </c>
      <c r="W86" s="31">
        <v>389</v>
      </c>
      <c r="X86" s="31">
        <v>130</v>
      </c>
    </row>
    <row r="87" spans="1:24" ht="15" customHeight="1">
      <c r="A87" s="57"/>
      <c r="B87" s="25"/>
      <c r="C87" s="60"/>
      <c r="D87" s="32">
        <v>1</v>
      </c>
      <c r="E87" s="27">
        <v>2.6491838373026492E-2</v>
      </c>
      <c r="F87" s="28">
        <v>0.4872892694674873</v>
      </c>
      <c r="G87" s="28">
        <v>0.21782178217821782</v>
      </c>
      <c r="H87" s="28">
        <v>0.20149852823120148</v>
      </c>
      <c r="I87" s="28">
        <v>0.14851485148514851</v>
      </c>
      <c r="J87" s="28">
        <v>5.7800374632057804E-2</v>
      </c>
      <c r="K87" s="28">
        <v>8.7770939256087768E-2</v>
      </c>
      <c r="L87" s="28">
        <v>8.2419052716082422E-2</v>
      </c>
      <c r="M87" s="28">
        <v>0.10088306127910088</v>
      </c>
      <c r="N87" s="28">
        <v>0.31709927749531708</v>
      </c>
      <c r="O87" s="28">
        <v>0.13112122023013112</v>
      </c>
      <c r="P87" s="28">
        <v>4.3082686647043081E-2</v>
      </c>
      <c r="Q87" s="28">
        <v>1.4717687985014717E-2</v>
      </c>
      <c r="R87" s="28">
        <v>2.9702970297029702E-2</v>
      </c>
      <c r="S87" s="28">
        <v>6.0208723575060207E-2</v>
      </c>
      <c r="T87" s="28">
        <v>4.2547497993042548E-2</v>
      </c>
      <c r="U87" s="28">
        <v>0.25769333690125767</v>
      </c>
      <c r="V87" s="28">
        <v>0.10302381589510302</v>
      </c>
      <c r="W87" s="28">
        <v>0.10409419320310409</v>
      </c>
      <c r="X87" s="28">
        <v>3.4787262510034785E-2</v>
      </c>
    </row>
    <row r="88" spans="1:24" ht="15" customHeight="1">
      <c r="A88" s="57"/>
      <c r="B88" s="25"/>
      <c r="C88" s="59" t="s">
        <v>245</v>
      </c>
      <c r="D88" s="29">
        <v>2220</v>
      </c>
      <c r="E88" s="30">
        <v>64</v>
      </c>
      <c r="F88" s="31">
        <v>1075</v>
      </c>
      <c r="G88" s="31">
        <v>503</v>
      </c>
      <c r="H88" s="31">
        <v>441</v>
      </c>
      <c r="I88" s="31">
        <v>333</v>
      </c>
      <c r="J88" s="31">
        <v>129</v>
      </c>
      <c r="K88" s="31">
        <v>176</v>
      </c>
      <c r="L88" s="31">
        <v>129</v>
      </c>
      <c r="M88" s="31">
        <v>216</v>
      </c>
      <c r="N88" s="31">
        <v>551</v>
      </c>
      <c r="O88" s="31">
        <v>240</v>
      </c>
      <c r="P88" s="31">
        <v>72</v>
      </c>
      <c r="Q88" s="31">
        <v>29</v>
      </c>
      <c r="R88" s="31">
        <v>63</v>
      </c>
      <c r="S88" s="31">
        <v>519</v>
      </c>
      <c r="T88" s="31">
        <v>101</v>
      </c>
      <c r="U88" s="31">
        <v>479</v>
      </c>
      <c r="V88" s="31">
        <v>210</v>
      </c>
      <c r="W88" s="31">
        <v>211</v>
      </c>
      <c r="X88" s="31">
        <v>68</v>
      </c>
    </row>
    <row r="89" spans="1:24" ht="15" customHeight="1">
      <c r="A89" s="57"/>
      <c r="B89" s="25"/>
      <c r="C89" s="60"/>
      <c r="D89" s="32">
        <v>1</v>
      </c>
      <c r="E89" s="27">
        <v>2.8828828828828829E-2</v>
      </c>
      <c r="F89" s="28">
        <v>0.48423423423423423</v>
      </c>
      <c r="G89" s="28">
        <v>0.22657657657657657</v>
      </c>
      <c r="H89" s="28">
        <v>0.19864864864864865</v>
      </c>
      <c r="I89" s="28">
        <v>0.15</v>
      </c>
      <c r="J89" s="28">
        <v>5.8108108108108111E-2</v>
      </c>
      <c r="K89" s="28">
        <v>7.9279279279279274E-2</v>
      </c>
      <c r="L89" s="28">
        <v>5.8108108108108111E-2</v>
      </c>
      <c r="M89" s="28">
        <v>9.7297297297297303E-2</v>
      </c>
      <c r="N89" s="28">
        <v>0.24819819819819819</v>
      </c>
      <c r="O89" s="28">
        <v>0.10810810810810811</v>
      </c>
      <c r="P89" s="28">
        <v>3.2432432432432434E-2</v>
      </c>
      <c r="Q89" s="28">
        <v>1.3063063063063063E-2</v>
      </c>
      <c r="R89" s="28">
        <v>2.837837837837838E-2</v>
      </c>
      <c r="S89" s="28">
        <v>0.23378378378378378</v>
      </c>
      <c r="T89" s="28">
        <v>4.5495495495495496E-2</v>
      </c>
      <c r="U89" s="28">
        <v>0.21576576576576575</v>
      </c>
      <c r="V89" s="28">
        <v>9.45945945945946E-2</v>
      </c>
      <c r="W89" s="28">
        <v>9.5045045045045046E-2</v>
      </c>
      <c r="X89" s="28">
        <v>3.063063063063063E-2</v>
      </c>
    </row>
    <row r="90" spans="1:24" ht="15" customHeight="1">
      <c r="A90" s="57"/>
      <c r="B90" s="25"/>
      <c r="C90" s="59" t="s">
        <v>246</v>
      </c>
      <c r="D90" s="29">
        <v>3166</v>
      </c>
      <c r="E90" s="30">
        <v>96</v>
      </c>
      <c r="F90" s="31">
        <v>1408</v>
      </c>
      <c r="G90" s="31">
        <v>723</v>
      </c>
      <c r="H90" s="31">
        <v>564</v>
      </c>
      <c r="I90" s="31">
        <v>451</v>
      </c>
      <c r="J90" s="31">
        <v>185</v>
      </c>
      <c r="K90" s="31">
        <v>232</v>
      </c>
      <c r="L90" s="31">
        <v>170</v>
      </c>
      <c r="M90" s="31">
        <v>265</v>
      </c>
      <c r="N90" s="31">
        <v>639</v>
      </c>
      <c r="O90" s="31">
        <v>294</v>
      </c>
      <c r="P90" s="31">
        <v>102</v>
      </c>
      <c r="Q90" s="31">
        <v>41</v>
      </c>
      <c r="R90" s="31">
        <v>93</v>
      </c>
      <c r="S90" s="31">
        <v>1399</v>
      </c>
      <c r="T90" s="31">
        <v>152</v>
      </c>
      <c r="U90" s="31">
        <v>540</v>
      </c>
      <c r="V90" s="31">
        <v>233</v>
      </c>
      <c r="W90" s="31">
        <v>222</v>
      </c>
      <c r="X90" s="31">
        <v>99</v>
      </c>
    </row>
    <row r="91" spans="1:24" ht="15" customHeight="1">
      <c r="A91" s="57"/>
      <c r="B91" s="25"/>
      <c r="C91" s="60"/>
      <c r="D91" s="32">
        <v>1</v>
      </c>
      <c r="E91" s="27">
        <v>3.0322173089071383E-2</v>
      </c>
      <c r="F91" s="28">
        <v>0.44472520530638027</v>
      </c>
      <c r="G91" s="28">
        <v>0.22836386607706885</v>
      </c>
      <c r="H91" s="28">
        <v>0.17814276689829439</v>
      </c>
      <c r="I91" s="28">
        <v>0.14245104232469993</v>
      </c>
      <c r="J91" s="28">
        <v>5.8433354390397978E-2</v>
      </c>
      <c r="K91" s="28">
        <v>7.3278584965255841E-2</v>
      </c>
      <c r="L91" s="28">
        <v>5.3695514845230573E-2</v>
      </c>
      <c r="M91" s="28">
        <v>8.3701831964624135E-2</v>
      </c>
      <c r="N91" s="28">
        <v>0.20183196462413139</v>
      </c>
      <c r="O91" s="28">
        <v>9.2861655085281117E-2</v>
      </c>
      <c r="P91" s="28">
        <v>3.2217308907138344E-2</v>
      </c>
      <c r="Q91" s="28">
        <v>1.2950094756790903E-2</v>
      </c>
      <c r="R91" s="28">
        <v>2.9374605180037903E-2</v>
      </c>
      <c r="S91" s="28">
        <v>0.44188250157927983</v>
      </c>
      <c r="T91" s="28">
        <v>4.8010107391029691E-2</v>
      </c>
      <c r="U91" s="28">
        <v>0.17056222362602652</v>
      </c>
      <c r="V91" s="28">
        <v>7.3594440934933669E-2</v>
      </c>
      <c r="W91" s="28">
        <v>7.0120025268477576E-2</v>
      </c>
      <c r="X91" s="28">
        <v>3.1269740998104867E-2</v>
      </c>
    </row>
    <row r="92" spans="1:24" ht="15" customHeight="1">
      <c r="A92" s="57"/>
      <c r="B92" s="25"/>
      <c r="C92" s="59" t="s">
        <v>247</v>
      </c>
      <c r="D92" s="29">
        <v>1639</v>
      </c>
      <c r="E92" s="30">
        <v>56</v>
      </c>
      <c r="F92" s="31">
        <v>632</v>
      </c>
      <c r="G92" s="31">
        <v>371</v>
      </c>
      <c r="H92" s="31">
        <v>219</v>
      </c>
      <c r="I92" s="31">
        <v>220</v>
      </c>
      <c r="J92" s="31">
        <v>72</v>
      </c>
      <c r="K92" s="31">
        <v>111</v>
      </c>
      <c r="L92" s="31">
        <v>72</v>
      </c>
      <c r="M92" s="31">
        <v>120</v>
      </c>
      <c r="N92" s="31">
        <v>249</v>
      </c>
      <c r="O92" s="31">
        <v>137</v>
      </c>
      <c r="P92" s="31">
        <v>44</v>
      </c>
      <c r="Q92" s="31">
        <v>22</v>
      </c>
      <c r="R92" s="31">
        <v>51</v>
      </c>
      <c r="S92" s="31">
        <v>909</v>
      </c>
      <c r="T92" s="31">
        <v>86</v>
      </c>
      <c r="U92" s="31">
        <v>217</v>
      </c>
      <c r="V92" s="31">
        <v>91</v>
      </c>
      <c r="W92" s="31">
        <v>135</v>
      </c>
      <c r="X92" s="31">
        <v>64</v>
      </c>
    </row>
    <row r="93" spans="1:24" ht="15" customHeight="1">
      <c r="A93" s="57"/>
      <c r="B93" s="25"/>
      <c r="C93" s="60"/>
      <c r="D93" s="32">
        <v>1</v>
      </c>
      <c r="E93" s="27">
        <v>3.4167175106772425E-2</v>
      </c>
      <c r="F93" s="28">
        <v>0.38560097620500305</v>
      </c>
      <c r="G93" s="28">
        <v>0.22635753508236731</v>
      </c>
      <c r="H93" s="28">
        <v>0.13361805979255645</v>
      </c>
      <c r="I93" s="28">
        <v>0.13422818791946309</v>
      </c>
      <c r="J93" s="28">
        <v>4.3929225137278829E-2</v>
      </c>
      <c r="K93" s="28">
        <v>6.7724222086638197E-2</v>
      </c>
      <c r="L93" s="28">
        <v>4.3929225137278829E-2</v>
      </c>
      <c r="M93" s="28">
        <v>7.3215375228798049E-2</v>
      </c>
      <c r="N93" s="28">
        <v>0.15192190359975594</v>
      </c>
      <c r="O93" s="28">
        <v>8.35875533862111E-2</v>
      </c>
      <c r="P93" s="28">
        <v>2.6845637583892617E-2</v>
      </c>
      <c r="Q93" s="28">
        <v>1.3422818791946308E-2</v>
      </c>
      <c r="R93" s="28">
        <v>3.1116534472239169E-2</v>
      </c>
      <c r="S93" s="28">
        <v>0.55460646735814523</v>
      </c>
      <c r="T93" s="28">
        <v>5.2471018913971934E-2</v>
      </c>
      <c r="U93" s="28">
        <v>0.13239780353874314</v>
      </c>
      <c r="V93" s="28">
        <v>5.5521659548505187E-2</v>
      </c>
      <c r="W93" s="28">
        <v>8.2367297132397807E-2</v>
      </c>
      <c r="X93" s="28">
        <v>3.9048200122025624E-2</v>
      </c>
    </row>
    <row r="94" spans="1:24" ht="15" customHeight="1">
      <c r="A94" s="57"/>
      <c r="B94" s="25"/>
      <c r="C94" s="59" t="s">
        <v>248</v>
      </c>
      <c r="D94" s="29">
        <v>403</v>
      </c>
      <c r="E94" s="30">
        <v>15</v>
      </c>
      <c r="F94" s="31">
        <v>168</v>
      </c>
      <c r="G94" s="31">
        <v>75</v>
      </c>
      <c r="H94" s="31">
        <v>60</v>
      </c>
      <c r="I94" s="31">
        <v>58</v>
      </c>
      <c r="J94" s="31">
        <v>18</v>
      </c>
      <c r="K94" s="31">
        <v>35</v>
      </c>
      <c r="L94" s="31">
        <v>15</v>
      </c>
      <c r="M94" s="31">
        <v>31</v>
      </c>
      <c r="N94" s="31">
        <v>75</v>
      </c>
      <c r="O94" s="31">
        <v>43</v>
      </c>
      <c r="P94" s="31">
        <v>12</v>
      </c>
      <c r="Q94" s="31">
        <v>2</v>
      </c>
      <c r="R94" s="31">
        <v>12</v>
      </c>
      <c r="S94" s="31">
        <v>239</v>
      </c>
      <c r="T94" s="31">
        <v>27</v>
      </c>
      <c r="U94" s="31">
        <v>56</v>
      </c>
      <c r="V94" s="31">
        <v>29</v>
      </c>
      <c r="W94" s="31">
        <v>35</v>
      </c>
      <c r="X94" s="31">
        <v>19</v>
      </c>
    </row>
    <row r="95" spans="1:24" ht="15" customHeight="1">
      <c r="A95" s="57"/>
      <c r="B95" s="25"/>
      <c r="C95" s="60"/>
      <c r="D95" s="32">
        <v>1</v>
      </c>
      <c r="E95" s="27">
        <v>3.7220843672456573E-2</v>
      </c>
      <c r="F95" s="28">
        <v>0.41687344913151364</v>
      </c>
      <c r="G95" s="28">
        <v>0.18610421836228289</v>
      </c>
      <c r="H95" s="28">
        <v>0.14888337468982629</v>
      </c>
      <c r="I95" s="28">
        <v>0.14392059553349876</v>
      </c>
      <c r="J95" s="28">
        <v>4.4665012406947889E-2</v>
      </c>
      <c r="K95" s="28">
        <v>8.6848635235732011E-2</v>
      </c>
      <c r="L95" s="28">
        <v>3.7220843672456573E-2</v>
      </c>
      <c r="M95" s="28">
        <v>7.6923076923076927E-2</v>
      </c>
      <c r="N95" s="28">
        <v>0.18610421836228289</v>
      </c>
      <c r="O95" s="28">
        <v>0.10669975186104218</v>
      </c>
      <c r="P95" s="28">
        <v>2.9776674937965261E-2</v>
      </c>
      <c r="Q95" s="28">
        <v>4.9627791563275434E-3</v>
      </c>
      <c r="R95" s="28">
        <v>2.9776674937965261E-2</v>
      </c>
      <c r="S95" s="28">
        <v>0.59305210918114148</v>
      </c>
      <c r="T95" s="28">
        <v>6.699751861042183E-2</v>
      </c>
      <c r="U95" s="28">
        <v>0.13895781637717122</v>
      </c>
      <c r="V95" s="28">
        <v>7.1960297766749379E-2</v>
      </c>
      <c r="W95" s="28">
        <v>8.6848635235732011E-2</v>
      </c>
      <c r="X95" s="28">
        <v>4.7146401985111663E-2</v>
      </c>
    </row>
    <row r="96" spans="1:24" ht="15" customHeight="1">
      <c r="A96" s="57"/>
      <c r="B96" s="25"/>
      <c r="C96" s="59" t="s">
        <v>249</v>
      </c>
      <c r="D96" s="29">
        <v>373</v>
      </c>
      <c r="E96" s="30">
        <v>11</v>
      </c>
      <c r="F96" s="31">
        <v>115</v>
      </c>
      <c r="G96" s="31">
        <v>130</v>
      </c>
      <c r="H96" s="31">
        <v>60</v>
      </c>
      <c r="I96" s="31">
        <v>39</v>
      </c>
      <c r="J96" s="31">
        <v>17</v>
      </c>
      <c r="K96" s="31">
        <v>35</v>
      </c>
      <c r="L96" s="31">
        <v>15</v>
      </c>
      <c r="M96" s="31">
        <v>25</v>
      </c>
      <c r="N96" s="31">
        <v>49</v>
      </c>
      <c r="O96" s="31">
        <v>29</v>
      </c>
      <c r="P96" s="31">
        <v>5</v>
      </c>
      <c r="Q96" s="31">
        <v>2</v>
      </c>
      <c r="R96" s="31">
        <v>13</v>
      </c>
      <c r="S96" s="31">
        <v>200</v>
      </c>
      <c r="T96" s="31">
        <v>26</v>
      </c>
      <c r="U96" s="31">
        <v>31</v>
      </c>
      <c r="V96" s="31">
        <v>16</v>
      </c>
      <c r="W96" s="31">
        <v>33</v>
      </c>
      <c r="X96" s="31">
        <v>23</v>
      </c>
    </row>
    <row r="97" spans="1:24" ht="15" customHeight="1">
      <c r="A97" s="57"/>
      <c r="B97" s="25"/>
      <c r="C97" s="60"/>
      <c r="D97" s="32">
        <v>1</v>
      </c>
      <c r="E97" s="27">
        <v>2.9490616621983913E-2</v>
      </c>
      <c r="F97" s="28">
        <v>0.30831099195710454</v>
      </c>
      <c r="G97" s="28">
        <v>0.34852546916890081</v>
      </c>
      <c r="H97" s="28">
        <v>0.16085790884718498</v>
      </c>
      <c r="I97" s="28">
        <v>0.10455764075067024</v>
      </c>
      <c r="J97" s="28">
        <v>4.5576407506702415E-2</v>
      </c>
      <c r="K97" s="28">
        <v>9.3833780160857902E-2</v>
      </c>
      <c r="L97" s="28">
        <v>4.0214477211796246E-2</v>
      </c>
      <c r="M97" s="28">
        <v>6.7024128686327081E-2</v>
      </c>
      <c r="N97" s="28">
        <v>0.13136729222520108</v>
      </c>
      <c r="O97" s="28">
        <v>7.7747989276139406E-2</v>
      </c>
      <c r="P97" s="28">
        <v>1.3404825737265416E-2</v>
      </c>
      <c r="Q97" s="28">
        <v>5.3619302949061663E-3</v>
      </c>
      <c r="R97" s="28">
        <v>3.4852546916890083E-2</v>
      </c>
      <c r="S97" s="28">
        <v>0.53619302949061665</v>
      </c>
      <c r="T97" s="28">
        <v>6.9705093833780166E-2</v>
      </c>
      <c r="U97" s="28">
        <v>8.3109919571045576E-2</v>
      </c>
      <c r="V97" s="28">
        <v>4.2895442359249331E-2</v>
      </c>
      <c r="W97" s="28">
        <v>8.8471849865951746E-2</v>
      </c>
      <c r="X97" s="28">
        <v>6.1662198391420911E-2</v>
      </c>
    </row>
    <row r="98" spans="1:24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10</v>
      </c>
      <c r="G98" s="31">
        <v>7</v>
      </c>
      <c r="H98" s="31">
        <v>0</v>
      </c>
      <c r="I98" s="31">
        <v>4</v>
      </c>
      <c r="J98" s="31">
        <v>0</v>
      </c>
      <c r="K98" s="31">
        <v>6</v>
      </c>
      <c r="L98" s="31">
        <v>1</v>
      </c>
      <c r="M98" s="31">
        <v>2</v>
      </c>
      <c r="N98" s="31">
        <v>4</v>
      </c>
      <c r="O98" s="31">
        <v>1</v>
      </c>
      <c r="P98" s="31">
        <v>2</v>
      </c>
      <c r="Q98" s="31">
        <v>0</v>
      </c>
      <c r="R98" s="31">
        <v>0</v>
      </c>
      <c r="S98" s="31">
        <v>16</v>
      </c>
      <c r="T98" s="31">
        <v>1</v>
      </c>
      <c r="U98" s="31">
        <v>3</v>
      </c>
      <c r="V98" s="31">
        <v>3</v>
      </c>
      <c r="W98" s="31">
        <v>5</v>
      </c>
      <c r="X98" s="31">
        <v>0</v>
      </c>
    </row>
    <row r="99" spans="1:24" ht="15" customHeight="1">
      <c r="A99" s="57"/>
      <c r="B99" s="25"/>
      <c r="C99" s="60"/>
      <c r="D99" s="32">
        <v>1</v>
      </c>
      <c r="E99" s="27">
        <v>3.5714285714285712E-2</v>
      </c>
      <c r="F99" s="28">
        <v>0.35714285714285715</v>
      </c>
      <c r="G99" s="28">
        <v>0.25</v>
      </c>
      <c r="H99" s="28">
        <v>0</v>
      </c>
      <c r="I99" s="28">
        <v>0.14285714285714285</v>
      </c>
      <c r="J99" s="28">
        <v>0</v>
      </c>
      <c r="K99" s="28">
        <v>0.21428571428571427</v>
      </c>
      <c r="L99" s="28">
        <v>3.5714285714285712E-2</v>
      </c>
      <c r="M99" s="28">
        <v>7.1428571428571425E-2</v>
      </c>
      <c r="N99" s="28">
        <v>0.14285714285714285</v>
      </c>
      <c r="O99" s="28">
        <v>3.5714285714285712E-2</v>
      </c>
      <c r="P99" s="28">
        <v>7.1428571428571425E-2</v>
      </c>
      <c r="Q99" s="28">
        <v>0</v>
      </c>
      <c r="R99" s="28">
        <v>0</v>
      </c>
      <c r="S99" s="28">
        <v>0.5714285714285714</v>
      </c>
      <c r="T99" s="28">
        <v>3.5714285714285712E-2</v>
      </c>
      <c r="U99" s="28">
        <v>0.10714285714285714</v>
      </c>
      <c r="V99" s="28">
        <v>0.10714285714285714</v>
      </c>
      <c r="W99" s="28">
        <v>0.17857142857142858</v>
      </c>
      <c r="X99" s="28">
        <v>0</v>
      </c>
    </row>
    <row r="100" spans="1:24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1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1</v>
      </c>
      <c r="X100" s="31">
        <v>0</v>
      </c>
    </row>
    <row r="101" spans="1:24" ht="15" customHeight="1">
      <c r="A101" s="57"/>
      <c r="B101" s="50"/>
      <c r="C101" s="70"/>
      <c r="D101" s="51">
        <v>1</v>
      </c>
      <c r="E101" s="52">
        <v>0</v>
      </c>
      <c r="F101" s="53">
        <v>1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1</v>
      </c>
      <c r="X101" s="53">
        <v>0</v>
      </c>
    </row>
    <row r="102" spans="1:24" ht="15" customHeight="1">
      <c r="C102"/>
    </row>
    <row r="103" spans="1:24" ht="12" hidden="1" customHeight="1">
      <c r="C103"/>
    </row>
    <row r="104" spans="1:24" ht="12" hidden="1" customHeight="1">
      <c r="C104"/>
    </row>
    <row r="105" spans="1:24" ht="12" hidden="1" customHeight="1">
      <c r="C105"/>
    </row>
    <row r="106" spans="1:24" ht="12" hidden="1" customHeight="1">
      <c r="C106"/>
    </row>
    <row r="107" spans="1:24" ht="12" hidden="1" customHeight="1">
      <c r="C107"/>
    </row>
    <row r="108" spans="1:24" ht="12" hidden="1" customHeight="1">
      <c r="C108"/>
    </row>
    <row r="109" spans="1:24" ht="12" hidden="1" customHeight="1">
      <c r="C109"/>
    </row>
    <row r="110" spans="1:24" ht="12" hidden="1" customHeight="1">
      <c r="C110"/>
    </row>
    <row r="111" spans="1:24" ht="12" hidden="1" customHeight="1">
      <c r="C111"/>
    </row>
    <row r="112" spans="1:2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18:C19"/>
    <mergeCell ref="C20:C21"/>
    <mergeCell ref="C22:C23"/>
    <mergeCell ref="C24:C25"/>
    <mergeCell ref="C26:C27"/>
    <mergeCell ref="B8:C9"/>
    <mergeCell ref="C10:C11"/>
    <mergeCell ref="C12:C13"/>
    <mergeCell ref="C14:C15"/>
    <mergeCell ref="C16:C17"/>
  </mergeCells>
  <phoneticPr fontId="2"/>
  <conditionalFormatting sqref="E9:X9">
    <cfRule type="top10" dxfId="45" priority="56" rank="1"/>
  </conditionalFormatting>
  <conditionalFormatting sqref="E67:X67">
    <cfRule type="top10" dxfId="44" priority="49" rank="1"/>
  </conditionalFormatting>
  <conditionalFormatting sqref="E65:X65">
    <cfRule type="top10" dxfId="43" priority="48" rank="1"/>
  </conditionalFormatting>
  <conditionalFormatting sqref="E63:X63">
    <cfRule type="top10" dxfId="42" priority="47" rank="1"/>
  </conditionalFormatting>
  <conditionalFormatting sqref="E61:X61">
    <cfRule type="top10" dxfId="41" priority="46" rank="1"/>
  </conditionalFormatting>
  <conditionalFormatting sqref="E59:X59">
    <cfRule type="top10" dxfId="40" priority="45" rank="1"/>
  </conditionalFormatting>
  <conditionalFormatting sqref="E57:X57">
    <cfRule type="top10" dxfId="39" priority="44" rank="1"/>
  </conditionalFormatting>
  <conditionalFormatting sqref="E55:X55">
    <cfRule type="top10" dxfId="38" priority="43" rank="1"/>
  </conditionalFormatting>
  <conditionalFormatting sqref="E53:X53">
    <cfRule type="top10" dxfId="37" priority="42" rank="1"/>
  </conditionalFormatting>
  <conditionalFormatting sqref="E51:X51">
    <cfRule type="top10" dxfId="36" priority="41" rank="1"/>
  </conditionalFormatting>
  <conditionalFormatting sqref="E49:X49">
    <cfRule type="top10" dxfId="35" priority="40" rank="1"/>
  </conditionalFormatting>
  <conditionalFormatting sqref="E47:X47">
    <cfRule type="top10" dxfId="34" priority="39" rank="1"/>
  </conditionalFormatting>
  <conditionalFormatting sqref="E45:X45">
    <cfRule type="top10" dxfId="33" priority="38" rank="1"/>
  </conditionalFormatting>
  <conditionalFormatting sqref="E43:X43">
    <cfRule type="top10" dxfId="32" priority="37" rank="1"/>
  </conditionalFormatting>
  <conditionalFormatting sqref="E41:X41">
    <cfRule type="top10" dxfId="31" priority="36" rank="1"/>
  </conditionalFormatting>
  <conditionalFormatting sqref="E39:X39">
    <cfRule type="top10" dxfId="30" priority="35" rank="1"/>
  </conditionalFormatting>
  <conditionalFormatting sqref="E37:X37">
    <cfRule type="top10" dxfId="29" priority="34" rank="1"/>
  </conditionalFormatting>
  <conditionalFormatting sqref="E35:X35">
    <cfRule type="top10" dxfId="28" priority="32" rank="1"/>
  </conditionalFormatting>
  <conditionalFormatting sqref="E33:X33">
    <cfRule type="top10" dxfId="27" priority="31" rank="1"/>
  </conditionalFormatting>
  <conditionalFormatting sqref="E31:X31">
    <cfRule type="top10" dxfId="26" priority="30" rank="1"/>
  </conditionalFormatting>
  <conditionalFormatting sqref="E29:X29">
    <cfRule type="top10" dxfId="25" priority="29" rank="1"/>
  </conditionalFormatting>
  <conditionalFormatting sqref="E27:X27">
    <cfRule type="top10" dxfId="24" priority="28" rank="1"/>
  </conditionalFormatting>
  <conditionalFormatting sqref="E21:X21">
    <cfRule type="top10" dxfId="23" priority="27" rank="1"/>
  </conditionalFormatting>
  <conditionalFormatting sqref="E19:X19">
    <cfRule type="top10" dxfId="22" priority="26" rank="1"/>
  </conditionalFormatting>
  <conditionalFormatting sqref="E17:X17">
    <cfRule type="top10" dxfId="21" priority="25" rank="1"/>
  </conditionalFormatting>
  <conditionalFormatting sqref="E15:X15">
    <cfRule type="top10" dxfId="20" priority="24" rank="1"/>
  </conditionalFormatting>
  <conditionalFormatting sqref="E13:X13">
    <cfRule type="top10" dxfId="19" priority="23" rank="1"/>
  </conditionalFormatting>
  <conditionalFormatting sqref="E11:X11">
    <cfRule type="top10" dxfId="18" priority="22" rank="1"/>
  </conditionalFormatting>
  <conditionalFormatting sqref="E23:X23">
    <cfRule type="top10" dxfId="17" priority="21" rank="1"/>
  </conditionalFormatting>
  <conditionalFormatting sqref="E25:X25">
    <cfRule type="top10" dxfId="16" priority="20" rank="1"/>
  </conditionalFormatting>
  <conditionalFormatting sqref="E81:X81">
    <cfRule type="top10" dxfId="15" priority="17" rank="1"/>
  </conditionalFormatting>
  <conditionalFormatting sqref="E79:X79">
    <cfRule type="top10" dxfId="14" priority="16" rank="1"/>
  </conditionalFormatting>
  <conditionalFormatting sqref="E77:X77">
    <cfRule type="top10" dxfId="13" priority="15" rank="1"/>
  </conditionalFormatting>
  <conditionalFormatting sqref="E75:X75">
    <cfRule type="top10" dxfId="12" priority="14" rank="1"/>
  </conditionalFormatting>
  <conditionalFormatting sqref="E73:X73">
    <cfRule type="top10" dxfId="11" priority="13" rank="1"/>
  </conditionalFormatting>
  <conditionalFormatting sqref="E71:X71">
    <cfRule type="top10" dxfId="10" priority="12" rank="1"/>
  </conditionalFormatting>
  <conditionalFormatting sqref="E69:X69">
    <cfRule type="top10" dxfId="9" priority="11" rank="1"/>
  </conditionalFormatting>
  <conditionalFormatting sqref="E101:X101">
    <cfRule type="top10" dxfId="8" priority="9" rank="1"/>
  </conditionalFormatting>
  <conditionalFormatting sqref="E99:X99">
    <cfRule type="top10" dxfId="7" priority="8" rank="1"/>
  </conditionalFormatting>
  <conditionalFormatting sqref="E97:X97">
    <cfRule type="top10" dxfId="6" priority="7" rank="1"/>
  </conditionalFormatting>
  <conditionalFormatting sqref="E95:X95">
    <cfRule type="top10" dxfId="5" priority="6" rank="1"/>
  </conditionalFormatting>
  <conditionalFormatting sqref="E93:X93">
    <cfRule type="top10" dxfId="4" priority="5" rank="1"/>
  </conditionalFormatting>
  <conditionalFormatting sqref="E91:X91">
    <cfRule type="top10" dxfId="3" priority="4" rank="1"/>
  </conditionalFormatting>
  <conditionalFormatting sqref="E89:X89">
    <cfRule type="top10" dxfId="2" priority="3" rank="1"/>
  </conditionalFormatting>
  <conditionalFormatting sqref="E87:X87">
    <cfRule type="top10" dxfId="1" priority="2" rank="1"/>
  </conditionalFormatting>
  <conditionalFormatting sqref="E85:X85">
    <cfRule type="top10" dxfId="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XFD141"/>
  <sheetViews>
    <sheetView showGridLines="0" topLeftCell="A79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</row>
    <row r="2" spans="1:16384" ht="15" customHeight="1">
      <c r="B2" s="3" t="s">
        <v>47</v>
      </c>
    </row>
    <row r="3" spans="1:16384" ht="15" customHeight="1">
      <c r="B3" s="3" t="s">
        <v>254</v>
      </c>
    </row>
    <row r="4" spans="1:16384" ht="15" customHeight="1">
      <c r="B4" s="3" t="s">
        <v>256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53</v>
      </c>
      <c r="F7" s="13" t="s">
        <v>54</v>
      </c>
      <c r="G7" s="13" t="s">
        <v>329</v>
      </c>
      <c r="H7" s="13" t="s">
        <v>44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1205</v>
      </c>
      <c r="F8" s="17">
        <v>1546</v>
      </c>
      <c r="G8" s="17">
        <v>12779</v>
      </c>
      <c r="H8" s="17">
        <v>628</v>
      </c>
    </row>
    <row r="9" spans="1:16384" ht="15" customHeight="1">
      <c r="A9" s="57"/>
      <c r="B9" s="64"/>
      <c r="C9" s="65"/>
      <c r="D9" s="18">
        <v>1</v>
      </c>
      <c r="E9" s="19">
        <v>7.4576061393736848E-2</v>
      </c>
      <c r="F9" s="20">
        <v>9.5680158435449927E-2</v>
      </c>
      <c r="G9" s="20">
        <v>0.79087758385938856</v>
      </c>
      <c r="H9" s="20">
        <v>3.8866196311424683E-2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344</v>
      </c>
      <c r="F10" s="24">
        <v>475</v>
      </c>
      <c r="G10" s="24">
        <v>3973</v>
      </c>
      <c r="H10" s="24">
        <v>200</v>
      </c>
    </row>
    <row r="11" spans="1:16384" ht="15" customHeight="1">
      <c r="A11" s="57"/>
      <c r="B11" s="25"/>
      <c r="C11" s="60"/>
      <c r="D11" s="26">
        <v>1</v>
      </c>
      <c r="E11" s="27">
        <v>6.8910256410256415E-2</v>
      </c>
      <c r="F11" s="28">
        <v>9.5152243589743585E-2</v>
      </c>
      <c r="G11" s="28">
        <v>0.79587339743589747</v>
      </c>
      <c r="H11" s="28">
        <v>4.0064102564102567E-2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845</v>
      </c>
      <c r="F12" s="31">
        <v>1058</v>
      </c>
      <c r="G12" s="31">
        <v>8583</v>
      </c>
      <c r="H12" s="31">
        <v>423</v>
      </c>
    </row>
    <row r="13" spans="1:16384" ht="15" customHeight="1">
      <c r="A13" s="57"/>
      <c r="B13" s="43"/>
      <c r="C13" s="61"/>
      <c r="D13" s="44">
        <v>1</v>
      </c>
      <c r="E13" s="45">
        <v>7.7458978824823541E-2</v>
      </c>
      <c r="F13" s="46">
        <v>9.6984141534512791E-2</v>
      </c>
      <c r="G13" s="46">
        <v>0.78678155651297099</v>
      </c>
      <c r="H13" s="46">
        <v>3.8775323127692732E-2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26</v>
      </c>
      <c r="F14" s="24">
        <v>49</v>
      </c>
      <c r="G14" s="24">
        <v>275</v>
      </c>
      <c r="H14" s="24">
        <v>11</v>
      </c>
    </row>
    <row r="15" spans="1:16384" ht="15" customHeight="1">
      <c r="A15" s="57"/>
      <c r="B15" s="25"/>
      <c r="C15" s="60"/>
      <c r="D15" s="32">
        <v>1</v>
      </c>
      <c r="E15" s="27">
        <v>7.2022160664819951E-2</v>
      </c>
      <c r="F15" s="28">
        <v>0.13573407202216067</v>
      </c>
      <c r="G15" s="28">
        <v>0.76177285318559562</v>
      </c>
      <c r="H15" s="28">
        <v>3.0470914127423823E-2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52</v>
      </c>
      <c r="F16" s="31">
        <v>67</v>
      </c>
      <c r="G16" s="31">
        <v>550</v>
      </c>
      <c r="H16" s="31">
        <v>26</v>
      </c>
    </row>
    <row r="17" spans="1:8" ht="15" customHeight="1">
      <c r="A17" s="57"/>
      <c r="B17" s="25"/>
      <c r="C17" s="60"/>
      <c r="D17" s="32">
        <v>1</v>
      </c>
      <c r="E17" s="27">
        <v>7.4820143884892082E-2</v>
      </c>
      <c r="F17" s="28">
        <v>9.6402877697841727E-2</v>
      </c>
      <c r="G17" s="28">
        <v>0.79136690647482011</v>
      </c>
      <c r="H17" s="28">
        <v>3.7410071942446041E-2</v>
      </c>
    </row>
    <row r="18" spans="1:8" ht="15" customHeight="1">
      <c r="A18" s="57"/>
      <c r="B18" s="25"/>
      <c r="C18" s="59" t="s">
        <v>214</v>
      </c>
      <c r="D18" s="29">
        <v>867</v>
      </c>
      <c r="E18" s="30">
        <v>74</v>
      </c>
      <c r="F18" s="31">
        <v>78</v>
      </c>
      <c r="G18" s="31">
        <v>674</v>
      </c>
      <c r="H18" s="31">
        <v>41</v>
      </c>
    </row>
    <row r="19" spans="1:8" ht="15" customHeight="1">
      <c r="A19" s="57"/>
      <c r="B19" s="25"/>
      <c r="C19" s="60"/>
      <c r="D19" s="32">
        <v>1</v>
      </c>
      <c r="E19" s="27">
        <v>8.5351787773933097E-2</v>
      </c>
      <c r="F19" s="28">
        <v>8.9965397923875437E-2</v>
      </c>
      <c r="G19" s="28">
        <v>0.77739331026528258</v>
      </c>
      <c r="H19" s="28">
        <v>4.7289504036908882E-2</v>
      </c>
    </row>
    <row r="20" spans="1:8" ht="15" customHeight="1">
      <c r="A20" s="57"/>
      <c r="B20" s="25"/>
      <c r="C20" s="59" t="s">
        <v>215</v>
      </c>
      <c r="D20" s="29">
        <v>1749</v>
      </c>
      <c r="E20" s="30">
        <v>146</v>
      </c>
      <c r="F20" s="31">
        <v>178</v>
      </c>
      <c r="G20" s="31">
        <v>1339</v>
      </c>
      <c r="H20" s="31">
        <v>86</v>
      </c>
    </row>
    <row r="21" spans="1:8" ht="15" customHeight="1">
      <c r="A21" s="57"/>
      <c r="B21" s="25"/>
      <c r="C21" s="60"/>
      <c r="D21" s="32">
        <v>1</v>
      </c>
      <c r="E21" s="27">
        <v>8.3476272155517436E-2</v>
      </c>
      <c r="F21" s="28">
        <v>0.1017724413950829</v>
      </c>
      <c r="G21" s="28">
        <v>0.76558033161806749</v>
      </c>
      <c r="H21" s="28">
        <v>4.9170954831332186E-2</v>
      </c>
    </row>
    <row r="22" spans="1:8" ht="15" customHeight="1">
      <c r="A22" s="57"/>
      <c r="B22" s="25"/>
      <c r="C22" s="59" t="s">
        <v>216</v>
      </c>
      <c r="D22" s="29">
        <v>3564</v>
      </c>
      <c r="E22" s="30">
        <v>304</v>
      </c>
      <c r="F22" s="31">
        <v>402</v>
      </c>
      <c r="G22" s="31">
        <v>2718</v>
      </c>
      <c r="H22" s="31">
        <v>140</v>
      </c>
    </row>
    <row r="23" spans="1:8" ht="15" customHeight="1">
      <c r="A23" s="57"/>
      <c r="B23" s="25"/>
      <c r="C23" s="60"/>
      <c r="D23" s="26">
        <v>1</v>
      </c>
      <c r="E23" s="27">
        <v>8.5297418630751964E-2</v>
      </c>
      <c r="F23" s="28">
        <v>0.11279461279461279</v>
      </c>
      <c r="G23" s="28">
        <v>0.76262626262626265</v>
      </c>
      <c r="H23" s="28">
        <v>3.9281705948372617E-2</v>
      </c>
    </row>
    <row r="24" spans="1:8" ht="15" customHeight="1">
      <c r="A24" s="57"/>
      <c r="B24" s="25"/>
      <c r="C24" s="59" t="s">
        <v>217</v>
      </c>
      <c r="D24" s="29">
        <v>4716</v>
      </c>
      <c r="E24" s="30">
        <v>388</v>
      </c>
      <c r="F24" s="31">
        <v>481</v>
      </c>
      <c r="G24" s="31">
        <v>3676</v>
      </c>
      <c r="H24" s="31">
        <v>171</v>
      </c>
    </row>
    <row r="25" spans="1:8" ht="15" customHeight="1">
      <c r="A25" s="57"/>
      <c r="B25" s="25"/>
      <c r="C25" s="60"/>
      <c r="D25" s="26">
        <v>1</v>
      </c>
      <c r="E25" s="27">
        <v>8.2273112807463952E-2</v>
      </c>
      <c r="F25" s="28">
        <v>0.10199321458863443</v>
      </c>
      <c r="G25" s="28">
        <v>0.77947413061916881</v>
      </c>
      <c r="H25" s="28">
        <v>3.6259541984732822E-2</v>
      </c>
    </row>
    <row r="26" spans="1:8" ht="15" customHeight="1">
      <c r="A26" s="57"/>
      <c r="B26" s="25"/>
      <c r="C26" s="59" t="s">
        <v>218</v>
      </c>
      <c r="D26" s="29">
        <v>3882</v>
      </c>
      <c r="E26" s="30">
        <v>196</v>
      </c>
      <c r="F26" s="31">
        <v>270</v>
      </c>
      <c r="G26" s="31">
        <v>3273</v>
      </c>
      <c r="H26" s="31">
        <v>143</v>
      </c>
    </row>
    <row r="27" spans="1:8" ht="15" customHeight="1">
      <c r="A27" s="57"/>
      <c r="B27" s="43"/>
      <c r="C27" s="61"/>
      <c r="D27" s="44">
        <v>1</v>
      </c>
      <c r="E27" s="45">
        <v>5.048943843379701E-2</v>
      </c>
      <c r="F27" s="46">
        <v>6.9551777434312206E-2</v>
      </c>
      <c r="G27" s="46">
        <v>0.84312210200927362</v>
      </c>
      <c r="H27" s="46">
        <v>3.6836682122617211E-2</v>
      </c>
    </row>
    <row r="28" spans="1:8" ht="15" customHeight="1">
      <c r="A28" s="57"/>
      <c r="B28" s="25" t="s">
        <v>204</v>
      </c>
      <c r="C28" s="67" t="s">
        <v>219</v>
      </c>
      <c r="D28" s="22">
        <v>5554</v>
      </c>
      <c r="E28" s="23">
        <v>540</v>
      </c>
      <c r="F28" s="24">
        <v>575</v>
      </c>
      <c r="G28" s="24">
        <v>4288</v>
      </c>
      <c r="H28" s="24">
        <v>151</v>
      </c>
    </row>
    <row r="29" spans="1:8" ht="15" customHeight="1">
      <c r="A29" s="57"/>
      <c r="B29" s="25"/>
      <c r="C29" s="60"/>
      <c r="D29" s="32">
        <v>1</v>
      </c>
      <c r="E29" s="27">
        <v>9.7227223622614337E-2</v>
      </c>
      <c r="F29" s="28">
        <v>0.10352898811667267</v>
      </c>
      <c r="G29" s="28">
        <v>0.77205617572920415</v>
      </c>
      <c r="H29" s="28">
        <v>2.7187612531508823E-2</v>
      </c>
    </row>
    <row r="30" spans="1:8" ht="15" customHeight="1">
      <c r="A30" s="57"/>
      <c r="B30" s="25"/>
      <c r="C30" s="59" t="s">
        <v>220</v>
      </c>
      <c r="D30" s="29">
        <v>4048</v>
      </c>
      <c r="E30" s="30">
        <v>318</v>
      </c>
      <c r="F30" s="31">
        <v>491</v>
      </c>
      <c r="G30" s="31">
        <v>3106</v>
      </c>
      <c r="H30" s="31">
        <v>133</v>
      </c>
    </row>
    <row r="31" spans="1:8" ht="15" customHeight="1">
      <c r="A31" s="57"/>
      <c r="B31" s="25"/>
      <c r="C31" s="60"/>
      <c r="D31" s="32">
        <v>1</v>
      </c>
      <c r="E31" s="27">
        <v>7.8557312252964431E-2</v>
      </c>
      <c r="F31" s="28">
        <v>0.12129446640316205</v>
      </c>
      <c r="G31" s="28">
        <v>0.76729249011857703</v>
      </c>
      <c r="H31" s="28">
        <v>3.285573122529644E-2</v>
      </c>
    </row>
    <row r="32" spans="1:8" ht="15" customHeight="1">
      <c r="A32" s="57"/>
      <c r="B32" s="25"/>
      <c r="C32" s="59" t="s">
        <v>221</v>
      </c>
      <c r="D32" s="29">
        <v>378</v>
      </c>
      <c r="E32" s="30">
        <v>23</v>
      </c>
      <c r="F32" s="31">
        <v>51</v>
      </c>
      <c r="G32" s="31">
        <v>288</v>
      </c>
      <c r="H32" s="31">
        <v>16</v>
      </c>
    </row>
    <row r="33" spans="1:8" ht="15" customHeight="1">
      <c r="A33" s="57"/>
      <c r="B33" s="25"/>
      <c r="C33" s="60"/>
      <c r="D33" s="32">
        <v>1</v>
      </c>
      <c r="E33" s="27">
        <v>6.0846560846560843E-2</v>
      </c>
      <c r="F33" s="28">
        <v>0.13492063492063491</v>
      </c>
      <c r="G33" s="28">
        <v>0.76190476190476186</v>
      </c>
      <c r="H33" s="28">
        <v>4.2328042328042326E-2</v>
      </c>
    </row>
    <row r="34" spans="1:8" ht="15" customHeight="1">
      <c r="A34" s="57"/>
      <c r="B34" s="25"/>
      <c r="C34" s="59" t="s">
        <v>222</v>
      </c>
      <c r="D34" s="29">
        <v>3119</v>
      </c>
      <c r="E34" s="30">
        <v>168</v>
      </c>
      <c r="F34" s="31">
        <v>216</v>
      </c>
      <c r="G34" s="31">
        <v>2677</v>
      </c>
      <c r="H34" s="31">
        <v>58</v>
      </c>
    </row>
    <row r="35" spans="1:8" ht="15" customHeight="1">
      <c r="A35" s="57"/>
      <c r="B35" s="43"/>
      <c r="C35" s="61"/>
      <c r="D35" s="44">
        <v>1</v>
      </c>
      <c r="E35" s="45">
        <v>5.3863417762103238E-2</v>
      </c>
      <c r="F35" s="46">
        <v>6.9252965694132737E-2</v>
      </c>
      <c r="G35" s="46">
        <v>0.85828791279256167</v>
      </c>
      <c r="H35" s="46">
        <v>1.8595703751202307E-2</v>
      </c>
    </row>
    <row r="36" spans="1:8" ht="15" customHeight="1">
      <c r="A36" s="57"/>
      <c r="B36" s="25" t="s">
        <v>16</v>
      </c>
      <c r="C36" s="67" t="s">
        <v>223</v>
      </c>
      <c r="D36" s="22">
        <v>1205</v>
      </c>
      <c r="E36" s="23">
        <v>1205</v>
      </c>
      <c r="F36" s="24">
        <v>0</v>
      </c>
      <c r="G36" s="24">
        <v>0</v>
      </c>
      <c r="H36" s="24">
        <v>0</v>
      </c>
    </row>
    <row r="37" spans="1:8" ht="15" customHeight="1">
      <c r="A37" s="57"/>
      <c r="B37" s="25"/>
      <c r="C37" s="60"/>
      <c r="D37" s="32">
        <v>1</v>
      </c>
      <c r="E37" s="27">
        <v>1</v>
      </c>
      <c r="F37" s="28">
        <v>0</v>
      </c>
      <c r="G37" s="28">
        <v>0</v>
      </c>
      <c r="H37" s="28">
        <v>0</v>
      </c>
    </row>
    <row r="38" spans="1:8" ht="15" customHeight="1">
      <c r="A38" s="57"/>
      <c r="B38" s="25"/>
      <c r="C38" s="68" t="s">
        <v>224</v>
      </c>
      <c r="D38" s="29">
        <v>1546</v>
      </c>
      <c r="E38" s="30">
        <v>0</v>
      </c>
      <c r="F38" s="31">
        <v>1546</v>
      </c>
      <c r="G38" s="31">
        <v>0</v>
      </c>
      <c r="H38" s="31">
        <v>0</v>
      </c>
    </row>
    <row r="39" spans="1:8" ht="15" customHeight="1">
      <c r="A39" s="57"/>
      <c r="B39" s="25"/>
      <c r="C39" s="60"/>
      <c r="D39" s="32">
        <v>1</v>
      </c>
      <c r="E39" s="27">
        <v>0</v>
      </c>
      <c r="F39" s="28">
        <v>1</v>
      </c>
      <c r="G39" s="28">
        <v>0</v>
      </c>
      <c r="H39" s="28">
        <v>0</v>
      </c>
    </row>
    <row r="40" spans="1:8" ht="15" customHeight="1">
      <c r="A40" s="57"/>
      <c r="B40" s="25"/>
      <c r="C40" s="59" t="s">
        <v>225</v>
      </c>
      <c r="D40" s="29">
        <v>12779</v>
      </c>
      <c r="E40" s="30">
        <v>0</v>
      </c>
      <c r="F40" s="31">
        <v>0</v>
      </c>
      <c r="G40" s="31">
        <v>12779</v>
      </c>
      <c r="H40" s="31">
        <v>0</v>
      </c>
    </row>
    <row r="41" spans="1:8" ht="15" customHeight="1">
      <c r="A41" s="57"/>
      <c r="B41" s="43"/>
      <c r="C41" s="61"/>
      <c r="D41" s="44">
        <v>1</v>
      </c>
      <c r="E41" s="45">
        <v>0</v>
      </c>
      <c r="F41" s="46">
        <v>0</v>
      </c>
      <c r="G41" s="46">
        <v>1</v>
      </c>
      <c r="H41" s="46">
        <v>0</v>
      </c>
    </row>
    <row r="42" spans="1:8" ht="15" customHeight="1">
      <c r="A42" s="57"/>
      <c r="B42" s="25" t="s">
        <v>12</v>
      </c>
      <c r="C42" s="67" t="s">
        <v>226</v>
      </c>
      <c r="D42" s="22">
        <v>497</v>
      </c>
      <c r="E42" s="37">
        <v>74</v>
      </c>
      <c r="F42" s="38">
        <v>42</v>
      </c>
      <c r="G42" s="38">
        <v>358</v>
      </c>
      <c r="H42" s="38">
        <v>23</v>
      </c>
    </row>
    <row r="43" spans="1:8" ht="15" customHeight="1">
      <c r="A43" s="57"/>
      <c r="B43" s="25"/>
      <c r="C43" s="60"/>
      <c r="D43" s="32">
        <v>1</v>
      </c>
      <c r="E43" s="27">
        <v>0.1488933601609658</v>
      </c>
      <c r="F43" s="28">
        <v>8.4507042253521125E-2</v>
      </c>
      <c r="G43" s="28">
        <v>0.72032193158953728</v>
      </c>
      <c r="H43" s="28">
        <v>4.6277665995975853E-2</v>
      </c>
    </row>
    <row r="44" spans="1:8" ht="15" customHeight="1">
      <c r="A44" s="57"/>
      <c r="B44" s="25"/>
      <c r="C44" s="59" t="s">
        <v>227</v>
      </c>
      <c r="D44" s="29">
        <v>8147</v>
      </c>
      <c r="E44" s="39">
        <v>725</v>
      </c>
      <c r="F44" s="40">
        <v>718</v>
      </c>
      <c r="G44" s="40">
        <v>6442</v>
      </c>
      <c r="H44" s="40">
        <v>262</v>
      </c>
    </row>
    <row r="45" spans="1:8" ht="15" customHeight="1">
      <c r="A45" s="57"/>
      <c r="B45" s="25"/>
      <c r="C45" s="60"/>
      <c r="D45" s="32">
        <v>1</v>
      </c>
      <c r="E45" s="27">
        <v>8.898981220081012E-2</v>
      </c>
      <c r="F45" s="28">
        <v>8.8130600220940228E-2</v>
      </c>
      <c r="G45" s="28">
        <v>0.79072051061740523</v>
      </c>
      <c r="H45" s="28">
        <v>3.2159076960844482E-2</v>
      </c>
    </row>
    <row r="46" spans="1:8" ht="15" customHeight="1">
      <c r="A46" s="57"/>
      <c r="B46" s="25"/>
      <c r="C46" s="59" t="s">
        <v>228</v>
      </c>
      <c r="D46" s="29">
        <v>5197</v>
      </c>
      <c r="E46" s="39">
        <v>326</v>
      </c>
      <c r="F46" s="40">
        <v>570</v>
      </c>
      <c r="G46" s="40">
        <v>4122</v>
      </c>
      <c r="H46" s="40">
        <v>179</v>
      </c>
    </row>
    <row r="47" spans="1:8" ht="15" customHeight="1">
      <c r="A47" s="57"/>
      <c r="B47" s="25"/>
      <c r="C47" s="60"/>
      <c r="D47" s="32">
        <v>1</v>
      </c>
      <c r="E47" s="27">
        <v>6.2728497209928805E-2</v>
      </c>
      <c r="F47" s="28">
        <v>0.10967866076582644</v>
      </c>
      <c r="G47" s="28">
        <v>0.79314989416971327</v>
      </c>
      <c r="H47" s="28">
        <v>3.4442947854531461E-2</v>
      </c>
    </row>
    <row r="48" spans="1:8" ht="15" customHeight="1">
      <c r="A48" s="57"/>
      <c r="B48" s="25"/>
      <c r="C48" s="59" t="s">
        <v>229</v>
      </c>
      <c r="D48" s="29">
        <v>1858</v>
      </c>
      <c r="E48" s="39">
        <v>53</v>
      </c>
      <c r="F48" s="40">
        <v>173</v>
      </c>
      <c r="G48" s="40">
        <v>1544</v>
      </c>
      <c r="H48" s="40">
        <v>88</v>
      </c>
    </row>
    <row r="49" spans="1:8" ht="15" customHeight="1">
      <c r="A49" s="57"/>
      <c r="B49" s="43"/>
      <c r="C49" s="61"/>
      <c r="D49" s="44">
        <v>1</v>
      </c>
      <c r="E49" s="45">
        <v>2.8525296017222819E-2</v>
      </c>
      <c r="F49" s="46">
        <v>9.3110871905274492E-2</v>
      </c>
      <c r="G49" s="46">
        <v>0.83100107642626475</v>
      </c>
      <c r="H49" s="46">
        <v>4.7362755651237889E-2</v>
      </c>
    </row>
    <row r="50" spans="1:8" ht="15" customHeight="1">
      <c r="A50" s="57"/>
      <c r="B50" s="25" t="s">
        <v>205</v>
      </c>
      <c r="C50" s="67" t="s">
        <v>2</v>
      </c>
      <c r="D50" s="22">
        <v>2851</v>
      </c>
      <c r="E50" s="23">
        <v>270</v>
      </c>
      <c r="F50" s="24">
        <v>394</v>
      </c>
      <c r="G50" s="24">
        <v>2012</v>
      </c>
      <c r="H50" s="24">
        <v>175</v>
      </c>
    </row>
    <row r="51" spans="1:8" ht="15" customHeight="1">
      <c r="A51" s="57"/>
      <c r="B51" s="25"/>
      <c r="C51" s="60"/>
      <c r="D51" s="32">
        <v>1</v>
      </c>
      <c r="E51" s="27">
        <v>9.4703612767450013E-2</v>
      </c>
      <c r="F51" s="28">
        <v>0.13819712381620483</v>
      </c>
      <c r="G51" s="28">
        <v>0.70571729217818313</v>
      </c>
      <c r="H51" s="28">
        <v>6.1381971238162046E-2</v>
      </c>
    </row>
    <row r="52" spans="1:8" ht="15" customHeight="1">
      <c r="A52" s="57"/>
      <c r="B52" s="25"/>
      <c r="C52" s="59" t="s">
        <v>230</v>
      </c>
      <c r="D52" s="29">
        <v>1975</v>
      </c>
      <c r="E52" s="30">
        <v>219</v>
      </c>
      <c r="F52" s="31">
        <v>191</v>
      </c>
      <c r="G52" s="31">
        <v>1531</v>
      </c>
      <c r="H52" s="31">
        <v>34</v>
      </c>
    </row>
    <row r="53" spans="1:8" ht="15" customHeight="1">
      <c r="A53" s="57"/>
      <c r="B53" s="25"/>
      <c r="C53" s="60"/>
      <c r="D53" s="32">
        <v>1</v>
      </c>
      <c r="E53" s="27">
        <v>0.11088607594936709</v>
      </c>
      <c r="F53" s="28">
        <v>9.670886075949367E-2</v>
      </c>
      <c r="G53" s="28">
        <v>0.7751898734177215</v>
      </c>
      <c r="H53" s="28">
        <v>1.7215189873417722E-2</v>
      </c>
    </row>
    <row r="54" spans="1:8" ht="15" customHeight="1">
      <c r="A54" s="57"/>
      <c r="B54" s="25"/>
      <c r="C54" s="59" t="s">
        <v>231</v>
      </c>
      <c r="D54" s="29">
        <v>923</v>
      </c>
      <c r="E54" s="30">
        <v>73</v>
      </c>
      <c r="F54" s="31">
        <v>99</v>
      </c>
      <c r="G54" s="31">
        <v>717</v>
      </c>
      <c r="H54" s="31">
        <v>34</v>
      </c>
    </row>
    <row r="55" spans="1:8" ht="15" customHeight="1">
      <c r="A55" s="57"/>
      <c r="B55" s="25"/>
      <c r="C55" s="60"/>
      <c r="D55" s="32">
        <v>1</v>
      </c>
      <c r="E55" s="27">
        <v>7.90899241603467E-2</v>
      </c>
      <c r="F55" s="28">
        <v>0.10725893824485373</v>
      </c>
      <c r="G55" s="28">
        <v>0.77681473456121342</v>
      </c>
      <c r="H55" s="28">
        <v>3.6836403033586131E-2</v>
      </c>
    </row>
    <row r="56" spans="1:8" ht="15" customHeight="1">
      <c r="A56" s="57"/>
      <c r="B56" s="25"/>
      <c r="C56" s="59" t="s">
        <v>8</v>
      </c>
      <c r="D56" s="29">
        <v>1215</v>
      </c>
      <c r="E56" s="30">
        <v>81</v>
      </c>
      <c r="F56" s="31">
        <v>120</v>
      </c>
      <c r="G56" s="31">
        <v>975</v>
      </c>
      <c r="H56" s="31">
        <v>39</v>
      </c>
    </row>
    <row r="57" spans="1:8" ht="15" customHeight="1">
      <c r="A57" s="57"/>
      <c r="B57" s="25"/>
      <c r="C57" s="60"/>
      <c r="D57" s="32">
        <v>1</v>
      </c>
      <c r="E57" s="27">
        <v>6.6666666666666666E-2</v>
      </c>
      <c r="F57" s="28">
        <v>9.8765432098765427E-2</v>
      </c>
      <c r="G57" s="28">
        <v>0.80246913580246915</v>
      </c>
      <c r="H57" s="28">
        <v>3.2098765432098768E-2</v>
      </c>
    </row>
    <row r="58" spans="1:8" ht="15" customHeight="1">
      <c r="A58" s="57"/>
      <c r="B58" s="25"/>
      <c r="C58" s="59" t="s">
        <v>232</v>
      </c>
      <c r="D58" s="29">
        <v>2062</v>
      </c>
      <c r="E58" s="30">
        <v>121</v>
      </c>
      <c r="F58" s="31">
        <v>205</v>
      </c>
      <c r="G58" s="31">
        <v>1615</v>
      </c>
      <c r="H58" s="31">
        <v>121</v>
      </c>
    </row>
    <row r="59" spans="1:8" ht="15" customHeight="1">
      <c r="A59" s="57"/>
      <c r="B59" s="25"/>
      <c r="C59" s="60"/>
      <c r="D59" s="32">
        <v>1</v>
      </c>
      <c r="E59" s="27">
        <v>5.8680892337536372E-2</v>
      </c>
      <c r="F59" s="28">
        <v>9.9418040737148397E-2</v>
      </c>
      <c r="G59" s="28">
        <v>0.78322017458777882</v>
      </c>
      <c r="H59" s="28">
        <v>5.8680892337536372E-2</v>
      </c>
    </row>
    <row r="60" spans="1:8" ht="15" customHeight="1">
      <c r="A60" s="57"/>
      <c r="B60" s="25"/>
      <c r="C60" s="59" t="s">
        <v>14</v>
      </c>
      <c r="D60" s="29">
        <v>1141</v>
      </c>
      <c r="E60" s="30">
        <v>56</v>
      </c>
      <c r="F60" s="31">
        <v>73</v>
      </c>
      <c r="G60" s="31">
        <v>991</v>
      </c>
      <c r="H60" s="31">
        <v>21</v>
      </c>
    </row>
    <row r="61" spans="1:8" ht="15" customHeight="1">
      <c r="A61" s="57"/>
      <c r="B61" s="25"/>
      <c r="C61" s="60"/>
      <c r="D61" s="32">
        <v>1</v>
      </c>
      <c r="E61" s="27">
        <v>4.9079754601226995E-2</v>
      </c>
      <c r="F61" s="28">
        <v>6.3978965819456612E-2</v>
      </c>
      <c r="G61" s="28">
        <v>0.86853637160385622</v>
      </c>
      <c r="H61" s="28">
        <v>1.8404907975460124E-2</v>
      </c>
    </row>
    <row r="62" spans="1:8" ht="15" customHeight="1">
      <c r="A62" s="57"/>
      <c r="B62" s="25"/>
      <c r="C62" s="59" t="s">
        <v>5</v>
      </c>
      <c r="D62" s="29">
        <v>2265</v>
      </c>
      <c r="E62" s="30">
        <v>141</v>
      </c>
      <c r="F62" s="31">
        <v>159</v>
      </c>
      <c r="G62" s="31">
        <v>1880</v>
      </c>
      <c r="H62" s="31">
        <v>85</v>
      </c>
    </row>
    <row r="63" spans="1:8" ht="15" customHeight="1">
      <c r="A63" s="57"/>
      <c r="B63" s="25"/>
      <c r="C63" s="60"/>
      <c r="D63" s="32">
        <v>1</v>
      </c>
      <c r="E63" s="27">
        <v>6.225165562913907E-2</v>
      </c>
      <c r="F63" s="28">
        <v>7.0198675496688748E-2</v>
      </c>
      <c r="G63" s="28">
        <v>0.83002207505518766</v>
      </c>
      <c r="H63" s="28">
        <v>3.7527593818984545E-2</v>
      </c>
    </row>
    <row r="64" spans="1:8" ht="15" customHeight="1">
      <c r="A64" s="57"/>
      <c r="B64" s="25"/>
      <c r="C64" s="59" t="s">
        <v>11</v>
      </c>
      <c r="D64" s="29">
        <v>1187</v>
      </c>
      <c r="E64" s="30">
        <v>106</v>
      </c>
      <c r="F64" s="31">
        <v>117</v>
      </c>
      <c r="G64" s="31">
        <v>922</v>
      </c>
      <c r="H64" s="31">
        <v>42</v>
      </c>
    </row>
    <row r="65" spans="1:8" ht="15" customHeight="1">
      <c r="A65" s="57"/>
      <c r="B65" s="25"/>
      <c r="C65" s="60"/>
      <c r="D65" s="32">
        <v>1</v>
      </c>
      <c r="E65" s="27">
        <v>8.9300758213984838E-2</v>
      </c>
      <c r="F65" s="28">
        <v>9.8567818028643645E-2</v>
      </c>
      <c r="G65" s="28">
        <v>0.77674810446503795</v>
      </c>
      <c r="H65" s="28">
        <v>3.5383319292333612E-2</v>
      </c>
    </row>
    <row r="66" spans="1:8" ht="15" customHeight="1">
      <c r="A66" s="57"/>
      <c r="B66" s="25"/>
      <c r="C66" s="59" t="s">
        <v>18</v>
      </c>
      <c r="D66" s="29">
        <v>2539</v>
      </c>
      <c r="E66" s="30">
        <v>138</v>
      </c>
      <c r="F66" s="31">
        <v>188</v>
      </c>
      <c r="G66" s="31">
        <v>2136</v>
      </c>
      <c r="H66" s="31">
        <v>77</v>
      </c>
    </row>
    <row r="67" spans="1:8" ht="15" customHeight="1">
      <c r="A67" s="57"/>
      <c r="B67" s="43"/>
      <c r="C67" s="61"/>
      <c r="D67" s="44">
        <v>1</v>
      </c>
      <c r="E67" s="45">
        <v>5.4352107128790864E-2</v>
      </c>
      <c r="F67" s="46">
        <v>7.4044899566758568E-2</v>
      </c>
      <c r="G67" s="46">
        <v>0.84127609294998029</v>
      </c>
      <c r="H67" s="46">
        <v>3.0326900354470263E-2</v>
      </c>
    </row>
    <row r="68" spans="1:8" ht="15" customHeight="1">
      <c r="A68" s="57"/>
      <c r="B68" s="25" t="s">
        <v>206</v>
      </c>
      <c r="C68" s="67" t="s">
        <v>233</v>
      </c>
      <c r="D68" s="22">
        <v>2952</v>
      </c>
      <c r="E68" s="23">
        <v>559</v>
      </c>
      <c r="F68" s="24">
        <v>517</v>
      </c>
      <c r="G68" s="24">
        <v>1705</v>
      </c>
      <c r="H68" s="24">
        <v>171</v>
      </c>
    </row>
    <row r="69" spans="1:8" ht="15" customHeight="1">
      <c r="A69" s="57"/>
      <c r="B69" s="25"/>
      <c r="C69" s="60"/>
      <c r="D69" s="32">
        <v>1</v>
      </c>
      <c r="E69" s="27">
        <v>0.1893631436314363</v>
      </c>
      <c r="F69" s="28">
        <v>0.17513550135501355</v>
      </c>
      <c r="G69" s="28">
        <v>0.57757452574525747</v>
      </c>
      <c r="H69" s="28">
        <v>5.7926829268292686E-2</v>
      </c>
    </row>
    <row r="70" spans="1:8" ht="15" customHeight="1">
      <c r="A70" s="57"/>
      <c r="B70" s="25"/>
      <c r="C70" s="59" t="s">
        <v>234</v>
      </c>
      <c r="D70" s="29">
        <v>2912</v>
      </c>
      <c r="E70" s="30">
        <v>293</v>
      </c>
      <c r="F70" s="31">
        <v>452</v>
      </c>
      <c r="G70" s="31">
        <v>2017</v>
      </c>
      <c r="H70" s="31">
        <v>150</v>
      </c>
    </row>
    <row r="71" spans="1:8" ht="15" customHeight="1">
      <c r="A71" s="57"/>
      <c r="B71" s="25"/>
      <c r="C71" s="60"/>
      <c r="D71" s="32">
        <v>1</v>
      </c>
      <c r="E71" s="27">
        <v>0.10061813186813187</v>
      </c>
      <c r="F71" s="28">
        <v>0.15521978021978022</v>
      </c>
      <c r="G71" s="28">
        <v>0.69265109890109888</v>
      </c>
      <c r="H71" s="28">
        <v>5.1510989010989008E-2</v>
      </c>
    </row>
    <row r="72" spans="1:8" ht="15" customHeight="1">
      <c r="A72" s="57"/>
      <c r="B72" s="25"/>
      <c r="C72" s="59" t="s">
        <v>235</v>
      </c>
      <c r="D72" s="29">
        <v>3812</v>
      </c>
      <c r="E72" s="30">
        <v>214</v>
      </c>
      <c r="F72" s="31">
        <v>315</v>
      </c>
      <c r="G72" s="31">
        <v>3176</v>
      </c>
      <c r="H72" s="31">
        <v>107</v>
      </c>
    </row>
    <row r="73" spans="1:8" ht="15" customHeight="1">
      <c r="A73" s="57"/>
      <c r="B73" s="25"/>
      <c r="C73" s="60"/>
      <c r="D73" s="32">
        <v>1</v>
      </c>
      <c r="E73" s="27">
        <v>5.6138509968520461E-2</v>
      </c>
      <c r="F73" s="28">
        <v>8.2633788037775449E-2</v>
      </c>
      <c r="G73" s="28">
        <v>0.83315844700944386</v>
      </c>
      <c r="H73" s="28">
        <v>2.8069254984260231E-2</v>
      </c>
    </row>
    <row r="74" spans="1:8" ht="15" customHeight="1">
      <c r="A74" s="57"/>
      <c r="B74" s="25"/>
      <c r="C74" s="59" t="s">
        <v>236</v>
      </c>
      <c r="D74" s="29">
        <v>2750</v>
      </c>
      <c r="E74" s="30">
        <v>62</v>
      </c>
      <c r="F74" s="31">
        <v>148</v>
      </c>
      <c r="G74" s="31">
        <v>2455</v>
      </c>
      <c r="H74" s="31">
        <v>85</v>
      </c>
    </row>
    <row r="75" spans="1:8" ht="15" customHeight="1">
      <c r="A75" s="57"/>
      <c r="B75" s="25"/>
      <c r="C75" s="60"/>
      <c r="D75" s="32">
        <v>1</v>
      </c>
      <c r="E75" s="27">
        <v>2.2545454545454546E-2</v>
      </c>
      <c r="F75" s="28">
        <v>5.3818181818181821E-2</v>
      </c>
      <c r="G75" s="28">
        <v>0.8927272727272727</v>
      </c>
      <c r="H75" s="28">
        <v>3.090909090909091E-2</v>
      </c>
    </row>
    <row r="76" spans="1:8" ht="15" customHeight="1">
      <c r="A76" s="57"/>
      <c r="B76" s="25"/>
      <c r="C76" s="59" t="s">
        <v>237</v>
      </c>
      <c r="D76" s="29">
        <v>1585</v>
      </c>
      <c r="E76" s="30">
        <v>23</v>
      </c>
      <c r="F76" s="31">
        <v>48</v>
      </c>
      <c r="G76" s="31">
        <v>1483</v>
      </c>
      <c r="H76" s="31">
        <v>31</v>
      </c>
    </row>
    <row r="77" spans="1:8" ht="15" customHeight="1">
      <c r="A77" s="57"/>
      <c r="B77" s="25"/>
      <c r="C77" s="60"/>
      <c r="D77" s="32">
        <v>1</v>
      </c>
      <c r="E77" s="27">
        <v>1.4511041009463722E-2</v>
      </c>
      <c r="F77" s="28">
        <v>3.0283911671924291E-2</v>
      </c>
      <c r="G77" s="28">
        <v>0.93564668769716086</v>
      </c>
      <c r="H77" s="28">
        <v>1.9558359621451103E-2</v>
      </c>
    </row>
    <row r="78" spans="1:8" ht="15" customHeight="1">
      <c r="A78" s="57"/>
      <c r="B78" s="25"/>
      <c r="C78" s="59" t="s">
        <v>238</v>
      </c>
      <c r="D78" s="29">
        <v>1329</v>
      </c>
      <c r="E78" s="30">
        <v>27</v>
      </c>
      <c r="F78" s="31">
        <v>40</v>
      </c>
      <c r="G78" s="31">
        <v>1210</v>
      </c>
      <c r="H78" s="31">
        <v>52</v>
      </c>
    </row>
    <row r="79" spans="1:8" ht="15" customHeight="1">
      <c r="A79" s="57"/>
      <c r="B79" s="25"/>
      <c r="C79" s="60"/>
      <c r="D79" s="32">
        <v>1</v>
      </c>
      <c r="E79" s="27">
        <v>2.0316027088036117E-2</v>
      </c>
      <c r="F79" s="28">
        <v>3.0097817908201655E-2</v>
      </c>
      <c r="G79" s="28">
        <v>0.91045899172310008</v>
      </c>
      <c r="H79" s="28">
        <v>3.9127163280662153E-2</v>
      </c>
    </row>
    <row r="80" spans="1:8" ht="15" customHeight="1">
      <c r="A80" s="57"/>
      <c r="B80" s="25"/>
      <c r="C80" s="59" t="s">
        <v>239</v>
      </c>
      <c r="D80" s="29">
        <v>686</v>
      </c>
      <c r="E80" s="30">
        <v>11</v>
      </c>
      <c r="F80" s="31">
        <v>14</v>
      </c>
      <c r="G80" s="31">
        <v>634</v>
      </c>
      <c r="H80" s="31">
        <v>27</v>
      </c>
    </row>
    <row r="81" spans="1:8" ht="15" customHeight="1">
      <c r="A81" s="57"/>
      <c r="B81" s="25"/>
      <c r="C81" s="60"/>
      <c r="D81" s="32">
        <v>1</v>
      </c>
      <c r="E81" s="27">
        <v>1.6034985422740525E-2</v>
      </c>
      <c r="F81" s="28">
        <v>2.0408163265306121E-2</v>
      </c>
      <c r="G81" s="28">
        <v>0.92419825072886297</v>
      </c>
      <c r="H81" s="28">
        <v>3.9358600583090382E-2</v>
      </c>
    </row>
    <row r="82" spans="1:8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</row>
    <row r="83" spans="1:8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57"/>
      <c r="B84" s="25" t="s">
        <v>240</v>
      </c>
      <c r="C84" s="67" t="s">
        <v>241</v>
      </c>
      <c r="D84" s="22">
        <v>4187</v>
      </c>
      <c r="E84" s="23">
        <v>542</v>
      </c>
      <c r="F84" s="24">
        <v>632</v>
      </c>
      <c r="G84" s="24">
        <v>2802</v>
      </c>
      <c r="H84" s="24">
        <v>211</v>
      </c>
    </row>
    <row r="85" spans="1:8" ht="15" customHeight="1">
      <c r="A85" s="57"/>
      <c r="B85" s="25" t="s">
        <v>242</v>
      </c>
      <c r="C85" s="60"/>
      <c r="D85" s="32">
        <v>1</v>
      </c>
      <c r="E85" s="27">
        <v>0.12944829233341296</v>
      </c>
      <c r="F85" s="28">
        <v>0.15094339622641509</v>
      </c>
      <c r="G85" s="28">
        <v>0.66921423453546691</v>
      </c>
      <c r="H85" s="28">
        <v>5.0394076904705036E-2</v>
      </c>
    </row>
    <row r="86" spans="1:8" ht="15" customHeight="1">
      <c r="A86" s="57"/>
      <c r="B86" s="25" t="s">
        <v>243</v>
      </c>
      <c r="C86" s="59" t="s">
        <v>244</v>
      </c>
      <c r="D86" s="29">
        <v>3737</v>
      </c>
      <c r="E86" s="30">
        <v>319</v>
      </c>
      <c r="F86" s="31">
        <v>433</v>
      </c>
      <c r="G86" s="31">
        <v>2827</v>
      </c>
      <c r="H86" s="31">
        <v>158</v>
      </c>
    </row>
    <row r="87" spans="1:8" ht="15" customHeight="1">
      <c r="A87" s="57"/>
      <c r="B87" s="25"/>
      <c r="C87" s="60"/>
      <c r="D87" s="32">
        <v>1</v>
      </c>
      <c r="E87" s="27">
        <v>8.5362590313085365E-2</v>
      </c>
      <c r="F87" s="28">
        <v>0.11586834359111586</v>
      </c>
      <c r="G87" s="28">
        <v>0.7564891624297565</v>
      </c>
      <c r="H87" s="28">
        <v>4.2279903666042278E-2</v>
      </c>
    </row>
    <row r="88" spans="1:8" ht="15" customHeight="1">
      <c r="A88" s="57"/>
      <c r="B88" s="25"/>
      <c r="C88" s="59" t="s">
        <v>245</v>
      </c>
      <c r="D88" s="29">
        <v>2220</v>
      </c>
      <c r="E88" s="30">
        <v>120</v>
      </c>
      <c r="F88" s="31">
        <v>178</v>
      </c>
      <c r="G88" s="31">
        <v>1863</v>
      </c>
      <c r="H88" s="31">
        <v>59</v>
      </c>
    </row>
    <row r="89" spans="1:8" ht="15" customHeight="1">
      <c r="A89" s="57"/>
      <c r="B89" s="25"/>
      <c r="C89" s="60"/>
      <c r="D89" s="32">
        <v>1</v>
      </c>
      <c r="E89" s="27">
        <v>5.4054054054054057E-2</v>
      </c>
      <c r="F89" s="28">
        <v>8.018018018018018E-2</v>
      </c>
      <c r="G89" s="28">
        <v>0.83918918918918917</v>
      </c>
      <c r="H89" s="28">
        <v>2.6576576576576576E-2</v>
      </c>
    </row>
    <row r="90" spans="1:8" ht="15" customHeight="1">
      <c r="A90" s="57"/>
      <c r="B90" s="25"/>
      <c r="C90" s="59" t="s">
        <v>246</v>
      </c>
      <c r="D90" s="29">
        <v>3166</v>
      </c>
      <c r="E90" s="30">
        <v>139</v>
      </c>
      <c r="F90" s="31">
        <v>178</v>
      </c>
      <c r="G90" s="31">
        <v>2742</v>
      </c>
      <c r="H90" s="31">
        <v>107</v>
      </c>
    </row>
    <row r="91" spans="1:8" ht="15" customHeight="1">
      <c r="A91" s="57"/>
      <c r="B91" s="25"/>
      <c r="C91" s="60"/>
      <c r="D91" s="32">
        <v>1</v>
      </c>
      <c r="E91" s="27">
        <v>4.3903979785217942E-2</v>
      </c>
      <c r="F91" s="28">
        <v>5.6222362602653189E-2</v>
      </c>
      <c r="G91" s="28">
        <v>0.86607706885660141</v>
      </c>
      <c r="H91" s="28">
        <v>3.3796588755527476E-2</v>
      </c>
    </row>
    <row r="92" spans="1:8" ht="15" customHeight="1">
      <c r="A92" s="57"/>
      <c r="B92" s="25"/>
      <c r="C92" s="59" t="s">
        <v>247</v>
      </c>
      <c r="D92" s="29">
        <v>1639</v>
      </c>
      <c r="E92" s="30">
        <v>33</v>
      </c>
      <c r="F92" s="31">
        <v>62</v>
      </c>
      <c r="G92" s="31">
        <v>1501</v>
      </c>
      <c r="H92" s="31">
        <v>43</v>
      </c>
    </row>
    <row r="93" spans="1:8" ht="15" customHeight="1">
      <c r="A93" s="57"/>
      <c r="B93" s="25"/>
      <c r="C93" s="60"/>
      <c r="D93" s="32">
        <v>1</v>
      </c>
      <c r="E93" s="27">
        <v>2.0134228187919462E-2</v>
      </c>
      <c r="F93" s="28">
        <v>3.7827943868212324E-2</v>
      </c>
      <c r="G93" s="28">
        <v>0.91580231848688221</v>
      </c>
      <c r="H93" s="28">
        <v>2.6235509456985967E-2</v>
      </c>
    </row>
    <row r="94" spans="1:8" ht="15" customHeight="1">
      <c r="A94" s="57"/>
      <c r="B94" s="25"/>
      <c r="C94" s="59" t="s">
        <v>248</v>
      </c>
      <c r="D94" s="29">
        <v>403</v>
      </c>
      <c r="E94" s="30">
        <v>15</v>
      </c>
      <c r="F94" s="31">
        <v>11</v>
      </c>
      <c r="G94" s="31">
        <v>367</v>
      </c>
      <c r="H94" s="31">
        <v>10</v>
      </c>
    </row>
    <row r="95" spans="1:8" ht="15" customHeight="1">
      <c r="A95" s="57"/>
      <c r="B95" s="25"/>
      <c r="C95" s="60"/>
      <c r="D95" s="32">
        <v>1</v>
      </c>
      <c r="E95" s="27">
        <v>3.7220843672456573E-2</v>
      </c>
      <c r="F95" s="28">
        <v>2.729528535980149E-2</v>
      </c>
      <c r="G95" s="28">
        <v>0.91066997518610426</v>
      </c>
      <c r="H95" s="28">
        <v>2.4813895781637719E-2</v>
      </c>
    </row>
    <row r="96" spans="1:8" ht="15" customHeight="1">
      <c r="A96" s="57"/>
      <c r="B96" s="25"/>
      <c r="C96" s="59" t="s">
        <v>249</v>
      </c>
      <c r="D96" s="29">
        <v>373</v>
      </c>
      <c r="E96" s="30">
        <v>3</v>
      </c>
      <c r="F96" s="31">
        <v>3</v>
      </c>
      <c r="G96" s="31">
        <v>352</v>
      </c>
      <c r="H96" s="31">
        <v>15</v>
      </c>
    </row>
    <row r="97" spans="1:8" ht="15" customHeight="1">
      <c r="A97" s="57"/>
      <c r="B97" s="25"/>
      <c r="C97" s="60"/>
      <c r="D97" s="32">
        <v>1</v>
      </c>
      <c r="E97" s="27">
        <v>8.0428954423592495E-3</v>
      </c>
      <c r="F97" s="28">
        <v>8.0428954423592495E-3</v>
      </c>
      <c r="G97" s="28">
        <v>0.94369973190348522</v>
      </c>
      <c r="H97" s="28">
        <v>4.0214477211796246E-2</v>
      </c>
    </row>
    <row r="98" spans="1:8" ht="15" customHeight="1">
      <c r="A98" s="57"/>
      <c r="B98" s="25"/>
      <c r="C98" s="59" t="s">
        <v>250</v>
      </c>
      <c r="D98" s="29">
        <v>28</v>
      </c>
      <c r="E98" s="30">
        <v>1</v>
      </c>
      <c r="F98" s="31">
        <v>0</v>
      </c>
      <c r="G98" s="31">
        <v>25</v>
      </c>
      <c r="H98" s="31">
        <v>2</v>
      </c>
    </row>
    <row r="99" spans="1:8" ht="15" customHeight="1">
      <c r="A99" s="57"/>
      <c r="B99" s="25"/>
      <c r="C99" s="60"/>
      <c r="D99" s="32">
        <v>1</v>
      </c>
      <c r="E99" s="27">
        <v>3.5714285714285712E-2</v>
      </c>
      <c r="F99" s="28">
        <v>0</v>
      </c>
      <c r="G99" s="28">
        <v>0.8928571428571429</v>
      </c>
      <c r="H99" s="28">
        <v>7.1428571428571425E-2</v>
      </c>
    </row>
    <row r="100" spans="1:8" ht="15" customHeight="1">
      <c r="A100" s="57"/>
      <c r="B100" s="25"/>
      <c r="C100" s="59" t="s">
        <v>20</v>
      </c>
      <c r="D100" s="29">
        <v>1</v>
      </c>
      <c r="E100" s="30">
        <v>1</v>
      </c>
      <c r="F100" s="31">
        <v>0</v>
      </c>
      <c r="G100" s="31">
        <v>0</v>
      </c>
      <c r="H100" s="31">
        <v>0</v>
      </c>
    </row>
    <row r="101" spans="1:8" ht="15" customHeight="1">
      <c r="A101" s="57"/>
      <c r="B101" s="43"/>
      <c r="C101" s="61"/>
      <c r="D101" s="44">
        <v>1</v>
      </c>
      <c r="E101" s="45">
        <v>1</v>
      </c>
      <c r="F101" s="46">
        <v>0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H9">
    <cfRule type="top10" dxfId="2501" priority="56" rank="1"/>
  </conditionalFormatting>
  <conditionalFormatting sqref="E67:H67">
    <cfRule type="top10" dxfId="2500" priority="49" rank="1"/>
  </conditionalFormatting>
  <conditionalFormatting sqref="E65:H65">
    <cfRule type="top10" dxfId="2499" priority="48" rank="1"/>
  </conditionalFormatting>
  <conditionalFormatting sqref="E63:H63">
    <cfRule type="top10" dxfId="2498" priority="47" rank="1"/>
  </conditionalFormatting>
  <conditionalFormatting sqref="E61:H61">
    <cfRule type="top10" dxfId="2497" priority="46" rank="1"/>
  </conditionalFormatting>
  <conditionalFormatting sqref="E59:H59">
    <cfRule type="top10" dxfId="2496" priority="45" rank="1"/>
  </conditionalFormatting>
  <conditionalFormatting sqref="E57:H57">
    <cfRule type="top10" dxfId="2495" priority="44" rank="1"/>
  </conditionalFormatting>
  <conditionalFormatting sqref="E55:H55">
    <cfRule type="top10" dxfId="2494" priority="43" rank="1"/>
  </conditionalFormatting>
  <conditionalFormatting sqref="E53:H53">
    <cfRule type="top10" dxfId="2493" priority="42" rank="1"/>
  </conditionalFormatting>
  <conditionalFormatting sqref="E51:H51">
    <cfRule type="top10" dxfId="2492" priority="41" rank="1"/>
  </conditionalFormatting>
  <conditionalFormatting sqref="E49:H49">
    <cfRule type="top10" dxfId="2491" priority="40" rank="1"/>
  </conditionalFormatting>
  <conditionalFormatting sqref="E47:H47">
    <cfRule type="top10" dxfId="2490" priority="39" rank="1"/>
  </conditionalFormatting>
  <conditionalFormatting sqref="E45:H45">
    <cfRule type="top10" dxfId="2489" priority="38" rank="1"/>
  </conditionalFormatting>
  <conditionalFormatting sqref="E43:H43">
    <cfRule type="top10" dxfId="2488" priority="37" rank="1"/>
  </conditionalFormatting>
  <conditionalFormatting sqref="E41:H41">
    <cfRule type="top10" dxfId="2487" priority="36" rank="1"/>
  </conditionalFormatting>
  <conditionalFormatting sqref="E39:H39">
    <cfRule type="top10" dxfId="2486" priority="35" rank="1"/>
  </conditionalFormatting>
  <conditionalFormatting sqref="E37:H37">
    <cfRule type="top10" dxfId="2485" priority="34" rank="1"/>
  </conditionalFormatting>
  <conditionalFormatting sqref="E35:H35">
    <cfRule type="top10" dxfId="2484" priority="32" rank="1"/>
  </conditionalFormatting>
  <conditionalFormatting sqref="E33:H33">
    <cfRule type="top10" dxfId="2483" priority="31" rank="1"/>
  </conditionalFormatting>
  <conditionalFormatting sqref="E31:H31">
    <cfRule type="top10" dxfId="2482" priority="30" rank="1"/>
  </conditionalFormatting>
  <conditionalFormatting sqref="E29:H29">
    <cfRule type="top10" dxfId="2481" priority="29" rank="1"/>
  </conditionalFormatting>
  <conditionalFormatting sqref="E27:H27">
    <cfRule type="top10" dxfId="2480" priority="28" rank="1"/>
  </conditionalFormatting>
  <conditionalFormatting sqref="E21:H21">
    <cfRule type="top10" dxfId="2479" priority="27" rank="1"/>
  </conditionalFormatting>
  <conditionalFormatting sqref="E19:H19">
    <cfRule type="top10" dxfId="2478" priority="26" rank="1"/>
  </conditionalFormatting>
  <conditionalFormatting sqref="E17:H17">
    <cfRule type="top10" dxfId="2477" priority="25" rank="1"/>
  </conditionalFormatting>
  <conditionalFormatting sqref="E15:H15">
    <cfRule type="top10" dxfId="2476" priority="24" rank="1"/>
  </conditionalFormatting>
  <conditionalFormatting sqref="E13:H13">
    <cfRule type="top10" dxfId="2475" priority="23" rank="1"/>
  </conditionalFormatting>
  <conditionalFormatting sqref="E11:H11">
    <cfRule type="top10" dxfId="2474" priority="22" rank="1"/>
  </conditionalFormatting>
  <conditionalFormatting sqref="E23:H23">
    <cfRule type="top10" dxfId="2473" priority="21" rank="1"/>
  </conditionalFormatting>
  <conditionalFormatting sqref="E25:H25">
    <cfRule type="top10" dxfId="2472" priority="20" rank="1"/>
  </conditionalFormatting>
  <conditionalFormatting sqref="E81:H81">
    <cfRule type="top10" dxfId="2471" priority="17" rank="1"/>
  </conditionalFormatting>
  <conditionalFormatting sqref="E79:H79">
    <cfRule type="top10" dxfId="2470" priority="16" rank="1"/>
  </conditionalFormatting>
  <conditionalFormatting sqref="E77:H77">
    <cfRule type="top10" dxfId="2469" priority="15" rank="1"/>
  </conditionalFormatting>
  <conditionalFormatting sqref="E75:H75">
    <cfRule type="top10" dxfId="2468" priority="14" rank="1"/>
  </conditionalFormatting>
  <conditionalFormatting sqref="E73:H73">
    <cfRule type="top10" dxfId="2467" priority="13" rank="1"/>
  </conditionalFormatting>
  <conditionalFormatting sqref="E71:H71">
    <cfRule type="top10" dxfId="2466" priority="12" rank="1"/>
  </conditionalFormatting>
  <conditionalFormatting sqref="E69:H69">
    <cfRule type="top10" dxfId="2465" priority="11" rank="1"/>
  </conditionalFormatting>
  <conditionalFormatting sqref="E101:H101">
    <cfRule type="top10" dxfId="2464" priority="9" rank="1"/>
  </conditionalFormatting>
  <conditionalFormatting sqref="E99:H99">
    <cfRule type="top10" dxfId="2463" priority="8" rank="1"/>
  </conditionalFormatting>
  <conditionalFormatting sqref="E97:H97">
    <cfRule type="top10" dxfId="2462" priority="7" rank="1"/>
  </conditionalFormatting>
  <conditionalFormatting sqref="E95:H95">
    <cfRule type="top10" dxfId="2461" priority="6" rank="1"/>
  </conditionalFormatting>
  <conditionalFormatting sqref="E93:H93">
    <cfRule type="top10" dxfId="2460" priority="5" rank="1"/>
  </conditionalFormatting>
  <conditionalFormatting sqref="E91:H91">
    <cfRule type="top10" dxfId="2459" priority="4" rank="1"/>
  </conditionalFormatting>
  <conditionalFormatting sqref="E89:H89">
    <cfRule type="top10" dxfId="2458" priority="3" rank="1"/>
  </conditionalFormatting>
  <conditionalFormatting sqref="E87:H87">
    <cfRule type="top10" dxfId="2457" priority="2" rank="1"/>
  </conditionalFormatting>
  <conditionalFormatting sqref="E85:H85">
    <cfRule type="top10" dxfId="245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FD141"/>
  <sheetViews>
    <sheetView showGridLines="0" topLeftCell="A69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20" width="8.625" style="3"/>
    <col min="2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</row>
    <row r="2" spans="1:16384" ht="15" customHeight="1">
      <c r="B2" s="3" t="s">
        <v>47</v>
      </c>
    </row>
    <row r="3" spans="1:16384" ht="15" customHeight="1">
      <c r="B3" s="3" t="s">
        <v>257</v>
      </c>
    </row>
    <row r="4" spans="1:16384" ht="15" customHeight="1">
      <c r="B4" s="3" t="s">
        <v>258</v>
      </c>
    </row>
    <row r="5" spans="1:16384" ht="15" customHeight="1">
      <c r="B5" s="3" t="s">
        <v>149</v>
      </c>
    </row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336</v>
      </c>
      <c r="F7" s="13" t="s">
        <v>24</v>
      </c>
      <c r="G7" s="13" t="s">
        <v>55</v>
      </c>
      <c r="H7" s="13" t="s">
        <v>338</v>
      </c>
      <c r="I7" s="13" t="s">
        <v>330</v>
      </c>
      <c r="J7" s="13" t="s">
        <v>337</v>
      </c>
      <c r="K7" s="13" t="s">
        <v>56</v>
      </c>
      <c r="L7" s="13" t="s">
        <v>40</v>
      </c>
      <c r="M7" s="13" t="s">
        <v>42</v>
      </c>
      <c r="N7" s="13" t="s">
        <v>57</v>
      </c>
      <c r="O7" s="13" t="s">
        <v>58</v>
      </c>
      <c r="P7" s="13" t="s">
        <v>19</v>
      </c>
      <c r="Q7" s="13" t="s">
        <v>59</v>
      </c>
      <c r="R7" s="13" t="s">
        <v>31</v>
      </c>
      <c r="S7" s="13" t="s">
        <v>41</v>
      </c>
      <c r="T7" s="13" t="s">
        <v>44</v>
      </c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14325</v>
      </c>
      <c r="E8" s="16">
        <v>3250</v>
      </c>
      <c r="F8" s="17">
        <v>1569</v>
      </c>
      <c r="G8" s="17">
        <v>555</v>
      </c>
      <c r="H8" s="17">
        <v>679</v>
      </c>
      <c r="I8" s="17">
        <v>1685</v>
      </c>
      <c r="J8" s="17">
        <v>3658</v>
      </c>
      <c r="K8" s="17">
        <v>552</v>
      </c>
      <c r="L8" s="17">
        <v>1141</v>
      </c>
      <c r="M8" s="17">
        <v>276</v>
      </c>
      <c r="N8" s="17">
        <v>1074</v>
      </c>
      <c r="O8" s="17">
        <v>3257</v>
      </c>
      <c r="P8" s="17">
        <v>650</v>
      </c>
      <c r="Q8" s="17">
        <v>2823</v>
      </c>
      <c r="R8" s="17">
        <v>1704</v>
      </c>
      <c r="S8" s="17">
        <v>143</v>
      </c>
      <c r="T8" s="17">
        <v>927</v>
      </c>
    </row>
    <row r="9" spans="1:16384" ht="15" customHeight="1">
      <c r="A9" s="57"/>
      <c r="B9" s="64"/>
      <c r="C9" s="65"/>
      <c r="D9" s="18">
        <v>1</v>
      </c>
      <c r="E9" s="19">
        <v>0.2268760907504363</v>
      </c>
      <c r="F9" s="20">
        <v>0.10952879581151832</v>
      </c>
      <c r="G9" s="20">
        <v>3.8743455497382201E-2</v>
      </c>
      <c r="H9" s="20">
        <v>4.7399650959860387E-2</v>
      </c>
      <c r="I9" s="20">
        <v>0.11762652705061082</v>
      </c>
      <c r="J9" s="20">
        <v>0.25535776614310646</v>
      </c>
      <c r="K9" s="20">
        <v>3.8534031413612564E-2</v>
      </c>
      <c r="L9" s="20">
        <v>7.9650959860383938E-2</v>
      </c>
      <c r="M9" s="20">
        <v>1.9267015706806282E-2</v>
      </c>
      <c r="N9" s="20">
        <v>7.4973821989528802E-2</v>
      </c>
      <c r="O9" s="20">
        <v>0.22736474694589878</v>
      </c>
      <c r="P9" s="20">
        <v>4.5375218150087257E-2</v>
      </c>
      <c r="Q9" s="20">
        <v>0.19706806282722514</v>
      </c>
      <c r="R9" s="20">
        <v>0.11895287958115183</v>
      </c>
      <c r="S9" s="20">
        <v>9.9825479930191977E-3</v>
      </c>
      <c r="T9" s="20">
        <v>6.4712041884816759E-2</v>
      </c>
    </row>
    <row r="10" spans="1:16384" ht="15" customHeight="1">
      <c r="A10" s="57"/>
      <c r="B10" s="21" t="s">
        <v>203</v>
      </c>
      <c r="C10" s="66" t="s">
        <v>209</v>
      </c>
      <c r="D10" s="22">
        <v>4448</v>
      </c>
      <c r="E10" s="23">
        <v>1563</v>
      </c>
      <c r="F10" s="24">
        <v>487</v>
      </c>
      <c r="G10" s="24">
        <v>263</v>
      </c>
      <c r="H10" s="24">
        <v>361</v>
      </c>
      <c r="I10" s="24">
        <v>287</v>
      </c>
      <c r="J10" s="24">
        <v>964</v>
      </c>
      <c r="K10" s="24">
        <v>245</v>
      </c>
      <c r="L10" s="24">
        <v>494</v>
      </c>
      <c r="M10" s="24">
        <v>121</v>
      </c>
      <c r="N10" s="24">
        <v>369</v>
      </c>
      <c r="O10" s="24">
        <v>572</v>
      </c>
      <c r="P10" s="24">
        <v>253</v>
      </c>
      <c r="Q10" s="24">
        <v>782</v>
      </c>
      <c r="R10" s="24">
        <v>530</v>
      </c>
      <c r="S10" s="24">
        <v>42</v>
      </c>
      <c r="T10" s="24">
        <v>270</v>
      </c>
    </row>
    <row r="11" spans="1:16384" ht="15" customHeight="1">
      <c r="A11" s="57"/>
      <c r="B11" s="25"/>
      <c r="C11" s="60"/>
      <c r="D11" s="26">
        <v>1</v>
      </c>
      <c r="E11" s="27">
        <v>0.35139388489208634</v>
      </c>
      <c r="F11" s="28">
        <v>0.10948741007194245</v>
      </c>
      <c r="G11" s="28">
        <v>5.9127697841726619E-2</v>
      </c>
      <c r="H11" s="28">
        <v>8.1160071942446038E-2</v>
      </c>
      <c r="I11" s="28">
        <v>6.452338129496403E-2</v>
      </c>
      <c r="J11" s="28">
        <v>0.21672661870503598</v>
      </c>
      <c r="K11" s="28">
        <v>5.5080935251798559E-2</v>
      </c>
      <c r="L11" s="28">
        <v>0.11106115107913669</v>
      </c>
      <c r="M11" s="28">
        <v>2.7203237410071943E-2</v>
      </c>
      <c r="N11" s="28">
        <v>8.2958633093525178E-2</v>
      </c>
      <c r="O11" s="28">
        <v>0.12859712230215828</v>
      </c>
      <c r="P11" s="28">
        <v>5.6879496402877698E-2</v>
      </c>
      <c r="Q11" s="28">
        <v>0.1758093525179856</v>
      </c>
      <c r="R11" s="28">
        <v>0.1191546762589928</v>
      </c>
      <c r="S11" s="28">
        <v>9.4424460431654679E-3</v>
      </c>
      <c r="T11" s="28">
        <v>6.0701438848920861E-2</v>
      </c>
    </row>
    <row r="12" spans="1:16384" ht="15" customHeight="1">
      <c r="A12" s="57"/>
      <c r="B12" s="25"/>
      <c r="C12" s="59" t="s">
        <v>210</v>
      </c>
      <c r="D12" s="29">
        <v>9641</v>
      </c>
      <c r="E12" s="30">
        <v>1643</v>
      </c>
      <c r="F12" s="31">
        <v>1058</v>
      </c>
      <c r="G12" s="31">
        <v>285</v>
      </c>
      <c r="H12" s="31">
        <v>313</v>
      </c>
      <c r="I12" s="31">
        <v>1372</v>
      </c>
      <c r="J12" s="31">
        <v>2653</v>
      </c>
      <c r="K12" s="31">
        <v>301</v>
      </c>
      <c r="L12" s="31">
        <v>637</v>
      </c>
      <c r="M12" s="31">
        <v>153</v>
      </c>
      <c r="N12" s="31">
        <v>689</v>
      </c>
      <c r="O12" s="31">
        <v>2639</v>
      </c>
      <c r="P12" s="31">
        <v>394</v>
      </c>
      <c r="Q12" s="31">
        <v>2009</v>
      </c>
      <c r="R12" s="31">
        <v>1143</v>
      </c>
      <c r="S12" s="31">
        <v>87</v>
      </c>
      <c r="T12" s="31">
        <v>646</v>
      </c>
    </row>
    <row r="13" spans="1:16384" ht="15" customHeight="1">
      <c r="A13" s="57"/>
      <c r="B13" s="43"/>
      <c r="C13" s="61"/>
      <c r="D13" s="44">
        <v>1</v>
      </c>
      <c r="E13" s="45">
        <v>0.17041800643086816</v>
      </c>
      <c r="F13" s="46">
        <v>0.10973965356290841</v>
      </c>
      <c r="G13" s="46">
        <v>2.9561248833108598E-2</v>
      </c>
      <c r="H13" s="46">
        <v>3.2465511876361375E-2</v>
      </c>
      <c r="I13" s="46">
        <v>0.14230888911938597</v>
      </c>
      <c r="J13" s="46">
        <v>0.27517892334820038</v>
      </c>
      <c r="K13" s="46">
        <v>3.1220827714967328E-2</v>
      </c>
      <c r="L13" s="46">
        <v>6.6071984234000625E-2</v>
      </c>
      <c r="M13" s="46">
        <v>1.586972305777409E-2</v>
      </c>
      <c r="N13" s="46">
        <v>7.1465615600041485E-2</v>
      </c>
      <c r="O13" s="46">
        <v>0.273726791826574</v>
      </c>
      <c r="P13" s="46">
        <v>4.0867129965771187E-2</v>
      </c>
      <c r="Q13" s="46">
        <v>0.20838087335338659</v>
      </c>
      <c r="R13" s="46">
        <v>0.11855616637278291</v>
      </c>
      <c r="S13" s="46">
        <v>9.0239601701068359E-3</v>
      </c>
      <c r="T13" s="46">
        <v>6.7005497355046156E-2</v>
      </c>
    </row>
    <row r="14" spans="1:16384" ht="15" customHeight="1">
      <c r="A14" s="57"/>
      <c r="B14" s="25" t="s">
        <v>22</v>
      </c>
      <c r="C14" s="67" t="s">
        <v>212</v>
      </c>
      <c r="D14" s="22">
        <v>324</v>
      </c>
      <c r="E14" s="23">
        <v>187</v>
      </c>
      <c r="F14" s="24">
        <v>19</v>
      </c>
      <c r="G14" s="24">
        <v>2</v>
      </c>
      <c r="H14" s="24">
        <v>12</v>
      </c>
      <c r="I14" s="24">
        <v>19</v>
      </c>
      <c r="J14" s="24">
        <v>24</v>
      </c>
      <c r="K14" s="24">
        <v>16</v>
      </c>
      <c r="L14" s="24">
        <v>31</v>
      </c>
      <c r="M14" s="24">
        <v>15</v>
      </c>
      <c r="N14" s="24">
        <v>10</v>
      </c>
      <c r="O14" s="24">
        <v>27</v>
      </c>
      <c r="P14" s="24">
        <v>13</v>
      </c>
      <c r="Q14" s="24">
        <v>17</v>
      </c>
      <c r="R14" s="24">
        <v>45</v>
      </c>
      <c r="S14" s="24">
        <v>3</v>
      </c>
      <c r="T14" s="24">
        <v>17</v>
      </c>
    </row>
    <row r="15" spans="1:16384" ht="15" customHeight="1">
      <c r="A15" s="57"/>
      <c r="B15" s="25"/>
      <c r="C15" s="60"/>
      <c r="D15" s="32">
        <v>1</v>
      </c>
      <c r="E15" s="27">
        <v>0.5771604938271605</v>
      </c>
      <c r="F15" s="28">
        <v>5.8641975308641972E-2</v>
      </c>
      <c r="G15" s="28">
        <v>6.1728395061728392E-3</v>
      </c>
      <c r="H15" s="28">
        <v>3.7037037037037035E-2</v>
      </c>
      <c r="I15" s="28">
        <v>5.8641975308641972E-2</v>
      </c>
      <c r="J15" s="28">
        <v>7.407407407407407E-2</v>
      </c>
      <c r="K15" s="28">
        <v>4.9382716049382713E-2</v>
      </c>
      <c r="L15" s="28">
        <v>9.5679012345679007E-2</v>
      </c>
      <c r="M15" s="28">
        <v>4.6296296296296294E-2</v>
      </c>
      <c r="N15" s="28">
        <v>3.0864197530864196E-2</v>
      </c>
      <c r="O15" s="28">
        <v>8.3333333333333329E-2</v>
      </c>
      <c r="P15" s="28">
        <v>4.0123456790123455E-2</v>
      </c>
      <c r="Q15" s="28">
        <v>5.2469135802469133E-2</v>
      </c>
      <c r="R15" s="28">
        <v>0.1388888888888889</v>
      </c>
      <c r="S15" s="28">
        <v>9.2592592592592587E-3</v>
      </c>
      <c r="T15" s="28">
        <v>5.2469135802469133E-2</v>
      </c>
    </row>
    <row r="16" spans="1:16384" ht="15" customHeight="1">
      <c r="A16" s="57"/>
      <c r="B16" s="25"/>
      <c r="C16" s="59" t="s">
        <v>213</v>
      </c>
      <c r="D16" s="29">
        <v>617</v>
      </c>
      <c r="E16" s="30">
        <v>289</v>
      </c>
      <c r="F16" s="31">
        <v>43</v>
      </c>
      <c r="G16" s="31">
        <v>25</v>
      </c>
      <c r="H16" s="31">
        <v>22</v>
      </c>
      <c r="I16" s="31">
        <v>44</v>
      </c>
      <c r="J16" s="31">
        <v>53</v>
      </c>
      <c r="K16" s="31">
        <v>43</v>
      </c>
      <c r="L16" s="31">
        <v>83</v>
      </c>
      <c r="M16" s="31">
        <v>25</v>
      </c>
      <c r="N16" s="31">
        <v>30</v>
      </c>
      <c r="O16" s="31">
        <v>66</v>
      </c>
      <c r="P16" s="31">
        <v>41</v>
      </c>
      <c r="Q16" s="31">
        <v>20</v>
      </c>
      <c r="R16" s="31">
        <v>102</v>
      </c>
      <c r="S16" s="31">
        <v>4</v>
      </c>
      <c r="T16" s="31">
        <v>35</v>
      </c>
    </row>
    <row r="17" spans="1:20" ht="15" customHeight="1">
      <c r="A17" s="57"/>
      <c r="B17" s="25"/>
      <c r="C17" s="60"/>
      <c r="D17" s="32">
        <v>1</v>
      </c>
      <c r="E17" s="27">
        <v>0.46839546191247972</v>
      </c>
      <c r="F17" s="28">
        <v>6.9692058346839544E-2</v>
      </c>
      <c r="G17" s="28">
        <v>4.0518638573743923E-2</v>
      </c>
      <c r="H17" s="28">
        <v>3.5656401944894653E-2</v>
      </c>
      <c r="I17" s="28">
        <v>7.1312803889789306E-2</v>
      </c>
      <c r="J17" s="28">
        <v>8.5899513776337116E-2</v>
      </c>
      <c r="K17" s="28">
        <v>6.9692058346839544E-2</v>
      </c>
      <c r="L17" s="28">
        <v>0.13452188006482982</v>
      </c>
      <c r="M17" s="28">
        <v>4.0518638573743923E-2</v>
      </c>
      <c r="N17" s="28">
        <v>4.8622366288492709E-2</v>
      </c>
      <c r="O17" s="28">
        <v>0.10696920583468396</v>
      </c>
      <c r="P17" s="28">
        <v>6.6450567260940036E-2</v>
      </c>
      <c r="Q17" s="28">
        <v>3.2414910858995137E-2</v>
      </c>
      <c r="R17" s="28">
        <v>0.16531604538087522</v>
      </c>
      <c r="S17" s="28">
        <v>6.4829821717990272E-3</v>
      </c>
      <c r="T17" s="28">
        <v>5.6726094003241488E-2</v>
      </c>
    </row>
    <row r="18" spans="1:20" ht="15" customHeight="1">
      <c r="A18" s="57"/>
      <c r="B18" s="25"/>
      <c r="C18" s="59" t="s">
        <v>214</v>
      </c>
      <c r="D18" s="29">
        <v>752</v>
      </c>
      <c r="E18" s="30">
        <v>319</v>
      </c>
      <c r="F18" s="31">
        <v>54</v>
      </c>
      <c r="G18" s="31">
        <v>47</v>
      </c>
      <c r="H18" s="31">
        <v>29</v>
      </c>
      <c r="I18" s="31">
        <v>72</v>
      </c>
      <c r="J18" s="31">
        <v>90</v>
      </c>
      <c r="K18" s="31">
        <v>51</v>
      </c>
      <c r="L18" s="31">
        <v>95</v>
      </c>
      <c r="M18" s="31">
        <v>27</v>
      </c>
      <c r="N18" s="31">
        <v>43</v>
      </c>
      <c r="O18" s="31">
        <v>101</v>
      </c>
      <c r="P18" s="31">
        <v>44</v>
      </c>
      <c r="Q18" s="31">
        <v>22</v>
      </c>
      <c r="R18" s="31">
        <v>137</v>
      </c>
      <c r="S18" s="31">
        <v>7</v>
      </c>
      <c r="T18" s="31">
        <v>42</v>
      </c>
    </row>
    <row r="19" spans="1:20" ht="15" customHeight="1">
      <c r="A19" s="57"/>
      <c r="B19" s="25"/>
      <c r="C19" s="60"/>
      <c r="D19" s="32">
        <v>1</v>
      </c>
      <c r="E19" s="27">
        <v>0.42420212765957449</v>
      </c>
      <c r="F19" s="28">
        <v>7.1808510638297879E-2</v>
      </c>
      <c r="G19" s="28">
        <v>6.25E-2</v>
      </c>
      <c r="H19" s="28">
        <v>3.8563829787234043E-2</v>
      </c>
      <c r="I19" s="28">
        <v>9.5744680851063829E-2</v>
      </c>
      <c r="J19" s="28">
        <v>0.11968085106382979</v>
      </c>
      <c r="K19" s="28">
        <v>6.7819148936170207E-2</v>
      </c>
      <c r="L19" s="28">
        <v>0.12632978723404256</v>
      </c>
      <c r="M19" s="28">
        <v>3.5904255319148939E-2</v>
      </c>
      <c r="N19" s="28">
        <v>5.7180851063829786E-2</v>
      </c>
      <c r="O19" s="28">
        <v>0.13430851063829788</v>
      </c>
      <c r="P19" s="28">
        <v>5.8510638297872342E-2</v>
      </c>
      <c r="Q19" s="28">
        <v>2.9255319148936171E-2</v>
      </c>
      <c r="R19" s="28">
        <v>0.18218085106382978</v>
      </c>
      <c r="S19" s="28">
        <v>9.3085106382978719E-3</v>
      </c>
      <c r="T19" s="28">
        <v>5.5851063829787231E-2</v>
      </c>
    </row>
    <row r="20" spans="1:20" ht="15" customHeight="1">
      <c r="A20" s="57"/>
      <c r="B20" s="25"/>
      <c r="C20" s="59" t="s">
        <v>215</v>
      </c>
      <c r="D20" s="29">
        <v>1517</v>
      </c>
      <c r="E20" s="30">
        <v>493</v>
      </c>
      <c r="F20" s="31">
        <v>139</v>
      </c>
      <c r="G20" s="31">
        <v>86</v>
      </c>
      <c r="H20" s="31">
        <v>79</v>
      </c>
      <c r="I20" s="31">
        <v>186</v>
      </c>
      <c r="J20" s="31">
        <v>302</v>
      </c>
      <c r="K20" s="31">
        <v>108</v>
      </c>
      <c r="L20" s="31">
        <v>171</v>
      </c>
      <c r="M20" s="31">
        <v>44</v>
      </c>
      <c r="N20" s="31">
        <v>82</v>
      </c>
      <c r="O20" s="31">
        <v>286</v>
      </c>
      <c r="P20" s="31">
        <v>100</v>
      </c>
      <c r="Q20" s="31">
        <v>95</v>
      </c>
      <c r="R20" s="31">
        <v>205</v>
      </c>
      <c r="S20" s="31">
        <v>13</v>
      </c>
      <c r="T20" s="31">
        <v>87</v>
      </c>
    </row>
    <row r="21" spans="1:20" ht="15" customHeight="1">
      <c r="A21" s="57"/>
      <c r="B21" s="25"/>
      <c r="C21" s="60"/>
      <c r="D21" s="32">
        <v>1</v>
      </c>
      <c r="E21" s="27">
        <v>0.32498352010547132</v>
      </c>
      <c r="F21" s="28">
        <v>9.1628213579433085E-2</v>
      </c>
      <c r="G21" s="28">
        <v>5.6690837178642053E-2</v>
      </c>
      <c r="H21" s="28">
        <v>5.2076466710613049E-2</v>
      </c>
      <c r="I21" s="28">
        <v>0.12261041529334213</v>
      </c>
      <c r="J21" s="28">
        <v>0.1990771259063942</v>
      </c>
      <c r="K21" s="28">
        <v>7.1193144363876068E-2</v>
      </c>
      <c r="L21" s="28">
        <v>0.11272247857613711</v>
      </c>
      <c r="M21" s="28">
        <v>2.9004614370468029E-2</v>
      </c>
      <c r="N21" s="28">
        <v>5.4054054054054057E-2</v>
      </c>
      <c r="O21" s="28">
        <v>0.18852999340804219</v>
      </c>
      <c r="P21" s="28">
        <v>6.5919578114700061E-2</v>
      </c>
      <c r="Q21" s="28">
        <v>6.2623599208965069E-2</v>
      </c>
      <c r="R21" s="28">
        <v>0.13513513513513514</v>
      </c>
      <c r="S21" s="28">
        <v>8.569545154911009E-3</v>
      </c>
      <c r="T21" s="28">
        <v>5.7350032959789056E-2</v>
      </c>
    </row>
    <row r="22" spans="1:20" ht="15" customHeight="1">
      <c r="A22" s="57"/>
      <c r="B22" s="25"/>
      <c r="C22" s="59" t="s">
        <v>216</v>
      </c>
      <c r="D22" s="29">
        <v>3120</v>
      </c>
      <c r="E22" s="30">
        <v>698</v>
      </c>
      <c r="F22" s="31">
        <v>352</v>
      </c>
      <c r="G22" s="31">
        <v>146</v>
      </c>
      <c r="H22" s="31">
        <v>145</v>
      </c>
      <c r="I22" s="31">
        <v>414</v>
      </c>
      <c r="J22" s="31">
        <v>802</v>
      </c>
      <c r="K22" s="31">
        <v>146</v>
      </c>
      <c r="L22" s="31">
        <v>274</v>
      </c>
      <c r="M22" s="31">
        <v>60</v>
      </c>
      <c r="N22" s="31">
        <v>217</v>
      </c>
      <c r="O22" s="31">
        <v>729</v>
      </c>
      <c r="P22" s="31">
        <v>161</v>
      </c>
      <c r="Q22" s="31">
        <v>387</v>
      </c>
      <c r="R22" s="31">
        <v>391</v>
      </c>
      <c r="S22" s="31">
        <v>36</v>
      </c>
      <c r="T22" s="31">
        <v>208</v>
      </c>
    </row>
    <row r="23" spans="1:20" ht="15" customHeight="1">
      <c r="A23" s="57"/>
      <c r="B23" s="25"/>
      <c r="C23" s="60"/>
      <c r="D23" s="26">
        <v>1</v>
      </c>
      <c r="E23" s="27">
        <v>0.22371794871794873</v>
      </c>
      <c r="F23" s="28">
        <v>0.11282051282051282</v>
      </c>
      <c r="G23" s="28">
        <v>4.6794871794871795E-2</v>
      </c>
      <c r="H23" s="28">
        <v>4.6474358974358976E-2</v>
      </c>
      <c r="I23" s="28">
        <v>0.13269230769230769</v>
      </c>
      <c r="J23" s="28">
        <v>0.25705128205128203</v>
      </c>
      <c r="K23" s="28">
        <v>4.6794871794871795E-2</v>
      </c>
      <c r="L23" s="28">
        <v>8.7820512820512814E-2</v>
      </c>
      <c r="M23" s="28">
        <v>1.9230769230769232E-2</v>
      </c>
      <c r="N23" s="28">
        <v>6.9551282051282054E-2</v>
      </c>
      <c r="O23" s="28">
        <v>0.23365384615384616</v>
      </c>
      <c r="P23" s="28">
        <v>5.16025641025641E-2</v>
      </c>
      <c r="Q23" s="28">
        <v>0.12403846153846154</v>
      </c>
      <c r="R23" s="28">
        <v>0.12532051282051282</v>
      </c>
      <c r="S23" s="28">
        <v>1.1538461538461539E-2</v>
      </c>
      <c r="T23" s="28">
        <v>6.6666666666666666E-2</v>
      </c>
    </row>
    <row r="24" spans="1:20" ht="15" customHeight="1">
      <c r="A24" s="57"/>
      <c r="B24" s="25"/>
      <c r="C24" s="59" t="s">
        <v>217</v>
      </c>
      <c r="D24" s="29">
        <v>4157</v>
      </c>
      <c r="E24" s="30">
        <v>743</v>
      </c>
      <c r="F24" s="31">
        <v>480</v>
      </c>
      <c r="G24" s="31">
        <v>145</v>
      </c>
      <c r="H24" s="31">
        <v>213</v>
      </c>
      <c r="I24" s="31">
        <v>541</v>
      </c>
      <c r="J24" s="31">
        <v>1238</v>
      </c>
      <c r="K24" s="31">
        <v>129</v>
      </c>
      <c r="L24" s="31">
        <v>281</v>
      </c>
      <c r="M24" s="31">
        <v>66</v>
      </c>
      <c r="N24" s="31">
        <v>331</v>
      </c>
      <c r="O24" s="31">
        <v>1039</v>
      </c>
      <c r="P24" s="31">
        <v>184</v>
      </c>
      <c r="Q24" s="31">
        <v>917</v>
      </c>
      <c r="R24" s="31">
        <v>463</v>
      </c>
      <c r="S24" s="31">
        <v>32</v>
      </c>
      <c r="T24" s="31">
        <v>280</v>
      </c>
    </row>
    <row r="25" spans="1:20" ht="15" customHeight="1">
      <c r="A25" s="57"/>
      <c r="B25" s="25"/>
      <c r="C25" s="60"/>
      <c r="D25" s="26">
        <v>1</v>
      </c>
      <c r="E25" s="27">
        <v>0.17873466442145777</v>
      </c>
      <c r="F25" s="28">
        <v>0.11546788549434689</v>
      </c>
      <c r="G25" s="28">
        <v>3.4880923743083957E-2</v>
      </c>
      <c r="H25" s="28">
        <v>5.1238874188116429E-2</v>
      </c>
      <c r="I25" s="28">
        <v>0.13014192927592014</v>
      </c>
      <c r="J25" s="28">
        <v>0.29781092133750303</v>
      </c>
      <c r="K25" s="28">
        <v>3.1031994226605724E-2</v>
      </c>
      <c r="L25" s="28">
        <v>6.7596824633148908E-2</v>
      </c>
      <c r="M25" s="28">
        <v>1.5876834255472698E-2</v>
      </c>
      <c r="N25" s="28">
        <v>7.9624729372143377E-2</v>
      </c>
      <c r="O25" s="28">
        <v>0.24993986047630504</v>
      </c>
      <c r="P25" s="28">
        <v>4.4262689439499639E-2</v>
      </c>
      <c r="Q25" s="28">
        <v>0.22059177291315854</v>
      </c>
      <c r="R25" s="28">
        <v>0.11137839788308877</v>
      </c>
      <c r="S25" s="28">
        <v>7.6978590329564592E-3</v>
      </c>
      <c r="T25" s="28">
        <v>6.7356266538369014E-2</v>
      </c>
    </row>
    <row r="26" spans="1:20" ht="15" customHeight="1">
      <c r="A26" s="57"/>
      <c r="B26" s="25"/>
      <c r="C26" s="59" t="s">
        <v>218</v>
      </c>
      <c r="D26" s="29">
        <v>3543</v>
      </c>
      <c r="E26" s="30">
        <v>466</v>
      </c>
      <c r="F26" s="31">
        <v>451</v>
      </c>
      <c r="G26" s="31">
        <v>95</v>
      </c>
      <c r="H26" s="31">
        <v>169</v>
      </c>
      <c r="I26" s="31">
        <v>374</v>
      </c>
      <c r="J26" s="31">
        <v>1092</v>
      </c>
      <c r="K26" s="31">
        <v>51</v>
      </c>
      <c r="L26" s="31">
        <v>191</v>
      </c>
      <c r="M26" s="31">
        <v>36</v>
      </c>
      <c r="N26" s="31">
        <v>342</v>
      </c>
      <c r="O26" s="31">
        <v>948</v>
      </c>
      <c r="P26" s="31">
        <v>100</v>
      </c>
      <c r="Q26" s="31">
        <v>1326</v>
      </c>
      <c r="R26" s="31">
        <v>328</v>
      </c>
      <c r="S26" s="31">
        <v>34</v>
      </c>
      <c r="T26" s="31">
        <v>239</v>
      </c>
    </row>
    <row r="27" spans="1:20" ht="15" customHeight="1">
      <c r="A27" s="57"/>
      <c r="B27" s="43"/>
      <c r="C27" s="61"/>
      <c r="D27" s="44">
        <v>1</v>
      </c>
      <c r="E27" s="45">
        <v>0.13152695455828395</v>
      </c>
      <c r="F27" s="46">
        <v>0.12729325430426192</v>
      </c>
      <c r="G27" s="46">
        <v>2.681343494213943E-2</v>
      </c>
      <c r="H27" s="46">
        <v>4.7699689528648039E-2</v>
      </c>
      <c r="I27" s="46">
        <v>0.10556025966694892</v>
      </c>
      <c r="J27" s="46">
        <v>0.30821337849280273</v>
      </c>
      <c r="K27" s="46">
        <v>1.4394580863674851E-2</v>
      </c>
      <c r="L27" s="46">
        <v>5.3909116567880326E-2</v>
      </c>
      <c r="M27" s="46">
        <v>1.0160880609652836E-2</v>
      </c>
      <c r="N27" s="46">
        <v>9.6528365791701945E-2</v>
      </c>
      <c r="O27" s="46">
        <v>0.26756985605419137</v>
      </c>
      <c r="P27" s="46">
        <v>2.8224668360146768E-2</v>
      </c>
      <c r="Q27" s="46">
        <v>0.37425910245554617</v>
      </c>
      <c r="R27" s="46">
        <v>9.2576912221281393E-2</v>
      </c>
      <c r="S27" s="46">
        <v>9.5963872424499018E-3</v>
      </c>
      <c r="T27" s="46">
        <v>6.7456957380750776E-2</v>
      </c>
    </row>
    <row r="28" spans="1:20" ht="15" customHeight="1">
      <c r="A28" s="57"/>
      <c r="B28" s="25" t="s">
        <v>204</v>
      </c>
      <c r="C28" s="67" t="s">
        <v>219</v>
      </c>
      <c r="D28" s="22">
        <v>4863</v>
      </c>
      <c r="E28" s="23">
        <v>786</v>
      </c>
      <c r="F28" s="24">
        <v>598</v>
      </c>
      <c r="G28" s="24">
        <v>169</v>
      </c>
      <c r="H28" s="24">
        <v>207</v>
      </c>
      <c r="I28" s="24">
        <v>741</v>
      </c>
      <c r="J28" s="24">
        <v>1076</v>
      </c>
      <c r="K28" s="24">
        <v>93</v>
      </c>
      <c r="L28" s="24">
        <v>335</v>
      </c>
      <c r="M28" s="24">
        <v>84</v>
      </c>
      <c r="N28" s="24">
        <v>396</v>
      </c>
      <c r="O28" s="24">
        <v>1202</v>
      </c>
      <c r="P28" s="24">
        <v>212</v>
      </c>
      <c r="Q28" s="24">
        <v>1032</v>
      </c>
      <c r="R28" s="24">
        <v>634</v>
      </c>
      <c r="S28" s="24">
        <v>60</v>
      </c>
      <c r="T28" s="24">
        <v>370</v>
      </c>
    </row>
    <row r="29" spans="1:20" ht="15" customHeight="1">
      <c r="A29" s="57"/>
      <c r="B29" s="25"/>
      <c r="C29" s="60"/>
      <c r="D29" s="32">
        <v>1</v>
      </c>
      <c r="E29" s="27">
        <v>0.16162862430598396</v>
      </c>
      <c r="F29" s="28">
        <v>0.12296936047707177</v>
      </c>
      <c r="G29" s="28">
        <v>3.4752210569607235E-2</v>
      </c>
      <c r="H29" s="28">
        <v>4.2566317088217148E-2</v>
      </c>
      <c r="I29" s="28">
        <v>0.15237507711289328</v>
      </c>
      <c r="J29" s="28">
        <v>0.22126259510590171</v>
      </c>
      <c r="K29" s="28">
        <v>1.9123997532387416E-2</v>
      </c>
      <c r="L29" s="28">
        <v>6.8887517993008435E-2</v>
      </c>
      <c r="M29" s="28">
        <v>1.7273288093769278E-2</v>
      </c>
      <c r="N29" s="28">
        <v>8.1431215299198029E-2</v>
      </c>
      <c r="O29" s="28">
        <v>0.24717252724655561</v>
      </c>
      <c r="P29" s="28">
        <v>4.3594488998560561E-2</v>
      </c>
      <c r="Q29" s="28">
        <v>0.21221468229487969</v>
      </c>
      <c r="R29" s="28">
        <v>0.13037219823154431</v>
      </c>
      <c r="S29" s="28">
        <v>1.2338062924120914E-2</v>
      </c>
      <c r="T29" s="28">
        <v>7.6084721365412292E-2</v>
      </c>
    </row>
    <row r="30" spans="1:20" ht="15" customHeight="1">
      <c r="A30" s="57"/>
      <c r="B30" s="25"/>
      <c r="C30" s="59" t="s">
        <v>220</v>
      </c>
      <c r="D30" s="29">
        <v>3597</v>
      </c>
      <c r="E30" s="30">
        <v>1100</v>
      </c>
      <c r="F30" s="31">
        <v>356</v>
      </c>
      <c r="G30" s="31">
        <v>197</v>
      </c>
      <c r="H30" s="31">
        <v>219</v>
      </c>
      <c r="I30" s="31">
        <v>390</v>
      </c>
      <c r="J30" s="31">
        <v>812</v>
      </c>
      <c r="K30" s="31">
        <v>202</v>
      </c>
      <c r="L30" s="31">
        <v>382</v>
      </c>
      <c r="M30" s="31">
        <v>84</v>
      </c>
      <c r="N30" s="31">
        <v>228</v>
      </c>
      <c r="O30" s="31">
        <v>659</v>
      </c>
      <c r="P30" s="31">
        <v>223</v>
      </c>
      <c r="Q30" s="31">
        <v>504</v>
      </c>
      <c r="R30" s="31">
        <v>410</v>
      </c>
      <c r="S30" s="31">
        <v>32</v>
      </c>
      <c r="T30" s="31">
        <v>205</v>
      </c>
    </row>
    <row r="31" spans="1:20" ht="15" customHeight="1">
      <c r="A31" s="57"/>
      <c r="B31" s="25"/>
      <c r="C31" s="60"/>
      <c r="D31" s="32">
        <v>1</v>
      </c>
      <c r="E31" s="27">
        <v>0.3058103975535168</v>
      </c>
      <c r="F31" s="28">
        <v>9.8971365026410893E-2</v>
      </c>
      <c r="G31" s="28">
        <v>5.4767862107311646E-2</v>
      </c>
      <c r="H31" s="28">
        <v>6.0884070058381985E-2</v>
      </c>
      <c r="I31" s="28">
        <v>0.10842368640533778</v>
      </c>
      <c r="J31" s="28">
        <v>0.2257436752849597</v>
      </c>
      <c r="K31" s="28">
        <v>5.615790936891854E-2</v>
      </c>
      <c r="L31" s="28">
        <v>0.10619961078676675</v>
      </c>
      <c r="M31" s="28">
        <v>2.3352793994995829E-2</v>
      </c>
      <c r="N31" s="28">
        <v>6.3386155129274396E-2</v>
      </c>
      <c r="O31" s="28">
        <v>0.1832082290797887</v>
      </c>
      <c r="P31" s="28">
        <v>6.1996107867667502E-2</v>
      </c>
      <c r="Q31" s="28">
        <v>0.14011676396997497</v>
      </c>
      <c r="R31" s="28">
        <v>0.11398387545176536</v>
      </c>
      <c r="S31" s="28">
        <v>8.8963024742841259E-3</v>
      </c>
      <c r="T31" s="28">
        <v>5.699193772588268E-2</v>
      </c>
    </row>
    <row r="32" spans="1:20" ht="15" customHeight="1">
      <c r="A32" s="57"/>
      <c r="B32" s="25"/>
      <c r="C32" s="59" t="s">
        <v>221</v>
      </c>
      <c r="D32" s="29">
        <v>339</v>
      </c>
      <c r="E32" s="30">
        <v>157</v>
      </c>
      <c r="F32" s="31">
        <v>32</v>
      </c>
      <c r="G32" s="31">
        <v>10</v>
      </c>
      <c r="H32" s="31">
        <v>18</v>
      </c>
      <c r="I32" s="31">
        <v>31</v>
      </c>
      <c r="J32" s="31">
        <v>48</v>
      </c>
      <c r="K32" s="31">
        <v>26</v>
      </c>
      <c r="L32" s="31">
        <v>34</v>
      </c>
      <c r="M32" s="31">
        <v>11</v>
      </c>
      <c r="N32" s="31">
        <v>17</v>
      </c>
      <c r="O32" s="31">
        <v>35</v>
      </c>
      <c r="P32" s="31">
        <v>19</v>
      </c>
      <c r="Q32" s="31">
        <v>18</v>
      </c>
      <c r="R32" s="31">
        <v>34</v>
      </c>
      <c r="S32" s="31">
        <v>3</v>
      </c>
      <c r="T32" s="31">
        <v>19</v>
      </c>
    </row>
    <row r="33" spans="1:20" ht="15" customHeight="1">
      <c r="A33" s="57"/>
      <c r="B33" s="25"/>
      <c r="C33" s="60"/>
      <c r="D33" s="32">
        <v>1</v>
      </c>
      <c r="E33" s="27">
        <v>0.46312684365781709</v>
      </c>
      <c r="F33" s="28">
        <v>9.4395280235988199E-2</v>
      </c>
      <c r="G33" s="28">
        <v>2.9498525073746312E-2</v>
      </c>
      <c r="H33" s="28">
        <v>5.3097345132743362E-2</v>
      </c>
      <c r="I33" s="28">
        <v>9.1445427728613568E-2</v>
      </c>
      <c r="J33" s="28">
        <v>0.1415929203539823</v>
      </c>
      <c r="K33" s="28">
        <v>7.6696165191740412E-2</v>
      </c>
      <c r="L33" s="28">
        <v>0.10029498525073746</v>
      </c>
      <c r="M33" s="28">
        <v>3.2448377581120944E-2</v>
      </c>
      <c r="N33" s="28">
        <v>5.0147492625368731E-2</v>
      </c>
      <c r="O33" s="28">
        <v>0.10324483775811209</v>
      </c>
      <c r="P33" s="28">
        <v>5.6047197640117993E-2</v>
      </c>
      <c r="Q33" s="28">
        <v>5.3097345132743362E-2</v>
      </c>
      <c r="R33" s="28">
        <v>0.10029498525073746</v>
      </c>
      <c r="S33" s="28">
        <v>8.8495575221238937E-3</v>
      </c>
      <c r="T33" s="28">
        <v>5.6047197640117993E-2</v>
      </c>
    </row>
    <row r="34" spans="1:20" ht="15" customHeight="1">
      <c r="A34" s="57"/>
      <c r="B34" s="25"/>
      <c r="C34" s="59" t="s">
        <v>222</v>
      </c>
      <c r="D34" s="29">
        <v>2893</v>
      </c>
      <c r="E34" s="30">
        <v>618</v>
      </c>
      <c r="F34" s="31">
        <v>306</v>
      </c>
      <c r="G34" s="31">
        <v>97</v>
      </c>
      <c r="H34" s="31">
        <v>116</v>
      </c>
      <c r="I34" s="31">
        <v>287</v>
      </c>
      <c r="J34" s="31">
        <v>895</v>
      </c>
      <c r="K34" s="31">
        <v>124</v>
      </c>
      <c r="L34" s="31">
        <v>198</v>
      </c>
      <c r="M34" s="31">
        <v>41</v>
      </c>
      <c r="N34" s="31">
        <v>226</v>
      </c>
      <c r="O34" s="31">
        <v>749</v>
      </c>
      <c r="P34" s="31">
        <v>101</v>
      </c>
      <c r="Q34" s="31">
        <v>724</v>
      </c>
      <c r="R34" s="31">
        <v>290</v>
      </c>
      <c r="S34" s="31">
        <v>19</v>
      </c>
      <c r="T34" s="31">
        <v>156</v>
      </c>
    </row>
    <row r="35" spans="1:20" ht="15" customHeight="1">
      <c r="A35" s="57"/>
      <c r="B35" s="43"/>
      <c r="C35" s="61"/>
      <c r="D35" s="44">
        <v>1</v>
      </c>
      <c r="E35" s="45">
        <v>0.21361908053923262</v>
      </c>
      <c r="F35" s="46">
        <v>0.10577255444175596</v>
      </c>
      <c r="G35" s="46">
        <v>3.35292084341514E-2</v>
      </c>
      <c r="H35" s="46">
        <v>4.0096785343933634E-2</v>
      </c>
      <c r="I35" s="46">
        <v>9.9204977531973729E-2</v>
      </c>
      <c r="J35" s="46">
        <v>0.30936743864500521</v>
      </c>
      <c r="K35" s="46">
        <v>4.2862080884894571E-2</v>
      </c>
      <c r="L35" s="46">
        <v>6.8441064638783272E-2</v>
      </c>
      <c r="M35" s="46">
        <v>1.4172139647424819E-2</v>
      </c>
      <c r="N35" s="46">
        <v>7.8119599032146561E-2</v>
      </c>
      <c r="O35" s="46">
        <v>0.25890079502246804</v>
      </c>
      <c r="P35" s="46">
        <v>3.4911856204631872E-2</v>
      </c>
      <c r="Q35" s="46">
        <v>0.25025924645696507</v>
      </c>
      <c r="R35" s="46">
        <v>0.10024196335983408</v>
      </c>
      <c r="S35" s="46">
        <v>6.5675769097822334E-3</v>
      </c>
      <c r="T35" s="46">
        <v>5.3923263048738332E-2</v>
      </c>
    </row>
    <row r="36" spans="1:20" ht="15" customHeight="1">
      <c r="A36" s="57"/>
      <c r="B36" s="25" t="s">
        <v>16</v>
      </c>
      <c r="C36" s="67" t="s">
        <v>223</v>
      </c>
      <c r="D36" s="22">
        <v>0</v>
      </c>
      <c r="E36" s="23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</row>
    <row r="37" spans="1:20" ht="15" customHeight="1">
      <c r="A37" s="57"/>
      <c r="B37" s="25"/>
      <c r="C37" s="60"/>
      <c r="D37" s="32">
        <v>0</v>
      </c>
      <c r="E37" s="27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</row>
    <row r="38" spans="1:20" ht="15" customHeight="1">
      <c r="A38" s="57"/>
      <c r="B38" s="25"/>
      <c r="C38" s="68" t="s">
        <v>224</v>
      </c>
      <c r="D38" s="29">
        <v>1546</v>
      </c>
      <c r="E38" s="30">
        <v>264</v>
      </c>
      <c r="F38" s="31">
        <v>168</v>
      </c>
      <c r="G38" s="31">
        <v>72</v>
      </c>
      <c r="H38" s="31">
        <v>79</v>
      </c>
      <c r="I38" s="31">
        <v>206</v>
      </c>
      <c r="J38" s="31">
        <v>181</v>
      </c>
      <c r="K38" s="31">
        <v>34</v>
      </c>
      <c r="L38" s="31">
        <v>112</v>
      </c>
      <c r="M38" s="31">
        <v>20</v>
      </c>
      <c r="N38" s="31">
        <v>110</v>
      </c>
      <c r="O38" s="31">
        <v>307</v>
      </c>
      <c r="P38" s="31">
        <v>104</v>
      </c>
      <c r="Q38" s="31">
        <v>280</v>
      </c>
      <c r="R38" s="31">
        <v>189</v>
      </c>
      <c r="S38" s="31">
        <v>16</v>
      </c>
      <c r="T38" s="31">
        <v>221</v>
      </c>
    </row>
    <row r="39" spans="1:20" ht="15" customHeight="1">
      <c r="A39" s="57"/>
      <c r="B39" s="25"/>
      <c r="C39" s="60"/>
      <c r="D39" s="32">
        <v>1</v>
      </c>
      <c r="E39" s="27">
        <v>0.17076326002587322</v>
      </c>
      <c r="F39" s="28">
        <v>0.10866752910737387</v>
      </c>
      <c r="G39" s="28">
        <v>4.6571798188874518E-2</v>
      </c>
      <c r="H39" s="28">
        <v>5.109961190168176E-2</v>
      </c>
      <c r="I39" s="28">
        <v>0.13324708926261319</v>
      </c>
      <c r="J39" s="28">
        <v>0.11707632600258733</v>
      </c>
      <c r="K39" s="28">
        <v>2.1992238033635189E-2</v>
      </c>
      <c r="L39" s="28">
        <v>7.2445019404915906E-2</v>
      </c>
      <c r="M39" s="28">
        <v>1.2936610608020699E-2</v>
      </c>
      <c r="N39" s="28">
        <v>7.1151358344113846E-2</v>
      </c>
      <c r="O39" s="28">
        <v>0.19857697283311773</v>
      </c>
      <c r="P39" s="28">
        <v>6.7270375161707627E-2</v>
      </c>
      <c r="Q39" s="28">
        <v>0.18111254851228978</v>
      </c>
      <c r="R39" s="28">
        <v>0.12225097024579561</v>
      </c>
      <c r="S39" s="28">
        <v>1.034928848641656E-2</v>
      </c>
      <c r="T39" s="28">
        <v>0.14294954721862871</v>
      </c>
    </row>
    <row r="40" spans="1:20" ht="15" customHeight="1">
      <c r="A40" s="57"/>
      <c r="B40" s="25"/>
      <c r="C40" s="59" t="s">
        <v>225</v>
      </c>
      <c r="D40" s="29">
        <v>12779</v>
      </c>
      <c r="E40" s="30">
        <v>2986</v>
      </c>
      <c r="F40" s="31">
        <v>1401</v>
      </c>
      <c r="G40" s="31">
        <v>483</v>
      </c>
      <c r="H40" s="31">
        <v>600</v>
      </c>
      <c r="I40" s="31">
        <v>1479</v>
      </c>
      <c r="J40" s="31">
        <v>3477</v>
      </c>
      <c r="K40" s="31">
        <v>518</v>
      </c>
      <c r="L40" s="31">
        <v>1029</v>
      </c>
      <c r="M40" s="31">
        <v>256</v>
      </c>
      <c r="N40" s="31">
        <v>964</v>
      </c>
      <c r="O40" s="31">
        <v>2950</v>
      </c>
      <c r="P40" s="31">
        <v>546</v>
      </c>
      <c r="Q40" s="31">
        <v>2543</v>
      </c>
      <c r="R40" s="31">
        <v>1515</v>
      </c>
      <c r="S40" s="31">
        <v>127</v>
      </c>
      <c r="T40" s="31">
        <v>706</v>
      </c>
    </row>
    <row r="41" spans="1:20" ht="15" customHeight="1">
      <c r="A41" s="57"/>
      <c r="B41" s="43"/>
      <c r="C41" s="61"/>
      <c r="D41" s="44">
        <v>1</v>
      </c>
      <c r="E41" s="45">
        <v>0.23366460599420924</v>
      </c>
      <c r="F41" s="46">
        <v>0.10963299162688786</v>
      </c>
      <c r="G41" s="46">
        <v>3.7796384693637997E-2</v>
      </c>
      <c r="H41" s="46">
        <v>4.695203067532671E-2</v>
      </c>
      <c r="I41" s="46">
        <v>0.11573675561468033</v>
      </c>
      <c r="J41" s="46">
        <v>0.27208701776351829</v>
      </c>
      <c r="K41" s="46">
        <v>4.0535253149698726E-2</v>
      </c>
      <c r="L41" s="46">
        <v>8.0522732608185307E-2</v>
      </c>
      <c r="M41" s="46">
        <v>2.0032866421472728E-2</v>
      </c>
      <c r="N41" s="46">
        <v>7.5436262618358244E-2</v>
      </c>
      <c r="O41" s="46">
        <v>0.23084748415368964</v>
      </c>
      <c r="P41" s="46">
        <v>4.2726347914547304E-2</v>
      </c>
      <c r="Q41" s="46">
        <v>0.19899835667892637</v>
      </c>
      <c r="R41" s="46">
        <v>0.11855387745519994</v>
      </c>
      <c r="S41" s="46">
        <v>9.9381798262774858E-3</v>
      </c>
      <c r="T41" s="46">
        <v>5.5246889427967759E-2</v>
      </c>
    </row>
    <row r="42" spans="1:20" ht="15" customHeight="1">
      <c r="A42" s="57"/>
      <c r="B42" s="25" t="s">
        <v>12</v>
      </c>
      <c r="C42" s="67" t="s">
        <v>226</v>
      </c>
      <c r="D42" s="22">
        <v>400</v>
      </c>
      <c r="E42" s="37">
        <v>80</v>
      </c>
      <c r="F42" s="38">
        <v>23</v>
      </c>
      <c r="G42" s="38">
        <v>9</v>
      </c>
      <c r="H42" s="38">
        <v>15</v>
      </c>
      <c r="I42" s="38">
        <v>27</v>
      </c>
      <c r="J42" s="38">
        <v>139</v>
      </c>
      <c r="K42" s="38">
        <v>8</v>
      </c>
      <c r="L42" s="38">
        <v>16</v>
      </c>
      <c r="M42" s="38">
        <v>1</v>
      </c>
      <c r="N42" s="38">
        <v>18</v>
      </c>
      <c r="O42" s="38">
        <v>72</v>
      </c>
      <c r="P42" s="38">
        <v>9</v>
      </c>
      <c r="Q42" s="38">
        <v>47</v>
      </c>
      <c r="R42" s="38">
        <v>40</v>
      </c>
      <c r="S42" s="38">
        <v>6</v>
      </c>
      <c r="T42" s="38">
        <v>42</v>
      </c>
    </row>
    <row r="43" spans="1:20" ht="15" customHeight="1">
      <c r="A43" s="57"/>
      <c r="B43" s="25"/>
      <c r="C43" s="60"/>
      <c r="D43" s="32">
        <v>1</v>
      </c>
      <c r="E43" s="27">
        <v>0.2</v>
      </c>
      <c r="F43" s="28">
        <v>5.7500000000000002E-2</v>
      </c>
      <c r="G43" s="28">
        <v>2.2499999999999999E-2</v>
      </c>
      <c r="H43" s="28">
        <v>3.7499999999999999E-2</v>
      </c>
      <c r="I43" s="28">
        <v>6.7500000000000004E-2</v>
      </c>
      <c r="J43" s="28">
        <v>0.34749999999999998</v>
      </c>
      <c r="K43" s="28">
        <v>0.02</v>
      </c>
      <c r="L43" s="28">
        <v>0.04</v>
      </c>
      <c r="M43" s="28">
        <v>2.5000000000000001E-3</v>
      </c>
      <c r="N43" s="28">
        <v>4.4999999999999998E-2</v>
      </c>
      <c r="O43" s="28">
        <v>0.18</v>
      </c>
      <c r="P43" s="28">
        <v>2.2499999999999999E-2</v>
      </c>
      <c r="Q43" s="28">
        <v>0.11749999999999999</v>
      </c>
      <c r="R43" s="28">
        <v>0.1</v>
      </c>
      <c r="S43" s="28">
        <v>1.4999999999999999E-2</v>
      </c>
      <c r="T43" s="28">
        <v>0.105</v>
      </c>
    </row>
    <row r="44" spans="1:20" ht="15" customHeight="1">
      <c r="A44" s="57"/>
      <c r="B44" s="25"/>
      <c r="C44" s="59" t="s">
        <v>227</v>
      </c>
      <c r="D44" s="29">
        <v>7160</v>
      </c>
      <c r="E44" s="39">
        <v>1660</v>
      </c>
      <c r="F44" s="40">
        <v>702</v>
      </c>
      <c r="G44" s="40">
        <v>210</v>
      </c>
      <c r="H44" s="40">
        <v>236</v>
      </c>
      <c r="I44" s="40">
        <v>728</v>
      </c>
      <c r="J44" s="40">
        <v>2112</v>
      </c>
      <c r="K44" s="40">
        <v>186</v>
      </c>
      <c r="L44" s="40">
        <v>533</v>
      </c>
      <c r="M44" s="40">
        <v>91</v>
      </c>
      <c r="N44" s="40">
        <v>463</v>
      </c>
      <c r="O44" s="40">
        <v>1518</v>
      </c>
      <c r="P44" s="40">
        <v>195</v>
      </c>
      <c r="Q44" s="40">
        <v>1293</v>
      </c>
      <c r="R44" s="40">
        <v>804</v>
      </c>
      <c r="S44" s="40">
        <v>72</v>
      </c>
      <c r="T44" s="40">
        <v>486</v>
      </c>
    </row>
    <row r="45" spans="1:20" ht="15" customHeight="1">
      <c r="A45" s="57"/>
      <c r="B45" s="25"/>
      <c r="C45" s="60"/>
      <c r="D45" s="32">
        <v>1</v>
      </c>
      <c r="E45" s="27">
        <v>0.23184357541899442</v>
      </c>
      <c r="F45" s="28">
        <v>9.8044692737430161E-2</v>
      </c>
      <c r="G45" s="28">
        <v>2.9329608938547486E-2</v>
      </c>
      <c r="H45" s="28">
        <v>3.2960893854748603E-2</v>
      </c>
      <c r="I45" s="28">
        <v>0.10167597765363129</v>
      </c>
      <c r="J45" s="28">
        <v>0.29497206703910617</v>
      </c>
      <c r="K45" s="28">
        <v>2.5977653631284917E-2</v>
      </c>
      <c r="L45" s="28">
        <v>7.4441340782122903E-2</v>
      </c>
      <c r="M45" s="28">
        <v>1.2709497206703911E-2</v>
      </c>
      <c r="N45" s="28">
        <v>6.4664804469273737E-2</v>
      </c>
      <c r="O45" s="28">
        <v>0.21201117318435755</v>
      </c>
      <c r="P45" s="28">
        <v>2.7234636871508379E-2</v>
      </c>
      <c r="Q45" s="28">
        <v>0.18058659217877096</v>
      </c>
      <c r="R45" s="28">
        <v>0.1122905027932961</v>
      </c>
      <c r="S45" s="28">
        <v>1.0055865921787709E-2</v>
      </c>
      <c r="T45" s="28">
        <v>6.7877094972067037E-2</v>
      </c>
    </row>
    <row r="46" spans="1:20" ht="15" customHeight="1">
      <c r="A46" s="57"/>
      <c r="B46" s="25"/>
      <c r="C46" s="59" t="s">
        <v>228</v>
      </c>
      <c r="D46" s="29">
        <v>4692</v>
      </c>
      <c r="E46" s="39">
        <v>1031</v>
      </c>
      <c r="F46" s="40">
        <v>594</v>
      </c>
      <c r="G46" s="40">
        <v>207</v>
      </c>
      <c r="H46" s="40">
        <v>274</v>
      </c>
      <c r="I46" s="40">
        <v>665</v>
      </c>
      <c r="J46" s="40">
        <v>931</v>
      </c>
      <c r="K46" s="40">
        <v>226</v>
      </c>
      <c r="L46" s="40">
        <v>415</v>
      </c>
      <c r="M46" s="40">
        <v>122</v>
      </c>
      <c r="N46" s="40">
        <v>406</v>
      </c>
      <c r="O46" s="40">
        <v>1176</v>
      </c>
      <c r="P46" s="40">
        <v>284</v>
      </c>
      <c r="Q46" s="40">
        <v>1035</v>
      </c>
      <c r="R46" s="40">
        <v>586</v>
      </c>
      <c r="S46" s="40">
        <v>52</v>
      </c>
      <c r="T46" s="40">
        <v>269</v>
      </c>
    </row>
    <row r="47" spans="1:20" ht="15" customHeight="1">
      <c r="A47" s="57"/>
      <c r="B47" s="25"/>
      <c r="C47" s="60"/>
      <c r="D47" s="32">
        <v>1</v>
      </c>
      <c r="E47" s="27">
        <v>0.21973572037510655</v>
      </c>
      <c r="F47" s="28">
        <v>0.12659846547314579</v>
      </c>
      <c r="G47" s="28">
        <v>4.4117647058823532E-2</v>
      </c>
      <c r="H47" s="28">
        <v>5.8397271952259168E-2</v>
      </c>
      <c r="I47" s="28">
        <v>0.1417306052855925</v>
      </c>
      <c r="J47" s="28">
        <v>0.19842284739982949</v>
      </c>
      <c r="K47" s="28">
        <v>4.8167092924126173E-2</v>
      </c>
      <c r="L47" s="28">
        <v>8.844842284739983E-2</v>
      </c>
      <c r="M47" s="28">
        <v>2.6001705029838021E-2</v>
      </c>
      <c r="N47" s="28">
        <v>8.6530264279624888E-2</v>
      </c>
      <c r="O47" s="28">
        <v>0.2506393861892583</v>
      </c>
      <c r="P47" s="28">
        <v>6.0528559249786874E-2</v>
      </c>
      <c r="Q47" s="28">
        <v>0.22058823529411764</v>
      </c>
      <c r="R47" s="28">
        <v>0.12489343563512362</v>
      </c>
      <c r="S47" s="28">
        <v>1.1082693947144074E-2</v>
      </c>
      <c r="T47" s="28">
        <v>5.7331628303495308E-2</v>
      </c>
    </row>
    <row r="48" spans="1:20" ht="15" customHeight="1">
      <c r="A48" s="57"/>
      <c r="B48" s="25"/>
      <c r="C48" s="59" t="s">
        <v>229</v>
      </c>
      <c r="D48" s="29">
        <v>1717</v>
      </c>
      <c r="E48" s="39">
        <v>395</v>
      </c>
      <c r="F48" s="40">
        <v>222</v>
      </c>
      <c r="G48" s="40">
        <v>120</v>
      </c>
      <c r="H48" s="40">
        <v>135</v>
      </c>
      <c r="I48" s="40">
        <v>233</v>
      </c>
      <c r="J48" s="40">
        <v>381</v>
      </c>
      <c r="K48" s="40">
        <v>113</v>
      </c>
      <c r="L48" s="40">
        <v>157</v>
      </c>
      <c r="M48" s="40">
        <v>57</v>
      </c>
      <c r="N48" s="40">
        <v>167</v>
      </c>
      <c r="O48" s="40">
        <v>429</v>
      </c>
      <c r="P48" s="40">
        <v>150</v>
      </c>
      <c r="Q48" s="40">
        <v>383</v>
      </c>
      <c r="R48" s="40">
        <v>235</v>
      </c>
      <c r="S48" s="40">
        <v>11</v>
      </c>
      <c r="T48" s="40">
        <v>85</v>
      </c>
    </row>
    <row r="49" spans="1:20" ht="15" customHeight="1">
      <c r="A49" s="57"/>
      <c r="B49" s="43"/>
      <c r="C49" s="61"/>
      <c r="D49" s="44">
        <v>1</v>
      </c>
      <c r="E49" s="45">
        <v>0.23005241700640652</v>
      </c>
      <c r="F49" s="46">
        <v>0.1292952824694234</v>
      </c>
      <c r="G49" s="46">
        <v>6.9889341875364011E-2</v>
      </c>
      <c r="H49" s="46">
        <v>7.8625509609784511E-2</v>
      </c>
      <c r="I49" s="46">
        <v>0.13570180547466512</v>
      </c>
      <c r="J49" s="46">
        <v>0.22189866045428072</v>
      </c>
      <c r="K49" s="46">
        <v>6.581246359930111E-2</v>
      </c>
      <c r="L49" s="46">
        <v>9.1438555620267911E-2</v>
      </c>
      <c r="M49" s="46">
        <v>3.3197437390797904E-2</v>
      </c>
      <c r="N49" s="46">
        <v>9.7262667443214906E-2</v>
      </c>
      <c r="O49" s="46">
        <v>0.24985439720442632</v>
      </c>
      <c r="P49" s="46">
        <v>8.736167734420501E-2</v>
      </c>
      <c r="Q49" s="46">
        <v>0.22306348281887012</v>
      </c>
      <c r="R49" s="46">
        <v>0.13686662783925452</v>
      </c>
      <c r="S49" s="46">
        <v>6.4065230052417002E-3</v>
      </c>
      <c r="T49" s="46">
        <v>4.9504950495049507E-2</v>
      </c>
    </row>
    <row r="50" spans="1:20" ht="15" customHeight="1">
      <c r="A50" s="57"/>
      <c r="B50" s="25" t="s">
        <v>205</v>
      </c>
      <c r="C50" s="67" t="s">
        <v>2</v>
      </c>
      <c r="D50" s="22">
        <v>2406</v>
      </c>
      <c r="E50" s="23">
        <v>519</v>
      </c>
      <c r="F50" s="24">
        <v>255</v>
      </c>
      <c r="G50" s="24">
        <v>97</v>
      </c>
      <c r="H50" s="24">
        <v>140</v>
      </c>
      <c r="I50" s="24">
        <v>253</v>
      </c>
      <c r="J50" s="24">
        <v>614</v>
      </c>
      <c r="K50" s="24">
        <v>84</v>
      </c>
      <c r="L50" s="24">
        <v>200</v>
      </c>
      <c r="M50" s="24">
        <v>42</v>
      </c>
      <c r="N50" s="24">
        <v>173</v>
      </c>
      <c r="O50" s="24">
        <v>542</v>
      </c>
      <c r="P50" s="24">
        <v>130</v>
      </c>
      <c r="Q50" s="24">
        <v>474</v>
      </c>
      <c r="R50" s="24">
        <v>298</v>
      </c>
      <c r="S50" s="24">
        <v>10</v>
      </c>
      <c r="T50" s="24">
        <v>208</v>
      </c>
    </row>
    <row r="51" spans="1:20" ht="15" customHeight="1">
      <c r="A51" s="57"/>
      <c r="B51" s="25"/>
      <c r="C51" s="60"/>
      <c r="D51" s="32">
        <v>1</v>
      </c>
      <c r="E51" s="27">
        <v>0.21571072319201995</v>
      </c>
      <c r="F51" s="28">
        <v>0.1059850374064838</v>
      </c>
      <c r="G51" s="28">
        <v>4.0315876974231092E-2</v>
      </c>
      <c r="H51" s="28">
        <v>5.8187863674147966E-2</v>
      </c>
      <c r="I51" s="28">
        <v>0.10515378221113882</v>
      </c>
      <c r="J51" s="28">
        <v>0.25519534497090607</v>
      </c>
      <c r="K51" s="28">
        <v>3.4912718204488775E-2</v>
      </c>
      <c r="L51" s="28">
        <v>8.3125519534497094E-2</v>
      </c>
      <c r="M51" s="28">
        <v>1.7456359102244388E-2</v>
      </c>
      <c r="N51" s="28">
        <v>7.1903574397339978E-2</v>
      </c>
      <c r="O51" s="28">
        <v>0.22527015793848712</v>
      </c>
      <c r="P51" s="28">
        <v>5.4031587697423111E-2</v>
      </c>
      <c r="Q51" s="28">
        <v>0.1970074812967581</v>
      </c>
      <c r="R51" s="28">
        <v>0.12385702410640066</v>
      </c>
      <c r="S51" s="28">
        <v>4.1562759767248547E-3</v>
      </c>
      <c r="T51" s="28">
        <v>8.645054031587697E-2</v>
      </c>
    </row>
    <row r="52" spans="1:20" ht="15" customHeight="1">
      <c r="A52" s="57"/>
      <c r="B52" s="25"/>
      <c r="C52" s="59" t="s">
        <v>230</v>
      </c>
      <c r="D52" s="29">
        <v>1722</v>
      </c>
      <c r="E52" s="30">
        <v>463</v>
      </c>
      <c r="F52" s="31">
        <v>203</v>
      </c>
      <c r="G52" s="31">
        <v>74</v>
      </c>
      <c r="H52" s="31">
        <v>58</v>
      </c>
      <c r="I52" s="31">
        <v>220</v>
      </c>
      <c r="J52" s="31">
        <v>435</v>
      </c>
      <c r="K52" s="31">
        <v>50</v>
      </c>
      <c r="L52" s="31">
        <v>129</v>
      </c>
      <c r="M52" s="31">
        <v>34</v>
      </c>
      <c r="N52" s="31">
        <v>134</v>
      </c>
      <c r="O52" s="31">
        <v>393</v>
      </c>
      <c r="P52" s="31">
        <v>73</v>
      </c>
      <c r="Q52" s="31">
        <v>354</v>
      </c>
      <c r="R52" s="31">
        <v>186</v>
      </c>
      <c r="S52" s="31">
        <v>10</v>
      </c>
      <c r="T52" s="31">
        <v>87</v>
      </c>
    </row>
    <row r="53" spans="1:20" ht="15" customHeight="1">
      <c r="A53" s="57"/>
      <c r="B53" s="25"/>
      <c r="C53" s="60"/>
      <c r="D53" s="32">
        <v>1</v>
      </c>
      <c r="E53" s="27">
        <v>0.26887340301974449</v>
      </c>
      <c r="F53" s="28">
        <v>0.11788617886178862</v>
      </c>
      <c r="G53" s="28">
        <v>4.2973286875725901E-2</v>
      </c>
      <c r="H53" s="28">
        <v>3.3681765389082463E-2</v>
      </c>
      <c r="I53" s="28">
        <v>0.12775842044134728</v>
      </c>
      <c r="J53" s="28">
        <v>0.25261324041811845</v>
      </c>
      <c r="K53" s="28">
        <v>2.9036004645760744E-2</v>
      </c>
      <c r="L53" s="28">
        <v>7.4912891986062713E-2</v>
      </c>
      <c r="M53" s="28">
        <v>1.9744483159117306E-2</v>
      </c>
      <c r="N53" s="28">
        <v>7.7816492450638791E-2</v>
      </c>
      <c r="O53" s="28">
        <v>0.22822299651567945</v>
      </c>
      <c r="P53" s="28">
        <v>4.2392566782810684E-2</v>
      </c>
      <c r="Q53" s="28">
        <v>0.20557491289198607</v>
      </c>
      <c r="R53" s="28">
        <v>0.10801393728222997</v>
      </c>
      <c r="S53" s="28">
        <v>5.8072009291521487E-3</v>
      </c>
      <c r="T53" s="28">
        <v>5.0522648083623695E-2</v>
      </c>
    </row>
    <row r="54" spans="1:20" ht="15" customHeight="1">
      <c r="A54" s="57"/>
      <c r="B54" s="25"/>
      <c r="C54" s="59" t="s">
        <v>231</v>
      </c>
      <c r="D54" s="29">
        <v>816</v>
      </c>
      <c r="E54" s="30">
        <v>152</v>
      </c>
      <c r="F54" s="31">
        <v>93</v>
      </c>
      <c r="G54" s="31">
        <v>29</v>
      </c>
      <c r="H54" s="31">
        <v>43</v>
      </c>
      <c r="I54" s="31">
        <v>124</v>
      </c>
      <c r="J54" s="31">
        <v>208</v>
      </c>
      <c r="K54" s="31">
        <v>38</v>
      </c>
      <c r="L54" s="31">
        <v>69</v>
      </c>
      <c r="M54" s="31">
        <v>19</v>
      </c>
      <c r="N54" s="31">
        <v>68</v>
      </c>
      <c r="O54" s="31">
        <v>170</v>
      </c>
      <c r="P54" s="31">
        <v>49</v>
      </c>
      <c r="Q54" s="31">
        <v>203</v>
      </c>
      <c r="R54" s="31">
        <v>86</v>
      </c>
      <c r="S54" s="31">
        <v>40</v>
      </c>
      <c r="T54" s="31">
        <v>47</v>
      </c>
    </row>
    <row r="55" spans="1:20" ht="15" customHeight="1">
      <c r="A55" s="57"/>
      <c r="B55" s="25"/>
      <c r="C55" s="60"/>
      <c r="D55" s="32">
        <v>1</v>
      </c>
      <c r="E55" s="27">
        <v>0.18627450980392157</v>
      </c>
      <c r="F55" s="28">
        <v>0.11397058823529412</v>
      </c>
      <c r="G55" s="28">
        <v>3.5539215686274508E-2</v>
      </c>
      <c r="H55" s="28">
        <v>5.2696078431372549E-2</v>
      </c>
      <c r="I55" s="28">
        <v>0.15196078431372548</v>
      </c>
      <c r="J55" s="28">
        <v>0.25490196078431371</v>
      </c>
      <c r="K55" s="28">
        <v>4.6568627450980393E-2</v>
      </c>
      <c r="L55" s="28">
        <v>8.455882352941177E-2</v>
      </c>
      <c r="M55" s="28">
        <v>2.3284313725490197E-2</v>
      </c>
      <c r="N55" s="28">
        <v>8.3333333333333329E-2</v>
      </c>
      <c r="O55" s="28">
        <v>0.20833333333333334</v>
      </c>
      <c r="P55" s="28">
        <v>6.0049019607843139E-2</v>
      </c>
      <c r="Q55" s="28">
        <v>0.24877450980392157</v>
      </c>
      <c r="R55" s="28">
        <v>0.1053921568627451</v>
      </c>
      <c r="S55" s="28">
        <v>4.9019607843137254E-2</v>
      </c>
      <c r="T55" s="28">
        <v>5.7598039215686271E-2</v>
      </c>
    </row>
    <row r="56" spans="1:20" ht="15" customHeight="1">
      <c r="A56" s="57"/>
      <c r="B56" s="25"/>
      <c r="C56" s="59" t="s">
        <v>8</v>
      </c>
      <c r="D56" s="29">
        <v>1095</v>
      </c>
      <c r="E56" s="30">
        <v>227</v>
      </c>
      <c r="F56" s="31">
        <v>123</v>
      </c>
      <c r="G56" s="31">
        <v>52</v>
      </c>
      <c r="H56" s="31">
        <v>41</v>
      </c>
      <c r="I56" s="31">
        <v>138</v>
      </c>
      <c r="J56" s="31">
        <v>264</v>
      </c>
      <c r="K56" s="31">
        <v>32</v>
      </c>
      <c r="L56" s="31">
        <v>86</v>
      </c>
      <c r="M56" s="31">
        <v>17</v>
      </c>
      <c r="N56" s="31">
        <v>101</v>
      </c>
      <c r="O56" s="31">
        <v>269</v>
      </c>
      <c r="P56" s="31">
        <v>65</v>
      </c>
      <c r="Q56" s="31">
        <v>226</v>
      </c>
      <c r="R56" s="31">
        <v>139</v>
      </c>
      <c r="S56" s="31">
        <v>2</v>
      </c>
      <c r="T56" s="31">
        <v>96</v>
      </c>
    </row>
    <row r="57" spans="1:20" ht="15" customHeight="1">
      <c r="A57" s="57"/>
      <c r="B57" s="25"/>
      <c r="C57" s="60"/>
      <c r="D57" s="32">
        <v>1</v>
      </c>
      <c r="E57" s="27">
        <v>0.20730593607305936</v>
      </c>
      <c r="F57" s="28">
        <v>0.11232876712328767</v>
      </c>
      <c r="G57" s="28">
        <v>4.7488584474885846E-2</v>
      </c>
      <c r="H57" s="28">
        <v>3.744292237442922E-2</v>
      </c>
      <c r="I57" s="28">
        <v>0.12602739726027398</v>
      </c>
      <c r="J57" s="28">
        <v>0.24109589041095891</v>
      </c>
      <c r="K57" s="28">
        <v>2.9223744292237442E-2</v>
      </c>
      <c r="L57" s="28">
        <v>7.8538812785388129E-2</v>
      </c>
      <c r="M57" s="28">
        <v>1.5525114155251141E-2</v>
      </c>
      <c r="N57" s="28">
        <v>9.223744292237443E-2</v>
      </c>
      <c r="O57" s="28">
        <v>0.24566210045662101</v>
      </c>
      <c r="P57" s="28">
        <v>5.9360730593607303E-2</v>
      </c>
      <c r="Q57" s="28">
        <v>0.20639269406392693</v>
      </c>
      <c r="R57" s="28">
        <v>0.12694063926940638</v>
      </c>
      <c r="S57" s="28">
        <v>1.8264840182648401E-3</v>
      </c>
      <c r="T57" s="28">
        <v>8.7671232876712329E-2</v>
      </c>
    </row>
    <row r="58" spans="1:20" ht="15" customHeight="1">
      <c r="A58" s="57"/>
      <c r="B58" s="25"/>
      <c r="C58" s="59" t="s">
        <v>232</v>
      </c>
      <c r="D58" s="29">
        <v>1820</v>
      </c>
      <c r="E58" s="30">
        <v>383</v>
      </c>
      <c r="F58" s="31">
        <v>209</v>
      </c>
      <c r="G58" s="31">
        <v>88</v>
      </c>
      <c r="H58" s="31">
        <v>89</v>
      </c>
      <c r="I58" s="31">
        <v>189</v>
      </c>
      <c r="J58" s="31">
        <v>466</v>
      </c>
      <c r="K58" s="31">
        <v>75</v>
      </c>
      <c r="L58" s="31">
        <v>154</v>
      </c>
      <c r="M58" s="31">
        <v>48</v>
      </c>
      <c r="N58" s="31">
        <v>139</v>
      </c>
      <c r="O58" s="31">
        <v>415</v>
      </c>
      <c r="P58" s="31">
        <v>120</v>
      </c>
      <c r="Q58" s="31">
        <v>389</v>
      </c>
      <c r="R58" s="31">
        <v>212</v>
      </c>
      <c r="S58" s="31">
        <v>9</v>
      </c>
      <c r="T58" s="31">
        <v>140</v>
      </c>
    </row>
    <row r="59" spans="1:20" ht="15" customHeight="1">
      <c r="A59" s="57"/>
      <c r="B59" s="25"/>
      <c r="C59" s="60"/>
      <c r="D59" s="32">
        <v>1</v>
      </c>
      <c r="E59" s="27">
        <v>0.21043956043956044</v>
      </c>
      <c r="F59" s="28">
        <v>0.11483516483516483</v>
      </c>
      <c r="G59" s="28">
        <v>4.8351648351648353E-2</v>
      </c>
      <c r="H59" s="28">
        <v>4.8901098901098901E-2</v>
      </c>
      <c r="I59" s="28">
        <v>0.10384615384615385</v>
      </c>
      <c r="J59" s="28">
        <v>0.25604395604395602</v>
      </c>
      <c r="K59" s="28">
        <v>4.1208791208791208E-2</v>
      </c>
      <c r="L59" s="28">
        <v>8.461538461538462E-2</v>
      </c>
      <c r="M59" s="28">
        <v>2.6373626373626374E-2</v>
      </c>
      <c r="N59" s="28">
        <v>7.637362637362638E-2</v>
      </c>
      <c r="O59" s="28">
        <v>0.22802197802197802</v>
      </c>
      <c r="P59" s="28">
        <v>6.5934065934065936E-2</v>
      </c>
      <c r="Q59" s="28">
        <v>0.21373626373626373</v>
      </c>
      <c r="R59" s="28">
        <v>0.11648351648351649</v>
      </c>
      <c r="S59" s="28">
        <v>4.9450549450549448E-3</v>
      </c>
      <c r="T59" s="28">
        <v>7.6923076923076927E-2</v>
      </c>
    </row>
    <row r="60" spans="1:20" ht="15" customHeight="1">
      <c r="A60" s="57"/>
      <c r="B60" s="25"/>
      <c r="C60" s="59" t="s">
        <v>14</v>
      </c>
      <c r="D60" s="29">
        <v>1064</v>
      </c>
      <c r="E60" s="30">
        <v>320</v>
      </c>
      <c r="F60" s="31">
        <v>134</v>
      </c>
      <c r="G60" s="31">
        <v>51</v>
      </c>
      <c r="H60" s="31">
        <v>58</v>
      </c>
      <c r="I60" s="31">
        <v>144</v>
      </c>
      <c r="J60" s="31">
        <v>260</v>
      </c>
      <c r="K60" s="31">
        <v>45</v>
      </c>
      <c r="L60" s="31">
        <v>112</v>
      </c>
      <c r="M60" s="31">
        <v>26</v>
      </c>
      <c r="N60" s="31">
        <v>61</v>
      </c>
      <c r="O60" s="31">
        <v>235</v>
      </c>
      <c r="P60" s="31">
        <v>36</v>
      </c>
      <c r="Q60" s="31">
        <v>135</v>
      </c>
      <c r="R60" s="31">
        <v>140</v>
      </c>
      <c r="S60" s="31">
        <v>8</v>
      </c>
      <c r="T60" s="31">
        <v>48</v>
      </c>
    </row>
    <row r="61" spans="1:20" ht="15" customHeight="1">
      <c r="A61" s="57"/>
      <c r="B61" s="25"/>
      <c r="C61" s="60"/>
      <c r="D61" s="32">
        <v>1</v>
      </c>
      <c r="E61" s="27">
        <v>0.3007518796992481</v>
      </c>
      <c r="F61" s="28">
        <v>0.12593984962406016</v>
      </c>
      <c r="G61" s="28">
        <v>4.7932330827067667E-2</v>
      </c>
      <c r="H61" s="28">
        <v>5.4511278195488719E-2</v>
      </c>
      <c r="I61" s="28">
        <v>0.13533834586466165</v>
      </c>
      <c r="J61" s="28">
        <v>0.24436090225563908</v>
      </c>
      <c r="K61" s="28">
        <v>4.2293233082706765E-2</v>
      </c>
      <c r="L61" s="28">
        <v>0.10526315789473684</v>
      </c>
      <c r="M61" s="28">
        <v>2.4436090225563908E-2</v>
      </c>
      <c r="N61" s="28">
        <v>5.733082706766917E-2</v>
      </c>
      <c r="O61" s="28">
        <v>0.22086466165413535</v>
      </c>
      <c r="P61" s="28">
        <v>3.3834586466165412E-2</v>
      </c>
      <c r="Q61" s="28">
        <v>0.12687969924812031</v>
      </c>
      <c r="R61" s="28">
        <v>0.13157894736842105</v>
      </c>
      <c r="S61" s="28">
        <v>7.5187969924812026E-3</v>
      </c>
      <c r="T61" s="28">
        <v>4.5112781954887216E-2</v>
      </c>
    </row>
    <row r="62" spans="1:20" ht="15" customHeight="1">
      <c r="A62" s="57"/>
      <c r="B62" s="25"/>
      <c r="C62" s="59" t="s">
        <v>5</v>
      </c>
      <c r="D62" s="29">
        <v>2039</v>
      </c>
      <c r="E62" s="30">
        <v>453</v>
      </c>
      <c r="F62" s="31">
        <v>257</v>
      </c>
      <c r="G62" s="31">
        <v>71</v>
      </c>
      <c r="H62" s="31">
        <v>90</v>
      </c>
      <c r="I62" s="31">
        <v>256</v>
      </c>
      <c r="J62" s="31">
        <v>498</v>
      </c>
      <c r="K62" s="31">
        <v>92</v>
      </c>
      <c r="L62" s="31">
        <v>171</v>
      </c>
      <c r="M62" s="31">
        <v>32</v>
      </c>
      <c r="N62" s="31">
        <v>128</v>
      </c>
      <c r="O62" s="31">
        <v>493</v>
      </c>
      <c r="P62" s="31">
        <v>74</v>
      </c>
      <c r="Q62" s="31">
        <v>330</v>
      </c>
      <c r="R62" s="31">
        <v>223</v>
      </c>
      <c r="S62" s="31">
        <v>24</v>
      </c>
      <c r="T62" s="31">
        <v>117</v>
      </c>
    </row>
    <row r="63" spans="1:20" ht="15" customHeight="1">
      <c r="A63" s="57"/>
      <c r="B63" s="25"/>
      <c r="C63" s="60"/>
      <c r="D63" s="32">
        <v>1</v>
      </c>
      <c r="E63" s="27">
        <v>0.22216772927905837</v>
      </c>
      <c r="F63" s="28">
        <v>0.12604217753800884</v>
      </c>
      <c r="G63" s="28">
        <v>3.4820990681706722E-2</v>
      </c>
      <c r="H63" s="28">
        <v>4.413928396272683E-2</v>
      </c>
      <c r="I63" s="28">
        <v>0.12555174104953409</v>
      </c>
      <c r="J63" s="28">
        <v>0.24423737126042178</v>
      </c>
      <c r="K63" s="28">
        <v>4.5120156939676311E-2</v>
      </c>
      <c r="L63" s="28">
        <v>8.3864639529180968E-2</v>
      </c>
      <c r="M63" s="28">
        <v>1.5693967631191762E-2</v>
      </c>
      <c r="N63" s="28">
        <v>6.2775870524767047E-2</v>
      </c>
      <c r="O63" s="28">
        <v>0.24178518881804806</v>
      </c>
      <c r="P63" s="28">
        <v>3.6292300147130946E-2</v>
      </c>
      <c r="Q63" s="28">
        <v>0.16184404119666504</v>
      </c>
      <c r="R63" s="28">
        <v>0.10936733692986758</v>
      </c>
      <c r="S63" s="28">
        <v>1.1770475723393821E-2</v>
      </c>
      <c r="T63" s="28">
        <v>5.7381069151544874E-2</v>
      </c>
    </row>
    <row r="64" spans="1:20" ht="15" customHeight="1">
      <c r="A64" s="57"/>
      <c r="B64" s="25"/>
      <c r="C64" s="59" t="s">
        <v>11</v>
      </c>
      <c r="D64" s="29">
        <v>1039</v>
      </c>
      <c r="E64" s="30">
        <v>252</v>
      </c>
      <c r="F64" s="31">
        <v>94</v>
      </c>
      <c r="G64" s="31">
        <v>33</v>
      </c>
      <c r="H64" s="31">
        <v>60</v>
      </c>
      <c r="I64" s="31">
        <v>116</v>
      </c>
      <c r="J64" s="31">
        <v>246</v>
      </c>
      <c r="K64" s="31">
        <v>51</v>
      </c>
      <c r="L64" s="31">
        <v>65</v>
      </c>
      <c r="M64" s="31">
        <v>18</v>
      </c>
      <c r="N64" s="31">
        <v>72</v>
      </c>
      <c r="O64" s="31">
        <v>207</v>
      </c>
      <c r="P64" s="31">
        <v>44</v>
      </c>
      <c r="Q64" s="31">
        <v>221</v>
      </c>
      <c r="R64" s="31">
        <v>114</v>
      </c>
      <c r="S64" s="31">
        <v>5</v>
      </c>
      <c r="T64" s="31">
        <v>73</v>
      </c>
    </row>
    <row r="65" spans="1:20" ht="15" customHeight="1">
      <c r="A65" s="57"/>
      <c r="B65" s="25"/>
      <c r="C65" s="60"/>
      <c r="D65" s="32">
        <v>1</v>
      </c>
      <c r="E65" s="27">
        <v>0.24254090471607315</v>
      </c>
      <c r="F65" s="28">
        <v>9.0471607314725699E-2</v>
      </c>
      <c r="G65" s="28">
        <v>3.1761308950914342E-2</v>
      </c>
      <c r="H65" s="28">
        <v>5.7747834456207889E-2</v>
      </c>
      <c r="I65" s="28">
        <v>0.11164581328200192</v>
      </c>
      <c r="J65" s="28">
        <v>0.23676612127045235</v>
      </c>
      <c r="K65" s="28">
        <v>4.9085659287776709E-2</v>
      </c>
      <c r="L65" s="28">
        <v>6.2560153994225223E-2</v>
      </c>
      <c r="M65" s="28">
        <v>1.7324350336862367E-2</v>
      </c>
      <c r="N65" s="28">
        <v>6.9297401347449467E-2</v>
      </c>
      <c r="O65" s="28">
        <v>0.19923002887391722</v>
      </c>
      <c r="P65" s="28">
        <v>4.2348411934552452E-2</v>
      </c>
      <c r="Q65" s="28">
        <v>0.21270452358036573</v>
      </c>
      <c r="R65" s="28">
        <v>0.109720885466795</v>
      </c>
      <c r="S65" s="28">
        <v>4.8123195380173241E-3</v>
      </c>
      <c r="T65" s="28">
        <v>7.0259865255052942E-2</v>
      </c>
    </row>
    <row r="66" spans="1:20" ht="15" customHeight="1">
      <c r="A66" s="57"/>
      <c r="B66" s="25"/>
      <c r="C66" s="59" t="s">
        <v>18</v>
      </c>
      <c r="D66" s="29">
        <v>2324</v>
      </c>
      <c r="E66" s="30">
        <v>481</v>
      </c>
      <c r="F66" s="31">
        <v>201</v>
      </c>
      <c r="G66" s="31">
        <v>60</v>
      </c>
      <c r="H66" s="31">
        <v>100</v>
      </c>
      <c r="I66" s="31">
        <v>245</v>
      </c>
      <c r="J66" s="31">
        <v>667</v>
      </c>
      <c r="K66" s="31">
        <v>85</v>
      </c>
      <c r="L66" s="31">
        <v>155</v>
      </c>
      <c r="M66" s="31">
        <v>40</v>
      </c>
      <c r="N66" s="31">
        <v>198</v>
      </c>
      <c r="O66" s="31">
        <v>533</v>
      </c>
      <c r="P66" s="31">
        <v>59</v>
      </c>
      <c r="Q66" s="31">
        <v>491</v>
      </c>
      <c r="R66" s="31">
        <v>306</v>
      </c>
      <c r="S66" s="31">
        <v>35</v>
      </c>
      <c r="T66" s="31">
        <v>111</v>
      </c>
    </row>
    <row r="67" spans="1:20" ht="15" customHeight="1">
      <c r="A67" s="57"/>
      <c r="B67" s="43"/>
      <c r="C67" s="61"/>
      <c r="D67" s="44">
        <v>1</v>
      </c>
      <c r="E67" s="45">
        <v>0.20697074010327021</v>
      </c>
      <c r="F67" s="46">
        <v>8.6488812392426853E-2</v>
      </c>
      <c r="G67" s="46">
        <v>2.5817555938037865E-2</v>
      </c>
      <c r="H67" s="46">
        <v>4.3029259896729774E-2</v>
      </c>
      <c r="I67" s="46">
        <v>0.10542168674698796</v>
      </c>
      <c r="J67" s="46">
        <v>0.2870051635111876</v>
      </c>
      <c r="K67" s="46">
        <v>3.6574870912220309E-2</v>
      </c>
      <c r="L67" s="46">
        <v>6.6695352839931152E-2</v>
      </c>
      <c r="M67" s="46">
        <v>1.7211703958691909E-2</v>
      </c>
      <c r="N67" s="46">
        <v>8.5197934595524952E-2</v>
      </c>
      <c r="O67" s="46">
        <v>0.22934595524956972</v>
      </c>
      <c r="P67" s="46">
        <v>2.5387263339070567E-2</v>
      </c>
      <c r="Q67" s="46">
        <v>0.21127366609294321</v>
      </c>
      <c r="R67" s="46">
        <v>0.13166953528399311</v>
      </c>
      <c r="S67" s="46">
        <v>1.5060240963855422E-2</v>
      </c>
      <c r="T67" s="46">
        <v>4.7762478485370054E-2</v>
      </c>
    </row>
    <row r="68" spans="1:20" ht="15" customHeight="1">
      <c r="A68" s="57"/>
      <c r="B68" s="25" t="s">
        <v>206</v>
      </c>
      <c r="C68" s="67" t="s">
        <v>233</v>
      </c>
      <c r="D68" s="22">
        <v>2222</v>
      </c>
      <c r="E68" s="23">
        <v>351</v>
      </c>
      <c r="F68" s="24">
        <v>275</v>
      </c>
      <c r="G68" s="24">
        <v>104</v>
      </c>
      <c r="H68" s="24">
        <v>136</v>
      </c>
      <c r="I68" s="24">
        <v>407</v>
      </c>
      <c r="J68" s="24">
        <v>153</v>
      </c>
      <c r="K68" s="24">
        <v>38</v>
      </c>
      <c r="L68" s="24">
        <v>144</v>
      </c>
      <c r="M68" s="24">
        <v>26</v>
      </c>
      <c r="N68" s="24">
        <v>189</v>
      </c>
      <c r="O68" s="24">
        <v>543</v>
      </c>
      <c r="P68" s="24">
        <v>136</v>
      </c>
      <c r="Q68" s="24">
        <v>409</v>
      </c>
      <c r="R68" s="24">
        <v>310</v>
      </c>
      <c r="S68" s="24">
        <v>23</v>
      </c>
      <c r="T68" s="24">
        <v>194</v>
      </c>
    </row>
    <row r="69" spans="1:20" ht="15" customHeight="1">
      <c r="A69" s="57"/>
      <c r="B69" s="25"/>
      <c r="C69" s="60"/>
      <c r="D69" s="32">
        <v>1</v>
      </c>
      <c r="E69" s="27">
        <v>0.15796579657965795</v>
      </c>
      <c r="F69" s="28">
        <v>0.12376237623762376</v>
      </c>
      <c r="G69" s="28">
        <v>4.6804680468046804E-2</v>
      </c>
      <c r="H69" s="28">
        <v>6.1206120612061203E-2</v>
      </c>
      <c r="I69" s="28">
        <v>0.18316831683168316</v>
      </c>
      <c r="J69" s="28">
        <v>6.8856885688568861E-2</v>
      </c>
      <c r="K69" s="28">
        <v>1.7101710171017102E-2</v>
      </c>
      <c r="L69" s="28">
        <v>6.480648064806481E-2</v>
      </c>
      <c r="M69" s="28">
        <v>1.1701170117011701E-2</v>
      </c>
      <c r="N69" s="28">
        <v>8.5058505850585053E-2</v>
      </c>
      <c r="O69" s="28">
        <v>0.24437443744374437</v>
      </c>
      <c r="P69" s="28">
        <v>6.1206120612061203E-2</v>
      </c>
      <c r="Q69" s="28">
        <v>0.18406840684068407</v>
      </c>
      <c r="R69" s="28">
        <v>0.1395139513951395</v>
      </c>
      <c r="S69" s="28">
        <v>1.0351035103510351E-2</v>
      </c>
      <c r="T69" s="28">
        <v>8.7308730873087312E-2</v>
      </c>
    </row>
    <row r="70" spans="1:20" ht="15" customHeight="1">
      <c r="A70" s="57"/>
      <c r="B70" s="25"/>
      <c r="C70" s="59" t="s">
        <v>234</v>
      </c>
      <c r="D70" s="29">
        <v>2469</v>
      </c>
      <c r="E70" s="30">
        <v>459</v>
      </c>
      <c r="F70" s="31">
        <v>304</v>
      </c>
      <c r="G70" s="31">
        <v>105</v>
      </c>
      <c r="H70" s="31">
        <v>120</v>
      </c>
      <c r="I70" s="31">
        <v>481</v>
      </c>
      <c r="J70" s="31">
        <v>96</v>
      </c>
      <c r="K70" s="31">
        <v>61</v>
      </c>
      <c r="L70" s="31">
        <v>180</v>
      </c>
      <c r="M70" s="31">
        <v>62</v>
      </c>
      <c r="N70" s="31">
        <v>212</v>
      </c>
      <c r="O70" s="31">
        <v>674</v>
      </c>
      <c r="P70" s="31">
        <v>174</v>
      </c>
      <c r="Q70" s="31">
        <v>534</v>
      </c>
      <c r="R70" s="31">
        <v>347</v>
      </c>
      <c r="S70" s="31">
        <v>28</v>
      </c>
      <c r="T70" s="31">
        <v>174</v>
      </c>
    </row>
    <row r="71" spans="1:20" ht="15" customHeight="1">
      <c r="A71" s="57"/>
      <c r="B71" s="25"/>
      <c r="C71" s="60"/>
      <c r="D71" s="32">
        <v>1</v>
      </c>
      <c r="E71" s="27">
        <v>0.18590522478736329</v>
      </c>
      <c r="F71" s="28">
        <v>0.12312677197245848</v>
      </c>
      <c r="G71" s="28">
        <v>4.25273390036452E-2</v>
      </c>
      <c r="H71" s="28">
        <v>4.8602673147023087E-2</v>
      </c>
      <c r="I71" s="28">
        <v>0.19481571486431754</v>
      </c>
      <c r="J71" s="28">
        <v>3.8882138517618466E-2</v>
      </c>
      <c r="K71" s="28">
        <v>2.4706358849736737E-2</v>
      </c>
      <c r="L71" s="28">
        <v>7.2904009720534624E-2</v>
      </c>
      <c r="M71" s="28">
        <v>2.5111381125961927E-2</v>
      </c>
      <c r="N71" s="28">
        <v>8.5864722559740786E-2</v>
      </c>
      <c r="O71" s="28">
        <v>0.27298501417577969</v>
      </c>
      <c r="P71" s="28">
        <v>7.0473876063183477E-2</v>
      </c>
      <c r="Q71" s="28">
        <v>0.21628189550425272</v>
      </c>
      <c r="R71" s="28">
        <v>0.14054272985014177</v>
      </c>
      <c r="S71" s="28">
        <v>1.1340623734305387E-2</v>
      </c>
      <c r="T71" s="28">
        <v>7.0473876063183477E-2</v>
      </c>
    </row>
    <row r="72" spans="1:20" ht="15" customHeight="1">
      <c r="A72" s="57"/>
      <c r="B72" s="25"/>
      <c r="C72" s="59" t="s">
        <v>235</v>
      </c>
      <c r="D72" s="29">
        <v>3491</v>
      </c>
      <c r="E72" s="30">
        <v>704</v>
      </c>
      <c r="F72" s="31">
        <v>370</v>
      </c>
      <c r="G72" s="31">
        <v>147</v>
      </c>
      <c r="H72" s="31">
        <v>137</v>
      </c>
      <c r="I72" s="31">
        <v>327</v>
      </c>
      <c r="J72" s="31">
        <v>1273</v>
      </c>
      <c r="K72" s="31">
        <v>100</v>
      </c>
      <c r="L72" s="31">
        <v>302</v>
      </c>
      <c r="M72" s="31">
        <v>54</v>
      </c>
      <c r="N72" s="31">
        <v>241</v>
      </c>
      <c r="O72" s="31">
        <v>682</v>
      </c>
      <c r="P72" s="31">
        <v>113</v>
      </c>
      <c r="Q72" s="31">
        <v>691</v>
      </c>
      <c r="R72" s="31">
        <v>361</v>
      </c>
      <c r="S72" s="31">
        <v>35</v>
      </c>
      <c r="T72" s="31">
        <v>224</v>
      </c>
    </row>
    <row r="73" spans="1:20" ht="15" customHeight="1">
      <c r="A73" s="57"/>
      <c r="B73" s="25"/>
      <c r="C73" s="60"/>
      <c r="D73" s="32">
        <v>1</v>
      </c>
      <c r="E73" s="27">
        <v>0.20166141506731597</v>
      </c>
      <c r="F73" s="28">
        <v>0.10598682325981094</v>
      </c>
      <c r="G73" s="28">
        <v>4.210827843024921E-2</v>
      </c>
      <c r="H73" s="28">
        <v>3.9243769693497563E-2</v>
      </c>
      <c r="I73" s="28">
        <v>9.3669435691778866E-2</v>
      </c>
      <c r="J73" s="28">
        <v>0.36465196218848467</v>
      </c>
      <c r="K73" s="28">
        <v>2.8645087367516472E-2</v>
      </c>
      <c r="L73" s="28">
        <v>8.6508163849899747E-2</v>
      </c>
      <c r="M73" s="28">
        <v>1.5468347178458894E-2</v>
      </c>
      <c r="N73" s="28">
        <v>6.9034660555714694E-2</v>
      </c>
      <c r="O73" s="28">
        <v>0.19535949584646234</v>
      </c>
      <c r="P73" s="28">
        <v>3.2368948725293611E-2</v>
      </c>
      <c r="Q73" s="28">
        <v>0.1979375537095388</v>
      </c>
      <c r="R73" s="28">
        <v>0.10340876539673446</v>
      </c>
      <c r="S73" s="28">
        <v>1.0025780578630765E-2</v>
      </c>
      <c r="T73" s="28">
        <v>6.4164995703236902E-2</v>
      </c>
    </row>
    <row r="74" spans="1:20" ht="15" customHeight="1">
      <c r="A74" s="57"/>
      <c r="B74" s="25"/>
      <c r="C74" s="59" t="s">
        <v>236</v>
      </c>
      <c r="D74" s="29">
        <v>2603</v>
      </c>
      <c r="E74" s="30">
        <v>620</v>
      </c>
      <c r="F74" s="31">
        <v>282</v>
      </c>
      <c r="G74" s="31">
        <v>80</v>
      </c>
      <c r="H74" s="31">
        <v>110</v>
      </c>
      <c r="I74" s="31">
        <v>245</v>
      </c>
      <c r="J74" s="31">
        <v>850</v>
      </c>
      <c r="K74" s="31">
        <v>117</v>
      </c>
      <c r="L74" s="31">
        <v>232</v>
      </c>
      <c r="M74" s="31">
        <v>61</v>
      </c>
      <c r="N74" s="31">
        <v>201</v>
      </c>
      <c r="O74" s="31">
        <v>556</v>
      </c>
      <c r="P74" s="31">
        <v>96</v>
      </c>
      <c r="Q74" s="31">
        <v>536</v>
      </c>
      <c r="R74" s="31">
        <v>291</v>
      </c>
      <c r="S74" s="31">
        <v>29</v>
      </c>
      <c r="T74" s="31">
        <v>147</v>
      </c>
    </row>
    <row r="75" spans="1:20" ht="15" customHeight="1">
      <c r="A75" s="57"/>
      <c r="B75" s="25"/>
      <c r="C75" s="60"/>
      <c r="D75" s="32">
        <v>1</v>
      </c>
      <c r="E75" s="27">
        <v>0.23818670764502498</v>
      </c>
      <c r="F75" s="28">
        <v>0.10833653476757588</v>
      </c>
      <c r="G75" s="28">
        <v>3.0733768728390318E-2</v>
      </c>
      <c r="H75" s="28">
        <v>4.2258932001536686E-2</v>
      </c>
      <c r="I75" s="28">
        <v>9.4122166730695345E-2</v>
      </c>
      <c r="J75" s="28">
        <v>0.32654629273914715</v>
      </c>
      <c r="K75" s="28">
        <v>4.4948136765270839E-2</v>
      </c>
      <c r="L75" s="28">
        <v>8.9127929312331919E-2</v>
      </c>
      <c r="M75" s="28">
        <v>2.343449865539762E-2</v>
      </c>
      <c r="N75" s="28">
        <v>7.7218593930080681E-2</v>
      </c>
      <c r="O75" s="28">
        <v>0.21359969266231271</v>
      </c>
      <c r="P75" s="28">
        <v>3.6880522474068381E-2</v>
      </c>
      <c r="Q75" s="28">
        <v>0.20591625048021514</v>
      </c>
      <c r="R75" s="28">
        <v>0.11179408374951978</v>
      </c>
      <c r="S75" s="28">
        <v>1.114099116404149E-2</v>
      </c>
      <c r="T75" s="28">
        <v>5.6473300038417211E-2</v>
      </c>
    </row>
    <row r="76" spans="1:20" ht="15" customHeight="1">
      <c r="A76" s="57"/>
      <c r="B76" s="25"/>
      <c r="C76" s="59" t="s">
        <v>237</v>
      </c>
      <c r="D76" s="29">
        <v>1531</v>
      </c>
      <c r="E76" s="30">
        <v>482</v>
      </c>
      <c r="F76" s="31">
        <v>158</v>
      </c>
      <c r="G76" s="31">
        <v>49</v>
      </c>
      <c r="H76" s="31">
        <v>81</v>
      </c>
      <c r="I76" s="31">
        <v>94</v>
      </c>
      <c r="J76" s="31">
        <v>574</v>
      </c>
      <c r="K76" s="31">
        <v>89</v>
      </c>
      <c r="L76" s="31">
        <v>132</v>
      </c>
      <c r="M76" s="31">
        <v>32</v>
      </c>
      <c r="N76" s="31">
        <v>108</v>
      </c>
      <c r="O76" s="31">
        <v>369</v>
      </c>
      <c r="P76" s="31">
        <v>56</v>
      </c>
      <c r="Q76" s="31">
        <v>285</v>
      </c>
      <c r="R76" s="31">
        <v>150</v>
      </c>
      <c r="S76" s="31">
        <v>12</v>
      </c>
      <c r="T76" s="31">
        <v>78</v>
      </c>
    </row>
    <row r="77" spans="1:20" ht="15" customHeight="1">
      <c r="A77" s="57"/>
      <c r="B77" s="25"/>
      <c r="C77" s="60"/>
      <c r="D77" s="32">
        <v>1</v>
      </c>
      <c r="E77" s="27">
        <v>0.31482691051600259</v>
      </c>
      <c r="F77" s="28">
        <v>0.10320052253429131</v>
      </c>
      <c r="G77" s="28">
        <v>3.2005225342913127E-2</v>
      </c>
      <c r="H77" s="28">
        <v>5.2906596995427824E-2</v>
      </c>
      <c r="I77" s="28">
        <v>6.1397779229261921E-2</v>
      </c>
      <c r="J77" s="28">
        <v>0.37491835401698237</v>
      </c>
      <c r="K77" s="28">
        <v>5.8131939908556501E-2</v>
      </c>
      <c r="L77" s="28">
        <v>8.6218158066623127E-2</v>
      </c>
      <c r="M77" s="28">
        <v>2.0901371652514697E-2</v>
      </c>
      <c r="N77" s="28">
        <v>7.0542129327237094E-2</v>
      </c>
      <c r="O77" s="28">
        <v>0.24101894186806008</v>
      </c>
      <c r="P77" s="28">
        <v>3.6577400391900716E-2</v>
      </c>
      <c r="Q77" s="28">
        <v>0.18615284128020901</v>
      </c>
      <c r="R77" s="28">
        <v>9.7975179621162645E-2</v>
      </c>
      <c r="S77" s="28">
        <v>7.8380143696930114E-3</v>
      </c>
      <c r="T77" s="28">
        <v>5.0947093403004573E-2</v>
      </c>
    </row>
    <row r="78" spans="1:20" ht="15" customHeight="1">
      <c r="A78" s="57"/>
      <c r="B78" s="25"/>
      <c r="C78" s="59" t="s">
        <v>238</v>
      </c>
      <c r="D78" s="29">
        <v>1250</v>
      </c>
      <c r="E78" s="30">
        <v>378</v>
      </c>
      <c r="F78" s="31">
        <v>122</v>
      </c>
      <c r="G78" s="31">
        <v>48</v>
      </c>
      <c r="H78" s="31">
        <v>61</v>
      </c>
      <c r="I78" s="31">
        <v>79</v>
      </c>
      <c r="J78" s="31">
        <v>438</v>
      </c>
      <c r="K78" s="31">
        <v>72</v>
      </c>
      <c r="L78" s="31">
        <v>102</v>
      </c>
      <c r="M78" s="31">
        <v>26</v>
      </c>
      <c r="N78" s="31">
        <v>76</v>
      </c>
      <c r="O78" s="31">
        <v>292</v>
      </c>
      <c r="P78" s="31">
        <v>46</v>
      </c>
      <c r="Q78" s="31">
        <v>226</v>
      </c>
      <c r="R78" s="31">
        <v>142</v>
      </c>
      <c r="S78" s="31">
        <v>11</v>
      </c>
      <c r="T78" s="31">
        <v>72</v>
      </c>
    </row>
    <row r="79" spans="1:20" ht="15" customHeight="1">
      <c r="A79" s="57"/>
      <c r="B79" s="25"/>
      <c r="C79" s="60"/>
      <c r="D79" s="32">
        <v>1</v>
      </c>
      <c r="E79" s="27">
        <v>0.3024</v>
      </c>
      <c r="F79" s="28">
        <v>9.7600000000000006E-2</v>
      </c>
      <c r="G79" s="28">
        <v>3.8399999999999997E-2</v>
      </c>
      <c r="H79" s="28">
        <v>4.8800000000000003E-2</v>
      </c>
      <c r="I79" s="28">
        <v>6.3200000000000006E-2</v>
      </c>
      <c r="J79" s="28">
        <v>0.35039999999999999</v>
      </c>
      <c r="K79" s="28">
        <v>5.7599999999999998E-2</v>
      </c>
      <c r="L79" s="28">
        <v>8.1600000000000006E-2</v>
      </c>
      <c r="M79" s="28">
        <v>2.0799999999999999E-2</v>
      </c>
      <c r="N79" s="28">
        <v>6.08E-2</v>
      </c>
      <c r="O79" s="28">
        <v>0.2336</v>
      </c>
      <c r="P79" s="28">
        <v>3.6799999999999999E-2</v>
      </c>
      <c r="Q79" s="28">
        <v>0.18079999999999999</v>
      </c>
      <c r="R79" s="28">
        <v>0.11360000000000001</v>
      </c>
      <c r="S79" s="28">
        <v>8.8000000000000005E-3</v>
      </c>
      <c r="T79" s="28">
        <v>5.7599999999999998E-2</v>
      </c>
    </row>
    <row r="80" spans="1:20" ht="15" customHeight="1">
      <c r="A80" s="57"/>
      <c r="B80" s="25"/>
      <c r="C80" s="59" t="s">
        <v>239</v>
      </c>
      <c r="D80" s="29">
        <v>648</v>
      </c>
      <c r="E80" s="30">
        <v>228</v>
      </c>
      <c r="F80" s="31">
        <v>46</v>
      </c>
      <c r="G80" s="31">
        <v>19</v>
      </c>
      <c r="H80" s="31">
        <v>31</v>
      </c>
      <c r="I80" s="31">
        <v>43</v>
      </c>
      <c r="J80" s="31">
        <v>236</v>
      </c>
      <c r="K80" s="31">
        <v>67</v>
      </c>
      <c r="L80" s="31">
        <v>40</v>
      </c>
      <c r="M80" s="31">
        <v>14</v>
      </c>
      <c r="N80" s="31">
        <v>39</v>
      </c>
      <c r="O80" s="31">
        <v>122</v>
      </c>
      <c r="P80" s="31">
        <v>25</v>
      </c>
      <c r="Q80" s="31">
        <v>126</v>
      </c>
      <c r="R80" s="31">
        <v>84</v>
      </c>
      <c r="S80" s="31">
        <v>3</v>
      </c>
      <c r="T80" s="31">
        <v>30</v>
      </c>
    </row>
    <row r="81" spans="1:20" ht="15" customHeight="1">
      <c r="A81" s="57"/>
      <c r="B81" s="25"/>
      <c r="C81" s="60"/>
      <c r="D81" s="32">
        <v>1</v>
      </c>
      <c r="E81" s="27">
        <v>0.35185185185185186</v>
      </c>
      <c r="F81" s="28">
        <v>7.098765432098765E-2</v>
      </c>
      <c r="G81" s="28">
        <v>2.9320987654320986E-2</v>
      </c>
      <c r="H81" s="28">
        <v>4.7839506172839504E-2</v>
      </c>
      <c r="I81" s="28">
        <v>6.6358024691358028E-2</v>
      </c>
      <c r="J81" s="28">
        <v>0.36419753086419754</v>
      </c>
      <c r="K81" s="28">
        <v>0.10339506172839506</v>
      </c>
      <c r="L81" s="28">
        <v>6.1728395061728392E-2</v>
      </c>
      <c r="M81" s="28">
        <v>2.1604938271604937E-2</v>
      </c>
      <c r="N81" s="28">
        <v>6.0185185185185182E-2</v>
      </c>
      <c r="O81" s="28">
        <v>0.18827160493827161</v>
      </c>
      <c r="P81" s="28">
        <v>3.8580246913580245E-2</v>
      </c>
      <c r="Q81" s="28">
        <v>0.19444444444444445</v>
      </c>
      <c r="R81" s="28">
        <v>0.12962962962962962</v>
      </c>
      <c r="S81" s="28">
        <v>4.6296296296296294E-3</v>
      </c>
      <c r="T81" s="28">
        <v>4.6296296296296294E-2</v>
      </c>
    </row>
    <row r="82" spans="1:2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</row>
    <row r="83" spans="1:20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</row>
    <row r="84" spans="1:20" ht="15" customHeight="1">
      <c r="A84" s="57"/>
      <c r="B84" s="25" t="s">
        <v>240</v>
      </c>
      <c r="C84" s="67" t="s">
        <v>241</v>
      </c>
      <c r="D84" s="22">
        <v>3434</v>
      </c>
      <c r="E84" s="23">
        <v>680</v>
      </c>
      <c r="F84" s="24">
        <v>386</v>
      </c>
      <c r="G84" s="24">
        <v>172</v>
      </c>
      <c r="H84" s="24">
        <v>208</v>
      </c>
      <c r="I84" s="24">
        <v>654</v>
      </c>
      <c r="J84" s="24">
        <v>49</v>
      </c>
      <c r="K84" s="24">
        <v>100</v>
      </c>
      <c r="L84" s="24">
        <v>250</v>
      </c>
      <c r="M84" s="24">
        <v>93</v>
      </c>
      <c r="N84" s="24">
        <v>250</v>
      </c>
      <c r="O84" s="24">
        <v>871</v>
      </c>
      <c r="P84" s="24">
        <v>298</v>
      </c>
      <c r="Q84" s="24">
        <v>546</v>
      </c>
      <c r="R84" s="24">
        <v>509</v>
      </c>
      <c r="S84" s="24">
        <v>33</v>
      </c>
      <c r="T84" s="24">
        <v>238</v>
      </c>
    </row>
    <row r="85" spans="1:20" ht="15" customHeight="1">
      <c r="A85" s="57"/>
      <c r="B85" s="25" t="s">
        <v>242</v>
      </c>
      <c r="C85" s="60"/>
      <c r="D85" s="32">
        <v>1</v>
      </c>
      <c r="E85" s="27">
        <v>0.19801980198019803</v>
      </c>
      <c r="F85" s="28">
        <v>0.11240535818287711</v>
      </c>
      <c r="G85" s="28">
        <v>5.0087361677344205E-2</v>
      </c>
      <c r="H85" s="28">
        <v>6.0570762958648806E-2</v>
      </c>
      <c r="I85" s="28">
        <v>0.19044845661036691</v>
      </c>
      <c r="J85" s="28">
        <v>1.4269073966220151E-2</v>
      </c>
      <c r="K85" s="28">
        <v>2.9120559114735003E-2</v>
      </c>
      <c r="L85" s="28">
        <v>7.2801397786837502E-2</v>
      </c>
      <c r="M85" s="28">
        <v>2.7082119976703553E-2</v>
      </c>
      <c r="N85" s="28">
        <v>7.2801397786837502E-2</v>
      </c>
      <c r="O85" s="28">
        <v>0.2536400698893419</v>
      </c>
      <c r="P85" s="28">
        <v>8.6779266161910312E-2</v>
      </c>
      <c r="Q85" s="28">
        <v>0.15899825276645313</v>
      </c>
      <c r="R85" s="28">
        <v>0.14822364589400117</v>
      </c>
      <c r="S85" s="28">
        <v>9.6097845078625503E-3</v>
      </c>
      <c r="T85" s="28">
        <v>6.9306930693069313E-2</v>
      </c>
    </row>
    <row r="86" spans="1:20" ht="15" customHeight="1">
      <c r="A86" s="57"/>
      <c r="B86" s="25" t="s">
        <v>243</v>
      </c>
      <c r="C86" s="59" t="s">
        <v>244</v>
      </c>
      <c r="D86" s="29">
        <v>3260</v>
      </c>
      <c r="E86" s="30">
        <v>743</v>
      </c>
      <c r="F86" s="31">
        <v>418</v>
      </c>
      <c r="G86" s="31">
        <v>150</v>
      </c>
      <c r="H86" s="31">
        <v>171</v>
      </c>
      <c r="I86" s="31">
        <v>483</v>
      </c>
      <c r="J86" s="31">
        <v>221</v>
      </c>
      <c r="K86" s="31">
        <v>129</v>
      </c>
      <c r="L86" s="31">
        <v>280</v>
      </c>
      <c r="M86" s="31">
        <v>72</v>
      </c>
      <c r="N86" s="31">
        <v>283</v>
      </c>
      <c r="O86" s="31">
        <v>844</v>
      </c>
      <c r="P86" s="31">
        <v>185</v>
      </c>
      <c r="Q86" s="31">
        <v>699</v>
      </c>
      <c r="R86" s="31">
        <v>434</v>
      </c>
      <c r="S86" s="31">
        <v>40</v>
      </c>
      <c r="T86" s="31">
        <v>224</v>
      </c>
    </row>
    <row r="87" spans="1:20" ht="15" customHeight="1">
      <c r="A87" s="57"/>
      <c r="B87" s="25"/>
      <c r="C87" s="60"/>
      <c r="D87" s="32">
        <v>1</v>
      </c>
      <c r="E87" s="27">
        <v>0.22791411042944784</v>
      </c>
      <c r="F87" s="28">
        <v>0.12822085889570553</v>
      </c>
      <c r="G87" s="28">
        <v>4.6012269938650305E-2</v>
      </c>
      <c r="H87" s="28">
        <v>5.2453987730061352E-2</v>
      </c>
      <c r="I87" s="28">
        <v>0.14815950920245399</v>
      </c>
      <c r="J87" s="28">
        <v>6.7791411042944782E-2</v>
      </c>
      <c r="K87" s="28">
        <v>3.9570552147239264E-2</v>
      </c>
      <c r="L87" s="28">
        <v>8.5889570552147243E-2</v>
      </c>
      <c r="M87" s="28">
        <v>2.2085889570552148E-2</v>
      </c>
      <c r="N87" s="28">
        <v>8.6809815950920244E-2</v>
      </c>
      <c r="O87" s="28">
        <v>0.2588957055214724</v>
      </c>
      <c r="P87" s="28">
        <v>5.674846625766871E-2</v>
      </c>
      <c r="Q87" s="28">
        <v>0.21441717791411044</v>
      </c>
      <c r="R87" s="28">
        <v>0.13312883435582823</v>
      </c>
      <c r="S87" s="28">
        <v>1.2269938650306749E-2</v>
      </c>
      <c r="T87" s="28">
        <v>6.8711656441717797E-2</v>
      </c>
    </row>
    <row r="88" spans="1:20" ht="15" customHeight="1">
      <c r="A88" s="57"/>
      <c r="B88" s="25"/>
      <c r="C88" s="59" t="s">
        <v>245</v>
      </c>
      <c r="D88" s="29">
        <v>2041</v>
      </c>
      <c r="E88" s="30">
        <v>494</v>
      </c>
      <c r="F88" s="31">
        <v>250</v>
      </c>
      <c r="G88" s="31">
        <v>87</v>
      </c>
      <c r="H88" s="31">
        <v>89</v>
      </c>
      <c r="I88" s="31">
        <v>195</v>
      </c>
      <c r="J88" s="31">
        <v>533</v>
      </c>
      <c r="K88" s="31">
        <v>82</v>
      </c>
      <c r="L88" s="31">
        <v>177</v>
      </c>
      <c r="M88" s="31">
        <v>39</v>
      </c>
      <c r="N88" s="31">
        <v>178</v>
      </c>
      <c r="O88" s="31">
        <v>465</v>
      </c>
      <c r="P88" s="31">
        <v>63</v>
      </c>
      <c r="Q88" s="31">
        <v>464</v>
      </c>
      <c r="R88" s="31">
        <v>227</v>
      </c>
      <c r="S88" s="31">
        <v>28</v>
      </c>
      <c r="T88" s="31">
        <v>143</v>
      </c>
    </row>
    <row r="89" spans="1:20" ht="15" customHeight="1">
      <c r="A89" s="57"/>
      <c r="B89" s="25"/>
      <c r="C89" s="60"/>
      <c r="D89" s="32">
        <v>1</v>
      </c>
      <c r="E89" s="27">
        <v>0.24203821656050956</v>
      </c>
      <c r="F89" s="28">
        <v>0.1224889759921607</v>
      </c>
      <c r="G89" s="28">
        <v>4.2626163645271928E-2</v>
      </c>
      <c r="H89" s="28">
        <v>4.3606075453209214E-2</v>
      </c>
      <c r="I89" s="28">
        <v>9.5541401273885357E-2</v>
      </c>
      <c r="J89" s="28">
        <v>0.26114649681528662</v>
      </c>
      <c r="K89" s="28">
        <v>4.0176384125428712E-2</v>
      </c>
      <c r="L89" s="28">
        <v>8.6722195002449778E-2</v>
      </c>
      <c r="M89" s="28">
        <v>1.9108280254777069E-2</v>
      </c>
      <c r="N89" s="28">
        <v>8.7212150906418429E-2</v>
      </c>
      <c r="O89" s="28">
        <v>0.22782949534541891</v>
      </c>
      <c r="P89" s="28">
        <v>3.0867221950024497E-2</v>
      </c>
      <c r="Q89" s="28">
        <v>0.22733953944145027</v>
      </c>
      <c r="R89" s="28">
        <v>0.11121999020088193</v>
      </c>
      <c r="S89" s="28">
        <v>1.3718765311121999E-2</v>
      </c>
      <c r="T89" s="28">
        <v>7.0063694267515922E-2</v>
      </c>
    </row>
    <row r="90" spans="1:20" ht="15" customHeight="1">
      <c r="A90" s="57"/>
      <c r="B90" s="25"/>
      <c r="C90" s="59" t="s">
        <v>246</v>
      </c>
      <c r="D90" s="29">
        <v>2920</v>
      </c>
      <c r="E90" s="30">
        <v>680</v>
      </c>
      <c r="F90" s="31">
        <v>305</v>
      </c>
      <c r="G90" s="31">
        <v>78</v>
      </c>
      <c r="H90" s="31">
        <v>114</v>
      </c>
      <c r="I90" s="31">
        <v>206</v>
      </c>
      <c r="J90" s="31">
        <v>1374</v>
      </c>
      <c r="K90" s="31">
        <v>112</v>
      </c>
      <c r="L90" s="31">
        <v>237</v>
      </c>
      <c r="M90" s="31">
        <v>45</v>
      </c>
      <c r="N90" s="31">
        <v>200</v>
      </c>
      <c r="O90" s="31">
        <v>561</v>
      </c>
      <c r="P90" s="31">
        <v>57</v>
      </c>
      <c r="Q90" s="31">
        <v>603</v>
      </c>
      <c r="R90" s="31">
        <v>274</v>
      </c>
      <c r="S90" s="31">
        <v>20</v>
      </c>
      <c r="T90" s="31">
        <v>171</v>
      </c>
    </row>
    <row r="91" spans="1:20" ht="15" customHeight="1">
      <c r="A91" s="57"/>
      <c r="B91" s="25"/>
      <c r="C91" s="60"/>
      <c r="D91" s="32">
        <v>1</v>
      </c>
      <c r="E91" s="27">
        <v>0.23287671232876711</v>
      </c>
      <c r="F91" s="28">
        <v>0.10445205479452055</v>
      </c>
      <c r="G91" s="28">
        <v>2.6712328767123289E-2</v>
      </c>
      <c r="H91" s="28">
        <v>3.9041095890410958E-2</v>
      </c>
      <c r="I91" s="28">
        <v>7.0547945205479454E-2</v>
      </c>
      <c r="J91" s="28">
        <v>0.47054794520547943</v>
      </c>
      <c r="K91" s="28">
        <v>3.8356164383561646E-2</v>
      </c>
      <c r="L91" s="28">
        <v>8.1164383561643835E-2</v>
      </c>
      <c r="M91" s="28">
        <v>1.5410958904109588E-2</v>
      </c>
      <c r="N91" s="28">
        <v>6.8493150684931503E-2</v>
      </c>
      <c r="O91" s="28">
        <v>0.19212328767123288</v>
      </c>
      <c r="P91" s="28">
        <v>1.9520547945205479E-2</v>
      </c>
      <c r="Q91" s="28">
        <v>0.20650684931506849</v>
      </c>
      <c r="R91" s="28">
        <v>9.3835616438356168E-2</v>
      </c>
      <c r="S91" s="28">
        <v>6.8493150684931503E-3</v>
      </c>
      <c r="T91" s="28">
        <v>5.8561643835616441E-2</v>
      </c>
    </row>
    <row r="92" spans="1:20" ht="15" customHeight="1">
      <c r="A92" s="57"/>
      <c r="B92" s="25"/>
      <c r="C92" s="59" t="s">
        <v>247</v>
      </c>
      <c r="D92" s="29">
        <v>1563</v>
      </c>
      <c r="E92" s="30">
        <v>365</v>
      </c>
      <c r="F92" s="31">
        <v>116</v>
      </c>
      <c r="G92" s="31">
        <v>40</v>
      </c>
      <c r="H92" s="31">
        <v>50</v>
      </c>
      <c r="I92" s="31">
        <v>77</v>
      </c>
      <c r="J92" s="31">
        <v>925</v>
      </c>
      <c r="K92" s="31">
        <v>66</v>
      </c>
      <c r="L92" s="31">
        <v>127</v>
      </c>
      <c r="M92" s="31">
        <v>15</v>
      </c>
      <c r="N92" s="31">
        <v>91</v>
      </c>
      <c r="O92" s="31">
        <v>299</v>
      </c>
      <c r="P92" s="31">
        <v>22</v>
      </c>
      <c r="Q92" s="31">
        <v>300</v>
      </c>
      <c r="R92" s="31">
        <v>133</v>
      </c>
      <c r="S92" s="31">
        <v>9</v>
      </c>
      <c r="T92" s="31">
        <v>82</v>
      </c>
    </row>
    <row r="93" spans="1:20" ht="15" customHeight="1">
      <c r="A93" s="57"/>
      <c r="B93" s="25"/>
      <c r="C93" s="60"/>
      <c r="D93" s="32">
        <v>1</v>
      </c>
      <c r="E93" s="27">
        <v>0.23352527191298783</v>
      </c>
      <c r="F93" s="28">
        <v>7.4216250799744088E-2</v>
      </c>
      <c r="G93" s="28">
        <v>2.5591810620601407E-2</v>
      </c>
      <c r="H93" s="28">
        <v>3.1989763275751759E-2</v>
      </c>
      <c r="I93" s="28">
        <v>4.926423544465771E-2</v>
      </c>
      <c r="J93" s="28">
        <v>0.59181062060140754</v>
      </c>
      <c r="K93" s="28">
        <v>4.2226487523992322E-2</v>
      </c>
      <c r="L93" s="28">
        <v>8.1253998720409462E-2</v>
      </c>
      <c r="M93" s="28">
        <v>9.5969289827255271E-3</v>
      </c>
      <c r="N93" s="28">
        <v>5.8221369161868201E-2</v>
      </c>
      <c r="O93" s="28">
        <v>0.19129878438899553</v>
      </c>
      <c r="P93" s="28">
        <v>1.4075495841330775E-2</v>
      </c>
      <c r="Q93" s="28">
        <v>0.19193857965451055</v>
      </c>
      <c r="R93" s="28">
        <v>8.5092770313499683E-2</v>
      </c>
      <c r="S93" s="28">
        <v>5.7581573896353169E-3</v>
      </c>
      <c r="T93" s="28">
        <v>5.2463211772232884E-2</v>
      </c>
    </row>
    <row r="94" spans="1:20" ht="15" customHeight="1">
      <c r="A94" s="57"/>
      <c r="B94" s="25"/>
      <c r="C94" s="59" t="s">
        <v>248</v>
      </c>
      <c r="D94" s="29">
        <v>378</v>
      </c>
      <c r="E94" s="30">
        <v>85</v>
      </c>
      <c r="F94" s="31">
        <v>30</v>
      </c>
      <c r="G94" s="31">
        <v>9</v>
      </c>
      <c r="H94" s="31">
        <v>20</v>
      </c>
      <c r="I94" s="31">
        <v>25</v>
      </c>
      <c r="J94" s="31">
        <v>228</v>
      </c>
      <c r="K94" s="31">
        <v>26</v>
      </c>
      <c r="L94" s="31">
        <v>27</v>
      </c>
      <c r="M94" s="31">
        <v>3</v>
      </c>
      <c r="N94" s="31">
        <v>28</v>
      </c>
      <c r="O94" s="31">
        <v>77</v>
      </c>
      <c r="P94" s="31">
        <v>6</v>
      </c>
      <c r="Q94" s="31">
        <v>79</v>
      </c>
      <c r="R94" s="31">
        <v>37</v>
      </c>
      <c r="S94" s="31">
        <v>2</v>
      </c>
      <c r="T94" s="31">
        <v>19</v>
      </c>
    </row>
    <row r="95" spans="1:20" ht="15" customHeight="1">
      <c r="A95" s="57"/>
      <c r="B95" s="25"/>
      <c r="C95" s="60"/>
      <c r="D95" s="32">
        <v>1</v>
      </c>
      <c r="E95" s="27">
        <v>0.22486772486772486</v>
      </c>
      <c r="F95" s="28">
        <v>7.9365079365079361E-2</v>
      </c>
      <c r="G95" s="28">
        <v>2.3809523809523808E-2</v>
      </c>
      <c r="H95" s="28">
        <v>5.2910052910052907E-2</v>
      </c>
      <c r="I95" s="28">
        <v>6.6137566137566134E-2</v>
      </c>
      <c r="J95" s="28">
        <v>0.60317460317460314</v>
      </c>
      <c r="K95" s="28">
        <v>6.8783068783068779E-2</v>
      </c>
      <c r="L95" s="28">
        <v>7.1428571428571425E-2</v>
      </c>
      <c r="M95" s="28">
        <v>7.9365079365079361E-3</v>
      </c>
      <c r="N95" s="28">
        <v>7.407407407407407E-2</v>
      </c>
      <c r="O95" s="28">
        <v>0.20370370370370369</v>
      </c>
      <c r="P95" s="28">
        <v>1.5873015873015872E-2</v>
      </c>
      <c r="Q95" s="28">
        <v>0.20899470899470898</v>
      </c>
      <c r="R95" s="28">
        <v>9.7883597883597878E-2</v>
      </c>
      <c r="S95" s="28">
        <v>5.2910052910052907E-3</v>
      </c>
      <c r="T95" s="28">
        <v>5.0264550264550262E-2</v>
      </c>
    </row>
    <row r="96" spans="1:20" ht="15" customHeight="1">
      <c r="A96" s="57"/>
      <c r="B96" s="25"/>
      <c r="C96" s="59" t="s">
        <v>249</v>
      </c>
      <c r="D96" s="29">
        <v>355</v>
      </c>
      <c r="E96" s="30">
        <v>121</v>
      </c>
      <c r="F96" s="31">
        <v>31</v>
      </c>
      <c r="G96" s="31">
        <v>6</v>
      </c>
      <c r="H96" s="31">
        <v>16</v>
      </c>
      <c r="I96" s="31">
        <v>16</v>
      </c>
      <c r="J96" s="31">
        <v>214</v>
      </c>
      <c r="K96" s="31">
        <v>21</v>
      </c>
      <c r="L96" s="31">
        <v>21</v>
      </c>
      <c r="M96" s="31">
        <v>2</v>
      </c>
      <c r="N96" s="31">
        <v>18</v>
      </c>
      <c r="O96" s="31">
        <v>62</v>
      </c>
      <c r="P96" s="31">
        <v>5</v>
      </c>
      <c r="Q96" s="31">
        <v>57</v>
      </c>
      <c r="R96" s="31">
        <v>34</v>
      </c>
      <c r="S96" s="31">
        <v>1</v>
      </c>
      <c r="T96" s="31">
        <v>15</v>
      </c>
    </row>
    <row r="97" spans="1:20" ht="15" customHeight="1">
      <c r="A97" s="57"/>
      <c r="B97" s="25"/>
      <c r="C97" s="60"/>
      <c r="D97" s="32">
        <v>1</v>
      </c>
      <c r="E97" s="27">
        <v>0.3408450704225352</v>
      </c>
      <c r="F97" s="28">
        <v>8.7323943661971826E-2</v>
      </c>
      <c r="G97" s="28">
        <v>1.6901408450704224E-2</v>
      </c>
      <c r="H97" s="28">
        <v>4.507042253521127E-2</v>
      </c>
      <c r="I97" s="28">
        <v>4.507042253521127E-2</v>
      </c>
      <c r="J97" s="28">
        <v>0.60281690140845068</v>
      </c>
      <c r="K97" s="28">
        <v>5.9154929577464786E-2</v>
      </c>
      <c r="L97" s="28">
        <v>5.9154929577464786E-2</v>
      </c>
      <c r="M97" s="28">
        <v>5.6338028169014088E-3</v>
      </c>
      <c r="N97" s="28">
        <v>5.0704225352112678E-2</v>
      </c>
      <c r="O97" s="28">
        <v>0.17464788732394365</v>
      </c>
      <c r="P97" s="28">
        <v>1.4084507042253521E-2</v>
      </c>
      <c r="Q97" s="28">
        <v>0.16056338028169015</v>
      </c>
      <c r="R97" s="28">
        <v>9.5774647887323941E-2</v>
      </c>
      <c r="S97" s="28">
        <v>2.8169014084507044E-3</v>
      </c>
      <c r="T97" s="28">
        <v>4.2253521126760563E-2</v>
      </c>
    </row>
    <row r="98" spans="1:20" ht="15" customHeight="1">
      <c r="A98" s="57"/>
      <c r="B98" s="25"/>
      <c r="C98" s="59" t="s">
        <v>250</v>
      </c>
      <c r="D98" s="29">
        <v>25</v>
      </c>
      <c r="E98" s="30">
        <v>7</v>
      </c>
      <c r="F98" s="31">
        <v>1</v>
      </c>
      <c r="G98" s="31">
        <v>1</v>
      </c>
      <c r="H98" s="31">
        <v>1</v>
      </c>
      <c r="I98" s="31">
        <v>0</v>
      </c>
      <c r="J98" s="31">
        <v>13</v>
      </c>
      <c r="K98" s="31">
        <v>2</v>
      </c>
      <c r="L98" s="31">
        <v>1</v>
      </c>
      <c r="M98" s="31">
        <v>0</v>
      </c>
      <c r="N98" s="31">
        <v>2</v>
      </c>
      <c r="O98" s="31">
        <v>4</v>
      </c>
      <c r="P98" s="31">
        <v>1</v>
      </c>
      <c r="Q98" s="31">
        <v>2</v>
      </c>
      <c r="R98" s="31">
        <v>5</v>
      </c>
      <c r="S98" s="31">
        <v>0</v>
      </c>
      <c r="T98" s="31">
        <v>0</v>
      </c>
    </row>
    <row r="99" spans="1:20" ht="15" customHeight="1">
      <c r="A99" s="57"/>
      <c r="B99" s="25"/>
      <c r="C99" s="60"/>
      <c r="D99" s="32">
        <v>1</v>
      </c>
      <c r="E99" s="27">
        <v>0.28000000000000003</v>
      </c>
      <c r="F99" s="28">
        <v>0.04</v>
      </c>
      <c r="G99" s="28">
        <v>0.04</v>
      </c>
      <c r="H99" s="28">
        <v>0.04</v>
      </c>
      <c r="I99" s="28">
        <v>0</v>
      </c>
      <c r="J99" s="28">
        <v>0.52</v>
      </c>
      <c r="K99" s="28">
        <v>0.08</v>
      </c>
      <c r="L99" s="28">
        <v>0.04</v>
      </c>
      <c r="M99" s="28">
        <v>0</v>
      </c>
      <c r="N99" s="28">
        <v>0.08</v>
      </c>
      <c r="O99" s="28">
        <v>0.16</v>
      </c>
      <c r="P99" s="28">
        <v>0.04</v>
      </c>
      <c r="Q99" s="28">
        <v>0.08</v>
      </c>
      <c r="R99" s="28">
        <v>0.2</v>
      </c>
      <c r="S99" s="28">
        <v>0</v>
      </c>
      <c r="T99" s="28">
        <v>0</v>
      </c>
    </row>
    <row r="100" spans="1:20" ht="15" customHeight="1">
      <c r="A100" s="57"/>
      <c r="B100" s="25"/>
      <c r="C100" s="59" t="s">
        <v>20</v>
      </c>
      <c r="D100" s="29">
        <v>0</v>
      </c>
      <c r="E100" s="30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</row>
    <row r="101" spans="1:20" ht="15" customHeight="1">
      <c r="A101" s="57"/>
      <c r="B101" s="43"/>
      <c r="C101" s="61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</row>
    <row r="102" spans="1:20" ht="15" customHeight="1">
      <c r="C102"/>
    </row>
    <row r="103" spans="1:20" ht="12" hidden="1" customHeight="1">
      <c r="C103"/>
    </row>
    <row r="104" spans="1:20" ht="12" hidden="1" customHeight="1">
      <c r="C104"/>
    </row>
    <row r="105" spans="1:20" ht="12" hidden="1" customHeight="1">
      <c r="C105"/>
    </row>
    <row r="106" spans="1:20" ht="12" hidden="1" customHeight="1">
      <c r="C106"/>
    </row>
    <row r="107" spans="1:20" ht="12" hidden="1" customHeight="1">
      <c r="C107"/>
    </row>
    <row r="108" spans="1:20" ht="12" hidden="1" customHeight="1">
      <c r="C108"/>
    </row>
    <row r="109" spans="1:20" ht="12" hidden="1" customHeight="1">
      <c r="C109"/>
    </row>
    <row r="110" spans="1:20" ht="12" hidden="1" customHeight="1">
      <c r="C110"/>
    </row>
    <row r="111" spans="1:20" ht="12" hidden="1" customHeight="1">
      <c r="C111"/>
    </row>
    <row r="112" spans="1:2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T9">
    <cfRule type="top10" dxfId="2455" priority="56" rank="1"/>
  </conditionalFormatting>
  <conditionalFormatting sqref="E67:T67">
    <cfRule type="top10" dxfId="2454" priority="49" rank="1"/>
  </conditionalFormatting>
  <conditionalFormatting sqref="E65:T65">
    <cfRule type="top10" dxfId="2453" priority="48" rank="1"/>
  </conditionalFormatting>
  <conditionalFormatting sqref="E63:T63">
    <cfRule type="top10" dxfId="2452" priority="47" rank="1"/>
  </conditionalFormatting>
  <conditionalFormatting sqref="E61:T61">
    <cfRule type="top10" dxfId="2451" priority="46" rank="1"/>
  </conditionalFormatting>
  <conditionalFormatting sqref="E59:T59">
    <cfRule type="top10" dxfId="2450" priority="45" rank="1"/>
  </conditionalFormatting>
  <conditionalFormatting sqref="E57:T57">
    <cfRule type="top10" dxfId="2449" priority="44" rank="1"/>
  </conditionalFormatting>
  <conditionalFormatting sqref="E55:T55">
    <cfRule type="top10" dxfId="2448" priority="43" rank="1"/>
  </conditionalFormatting>
  <conditionalFormatting sqref="E53:T53">
    <cfRule type="top10" dxfId="2447" priority="42" rank="1"/>
  </conditionalFormatting>
  <conditionalFormatting sqref="E51:T51">
    <cfRule type="top10" dxfId="2446" priority="41" rank="1"/>
  </conditionalFormatting>
  <conditionalFormatting sqref="E49:T49">
    <cfRule type="top10" dxfId="2445" priority="40" rank="1"/>
  </conditionalFormatting>
  <conditionalFormatting sqref="E47:T47">
    <cfRule type="top10" dxfId="2444" priority="39" rank="1"/>
  </conditionalFormatting>
  <conditionalFormatting sqref="E45:T45">
    <cfRule type="top10" dxfId="2443" priority="38" rank="1"/>
  </conditionalFormatting>
  <conditionalFormatting sqref="E43:T43">
    <cfRule type="top10" dxfId="2442" priority="37" rank="1"/>
  </conditionalFormatting>
  <conditionalFormatting sqref="E41:T41">
    <cfRule type="top10" dxfId="2441" priority="36" rank="1"/>
  </conditionalFormatting>
  <conditionalFormatting sqref="E39:T39">
    <cfRule type="top10" dxfId="2440" priority="35" rank="1"/>
  </conditionalFormatting>
  <conditionalFormatting sqref="E35:T35">
    <cfRule type="top10" dxfId="2439" priority="32" rank="1"/>
  </conditionalFormatting>
  <conditionalFormatting sqref="E33:T33">
    <cfRule type="top10" dxfId="2438" priority="31" rank="1"/>
  </conditionalFormatting>
  <conditionalFormatting sqref="E31:T31">
    <cfRule type="top10" dxfId="2437" priority="30" rank="1"/>
  </conditionalFormatting>
  <conditionalFormatting sqref="E29:T29">
    <cfRule type="top10" dxfId="2436" priority="29" rank="1"/>
  </conditionalFormatting>
  <conditionalFormatting sqref="E27:T27">
    <cfRule type="top10" dxfId="2435" priority="28" rank="1"/>
  </conditionalFormatting>
  <conditionalFormatting sqref="E21:T21">
    <cfRule type="top10" dxfId="2434" priority="27" rank="1"/>
  </conditionalFormatting>
  <conditionalFormatting sqref="E19:T19">
    <cfRule type="top10" dxfId="2433" priority="26" rank="1"/>
  </conditionalFormatting>
  <conditionalFormatting sqref="E17:T17">
    <cfRule type="top10" dxfId="2432" priority="25" rank="1"/>
  </conditionalFormatting>
  <conditionalFormatting sqref="E15:T15">
    <cfRule type="top10" dxfId="2431" priority="24" rank="1"/>
  </conditionalFormatting>
  <conditionalFormatting sqref="E13:T13">
    <cfRule type="top10" dxfId="2430" priority="23" rank="1"/>
  </conditionalFormatting>
  <conditionalFormatting sqref="E11:T11">
    <cfRule type="top10" dxfId="2429" priority="22" rank="1"/>
  </conditionalFormatting>
  <conditionalFormatting sqref="E23:T23">
    <cfRule type="top10" dxfId="2428" priority="21" rank="1"/>
  </conditionalFormatting>
  <conditionalFormatting sqref="E25:T25">
    <cfRule type="top10" dxfId="2427" priority="20" rank="1"/>
  </conditionalFormatting>
  <conditionalFormatting sqref="E81:T81">
    <cfRule type="top10" dxfId="2426" priority="17" rank="1"/>
  </conditionalFormatting>
  <conditionalFormatting sqref="E79:T79">
    <cfRule type="top10" dxfId="2425" priority="16" rank="1"/>
  </conditionalFormatting>
  <conditionalFormatting sqref="E77:T77">
    <cfRule type="top10" dxfId="2424" priority="15" rank="1"/>
  </conditionalFormatting>
  <conditionalFormatting sqref="E75:T75">
    <cfRule type="top10" dxfId="2423" priority="14" rank="1"/>
  </conditionalFormatting>
  <conditionalFormatting sqref="E73:T73">
    <cfRule type="top10" dxfId="2422" priority="13" rank="1"/>
  </conditionalFormatting>
  <conditionalFormatting sqref="E71:T71">
    <cfRule type="top10" dxfId="2421" priority="12" rank="1"/>
  </conditionalFormatting>
  <conditionalFormatting sqref="E69:T69">
    <cfRule type="top10" dxfId="2420" priority="11" rank="1"/>
  </conditionalFormatting>
  <conditionalFormatting sqref="E99:T99">
    <cfRule type="top10" dxfId="2419" priority="8" rank="1"/>
  </conditionalFormatting>
  <conditionalFormatting sqref="E97:T97">
    <cfRule type="top10" dxfId="2418" priority="7" rank="1"/>
  </conditionalFormatting>
  <conditionalFormatting sqref="E95:T95">
    <cfRule type="top10" dxfId="2417" priority="6" rank="1"/>
  </conditionalFormatting>
  <conditionalFormatting sqref="E93:T93">
    <cfRule type="top10" dxfId="2416" priority="5" rank="1"/>
  </conditionalFormatting>
  <conditionalFormatting sqref="E91:T91">
    <cfRule type="top10" dxfId="2415" priority="4" rank="1"/>
  </conditionalFormatting>
  <conditionalFormatting sqref="E89:T89">
    <cfRule type="top10" dxfId="2414" priority="3" rank="1"/>
  </conditionalFormatting>
  <conditionalFormatting sqref="E87:T87">
    <cfRule type="top10" dxfId="2413" priority="2" rank="1"/>
  </conditionalFormatting>
  <conditionalFormatting sqref="E85:T85">
    <cfRule type="top10" dxfId="241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XFD141"/>
  <sheetViews>
    <sheetView showGridLines="0" topLeftCell="A79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</row>
    <row r="2" spans="1:16384" ht="15" customHeight="1">
      <c r="B2" s="3" t="s">
        <v>47</v>
      </c>
    </row>
    <row r="3" spans="1:16384" ht="15" customHeight="1">
      <c r="B3" s="3" t="s">
        <v>254</v>
      </c>
    </row>
    <row r="4" spans="1:16384" ht="15" customHeight="1">
      <c r="B4" s="3" t="s">
        <v>259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60</v>
      </c>
      <c r="F7" s="13" t="s">
        <v>61</v>
      </c>
      <c r="G7" s="13" t="s">
        <v>62</v>
      </c>
      <c r="H7" s="13" t="s">
        <v>63</v>
      </c>
      <c r="I7" s="13" t="s">
        <v>64</v>
      </c>
      <c r="J7" s="13" t="s">
        <v>44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1345</v>
      </c>
      <c r="F8" s="17">
        <v>3951</v>
      </c>
      <c r="G8" s="17">
        <v>9701</v>
      </c>
      <c r="H8" s="17">
        <v>622</v>
      </c>
      <c r="I8" s="17">
        <v>126</v>
      </c>
      <c r="J8" s="17">
        <v>413</v>
      </c>
    </row>
    <row r="9" spans="1:16384" ht="15" customHeight="1">
      <c r="A9" s="57"/>
      <c r="B9" s="64"/>
      <c r="C9" s="65"/>
      <c r="D9" s="18">
        <v>1</v>
      </c>
      <c r="E9" s="19">
        <v>8.324050006188885E-2</v>
      </c>
      <c r="F9" s="20">
        <v>0.24452283698477534</v>
      </c>
      <c r="G9" s="20">
        <v>0.60038371085530384</v>
      </c>
      <c r="H9" s="20">
        <v>3.8494863225646742E-2</v>
      </c>
      <c r="I9" s="20">
        <v>7.7979948013367989E-3</v>
      </c>
      <c r="J9" s="20">
        <v>2.5560094071048398E-2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445</v>
      </c>
      <c r="F10" s="24">
        <v>1374</v>
      </c>
      <c r="G10" s="24">
        <v>2833</v>
      </c>
      <c r="H10" s="24">
        <v>189</v>
      </c>
      <c r="I10" s="24">
        <v>35</v>
      </c>
      <c r="J10" s="24">
        <v>116</v>
      </c>
    </row>
    <row r="11" spans="1:16384" ht="15" customHeight="1">
      <c r="A11" s="57"/>
      <c r="B11" s="25"/>
      <c r="C11" s="60"/>
      <c r="D11" s="26">
        <v>1</v>
      </c>
      <c r="E11" s="27">
        <v>8.9142628205128208E-2</v>
      </c>
      <c r="F11" s="28">
        <v>0.27524038461538464</v>
      </c>
      <c r="G11" s="28">
        <v>0.56750801282051277</v>
      </c>
      <c r="H11" s="28">
        <v>3.786057692307692E-2</v>
      </c>
      <c r="I11" s="28">
        <v>7.011217948717949E-3</v>
      </c>
      <c r="J11" s="28">
        <v>2.3237179487179488E-2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871</v>
      </c>
      <c r="F12" s="31">
        <v>2513</v>
      </c>
      <c r="G12" s="31">
        <v>6721</v>
      </c>
      <c r="H12" s="31">
        <v>425</v>
      </c>
      <c r="I12" s="31">
        <v>91</v>
      </c>
      <c r="J12" s="31">
        <v>288</v>
      </c>
    </row>
    <row r="13" spans="1:16384" ht="15" customHeight="1">
      <c r="A13" s="57"/>
      <c r="B13" s="43"/>
      <c r="C13" s="61"/>
      <c r="D13" s="44">
        <v>1</v>
      </c>
      <c r="E13" s="45">
        <v>7.9842332019433498E-2</v>
      </c>
      <c r="F13" s="46">
        <v>0.23036025300210836</v>
      </c>
      <c r="G13" s="46">
        <v>0.61609680080667339</v>
      </c>
      <c r="H13" s="46">
        <v>3.8958657988816571E-2</v>
      </c>
      <c r="I13" s="46">
        <v>8.3417361811348421E-3</v>
      </c>
      <c r="J13" s="46">
        <v>2.6400220001833348E-2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55</v>
      </c>
      <c r="F14" s="24">
        <v>138</v>
      </c>
      <c r="G14" s="24">
        <v>157</v>
      </c>
      <c r="H14" s="24">
        <v>7</v>
      </c>
      <c r="I14" s="24">
        <v>1</v>
      </c>
      <c r="J14" s="24">
        <v>3</v>
      </c>
    </row>
    <row r="15" spans="1:16384" ht="15" customHeight="1">
      <c r="A15" s="57"/>
      <c r="B15" s="25"/>
      <c r="C15" s="60"/>
      <c r="D15" s="32">
        <v>1</v>
      </c>
      <c r="E15" s="27">
        <v>0.1523545706371191</v>
      </c>
      <c r="F15" s="28">
        <v>0.38227146814404434</v>
      </c>
      <c r="G15" s="28">
        <v>0.43490304709141275</v>
      </c>
      <c r="H15" s="28">
        <v>1.9390581717451522E-2</v>
      </c>
      <c r="I15" s="28">
        <v>2.7700831024930748E-3</v>
      </c>
      <c r="J15" s="28">
        <v>8.3102493074792248E-3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102</v>
      </c>
      <c r="F16" s="31">
        <v>241</v>
      </c>
      <c r="G16" s="31">
        <v>317</v>
      </c>
      <c r="H16" s="31">
        <v>14</v>
      </c>
      <c r="I16" s="31">
        <v>3</v>
      </c>
      <c r="J16" s="31">
        <v>18</v>
      </c>
    </row>
    <row r="17" spans="1:10" ht="15" customHeight="1">
      <c r="A17" s="57"/>
      <c r="B17" s="25"/>
      <c r="C17" s="60"/>
      <c r="D17" s="32">
        <v>1</v>
      </c>
      <c r="E17" s="27">
        <v>0.14676258992805755</v>
      </c>
      <c r="F17" s="28">
        <v>0.34676258992805753</v>
      </c>
      <c r="G17" s="28">
        <v>0.45611510791366905</v>
      </c>
      <c r="H17" s="28">
        <v>2.0143884892086329E-2</v>
      </c>
      <c r="I17" s="28">
        <v>4.3165467625899279E-3</v>
      </c>
      <c r="J17" s="28">
        <v>2.5899280575539568E-2</v>
      </c>
    </row>
    <row r="18" spans="1:10" ht="15" customHeight="1">
      <c r="A18" s="57"/>
      <c r="B18" s="25"/>
      <c r="C18" s="59" t="s">
        <v>214</v>
      </c>
      <c r="D18" s="29">
        <v>867</v>
      </c>
      <c r="E18" s="30">
        <v>117</v>
      </c>
      <c r="F18" s="31">
        <v>272</v>
      </c>
      <c r="G18" s="31">
        <v>429</v>
      </c>
      <c r="H18" s="31">
        <v>21</v>
      </c>
      <c r="I18" s="31">
        <v>5</v>
      </c>
      <c r="J18" s="31">
        <v>23</v>
      </c>
    </row>
    <row r="19" spans="1:10" ht="15" customHeight="1">
      <c r="A19" s="57"/>
      <c r="B19" s="25"/>
      <c r="C19" s="60"/>
      <c r="D19" s="32">
        <v>1</v>
      </c>
      <c r="E19" s="27">
        <v>0.13494809688581316</v>
      </c>
      <c r="F19" s="28">
        <v>0.31372549019607843</v>
      </c>
      <c r="G19" s="28">
        <v>0.49480968858131485</v>
      </c>
      <c r="H19" s="28">
        <v>2.4221453287197232E-2</v>
      </c>
      <c r="I19" s="28">
        <v>5.7670126874279125E-3</v>
      </c>
      <c r="J19" s="28">
        <v>2.6528258362168398E-2</v>
      </c>
    </row>
    <row r="20" spans="1:10" ht="15" customHeight="1">
      <c r="A20" s="57"/>
      <c r="B20" s="25"/>
      <c r="C20" s="59" t="s">
        <v>215</v>
      </c>
      <c r="D20" s="29">
        <v>1749</v>
      </c>
      <c r="E20" s="30">
        <v>183</v>
      </c>
      <c r="F20" s="31">
        <v>512</v>
      </c>
      <c r="G20" s="31">
        <v>938</v>
      </c>
      <c r="H20" s="31">
        <v>46</v>
      </c>
      <c r="I20" s="31">
        <v>10</v>
      </c>
      <c r="J20" s="31">
        <v>60</v>
      </c>
    </row>
    <row r="21" spans="1:10" ht="15" customHeight="1">
      <c r="A21" s="57"/>
      <c r="B21" s="25"/>
      <c r="C21" s="60"/>
      <c r="D21" s="32">
        <v>1</v>
      </c>
      <c r="E21" s="27">
        <v>0.10463121783876501</v>
      </c>
      <c r="F21" s="28">
        <v>0.29273870783304745</v>
      </c>
      <c r="G21" s="28">
        <v>0.53630646083476274</v>
      </c>
      <c r="H21" s="28">
        <v>2.6300743281875358E-2</v>
      </c>
      <c r="I21" s="28">
        <v>5.717552887364208E-3</v>
      </c>
      <c r="J21" s="28">
        <v>3.430531732418525E-2</v>
      </c>
    </row>
    <row r="22" spans="1:10" ht="15" customHeight="1">
      <c r="A22" s="57"/>
      <c r="B22" s="25"/>
      <c r="C22" s="59" t="s">
        <v>216</v>
      </c>
      <c r="D22" s="29">
        <v>3564</v>
      </c>
      <c r="E22" s="30">
        <v>284</v>
      </c>
      <c r="F22" s="31">
        <v>915</v>
      </c>
      <c r="G22" s="31">
        <v>2137</v>
      </c>
      <c r="H22" s="31">
        <v>119</v>
      </c>
      <c r="I22" s="31">
        <v>26</v>
      </c>
      <c r="J22" s="31">
        <v>83</v>
      </c>
    </row>
    <row r="23" spans="1:10" ht="15" customHeight="1">
      <c r="A23" s="57"/>
      <c r="B23" s="25"/>
      <c r="C23" s="60"/>
      <c r="D23" s="26">
        <v>1</v>
      </c>
      <c r="E23" s="27">
        <v>7.9685746352413017E-2</v>
      </c>
      <c r="F23" s="28">
        <v>0.25673400673400676</v>
      </c>
      <c r="G23" s="28">
        <v>0.59960718294051629</v>
      </c>
      <c r="H23" s="28">
        <v>3.3389450056116723E-2</v>
      </c>
      <c r="I23" s="28">
        <v>7.2951739618406283E-3</v>
      </c>
      <c r="J23" s="28">
        <v>2.3288439955106623E-2</v>
      </c>
    </row>
    <row r="24" spans="1:10" ht="15" customHeight="1">
      <c r="A24" s="57"/>
      <c r="B24" s="25"/>
      <c r="C24" s="59" t="s">
        <v>217</v>
      </c>
      <c r="D24" s="29">
        <v>4716</v>
      </c>
      <c r="E24" s="30">
        <v>295</v>
      </c>
      <c r="F24" s="31">
        <v>995</v>
      </c>
      <c r="G24" s="31">
        <v>3054</v>
      </c>
      <c r="H24" s="31">
        <v>211</v>
      </c>
      <c r="I24" s="31">
        <v>41</v>
      </c>
      <c r="J24" s="31">
        <v>120</v>
      </c>
    </row>
    <row r="25" spans="1:10" ht="15" customHeight="1">
      <c r="A25" s="57"/>
      <c r="B25" s="25"/>
      <c r="C25" s="60"/>
      <c r="D25" s="26">
        <v>1</v>
      </c>
      <c r="E25" s="27">
        <v>6.2553011026293473E-2</v>
      </c>
      <c r="F25" s="28">
        <v>0.2109838846480068</v>
      </c>
      <c r="G25" s="28">
        <v>0.6475826972010178</v>
      </c>
      <c r="H25" s="28">
        <v>4.4741306191687868E-2</v>
      </c>
      <c r="I25" s="28">
        <v>8.6938083121289225E-3</v>
      </c>
      <c r="J25" s="28">
        <v>2.5445292620865138E-2</v>
      </c>
    </row>
    <row r="26" spans="1:10" ht="15" customHeight="1">
      <c r="A26" s="57"/>
      <c r="B26" s="25"/>
      <c r="C26" s="59" t="s">
        <v>218</v>
      </c>
      <c r="D26" s="29">
        <v>3882</v>
      </c>
      <c r="E26" s="30">
        <v>271</v>
      </c>
      <c r="F26" s="31">
        <v>798</v>
      </c>
      <c r="G26" s="31">
        <v>2485</v>
      </c>
      <c r="H26" s="31">
        <v>193</v>
      </c>
      <c r="I26" s="31">
        <v>40</v>
      </c>
      <c r="J26" s="31">
        <v>95</v>
      </c>
    </row>
    <row r="27" spans="1:10" ht="15" customHeight="1">
      <c r="A27" s="57"/>
      <c r="B27" s="43"/>
      <c r="C27" s="61"/>
      <c r="D27" s="44">
        <v>1</v>
      </c>
      <c r="E27" s="45">
        <v>6.9809376609994853E-2</v>
      </c>
      <c r="F27" s="46">
        <v>0.20556414219474498</v>
      </c>
      <c r="G27" s="46">
        <v>0.640133951571355</v>
      </c>
      <c r="H27" s="46">
        <v>4.9716640906749099E-2</v>
      </c>
      <c r="I27" s="46">
        <v>1.0303967027305513E-2</v>
      </c>
      <c r="J27" s="46">
        <v>2.4471921689850594E-2</v>
      </c>
    </row>
    <row r="28" spans="1:10" ht="15" customHeight="1">
      <c r="A28" s="57"/>
      <c r="B28" s="25" t="s">
        <v>204</v>
      </c>
      <c r="C28" s="67" t="s">
        <v>219</v>
      </c>
      <c r="D28" s="22">
        <v>5554</v>
      </c>
      <c r="E28" s="23">
        <v>451</v>
      </c>
      <c r="F28" s="24">
        <v>1258</v>
      </c>
      <c r="G28" s="24">
        <v>3436</v>
      </c>
      <c r="H28" s="24">
        <v>251</v>
      </c>
      <c r="I28" s="24">
        <v>63</v>
      </c>
      <c r="J28" s="24">
        <v>95</v>
      </c>
    </row>
    <row r="29" spans="1:10" ht="15" customHeight="1">
      <c r="A29" s="57"/>
      <c r="B29" s="25"/>
      <c r="C29" s="60"/>
      <c r="D29" s="32">
        <v>1</v>
      </c>
      <c r="E29" s="27">
        <v>8.1202736766294567E-2</v>
      </c>
      <c r="F29" s="28">
        <v>0.22650342095786821</v>
      </c>
      <c r="G29" s="28">
        <v>0.61865322290241265</v>
      </c>
      <c r="H29" s="28">
        <v>4.5192653943104066E-2</v>
      </c>
      <c r="I29" s="28">
        <v>1.1343176089305006E-2</v>
      </c>
      <c r="J29" s="28">
        <v>1.7104789341015485E-2</v>
      </c>
    </row>
    <row r="30" spans="1:10" ht="15" customHeight="1">
      <c r="A30" s="57"/>
      <c r="B30" s="25"/>
      <c r="C30" s="59" t="s">
        <v>220</v>
      </c>
      <c r="D30" s="29">
        <v>4048</v>
      </c>
      <c r="E30" s="30">
        <v>299</v>
      </c>
      <c r="F30" s="31">
        <v>1050</v>
      </c>
      <c r="G30" s="31">
        <v>2461</v>
      </c>
      <c r="H30" s="31">
        <v>152</v>
      </c>
      <c r="I30" s="31">
        <v>26</v>
      </c>
      <c r="J30" s="31">
        <v>60</v>
      </c>
    </row>
    <row r="31" spans="1:10" ht="15" customHeight="1">
      <c r="A31" s="57"/>
      <c r="B31" s="25"/>
      <c r="C31" s="60"/>
      <c r="D31" s="32">
        <v>1</v>
      </c>
      <c r="E31" s="27">
        <v>7.3863636363636367E-2</v>
      </c>
      <c r="F31" s="28">
        <v>0.25938735177865613</v>
      </c>
      <c r="G31" s="28">
        <v>0.60795454545454541</v>
      </c>
      <c r="H31" s="28">
        <v>3.7549407114624504E-2</v>
      </c>
      <c r="I31" s="28">
        <v>6.422924901185771E-3</v>
      </c>
      <c r="J31" s="28">
        <v>1.4822134387351778E-2</v>
      </c>
    </row>
    <row r="32" spans="1:10" ht="15" customHeight="1">
      <c r="A32" s="57"/>
      <c r="B32" s="25"/>
      <c r="C32" s="59" t="s">
        <v>221</v>
      </c>
      <c r="D32" s="29">
        <v>378</v>
      </c>
      <c r="E32" s="30">
        <v>53</v>
      </c>
      <c r="F32" s="31">
        <v>120</v>
      </c>
      <c r="G32" s="31">
        <v>196</v>
      </c>
      <c r="H32" s="31">
        <v>5</v>
      </c>
      <c r="I32" s="31">
        <v>1</v>
      </c>
      <c r="J32" s="31">
        <v>3</v>
      </c>
    </row>
    <row r="33" spans="1:10" ht="15" customHeight="1">
      <c r="A33" s="57"/>
      <c r="B33" s="25"/>
      <c r="C33" s="60"/>
      <c r="D33" s="32">
        <v>1</v>
      </c>
      <c r="E33" s="27">
        <v>0.1402116402116402</v>
      </c>
      <c r="F33" s="28">
        <v>0.31746031746031744</v>
      </c>
      <c r="G33" s="28">
        <v>0.51851851851851849</v>
      </c>
      <c r="H33" s="28">
        <v>1.3227513227513227E-2</v>
      </c>
      <c r="I33" s="28">
        <v>2.6455026455026454E-3</v>
      </c>
      <c r="J33" s="28">
        <v>7.9365079365079361E-3</v>
      </c>
    </row>
    <row r="34" spans="1:10" ht="15" customHeight="1">
      <c r="A34" s="57"/>
      <c r="B34" s="25"/>
      <c r="C34" s="59" t="s">
        <v>222</v>
      </c>
      <c r="D34" s="29">
        <v>3119</v>
      </c>
      <c r="E34" s="30">
        <v>251</v>
      </c>
      <c r="F34" s="31">
        <v>738</v>
      </c>
      <c r="G34" s="31">
        <v>1958</v>
      </c>
      <c r="H34" s="31">
        <v>105</v>
      </c>
      <c r="I34" s="31">
        <v>15</v>
      </c>
      <c r="J34" s="31">
        <v>52</v>
      </c>
    </row>
    <row r="35" spans="1:10" ht="15" customHeight="1">
      <c r="A35" s="57"/>
      <c r="B35" s="43"/>
      <c r="C35" s="61"/>
      <c r="D35" s="44">
        <v>1</v>
      </c>
      <c r="E35" s="45">
        <v>8.0474511061237583E-2</v>
      </c>
      <c r="F35" s="46">
        <v>0.23661429945495352</v>
      </c>
      <c r="G35" s="46">
        <v>0.62776530939403652</v>
      </c>
      <c r="H35" s="46">
        <v>3.3664636101314524E-2</v>
      </c>
      <c r="I35" s="46">
        <v>4.8092337287592175E-3</v>
      </c>
      <c r="J35" s="46">
        <v>1.6672010259698621E-2</v>
      </c>
    </row>
    <row r="36" spans="1:10" ht="15" customHeight="1">
      <c r="A36" s="57"/>
      <c r="B36" s="25" t="s">
        <v>16</v>
      </c>
      <c r="C36" s="67" t="s">
        <v>223</v>
      </c>
      <c r="D36" s="22">
        <v>1205</v>
      </c>
      <c r="E36" s="23">
        <v>68</v>
      </c>
      <c r="F36" s="24">
        <v>220</v>
      </c>
      <c r="G36" s="24">
        <v>823</v>
      </c>
      <c r="H36" s="24">
        <v>58</v>
      </c>
      <c r="I36" s="24">
        <v>10</v>
      </c>
      <c r="J36" s="24">
        <v>26</v>
      </c>
    </row>
    <row r="37" spans="1:10" ht="15" customHeight="1">
      <c r="A37" s="57"/>
      <c r="B37" s="25"/>
      <c r="C37" s="60"/>
      <c r="D37" s="32">
        <v>1</v>
      </c>
      <c r="E37" s="27">
        <v>5.6431535269709544E-2</v>
      </c>
      <c r="F37" s="28">
        <v>0.18257261410788381</v>
      </c>
      <c r="G37" s="28">
        <v>0.68298755186721993</v>
      </c>
      <c r="H37" s="28">
        <v>4.8132780082987554E-2</v>
      </c>
      <c r="I37" s="28">
        <v>8.2987551867219917E-3</v>
      </c>
      <c r="J37" s="28">
        <v>2.1576763485477178E-2</v>
      </c>
    </row>
    <row r="38" spans="1:10" ht="15" customHeight="1">
      <c r="A38" s="57"/>
      <c r="B38" s="25"/>
      <c r="C38" s="68" t="s">
        <v>224</v>
      </c>
      <c r="D38" s="29">
        <v>1546</v>
      </c>
      <c r="E38" s="30">
        <v>146</v>
      </c>
      <c r="F38" s="31">
        <v>427</v>
      </c>
      <c r="G38" s="31">
        <v>896</v>
      </c>
      <c r="H38" s="31">
        <v>41</v>
      </c>
      <c r="I38" s="31">
        <v>13</v>
      </c>
      <c r="J38" s="31">
        <v>23</v>
      </c>
    </row>
    <row r="39" spans="1:10" ht="15" customHeight="1">
      <c r="A39" s="57"/>
      <c r="B39" s="25"/>
      <c r="C39" s="60"/>
      <c r="D39" s="32">
        <v>1</v>
      </c>
      <c r="E39" s="27">
        <v>9.4437257438551095E-2</v>
      </c>
      <c r="F39" s="28">
        <v>0.27619663648124193</v>
      </c>
      <c r="G39" s="28">
        <v>0.57956015523932725</v>
      </c>
      <c r="H39" s="28">
        <v>2.6520051746442432E-2</v>
      </c>
      <c r="I39" s="28">
        <v>8.4087968952134533E-3</v>
      </c>
      <c r="J39" s="28">
        <v>1.4877102199223804E-2</v>
      </c>
    </row>
    <row r="40" spans="1:10" ht="15" customHeight="1">
      <c r="A40" s="57"/>
      <c r="B40" s="25"/>
      <c r="C40" s="59" t="s">
        <v>225</v>
      </c>
      <c r="D40" s="29">
        <v>12779</v>
      </c>
      <c r="E40" s="30">
        <v>1079</v>
      </c>
      <c r="F40" s="31">
        <v>3174</v>
      </c>
      <c r="G40" s="31">
        <v>7738</v>
      </c>
      <c r="H40" s="31">
        <v>499</v>
      </c>
      <c r="I40" s="31">
        <v>102</v>
      </c>
      <c r="J40" s="31">
        <v>187</v>
      </c>
    </row>
    <row r="41" spans="1:10" ht="15" customHeight="1">
      <c r="A41" s="57"/>
      <c r="B41" s="43"/>
      <c r="C41" s="61"/>
      <c r="D41" s="44">
        <v>1</v>
      </c>
      <c r="E41" s="45">
        <v>8.44354018311292E-2</v>
      </c>
      <c r="F41" s="46">
        <v>0.24837624227247829</v>
      </c>
      <c r="G41" s="46">
        <v>0.60552468894279676</v>
      </c>
      <c r="H41" s="46">
        <v>3.9048438844980042E-2</v>
      </c>
      <c r="I41" s="46">
        <v>7.981845214805541E-3</v>
      </c>
      <c r="J41" s="46">
        <v>1.4633382893810156E-2</v>
      </c>
    </row>
    <row r="42" spans="1:10" ht="15" customHeight="1">
      <c r="A42" s="57"/>
      <c r="B42" s="25" t="s">
        <v>12</v>
      </c>
      <c r="C42" s="67" t="s">
        <v>226</v>
      </c>
      <c r="D42" s="22">
        <v>497</v>
      </c>
      <c r="E42" s="37">
        <v>32</v>
      </c>
      <c r="F42" s="38">
        <v>71</v>
      </c>
      <c r="G42" s="38">
        <v>342</v>
      </c>
      <c r="H42" s="38">
        <v>34</v>
      </c>
      <c r="I42" s="38">
        <v>6</v>
      </c>
      <c r="J42" s="38">
        <v>12</v>
      </c>
    </row>
    <row r="43" spans="1:10" ht="15" customHeight="1">
      <c r="A43" s="57"/>
      <c r="B43" s="25"/>
      <c r="C43" s="60"/>
      <c r="D43" s="32">
        <v>1</v>
      </c>
      <c r="E43" s="27">
        <v>6.4386317907444673E-2</v>
      </c>
      <c r="F43" s="28">
        <v>0.14285714285714285</v>
      </c>
      <c r="G43" s="28">
        <v>0.68812877263581484</v>
      </c>
      <c r="H43" s="28">
        <v>6.8410462776659964E-2</v>
      </c>
      <c r="I43" s="28">
        <v>1.2072434607645875E-2</v>
      </c>
      <c r="J43" s="28">
        <v>2.4144869215291749E-2</v>
      </c>
    </row>
    <row r="44" spans="1:10" ht="15" customHeight="1">
      <c r="A44" s="57"/>
      <c r="B44" s="25"/>
      <c r="C44" s="59" t="s">
        <v>227</v>
      </c>
      <c r="D44" s="29">
        <v>8147</v>
      </c>
      <c r="E44" s="39">
        <v>434</v>
      </c>
      <c r="F44" s="40">
        <v>1643</v>
      </c>
      <c r="G44" s="40">
        <v>5432</v>
      </c>
      <c r="H44" s="40">
        <v>380</v>
      </c>
      <c r="I44" s="40">
        <v>79</v>
      </c>
      <c r="J44" s="40">
        <v>179</v>
      </c>
    </row>
    <row r="45" spans="1:10" ht="15" customHeight="1">
      <c r="A45" s="57"/>
      <c r="B45" s="25"/>
      <c r="C45" s="60"/>
      <c r="D45" s="32">
        <v>1</v>
      </c>
      <c r="E45" s="27">
        <v>5.3271142751933225E-2</v>
      </c>
      <c r="F45" s="28">
        <v>0.20166932613231864</v>
      </c>
      <c r="G45" s="28">
        <v>0.66674849637903522</v>
      </c>
      <c r="H45" s="28">
        <v>4.6642936050079783E-2</v>
      </c>
      <c r="I45" s="28">
        <v>9.6968209156744808E-3</v>
      </c>
      <c r="J45" s="28">
        <v>2.1971277770958635E-2</v>
      </c>
    </row>
    <row r="46" spans="1:10" ht="15" customHeight="1">
      <c r="A46" s="57"/>
      <c r="B46" s="25"/>
      <c r="C46" s="59" t="s">
        <v>228</v>
      </c>
      <c r="D46" s="29">
        <v>5197</v>
      </c>
      <c r="E46" s="39">
        <v>484</v>
      </c>
      <c r="F46" s="40">
        <v>1553</v>
      </c>
      <c r="G46" s="40">
        <v>2860</v>
      </c>
      <c r="H46" s="40">
        <v>155</v>
      </c>
      <c r="I46" s="40">
        <v>32</v>
      </c>
      <c r="J46" s="40">
        <v>113</v>
      </c>
    </row>
    <row r="47" spans="1:10" ht="15" customHeight="1">
      <c r="A47" s="57"/>
      <c r="B47" s="25"/>
      <c r="C47" s="60"/>
      <c r="D47" s="32">
        <v>1</v>
      </c>
      <c r="E47" s="27">
        <v>9.3130652299403496E-2</v>
      </c>
      <c r="F47" s="28">
        <v>0.29882624591110257</v>
      </c>
      <c r="G47" s="28">
        <v>0.55031749086011161</v>
      </c>
      <c r="H47" s="28">
        <v>2.9824898980180873E-2</v>
      </c>
      <c r="I47" s="28">
        <v>6.1573984991341157E-3</v>
      </c>
      <c r="J47" s="28">
        <v>2.1743313450067348E-2</v>
      </c>
    </row>
    <row r="48" spans="1:10" ht="15" customHeight="1">
      <c r="A48" s="57"/>
      <c r="B48" s="25"/>
      <c r="C48" s="59" t="s">
        <v>229</v>
      </c>
      <c r="D48" s="29">
        <v>1858</v>
      </c>
      <c r="E48" s="39">
        <v>347</v>
      </c>
      <c r="F48" s="40">
        <v>578</v>
      </c>
      <c r="G48" s="40">
        <v>838</v>
      </c>
      <c r="H48" s="40">
        <v>42</v>
      </c>
      <c r="I48" s="40">
        <v>7</v>
      </c>
      <c r="J48" s="40">
        <v>46</v>
      </c>
    </row>
    <row r="49" spans="1:10" ht="15" customHeight="1">
      <c r="A49" s="57"/>
      <c r="B49" s="43"/>
      <c r="C49" s="61"/>
      <c r="D49" s="44">
        <v>1</v>
      </c>
      <c r="E49" s="45">
        <v>0.18675995694294942</v>
      </c>
      <c r="F49" s="46">
        <v>0.31108719052744888</v>
      </c>
      <c r="G49" s="46">
        <v>0.45102260495156082</v>
      </c>
      <c r="H49" s="46">
        <v>2.2604951560818085E-2</v>
      </c>
      <c r="I49" s="46">
        <v>3.7674919268030141E-3</v>
      </c>
      <c r="J49" s="46">
        <v>2.4757804090419805E-2</v>
      </c>
    </row>
    <row r="50" spans="1:10" ht="15" customHeight="1">
      <c r="A50" s="57"/>
      <c r="B50" s="25" t="s">
        <v>205</v>
      </c>
      <c r="C50" s="67" t="s">
        <v>2</v>
      </c>
      <c r="D50" s="22">
        <v>2851</v>
      </c>
      <c r="E50" s="23">
        <v>213</v>
      </c>
      <c r="F50" s="24">
        <v>654</v>
      </c>
      <c r="G50" s="24">
        <v>1736</v>
      </c>
      <c r="H50" s="24">
        <v>106</v>
      </c>
      <c r="I50" s="24">
        <v>24</v>
      </c>
      <c r="J50" s="24">
        <v>118</v>
      </c>
    </row>
    <row r="51" spans="1:10" ht="15" customHeight="1">
      <c r="A51" s="57"/>
      <c r="B51" s="25"/>
      <c r="C51" s="60"/>
      <c r="D51" s="32">
        <v>1</v>
      </c>
      <c r="E51" s="27">
        <v>7.471062784987724E-2</v>
      </c>
      <c r="F51" s="28">
        <v>0.2293931953700456</v>
      </c>
      <c r="G51" s="28">
        <v>0.60890915468256757</v>
      </c>
      <c r="H51" s="28">
        <v>3.7179936864258155E-2</v>
      </c>
      <c r="I51" s="28">
        <v>8.4180989126622242E-3</v>
      </c>
      <c r="J51" s="28">
        <v>4.1388986320589266E-2</v>
      </c>
    </row>
    <row r="52" spans="1:10" ht="15" customHeight="1">
      <c r="A52" s="57"/>
      <c r="B52" s="25"/>
      <c r="C52" s="59" t="s">
        <v>230</v>
      </c>
      <c r="D52" s="29">
        <v>1975</v>
      </c>
      <c r="E52" s="30">
        <v>88</v>
      </c>
      <c r="F52" s="31">
        <v>395</v>
      </c>
      <c r="G52" s="31">
        <v>1371</v>
      </c>
      <c r="H52" s="31">
        <v>86</v>
      </c>
      <c r="I52" s="31">
        <v>16</v>
      </c>
      <c r="J52" s="31">
        <v>19</v>
      </c>
    </row>
    <row r="53" spans="1:10" ht="15" customHeight="1">
      <c r="A53" s="57"/>
      <c r="B53" s="25"/>
      <c r="C53" s="60"/>
      <c r="D53" s="32">
        <v>1</v>
      </c>
      <c r="E53" s="27">
        <v>4.4556962025316456E-2</v>
      </c>
      <c r="F53" s="28">
        <v>0.2</v>
      </c>
      <c r="G53" s="28">
        <v>0.69417721518987341</v>
      </c>
      <c r="H53" s="28">
        <v>4.3544303797468355E-2</v>
      </c>
      <c r="I53" s="28">
        <v>8.1012658227848106E-3</v>
      </c>
      <c r="J53" s="28">
        <v>9.6202531645569623E-3</v>
      </c>
    </row>
    <row r="54" spans="1:10" ht="15" customHeight="1">
      <c r="A54" s="57"/>
      <c r="B54" s="25"/>
      <c r="C54" s="59" t="s">
        <v>231</v>
      </c>
      <c r="D54" s="29">
        <v>923</v>
      </c>
      <c r="E54" s="30">
        <v>91</v>
      </c>
      <c r="F54" s="31">
        <v>251</v>
      </c>
      <c r="G54" s="31">
        <v>517</v>
      </c>
      <c r="H54" s="31">
        <v>34</v>
      </c>
      <c r="I54" s="31">
        <v>5</v>
      </c>
      <c r="J54" s="31">
        <v>25</v>
      </c>
    </row>
    <row r="55" spans="1:10" ht="15" customHeight="1">
      <c r="A55" s="57"/>
      <c r="B55" s="25"/>
      <c r="C55" s="60"/>
      <c r="D55" s="32">
        <v>1</v>
      </c>
      <c r="E55" s="27">
        <v>9.8591549295774641E-2</v>
      </c>
      <c r="F55" s="28">
        <v>0.27193932827735645</v>
      </c>
      <c r="G55" s="28">
        <v>0.56013001083423619</v>
      </c>
      <c r="H55" s="28">
        <v>3.6836403033586131E-2</v>
      </c>
      <c r="I55" s="28">
        <v>5.4171180931744311E-3</v>
      </c>
      <c r="J55" s="28">
        <v>2.7085590465872156E-2</v>
      </c>
    </row>
    <row r="56" spans="1:10" ht="15" customHeight="1">
      <c r="A56" s="57"/>
      <c r="B56" s="25"/>
      <c r="C56" s="59" t="s">
        <v>8</v>
      </c>
      <c r="D56" s="29">
        <v>1215</v>
      </c>
      <c r="E56" s="30">
        <v>94</v>
      </c>
      <c r="F56" s="31">
        <v>290</v>
      </c>
      <c r="G56" s="31">
        <v>734</v>
      </c>
      <c r="H56" s="31">
        <v>53</v>
      </c>
      <c r="I56" s="31">
        <v>12</v>
      </c>
      <c r="J56" s="31">
        <v>32</v>
      </c>
    </row>
    <row r="57" spans="1:10" ht="15" customHeight="1">
      <c r="A57" s="57"/>
      <c r="B57" s="25"/>
      <c r="C57" s="60"/>
      <c r="D57" s="32">
        <v>1</v>
      </c>
      <c r="E57" s="27">
        <v>7.7366255144032919E-2</v>
      </c>
      <c r="F57" s="28">
        <v>0.23868312757201646</v>
      </c>
      <c r="G57" s="28">
        <v>0.60411522633744852</v>
      </c>
      <c r="H57" s="28">
        <v>4.3621399176954734E-2</v>
      </c>
      <c r="I57" s="28">
        <v>9.876543209876543E-3</v>
      </c>
      <c r="J57" s="28">
        <v>2.6337448559670781E-2</v>
      </c>
    </row>
    <row r="58" spans="1:10" ht="15" customHeight="1">
      <c r="A58" s="57"/>
      <c r="B58" s="25"/>
      <c r="C58" s="59" t="s">
        <v>232</v>
      </c>
      <c r="D58" s="29">
        <v>2062</v>
      </c>
      <c r="E58" s="30">
        <v>202</v>
      </c>
      <c r="F58" s="31">
        <v>574</v>
      </c>
      <c r="G58" s="31">
        <v>1144</v>
      </c>
      <c r="H58" s="31">
        <v>70</v>
      </c>
      <c r="I58" s="31">
        <v>18</v>
      </c>
      <c r="J58" s="31">
        <v>54</v>
      </c>
    </row>
    <row r="59" spans="1:10" ht="15" customHeight="1">
      <c r="A59" s="57"/>
      <c r="B59" s="25"/>
      <c r="C59" s="60"/>
      <c r="D59" s="32">
        <v>1</v>
      </c>
      <c r="E59" s="27">
        <v>9.7963142580019397E-2</v>
      </c>
      <c r="F59" s="28">
        <v>0.27837051406401553</v>
      </c>
      <c r="G59" s="28">
        <v>0.55480116391852574</v>
      </c>
      <c r="H59" s="28">
        <v>3.3947623666343359E-2</v>
      </c>
      <c r="I59" s="28">
        <v>8.7293889427740058E-3</v>
      </c>
      <c r="J59" s="28">
        <v>2.6188166828322017E-2</v>
      </c>
    </row>
    <row r="60" spans="1:10" ht="15" customHeight="1">
      <c r="A60" s="57"/>
      <c r="B60" s="25"/>
      <c r="C60" s="59" t="s">
        <v>14</v>
      </c>
      <c r="D60" s="29">
        <v>1141</v>
      </c>
      <c r="E60" s="30">
        <v>96</v>
      </c>
      <c r="F60" s="31">
        <v>248</v>
      </c>
      <c r="G60" s="31">
        <v>718</v>
      </c>
      <c r="H60" s="31">
        <v>45</v>
      </c>
      <c r="I60" s="31">
        <v>13</v>
      </c>
      <c r="J60" s="31">
        <v>21</v>
      </c>
    </row>
    <row r="61" spans="1:10" ht="15" customHeight="1">
      <c r="A61" s="57"/>
      <c r="B61" s="25"/>
      <c r="C61" s="60"/>
      <c r="D61" s="32">
        <v>1</v>
      </c>
      <c r="E61" s="27">
        <v>8.4136722173531991E-2</v>
      </c>
      <c r="F61" s="28">
        <v>0.21735319894829097</v>
      </c>
      <c r="G61" s="28">
        <v>0.62927256792287467</v>
      </c>
      <c r="H61" s="28">
        <v>3.9439088518843118E-2</v>
      </c>
      <c r="I61" s="28">
        <v>1.1393514460999123E-2</v>
      </c>
      <c r="J61" s="28">
        <v>1.8404907975460124E-2</v>
      </c>
    </row>
    <row r="62" spans="1:10" ht="15" customHeight="1">
      <c r="A62" s="57"/>
      <c r="B62" s="25"/>
      <c r="C62" s="59" t="s">
        <v>5</v>
      </c>
      <c r="D62" s="29">
        <v>2265</v>
      </c>
      <c r="E62" s="30">
        <v>191</v>
      </c>
      <c r="F62" s="31">
        <v>583</v>
      </c>
      <c r="G62" s="31">
        <v>1322</v>
      </c>
      <c r="H62" s="31">
        <v>88</v>
      </c>
      <c r="I62" s="31">
        <v>15</v>
      </c>
      <c r="J62" s="31">
        <v>66</v>
      </c>
    </row>
    <row r="63" spans="1:10" ht="15" customHeight="1">
      <c r="A63" s="57"/>
      <c r="B63" s="25"/>
      <c r="C63" s="60"/>
      <c r="D63" s="32">
        <v>1</v>
      </c>
      <c r="E63" s="27">
        <v>8.4326710816777048E-2</v>
      </c>
      <c r="F63" s="28">
        <v>0.25739514348785875</v>
      </c>
      <c r="G63" s="28">
        <v>0.58366445916114795</v>
      </c>
      <c r="H63" s="28">
        <v>3.8852097130242826E-2</v>
      </c>
      <c r="I63" s="28">
        <v>6.6225165562913907E-3</v>
      </c>
      <c r="J63" s="28">
        <v>2.9139072847682121E-2</v>
      </c>
    </row>
    <row r="64" spans="1:10" ht="15" customHeight="1">
      <c r="A64" s="57"/>
      <c r="B64" s="25"/>
      <c r="C64" s="59" t="s">
        <v>11</v>
      </c>
      <c r="D64" s="29">
        <v>1187</v>
      </c>
      <c r="E64" s="30">
        <v>96</v>
      </c>
      <c r="F64" s="31">
        <v>307</v>
      </c>
      <c r="G64" s="31">
        <v>701</v>
      </c>
      <c r="H64" s="31">
        <v>55</v>
      </c>
      <c r="I64" s="31">
        <v>3</v>
      </c>
      <c r="J64" s="31">
        <v>25</v>
      </c>
    </row>
    <row r="65" spans="1:10" ht="15" customHeight="1">
      <c r="A65" s="57"/>
      <c r="B65" s="25"/>
      <c r="C65" s="60"/>
      <c r="D65" s="32">
        <v>1</v>
      </c>
      <c r="E65" s="27">
        <v>8.0876158382476832E-2</v>
      </c>
      <c r="F65" s="28">
        <v>0.25863521482729568</v>
      </c>
      <c r="G65" s="28">
        <v>0.59056444818871101</v>
      </c>
      <c r="H65" s="28">
        <v>4.633529907329402E-2</v>
      </c>
      <c r="I65" s="28">
        <v>2.527379949452401E-3</v>
      </c>
      <c r="J65" s="28">
        <v>2.1061499578770009E-2</v>
      </c>
    </row>
    <row r="66" spans="1:10" ht="15" customHeight="1">
      <c r="A66" s="57"/>
      <c r="B66" s="25"/>
      <c r="C66" s="59" t="s">
        <v>18</v>
      </c>
      <c r="D66" s="29">
        <v>2539</v>
      </c>
      <c r="E66" s="30">
        <v>274</v>
      </c>
      <c r="F66" s="31">
        <v>649</v>
      </c>
      <c r="G66" s="31">
        <v>1458</v>
      </c>
      <c r="H66" s="31">
        <v>85</v>
      </c>
      <c r="I66" s="31">
        <v>20</v>
      </c>
      <c r="J66" s="31">
        <v>53</v>
      </c>
    </row>
    <row r="67" spans="1:10" ht="15" customHeight="1">
      <c r="A67" s="57"/>
      <c r="B67" s="43"/>
      <c r="C67" s="61"/>
      <c r="D67" s="44">
        <v>1</v>
      </c>
      <c r="E67" s="45">
        <v>0.10791650256006302</v>
      </c>
      <c r="F67" s="46">
        <v>0.25561244584482079</v>
      </c>
      <c r="G67" s="46">
        <v>0.57424182749113828</v>
      </c>
      <c r="H67" s="46">
        <v>3.3477747144545093E-2</v>
      </c>
      <c r="I67" s="46">
        <v>7.8771169751870821E-3</v>
      </c>
      <c r="J67" s="46">
        <v>2.0874359984245767E-2</v>
      </c>
    </row>
    <row r="68" spans="1:10" ht="15" customHeight="1">
      <c r="A68" s="57"/>
      <c r="B68" s="25" t="s">
        <v>206</v>
      </c>
      <c r="C68" s="67" t="s">
        <v>233</v>
      </c>
      <c r="D68" s="22">
        <v>2952</v>
      </c>
      <c r="E68" s="23">
        <v>205</v>
      </c>
      <c r="F68" s="24">
        <v>657</v>
      </c>
      <c r="G68" s="24">
        <v>1840</v>
      </c>
      <c r="H68" s="24">
        <v>131</v>
      </c>
      <c r="I68" s="24">
        <v>27</v>
      </c>
      <c r="J68" s="24">
        <v>92</v>
      </c>
    </row>
    <row r="69" spans="1:10" ht="15" customHeight="1">
      <c r="A69" s="57"/>
      <c r="B69" s="25"/>
      <c r="C69" s="60"/>
      <c r="D69" s="32">
        <v>1</v>
      </c>
      <c r="E69" s="27">
        <v>6.9444444444444448E-2</v>
      </c>
      <c r="F69" s="28">
        <v>0.2225609756097561</v>
      </c>
      <c r="G69" s="28">
        <v>0.62330623306233057</v>
      </c>
      <c r="H69" s="28">
        <v>4.4376693766937668E-2</v>
      </c>
      <c r="I69" s="28">
        <v>9.1463414634146336E-3</v>
      </c>
      <c r="J69" s="28">
        <v>3.1165311653116531E-2</v>
      </c>
    </row>
    <row r="70" spans="1:10" ht="15" customHeight="1">
      <c r="A70" s="57"/>
      <c r="B70" s="25"/>
      <c r="C70" s="59" t="s">
        <v>234</v>
      </c>
      <c r="D70" s="29">
        <v>2912</v>
      </c>
      <c r="E70" s="30">
        <v>218</v>
      </c>
      <c r="F70" s="31">
        <v>709</v>
      </c>
      <c r="G70" s="31">
        <v>1773</v>
      </c>
      <c r="H70" s="31">
        <v>114</v>
      </c>
      <c r="I70" s="31">
        <v>23</v>
      </c>
      <c r="J70" s="31">
        <v>75</v>
      </c>
    </row>
    <row r="71" spans="1:10" ht="15" customHeight="1">
      <c r="A71" s="57"/>
      <c r="B71" s="25"/>
      <c r="C71" s="60"/>
      <c r="D71" s="32">
        <v>1</v>
      </c>
      <c r="E71" s="27">
        <v>7.486263736263736E-2</v>
      </c>
      <c r="F71" s="28">
        <v>0.24347527472527472</v>
      </c>
      <c r="G71" s="28">
        <v>0.60885989010989006</v>
      </c>
      <c r="H71" s="28">
        <v>3.9148351648351648E-2</v>
      </c>
      <c r="I71" s="28">
        <v>7.898351648351648E-3</v>
      </c>
      <c r="J71" s="28">
        <v>2.5755494505494504E-2</v>
      </c>
    </row>
    <row r="72" spans="1:10" ht="15" customHeight="1">
      <c r="A72" s="57"/>
      <c r="B72" s="25"/>
      <c r="C72" s="59" t="s">
        <v>235</v>
      </c>
      <c r="D72" s="29">
        <v>3812</v>
      </c>
      <c r="E72" s="30">
        <v>277</v>
      </c>
      <c r="F72" s="31">
        <v>883</v>
      </c>
      <c r="G72" s="31">
        <v>2389</v>
      </c>
      <c r="H72" s="31">
        <v>161</v>
      </c>
      <c r="I72" s="31">
        <v>31</v>
      </c>
      <c r="J72" s="31">
        <v>71</v>
      </c>
    </row>
    <row r="73" spans="1:10" ht="15" customHeight="1">
      <c r="A73" s="57"/>
      <c r="B73" s="25"/>
      <c r="C73" s="60"/>
      <c r="D73" s="32">
        <v>1</v>
      </c>
      <c r="E73" s="27">
        <v>7.2665267576075554E-2</v>
      </c>
      <c r="F73" s="28">
        <v>0.23163693599160545</v>
      </c>
      <c r="G73" s="28">
        <v>0.62670514165792235</v>
      </c>
      <c r="H73" s="28">
        <v>4.2235047219307452E-2</v>
      </c>
      <c r="I73" s="28">
        <v>8.1322140608604404E-3</v>
      </c>
      <c r="J73" s="28">
        <v>1.8625393494228752E-2</v>
      </c>
    </row>
    <row r="74" spans="1:10" ht="15" customHeight="1">
      <c r="A74" s="57"/>
      <c r="B74" s="25"/>
      <c r="C74" s="59" t="s">
        <v>236</v>
      </c>
      <c r="D74" s="29">
        <v>2750</v>
      </c>
      <c r="E74" s="30">
        <v>237</v>
      </c>
      <c r="F74" s="31">
        <v>712</v>
      </c>
      <c r="G74" s="31">
        <v>1621</v>
      </c>
      <c r="H74" s="31">
        <v>93</v>
      </c>
      <c r="I74" s="31">
        <v>26</v>
      </c>
      <c r="J74" s="31">
        <v>61</v>
      </c>
    </row>
    <row r="75" spans="1:10" ht="15" customHeight="1">
      <c r="A75" s="57"/>
      <c r="B75" s="25"/>
      <c r="C75" s="60"/>
      <c r="D75" s="32">
        <v>1</v>
      </c>
      <c r="E75" s="27">
        <v>8.6181818181818179E-2</v>
      </c>
      <c r="F75" s="28">
        <v>0.25890909090909092</v>
      </c>
      <c r="G75" s="28">
        <v>0.58945454545454545</v>
      </c>
      <c r="H75" s="28">
        <v>3.3818181818181817E-2</v>
      </c>
      <c r="I75" s="28">
        <v>9.4545454545454551E-3</v>
      </c>
      <c r="J75" s="28">
        <v>2.2181818181818181E-2</v>
      </c>
    </row>
    <row r="76" spans="1:10" ht="15" customHeight="1">
      <c r="A76" s="57"/>
      <c r="B76" s="25"/>
      <c r="C76" s="59" t="s">
        <v>237</v>
      </c>
      <c r="D76" s="29">
        <v>1585</v>
      </c>
      <c r="E76" s="30">
        <v>165</v>
      </c>
      <c r="F76" s="31">
        <v>420</v>
      </c>
      <c r="G76" s="31">
        <v>897</v>
      </c>
      <c r="H76" s="31">
        <v>50</v>
      </c>
      <c r="I76" s="31">
        <v>9</v>
      </c>
      <c r="J76" s="31">
        <v>44</v>
      </c>
    </row>
    <row r="77" spans="1:10" ht="15" customHeight="1">
      <c r="A77" s="57"/>
      <c r="B77" s="25"/>
      <c r="C77" s="60"/>
      <c r="D77" s="32">
        <v>1</v>
      </c>
      <c r="E77" s="27">
        <v>0.10410094637223975</v>
      </c>
      <c r="F77" s="28">
        <v>0.26498422712933756</v>
      </c>
      <c r="G77" s="28">
        <v>0.56593059936908519</v>
      </c>
      <c r="H77" s="28">
        <v>3.1545741324921134E-2</v>
      </c>
      <c r="I77" s="28">
        <v>5.6782334384858045E-3</v>
      </c>
      <c r="J77" s="28">
        <v>2.7760252365930601E-2</v>
      </c>
    </row>
    <row r="78" spans="1:10" ht="15" customHeight="1">
      <c r="A78" s="57"/>
      <c r="B78" s="25"/>
      <c r="C78" s="59" t="s">
        <v>238</v>
      </c>
      <c r="D78" s="29">
        <v>1329</v>
      </c>
      <c r="E78" s="30">
        <v>130</v>
      </c>
      <c r="F78" s="31">
        <v>342</v>
      </c>
      <c r="G78" s="31">
        <v>769</v>
      </c>
      <c r="H78" s="31">
        <v>49</v>
      </c>
      <c r="I78" s="31">
        <v>6</v>
      </c>
      <c r="J78" s="31">
        <v>33</v>
      </c>
    </row>
    <row r="79" spans="1:10" ht="15" customHeight="1">
      <c r="A79" s="57"/>
      <c r="B79" s="25"/>
      <c r="C79" s="60"/>
      <c r="D79" s="32">
        <v>1</v>
      </c>
      <c r="E79" s="27">
        <v>9.7817908201655382E-2</v>
      </c>
      <c r="F79" s="28">
        <v>0.25733634311512416</v>
      </c>
      <c r="G79" s="28">
        <v>0.57863054928517688</v>
      </c>
      <c r="H79" s="28">
        <v>3.6869826937547028E-2</v>
      </c>
      <c r="I79" s="28">
        <v>4.5146726862302479E-3</v>
      </c>
      <c r="J79" s="28">
        <v>2.4830699774266364E-2</v>
      </c>
    </row>
    <row r="80" spans="1:10" ht="15" customHeight="1">
      <c r="A80" s="57"/>
      <c r="B80" s="25"/>
      <c r="C80" s="59" t="s">
        <v>239</v>
      </c>
      <c r="D80" s="29">
        <v>686</v>
      </c>
      <c r="E80" s="30">
        <v>106</v>
      </c>
      <c r="F80" s="31">
        <v>189</v>
      </c>
      <c r="G80" s="31">
        <v>336</v>
      </c>
      <c r="H80" s="31">
        <v>19</v>
      </c>
      <c r="I80" s="31">
        <v>3</v>
      </c>
      <c r="J80" s="31">
        <v>33</v>
      </c>
    </row>
    <row r="81" spans="1:10" ht="15" customHeight="1">
      <c r="A81" s="57"/>
      <c r="B81" s="25"/>
      <c r="C81" s="60"/>
      <c r="D81" s="32">
        <v>1</v>
      </c>
      <c r="E81" s="27">
        <v>0.15451895043731778</v>
      </c>
      <c r="F81" s="28">
        <v>0.27551020408163263</v>
      </c>
      <c r="G81" s="28">
        <v>0.48979591836734693</v>
      </c>
      <c r="H81" s="28">
        <v>2.7696793002915453E-2</v>
      </c>
      <c r="I81" s="28">
        <v>4.3731778425655978E-3</v>
      </c>
      <c r="J81" s="28">
        <v>4.8104956268221574E-2</v>
      </c>
    </row>
    <row r="82" spans="1:10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</row>
    <row r="83" spans="1:10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57"/>
      <c r="B84" s="25" t="s">
        <v>240</v>
      </c>
      <c r="C84" s="67" t="s">
        <v>241</v>
      </c>
      <c r="D84" s="22">
        <v>4187</v>
      </c>
      <c r="E84" s="23">
        <v>340</v>
      </c>
      <c r="F84" s="24">
        <v>1007</v>
      </c>
      <c r="G84" s="24">
        <v>2534</v>
      </c>
      <c r="H84" s="24">
        <v>157</v>
      </c>
      <c r="I84" s="24">
        <v>30</v>
      </c>
      <c r="J84" s="24">
        <v>119</v>
      </c>
    </row>
    <row r="85" spans="1:10" ht="15" customHeight="1">
      <c r="A85" s="57"/>
      <c r="B85" s="25" t="s">
        <v>242</v>
      </c>
      <c r="C85" s="60"/>
      <c r="D85" s="32">
        <v>1</v>
      </c>
      <c r="E85" s="27">
        <v>8.1203725818008124E-2</v>
      </c>
      <c r="F85" s="28">
        <v>0.24050632911392406</v>
      </c>
      <c r="G85" s="28">
        <v>0.60520659183186054</v>
      </c>
      <c r="H85" s="28">
        <v>3.7497014568903753E-2</v>
      </c>
      <c r="I85" s="28">
        <v>7.1650346310007168E-3</v>
      </c>
      <c r="J85" s="28">
        <v>2.8421304036302841E-2</v>
      </c>
    </row>
    <row r="86" spans="1:10" ht="15" customHeight="1">
      <c r="A86" s="57"/>
      <c r="B86" s="25" t="s">
        <v>243</v>
      </c>
      <c r="C86" s="59" t="s">
        <v>244</v>
      </c>
      <c r="D86" s="29">
        <v>3737</v>
      </c>
      <c r="E86" s="30">
        <v>294</v>
      </c>
      <c r="F86" s="31">
        <v>917</v>
      </c>
      <c r="G86" s="31">
        <v>2282</v>
      </c>
      <c r="H86" s="31">
        <v>133</v>
      </c>
      <c r="I86" s="31">
        <v>28</v>
      </c>
      <c r="J86" s="31">
        <v>83</v>
      </c>
    </row>
    <row r="87" spans="1:10" ht="15" customHeight="1">
      <c r="A87" s="57"/>
      <c r="B87" s="25"/>
      <c r="C87" s="60"/>
      <c r="D87" s="32">
        <v>1</v>
      </c>
      <c r="E87" s="27">
        <v>7.8672732138078669E-2</v>
      </c>
      <c r="F87" s="28">
        <v>0.24538399785924539</v>
      </c>
      <c r="G87" s="28">
        <v>0.61065025421461061</v>
      </c>
      <c r="H87" s="28">
        <v>3.5590045491035588E-2</v>
      </c>
      <c r="I87" s="28">
        <v>7.4926411560074929E-3</v>
      </c>
      <c r="J87" s="28">
        <v>2.2210329141022209E-2</v>
      </c>
    </row>
    <row r="88" spans="1:10" ht="15" customHeight="1">
      <c r="A88" s="57"/>
      <c r="B88" s="25"/>
      <c r="C88" s="59" t="s">
        <v>245</v>
      </c>
      <c r="D88" s="29">
        <v>2220</v>
      </c>
      <c r="E88" s="30">
        <v>158</v>
      </c>
      <c r="F88" s="31">
        <v>543</v>
      </c>
      <c r="G88" s="31">
        <v>1366</v>
      </c>
      <c r="H88" s="31">
        <v>96</v>
      </c>
      <c r="I88" s="31">
        <v>20</v>
      </c>
      <c r="J88" s="31">
        <v>37</v>
      </c>
    </row>
    <row r="89" spans="1:10" ht="15" customHeight="1">
      <c r="A89" s="57"/>
      <c r="B89" s="25"/>
      <c r="C89" s="60"/>
      <c r="D89" s="32">
        <v>1</v>
      </c>
      <c r="E89" s="27">
        <v>7.1171171171171166E-2</v>
      </c>
      <c r="F89" s="28">
        <v>0.24459459459459459</v>
      </c>
      <c r="G89" s="28">
        <v>0.61531531531531536</v>
      </c>
      <c r="H89" s="28">
        <v>4.3243243243243246E-2</v>
      </c>
      <c r="I89" s="28">
        <v>9.0090090090090089E-3</v>
      </c>
      <c r="J89" s="28">
        <v>1.6666666666666666E-2</v>
      </c>
    </row>
    <row r="90" spans="1:10" ht="15" customHeight="1">
      <c r="A90" s="57"/>
      <c r="B90" s="25"/>
      <c r="C90" s="59" t="s">
        <v>246</v>
      </c>
      <c r="D90" s="29">
        <v>3166</v>
      </c>
      <c r="E90" s="30">
        <v>260</v>
      </c>
      <c r="F90" s="31">
        <v>758</v>
      </c>
      <c r="G90" s="31">
        <v>1896</v>
      </c>
      <c r="H90" s="31">
        <v>150</v>
      </c>
      <c r="I90" s="31">
        <v>26</v>
      </c>
      <c r="J90" s="31">
        <v>76</v>
      </c>
    </row>
    <row r="91" spans="1:10" ht="15" customHeight="1">
      <c r="A91" s="57"/>
      <c r="B91" s="25"/>
      <c r="C91" s="60"/>
      <c r="D91" s="32">
        <v>1</v>
      </c>
      <c r="E91" s="27">
        <v>8.2122552116234995E-2</v>
      </c>
      <c r="F91" s="28">
        <v>0.23941882501579279</v>
      </c>
      <c r="G91" s="28">
        <v>0.59886291850915985</v>
      </c>
      <c r="H91" s="28">
        <v>4.7378395451674035E-2</v>
      </c>
      <c r="I91" s="28">
        <v>8.2122552116234999E-3</v>
      </c>
      <c r="J91" s="28">
        <v>2.4005053695514846E-2</v>
      </c>
    </row>
    <row r="92" spans="1:10" ht="15" customHeight="1">
      <c r="A92" s="57"/>
      <c r="B92" s="25"/>
      <c r="C92" s="59" t="s">
        <v>247</v>
      </c>
      <c r="D92" s="29">
        <v>1639</v>
      </c>
      <c r="E92" s="30">
        <v>154</v>
      </c>
      <c r="F92" s="31">
        <v>415</v>
      </c>
      <c r="G92" s="31">
        <v>958</v>
      </c>
      <c r="H92" s="31">
        <v>44</v>
      </c>
      <c r="I92" s="31">
        <v>15</v>
      </c>
      <c r="J92" s="31">
        <v>53</v>
      </c>
    </row>
    <row r="93" spans="1:10" ht="15" customHeight="1">
      <c r="A93" s="57"/>
      <c r="B93" s="25"/>
      <c r="C93" s="60"/>
      <c r="D93" s="32">
        <v>1</v>
      </c>
      <c r="E93" s="27">
        <v>9.3959731543624164E-2</v>
      </c>
      <c r="F93" s="28">
        <v>0.25320317266625991</v>
      </c>
      <c r="G93" s="28">
        <v>0.58450274557657111</v>
      </c>
      <c r="H93" s="28">
        <v>2.6845637583892617E-2</v>
      </c>
      <c r="I93" s="28">
        <v>9.1519219035997561E-3</v>
      </c>
      <c r="J93" s="28">
        <v>3.2336790726052472E-2</v>
      </c>
    </row>
    <row r="94" spans="1:10" ht="15" customHeight="1">
      <c r="A94" s="57"/>
      <c r="B94" s="25"/>
      <c r="C94" s="59" t="s">
        <v>248</v>
      </c>
      <c r="D94" s="29">
        <v>403</v>
      </c>
      <c r="E94" s="30">
        <v>40</v>
      </c>
      <c r="F94" s="31">
        <v>94</v>
      </c>
      <c r="G94" s="31">
        <v>234</v>
      </c>
      <c r="H94" s="31">
        <v>12</v>
      </c>
      <c r="I94" s="31">
        <v>4</v>
      </c>
      <c r="J94" s="31">
        <v>19</v>
      </c>
    </row>
    <row r="95" spans="1:10" ht="15" customHeight="1">
      <c r="A95" s="57"/>
      <c r="B95" s="25"/>
      <c r="C95" s="60"/>
      <c r="D95" s="32">
        <v>1</v>
      </c>
      <c r="E95" s="27">
        <v>9.9255583126550875E-2</v>
      </c>
      <c r="F95" s="28">
        <v>0.23325062034739455</v>
      </c>
      <c r="G95" s="28">
        <v>0.58064516129032262</v>
      </c>
      <c r="H95" s="28">
        <v>2.9776674937965261E-2</v>
      </c>
      <c r="I95" s="28">
        <v>9.9255583126550868E-3</v>
      </c>
      <c r="J95" s="28">
        <v>4.7146401985111663E-2</v>
      </c>
    </row>
    <row r="96" spans="1:10" ht="15" customHeight="1">
      <c r="A96" s="57"/>
      <c r="B96" s="25"/>
      <c r="C96" s="59" t="s">
        <v>249</v>
      </c>
      <c r="D96" s="29">
        <v>373</v>
      </c>
      <c r="E96" s="30">
        <v>52</v>
      </c>
      <c r="F96" s="31">
        <v>90</v>
      </c>
      <c r="G96" s="31">
        <v>202</v>
      </c>
      <c r="H96" s="31">
        <v>13</v>
      </c>
      <c r="I96" s="31">
        <v>1</v>
      </c>
      <c r="J96" s="31">
        <v>15</v>
      </c>
    </row>
    <row r="97" spans="1:10" ht="15" customHeight="1">
      <c r="A97" s="57"/>
      <c r="B97" s="25"/>
      <c r="C97" s="60"/>
      <c r="D97" s="32">
        <v>1</v>
      </c>
      <c r="E97" s="27">
        <v>0.13941018766756033</v>
      </c>
      <c r="F97" s="28">
        <v>0.24128686327077747</v>
      </c>
      <c r="G97" s="28">
        <v>0.54155495978552282</v>
      </c>
      <c r="H97" s="28">
        <v>3.4852546916890083E-2</v>
      </c>
      <c r="I97" s="28">
        <v>2.6809651474530832E-3</v>
      </c>
      <c r="J97" s="28">
        <v>4.0214477211796246E-2</v>
      </c>
    </row>
    <row r="98" spans="1:10" ht="15" customHeight="1">
      <c r="A98" s="57"/>
      <c r="B98" s="25"/>
      <c r="C98" s="59" t="s">
        <v>250</v>
      </c>
      <c r="D98" s="29">
        <v>28</v>
      </c>
      <c r="E98" s="30">
        <v>3</v>
      </c>
      <c r="F98" s="31">
        <v>11</v>
      </c>
      <c r="G98" s="31">
        <v>12</v>
      </c>
      <c r="H98" s="31">
        <v>1</v>
      </c>
      <c r="I98" s="31">
        <v>0</v>
      </c>
      <c r="J98" s="31">
        <v>1</v>
      </c>
    </row>
    <row r="99" spans="1:10" ht="15" customHeight="1">
      <c r="A99" s="57"/>
      <c r="B99" s="25"/>
      <c r="C99" s="60"/>
      <c r="D99" s="32">
        <v>1</v>
      </c>
      <c r="E99" s="27">
        <v>0.10714285714285714</v>
      </c>
      <c r="F99" s="28">
        <v>0.39285714285714285</v>
      </c>
      <c r="G99" s="28">
        <v>0.42857142857142855</v>
      </c>
      <c r="H99" s="28">
        <v>3.5714285714285712E-2</v>
      </c>
      <c r="I99" s="28">
        <v>0</v>
      </c>
      <c r="J99" s="28">
        <v>3.5714285714285712E-2</v>
      </c>
    </row>
    <row r="100" spans="1:10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1</v>
      </c>
      <c r="H100" s="31">
        <v>0</v>
      </c>
      <c r="I100" s="31">
        <v>0</v>
      </c>
      <c r="J100" s="31">
        <v>0</v>
      </c>
    </row>
    <row r="101" spans="1:10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1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J9">
    <cfRule type="top10" dxfId="2411" priority="56" rank="1"/>
  </conditionalFormatting>
  <conditionalFormatting sqref="E67:J67">
    <cfRule type="top10" dxfId="2410" priority="49" rank="1"/>
  </conditionalFormatting>
  <conditionalFormatting sqref="E65:J65">
    <cfRule type="top10" dxfId="2409" priority="48" rank="1"/>
  </conditionalFormatting>
  <conditionalFormatting sqref="E63:J63">
    <cfRule type="top10" dxfId="2408" priority="47" rank="1"/>
  </conditionalFormatting>
  <conditionalFormatting sqref="E61:J61">
    <cfRule type="top10" dxfId="2407" priority="46" rank="1"/>
  </conditionalFormatting>
  <conditionalFormatting sqref="E59:J59">
    <cfRule type="top10" dxfId="2406" priority="45" rank="1"/>
  </conditionalFormatting>
  <conditionalFormatting sqref="E57:J57">
    <cfRule type="top10" dxfId="2405" priority="44" rank="1"/>
  </conditionalFormatting>
  <conditionalFormatting sqref="E55:J55">
    <cfRule type="top10" dxfId="2404" priority="43" rank="1"/>
  </conditionalFormatting>
  <conditionalFormatting sqref="E53:J53">
    <cfRule type="top10" dxfId="2403" priority="42" rank="1"/>
  </conditionalFormatting>
  <conditionalFormatting sqref="E51:J51">
    <cfRule type="top10" dxfId="2402" priority="41" rank="1"/>
  </conditionalFormatting>
  <conditionalFormatting sqref="E49:J49">
    <cfRule type="top10" dxfId="2401" priority="40" rank="1"/>
  </conditionalFormatting>
  <conditionalFormatting sqref="E47:J47">
    <cfRule type="top10" dxfId="2400" priority="39" rank="1"/>
  </conditionalFormatting>
  <conditionalFormatting sqref="E45:J45">
    <cfRule type="top10" dxfId="2399" priority="38" rank="1"/>
  </conditionalFormatting>
  <conditionalFormatting sqref="E43:J43">
    <cfRule type="top10" dxfId="2398" priority="37" rank="1"/>
  </conditionalFormatting>
  <conditionalFormatting sqref="E41:J41">
    <cfRule type="top10" dxfId="2397" priority="36" rank="1"/>
  </conditionalFormatting>
  <conditionalFormatting sqref="E39:J39">
    <cfRule type="top10" dxfId="2396" priority="35" rank="1"/>
  </conditionalFormatting>
  <conditionalFormatting sqref="E37:J37">
    <cfRule type="top10" dxfId="2395" priority="34" rank="1"/>
  </conditionalFormatting>
  <conditionalFormatting sqref="E35:J35">
    <cfRule type="top10" dxfId="2394" priority="32" rank="1"/>
  </conditionalFormatting>
  <conditionalFormatting sqref="E33:J33">
    <cfRule type="top10" dxfId="2393" priority="31" rank="1"/>
  </conditionalFormatting>
  <conditionalFormatting sqref="E31:J31">
    <cfRule type="top10" dxfId="2392" priority="30" rank="1"/>
  </conditionalFormatting>
  <conditionalFormatting sqref="E29:J29">
    <cfRule type="top10" dxfId="2391" priority="29" rank="1"/>
  </conditionalFormatting>
  <conditionalFormatting sqref="E27:J27">
    <cfRule type="top10" dxfId="2390" priority="28" rank="1"/>
  </conditionalFormatting>
  <conditionalFormatting sqref="E21:J21">
    <cfRule type="top10" dxfId="2389" priority="27" rank="1"/>
  </conditionalFormatting>
  <conditionalFormatting sqref="E19:J19">
    <cfRule type="top10" dxfId="2388" priority="26" rank="1"/>
  </conditionalFormatting>
  <conditionalFormatting sqref="E17:J17">
    <cfRule type="top10" dxfId="2387" priority="25" rank="1"/>
  </conditionalFormatting>
  <conditionalFormatting sqref="E15:J15">
    <cfRule type="top10" dxfId="2386" priority="24" rank="1"/>
  </conditionalFormatting>
  <conditionalFormatting sqref="E13:J13">
    <cfRule type="top10" dxfId="2385" priority="23" rank="1"/>
  </conditionalFormatting>
  <conditionalFormatting sqref="E11:J11">
    <cfRule type="top10" dxfId="2384" priority="22" rank="1"/>
  </conditionalFormatting>
  <conditionalFormatting sqref="E23:J23">
    <cfRule type="top10" dxfId="2383" priority="21" rank="1"/>
  </conditionalFormatting>
  <conditionalFormatting sqref="E25:J25">
    <cfRule type="top10" dxfId="2382" priority="20" rank="1"/>
  </conditionalFormatting>
  <conditionalFormatting sqref="E81:J81">
    <cfRule type="top10" dxfId="2381" priority="17" rank="1"/>
  </conditionalFormatting>
  <conditionalFormatting sqref="E79:J79">
    <cfRule type="top10" dxfId="2380" priority="16" rank="1"/>
  </conditionalFormatting>
  <conditionalFormatting sqref="E77:J77">
    <cfRule type="top10" dxfId="2379" priority="15" rank="1"/>
  </conditionalFormatting>
  <conditionalFormatting sqref="E75:J75">
    <cfRule type="top10" dxfId="2378" priority="14" rank="1"/>
  </conditionalFormatting>
  <conditionalFormatting sqref="E73:J73">
    <cfRule type="top10" dxfId="2377" priority="13" rank="1"/>
  </conditionalFormatting>
  <conditionalFormatting sqref="E71:J71">
    <cfRule type="top10" dxfId="2376" priority="12" rank="1"/>
  </conditionalFormatting>
  <conditionalFormatting sqref="E69:J69">
    <cfRule type="top10" dxfId="2375" priority="11" rank="1"/>
  </conditionalFormatting>
  <conditionalFormatting sqref="E101:J101">
    <cfRule type="top10" dxfId="2374" priority="9" rank="1"/>
  </conditionalFormatting>
  <conditionalFormatting sqref="E99:J99">
    <cfRule type="top10" dxfId="2373" priority="8" rank="1"/>
  </conditionalFormatting>
  <conditionalFormatting sqref="E97:J97">
    <cfRule type="top10" dxfId="2372" priority="7" rank="1"/>
  </conditionalFormatting>
  <conditionalFormatting sqref="E95:J95">
    <cfRule type="top10" dxfId="2371" priority="6" rank="1"/>
  </conditionalFormatting>
  <conditionalFormatting sqref="E93:J93">
    <cfRule type="top10" dxfId="2370" priority="5" rank="1"/>
  </conditionalFormatting>
  <conditionalFormatting sqref="E91:J91">
    <cfRule type="top10" dxfId="2369" priority="4" rank="1"/>
  </conditionalFormatting>
  <conditionalFormatting sqref="E89:J89">
    <cfRule type="top10" dxfId="2368" priority="3" rank="1"/>
  </conditionalFormatting>
  <conditionalFormatting sqref="E87:J87">
    <cfRule type="top10" dxfId="2367" priority="2" rank="1"/>
  </conditionalFormatting>
  <conditionalFormatting sqref="E85:J85">
    <cfRule type="top10" dxfId="236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FD141"/>
  <sheetViews>
    <sheetView showGridLines="0" topLeftCell="A94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2" width="8.625" style="3"/>
    <col min="13" max="16384" width="8.625" style="48"/>
  </cols>
  <sheetData>
    <row r="1" spans="1:16384" ht="15" customHeight="1">
      <c r="A1" s="58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6384" ht="15" customHeight="1">
      <c r="B2" s="3" t="s">
        <v>47</v>
      </c>
    </row>
    <row r="3" spans="1:16384" ht="15" customHeight="1">
      <c r="B3" s="3" t="s">
        <v>254</v>
      </c>
    </row>
    <row r="4" spans="1:16384" ht="15" customHeight="1">
      <c r="B4" s="3" t="s">
        <v>260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6384" s="49" customFormat="1" ht="117" customHeight="1" thickBot="1">
      <c r="A7" s="9"/>
      <c r="B7" s="10"/>
      <c r="C7" s="11" t="s">
        <v>207</v>
      </c>
      <c r="D7" s="12" t="s">
        <v>0</v>
      </c>
      <c r="E7" s="13" t="s">
        <v>65</v>
      </c>
      <c r="F7" s="13" t="s">
        <v>66</v>
      </c>
      <c r="G7" s="13" t="s">
        <v>67</v>
      </c>
      <c r="H7" s="13" t="s">
        <v>334</v>
      </c>
      <c r="I7" s="13" t="s">
        <v>335</v>
      </c>
      <c r="J7" s="13" t="s">
        <v>68</v>
      </c>
      <c r="K7" s="13" t="s">
        <v>31</v>
      </c>
      <c r="L7" s="13" t="s">
        <v>44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ht="15" customHeight="1" thickTop="1">
      <c r="A8" s="57"/>
      <c r="B8" s="62" t="s">
        <v>208</v>
      </c>
      <c r="C8" s="63"/>
      <c r="D8" s="15">
        <v>16158</v>
      </c>
      <c r="E8" s="16">
        <v>13872</v>
      </c>
      <c r="F8" s="17">
        <v>133</v>
      </c>
      <c r="G8" s="17">
        <v>513</v>
      </c>
      <c r="H8" s="17">
        <v>137</v>
      </c>
      <c r="I8" s="17">
        <v>228</v>
      </c>
      <c r="J8" s="17">
        <v>301</v>
      </c>
      <c r="K8" s="17">
        <v>711</v>
      </c>
      <c r="L8" s="17">
        <v>263</v>
      </c>
    </row>
    <row r="9" spans="1:16384" ht="15" customHeight="1">
      <c r="A9" s="57"/>
      <c r="B9" s="64"/>
      <c r="C9" s="65"/>
      <c r="D9" s="18">
        <v>1</v>
      </c>
      <c r="E9" s="19">
        <v>0.85852209431860382</v>
      </c>
      <c r="F9" s="20">
        <v>8.2312167347443985E-3</v>
      </c>
      <c r="G9" s="20">
        <v>3.1748978834014112E-2</v>
      </c>
      <c r="H9" s="20">
        <v>8.4787721252630281E-3</v>
      </c>
      <c r="I9" s="20">
        <v>1.4110657259561827E-2</v>
      </c>
      <c r="J9" s="20">
        <v>1.8628543136526798E-2</v>
      </c>
      <c r="K9" s="20">
        <v>4.4002970664686225E-2</v>
      </c>
      <c r="L9" s="20">
        <v>1.6276766926599826E-2</v>
      </c>
    </row>
    <row r="10" spans="1:16384" ht="15" customHeight="1">
      <c r="A10" s="57"/>
      <c r="B10" s="21" t="s">
        <v>203</v>
      </c>
      <c r="C10" s="66" t="s">
        <v>209</v>
      </c>
      <c r="D10" s="22">
        <v>4992</v>
      </c>
      <c r="E10" s="23">
        <v>4309</v>
      </c>
      <c r="F10" s="24">
        <v>45</v>
      </c>
      <c r="G10" s="24">
        <v>164</v>
      </c>
      <c r="H10" s="24">
        <v>48</v>
      </c>
      <c r="I10" s="24">
        <v>73</v>
      </c>
      <c r="J10" s="24">
        <v>106</v>
      </c>
      <c r="K10" s="24">
        <v>165</v>
      </c>
      <c r="L10" s="24">
        <v>82</v>
      </c>
    </row>
    <row r="11" spans="1:16384" ht="15" customHeight="1">
      <c r="A11" s="57"/>
      <c r="B11" s="25"/>
      <c r="C11" s="60"/>
      <c r="D11" s="26">
        <v>1</v>
      </c>
      <c r="E11" s="27">
        <v>0.86318108974358976</v>
      </c>
      <c r="F11" s="28">
        <v>9.0144230769230761E-3</v>
      </c>
      <c r="G11" s="28">
        <v>3.2852564102564104E-2</v>
      </c>
      <c r="H11" s="28">
        <v>9.6153846153846159E-3</v>
      </c>
      <c r="I11" s="28">
        <v>1.4623397435897436E-2</v>
      </c>
      <c r="J11" s="28">
        <v>2.123397435897436E-2</v>
      </c>
      <c r="K11" s="28">
        <v>3.3052884615384616E-2</v>
      </c>
      <c r="L11" s="28">
        <v>1.6426282051282052E-2</v>
      </c>
    </row>
    <row r="12" spans="1:16384" ht="15" customHeight="1">
      <c r="A12" s="57"/>
      <c r="B12" s="25"/>
      <c r="C12" s="59" t="s">
        <v>210</v>
      </c>
      <c r="D12" s="29">
        <v>10909</v>
      </c>
      <c r="E12" s="30">
        <v>9351</v>
      </c>
      <c r="F12" s="31">
        <v>86</v>
      </c>
      <c r="G12" s="31">
        <v>338</v>
      </c>
      <c r="H12" s="31">
        <v>85</v>
      </c>
      <c r="I12" s="31">
        <v>151</v>
      </c>
      <c r="J12" s="31">
        <v>190</v>
      </c>
      <c r="K12" s="31">
        <v>533</v>
      </c>
      <c r="L12" s="31">
        <v>175</v>
      </c>
    </row>
    <row r="13" spans="1:16384" ht="15" customHeight="1">
      <c r="A13" s="57"/>
      <c r="B13" s="43"/>
      <c r="C13" s="61"/>
      <c r="D13" s="44">
        <v>1</v>
      </c>
      <c r="E13" s="45">
        <v>0.85718214318452657</v>
      </c>
      <c r="F13" s="46">
        <v>7.8833990283252355E-3</v>
      </c>
      <c r="G13" s="46">
        <v>3.0983591529929418E-2</v>
      </c>
      <c r="H13" s="46">
        <v>7.7917315977633151E-3</v>
      </c>
      <c r="I13" s="46">
        <v>1.3841782014850123E-2</v>
      </c>
      <c r="J13" s="46">
        <v>1.7416811806765055E-2</v>
      </c>
      <c r="K13" s="46">
        <v>4.8858740489504081E-2</v>
      </c>
      <c r="L13" s="46">
        <v>1.6041800348336237E-2</v>
      </c>
    </row>
    <row r="14" spans="1:16384" ht="15" customHeight="1">
      <c r="A14" s="57"/>
      <c r="B14" s="25" t="s">
        <v>22</v>
      </c>
      <c r="C14" s="67" t="s">
        <v>212</v>
      </c>
      <c r="D14" s="22">
        <v>361</v>
      </c>
      <c r="E14" s="23">
        <v>272</v>
      </c>
      <c r="F14" s="24">
        <v>5</v>
      </c>
      <c r="G14" s="24">
        <v>21</v>
      </c>
      <c r="H14" s="24">
        <v>8</v>
      </c>
      <c r="I14" s="24">
        <v>16</v>
      </c>
      <c r="J14" s="24">
        <v>16</v>
      </c>
      <c r="K14" s="24">
        <v>19</v>
      </c>
      <c r="L14" s="24">
        <v>4</v>
      </c>
    </row>
    <row r="15" spans="1:16384" ht="15" customHeight="1">
      <c r="A15" s="57"/>
      <c r="B15" s="25"/>
      <c r="C15" s="60"/>
      <c r="D15" s="32">
        <v>1</v>
      </c>
      <c r="E15" s="27">
        <v>0.75346260387811637</v>
      </c>
      <c r="F15" s="28">
        <v>1.3850415512465374E-2</v>
      </c>
      <c r="G15" s="28">
        <v>5.817174515235457E-2</v>
      </c>
      <c r="H15" s="28">
        <v>2.2160664819944598E-2</v>
      </c>
      <c r="I15" s="28">
        <v>4.4321329639889197E-2</v>
      </c>
      <c r="J15" s="28">
        <v>4.4321329639889197E-2</v>
      </c>
      <c r="K15" s="28">
        <v>5.2631578947368418E-2</v>
      </c>
      <c r="L15" s="28">
        <v>1.1080332409972299E-2</v>
      </c>
    </row>
    <row r="16" spans="1:16384" ht="15" customHeight="1">
      <c r="A16" s="57"/>
      <c r="B16" s="25"/>
      <c r="C16" s="59" t="s">
        <v>213</v>
      </c>
      <c r="D16" s="29">
        <v>695</v>
      </c>
      <c r="E16" s="30">
        <v>529</v>
      </c>
      <c r="F16" s="31">
        <v>9</v>
      </c>
      <c r="G16" s="31">
        <v>46</v>
      </c>
      <c r="H16" s="31">
        <v>21</v>
      </c>
      <c r="I16" s="31">
        <v>24</v>
      </c>
      <c r="J16" s="31">
        <v>35</v>
      </c>
      <c r="K16" s="31">
        <v>25</v>
      </c>
      <c r="L16" s="31">
        <v>6</v>
      </c>
    </row>
    <row r="17" spans="1:12" ht="15" customHeight="1">
      <c r="A17" s="57"/>
      <c r="B17" s="25"/>
      <c r="C17" s="60"/>
      <c r="D17" s="32">
        <v>1</v>
      </c>
      <c r="E17" s="27">
        <v>0.76115107913669067</v>
      </c>
      <c r="F17" s="28">
        <v>1.2949640287769784E-2</v>
      </c>
      <c r="G17" s="28">
        <v>6.6187050359712229E-2</v>
      </c>
      <c r="H17" s="28">
        <v>3.0215827338129497E-2</v>
      </c>
      <c r="I17" s="28">
        <v>3.4532374100719423E-2</v>
      </c>
      <c r="J17" s="28">
        <v>5.0359712230215826E-2</v>
      </c>
      <c r="K17" s="28">
        <v>3.5971223021582732E-2</v>
      </c>
      <c r="L17" s="28">
        <v>8.6330935251798559E-3</v>
      </c>
    </row>
    <row r="18" spans="1:12" ht="15" customHeight="1">
      <c r="A18" s="57"/>
      <c r="B18" s="25"/>
      <c r="C18" s="59" t="s">
        <v>214</v>
      </c>
      <c r="D18" s="29">
        <v>867</v>
      </c>
      <c r="E18" s="30">
        <v>679</v>
      </c>
      <c r="F18" s="31">
        <v>3</v>
      </c>
      <c r="G18" s="31">
        <v>69</v>
      </c>
      <c r="H18" s="31">
        <v>17</v>
      </c>
      <c r="I18" s="31">
        <v>19</v>
      </c>
      <c r="J18" s="31">
        <v>33</v>
      </c>
      <c r="K18" s="31">
        <v>32</v>
      </c>
      <c r="L18" s="31">
        <v>15</v>
      </c>
    </row>
    <row r="19" spans="1:12" ht="15" customHeight="1">
      <c r="A19" s="57"/>
      <c r="B19" s="25"/>
      <c r="C19" s="60"/>
      <c r="D19" s="32">
        <v>1</v>
      </c>
      <c r="E19" s="27">
        <v>0.78316032295271054</v>
      </c>
      <c r="F19" s="28">
        <v>3.4602076124567475E-3</v>
      </c>
      <c r="G19" s="28">
        <v>7.9584775086505188E-2</v>
      </c>
      <c r="H19" s="28">
        <v>1.9607843137254902E-2</v>
      </c>
      <c r="I19" s="28">
        <v>2.1914648212226068E-2</v>
      </c>
      <c r="J19" s="28">
        <v>3.8062283737024222E-2</v>
      </c>
      <c r="K19" s="28">
        <v>3.690888119953864E-2</v>
      </c>
      <c r="L19" s="28">
        <v>1.7301038062283738E-2</v>
      </c>
    </row>
    <row r="20" spans="1:12" ht="15" customHeight="1">
      <c r="A20" s="57"/>
      <c r="B20" s="25"/>
      <c r="C20" s="59" t="s">
        <v>215</v>
      </c>
      <c r="D20" s="29">
        <v>1749</v>
      </c>
      <c r="E20" s="30">
        <v>1471</v>
      </c>
      <c r="F20" s="31">
        <v>16</v>
      </c>
      <c r="G20" s="31">
        <v>96</v>
      </c>
      <c r="H20" s="31">
        <v>15</v>
      </c>
      <c r="I20" s="31">
        <v>20</v>
      </c>
      <c r="J20" s="31">
        <v>43</v>
      </c>
      <c r="K20" s="31">
        <v>48</v>
      </c>
      <c r="L20" s="31">
        <v>40</v>
      </c>
    </row>
    <row r="21" spans="1:12" ht="15" customHeight="1">
      <c r="A21" s="57"/>
      <c r="B21" s="25"/>
      <c r="C21" s="60"/>
      <c r="D21" s="32">
        <v>1</v>
      </c>
      <c r="E21" s="27">
        <v>0.84105202973127502</v>
      </c>
      <c r="F21" s="28">
        <v>9.1480846197827329E-3</v>
      </c>
      <c r="G21" s="28">
        <v>5.4888507718696397E-2</v>
      </c>
      <c r="H21" s="28">
        <v>8.5763293310463125E-3</v>
      </c>
      <c r="I21" s="28">
        <v>1.1435105774728416E-2</v>
      </c>
      <c r="J21" s="28">
        <v>2.4585477415666093E-2</v>
      </c>
      <c r="K21" s="28">
        <v>2.7444253859348199E-2</v>
      </c>
      <c r="L21" s="28">
        <v>2.2870211549456832E-2</v>
      </c>
    </row>
    <row r="22" spans="1:12" ht="15" customHeight="1">
      <c r="A22" s="57"/>
      <c r="B22" s="25"/>
      <c r="C22" s="59" t="s">
        <v>216</v>
      </c>
      <c r="D22" s="29">
        <v>3564</v>
      </c>
      <c r="E22" s="30">
        <v>3116</v>
      </c>
      <c r="F22" s="31">
        <v>32</v>
      </c>
      <c r="G22" s="31">
        <v>121</v>
      </c>
      <c r="H22" s="31">
        <v>25</v>
      </c>
      <c r="I22" s="31">
        <v>37</v>
      </c>
      <c r="J22" s="31">
        <v>51</v>
      </c>
      <c r="K22" s="31">
        <v>129</v>
      </c>
      <c r="L22" s="31">
        <v>53</v>
      </c>
    </row>
    <row r="23" spans="1:12" ht="15" customHeight="1">
      <c r="A23" s="57"/>
      <c r="B23" s="25"/>
      <c r="C23" s="60"/>
      <c r="D23" s="26">
        <v>1</v>
      </c>
      <c r="E23" s="27">
        <v>0.87429854096520765</v>
      </c>
      <c r="F23" s="28">
        <v>8.9786756453423128E-3</v>
      </c>
      <c r="G23" s="28">
        <v>3.3950617283950615E-2</v>
      </c>
      <c r="H23" s="28">
        <v>7.0145903479236814E-3</v>
      </c>
      <c r="I23" s="28">
        <v>1.0381593714927048E-2</v>
      </c>
      <c r="J23" s="28">
        <v>1.4309764309764311E-2</v>
      </c>
      <c r="K23" s="28">
        <v>3.6195286195286197E-2</v>
      </c>
      <c r="L23" s="28">
        <v>1.4870931537598204E-2</v>
      </c>
    </row>
    <row r="24" spans="1:12" ht="15" customHeight="1">
      <c r="A24" s="57"/>
      <c r="B24" s="25"/>
      <c r="C24" s="59" t="s">
        <v>217</v>
      </c>
      <c r="D24" s="29">
        <v>4716</v>
      </c>
      <c r="E24" s="30">
        <v>4188</v>
      </c>
      <c r="F24" s="31">
        <v>36</v>
      </c>
      <c r="G24" s="31">
        <v>96</v>
      </c>
      <c r="H24" s="31">
        <v>27</v>
      </c>
      <c r="I24" s="31">
        <v>58</v>
      </c>
      <c r="J24" s="31">
        <v>63</v>
      </c>
      <c r="K24" s="31">
        <v>180</v>
      </c>
      <c r="L24" s="31">
        <v>68</v>
      </c>
    </row>
    <row r="25" spans="1:12" ht="15" customHeight="1">
      <c r="A25" s="57"/>
      <c r="B25" s="25"/>
      <c r="C25" s="60"/>
      <c r="D25" s="26">
        <v>1</v>
      </c>
      <c r="E25" s="27">
        <v>0.88804071246819338</v>
      </c>
      <c r="F25" s="28">
        <v>7.6335877862595417E-3</v>
      </c>
      <c r="G25" s="28">
        <v>2.0356234096692113E-2</v>
      </c>
      <c r="H25" s="28">
        <v>5.7251908396946565E-3</v>
      </c>
      <c r="I25" s="28">
        <v>1.2298558100084818E-2</v>
      </c>
      <c r="J25" s="28">
        <v>1.3358778625954198E-2</v>
      </c>
      <c r="K25" s="28">
        <v>3.8167938931297711E-2</v>
      </c>
      <c r="L25" s="28">
        <v>1.441899915182358E-2</v>
      </c>
    </row>
    <row r="26" spans="1:12" ht="15" customHeight="1">
      <c r="A26" s="57"/>
      <c r="B26" s="25"/>
      <c r="C26" s="59" t="s">
        <v>218</v>
      </c>
      <c r="D26" s="29">
        <v>3882</v>
      </c>
      <c r="E26" s="30">
        <v>3354</v>
      </c>
      <c r="F26" s="31">
        <v>30</v>
      </c>
      <c r="G26" s="31">
        <v>51</v>
      </c>
      <c r="H26" s="31">
        <v>20</v>
      </c>
      <c r="I26" s="31">
        <v>49</v>
      </c>
      <c r="J26" s="31">
        <v>52</v>
      </c>
      <c r="K26" s="31">
        <v>258</v>
      </c>
      <c r="L26" s="31">
        <v>68</v>
      </c>
    </row>
    <row r="27" spans="1:12" ht="15" customHeight="1">
      <c r="A27" s="57"/>
      <c r="B27" s="43"/>
      <c r="C27" s="61"/>
      <c r="D27" s="44">
        <v>1</v>
      </c>
      <c r="E27" s="45">
        <v>0.86398763523956723</v>
      </c>
      <c r="F27" s="46">
        <v>7.7279752704791345E-3</v>
      </c>
      <c r="G27" s="46">
        <v>1.3137557959814529E-2</v>
      </c>
      <c r="H27" s="46">
        <v>5.1519835136527563E-3</v>
      </c>
      <c r="I27" s="46">
        <v>1.2622359608449252E-2</v>
      </c>
      <c r="J27" s="46">
        <v>1.3395157135497167E-2</v>
      </c>
      <c r="K27" s="46">
        <v>6.6460587326120563E-2</v>
      </c>
      <c r="L27" s="46">
        <v>1.7516743946419371E-2</v>
      </c>
    </row>
    <row r="28" spans="1:12" ht="15" customHeight="1">
      <c r="A28" s="57"/>
      <c r="B28" s="25" t="s">
        <v>204</v>
      </c>
      <c r="C28" s="67" t="s">
        <v>219</v>
      </c>
      <c r="D28" s="22">
        <v>5554</v>
      </c>
      <c r="E28" s="23">
        <v>4707</v>
      </c>
      <c r="F28" s="24">
        <v>37</v>
      </c>
      <c r="G28" s="24">
        <v>268</v>
      </c>
      <c r="H28" s="24">
        <v>30</v>
      </c>
      <c r="I28" s="24">
        <v>128</v>
      </c>
      <c r="J28" s="24">
        <v>132</v>
      </c>
      <c r="K28" s="24">
        <v>182</v>
      </c>
      <c r="L28" s="24">
        <v>70</v>
      </c>
    </row>
    <row r="29" spans="1:12" ht="15" customHeight="1">
      <c r="A29" s="57"/>
      <c r="B29" s="25"/>
      <c r="C29" s="60"/>
      <c r="D29" s="32">
        <v>1</v>
      </c>
      <c r="E29" s="27">
        <v>0.84749729924378825</v>
      </c>
      <c r="F29" s="28">
        <v>6.6618653222902417E-3</v>
      </c>
      <c r="G29" s="28">
        <v>4.825351098307526E-2</v>
      </c>
      <c r="H29" s="28">
        <v>5.4015124234785741E-3</v>
      </c>
      <c r="I29" s="28">
        <v>2.3046453006841917E-2</v>
      </c>
      <c r="J29" s="28">
        <v>2.3766654663305724E-2</v>
      </c>
      <c r="K29" s="28">
        <v>3.276917536910335E-2</v>
      </c>
      <c r="L29" s="28">
        <v>1.2603528988116673E-2</v>
      </c>
    </row>
    <row r="30" spans="1:12" ht="15" customHeight="1">
      <c r="A30" s="57"/>
      <c r="B30" s="25"/>
      <c r="C30" s="59" t="s">
        <v>220</v>
      </c>
      <c r="D30" s="29">
        <v>4048</v>
      </c>
      <c r="E30" s="30">
        <v>3716</v>
      </c>
      <c r="F30" s="31">
        <v>35</v>
      </c>
      <c r="G30" s="31">
        <v>103</v>
      </c>
      <c r="H30" s="31">
        <v>39</v>
      </c>
      <c r="I30" s="31">
        <v>29</v>
      </c>
      <c r="J30" s="31">
        <v>58</v>
      </c>
      <c r="K30" s="31">
        <v>25</v>
      </c>
      <c r="L30" s="31">
        <v>43</v>
      </c>
    </row>
    <row r="31" spans="1:12" ht="15" customHeight="1">
      <c r="A31" s="57"/>
      <c r="B31" s="25"/>
      <c r="C31" s="60"/>
      <c r="D31" s="32">
        <v>1</v>
      </c>
      <c r="E31" s="27">
        <v>0.91798418972332019</v>
      </c>
      <c r="F31" s="28">
        <v>8.6462450592885379E-3</v>
      </c>
      <c r="G31" s="28">
        <v>2.5444664031620552E-2</v>
      </c>
      <c r="H31" s="28">
        <v>9.634387351778656E-3</v>
      </c>
      <c r="I31" s="28">
        <v>7.16403162055336E-3</v>
      </c>
      <c r="J31" s="28">
        <v>1.432806324110672E-2</v>
      </c>
      <c r="K31" s="28">
        <v>6.175889328063241E-3</v>
      </c>
      <c r="L31" s="28">
        <v>1.0622529644268774E-2</v>
      </c>
    </row>
    <row r="32" spans="1:12" ht="15" customHeight="1">
      <c r="A32" s="57"/>
      <c r="B32" s="25"/>
      <c r="C32" s="59" t="s">
        <v>221</v>
      </c>
      <c r="D32" s="29">
        <v>378</v>
      </c>
      <c r="E32" s="30">
        <v>328</v>
      </c>
      <c r="F32" s="31">
        <v>4</v>
      </c>
      <c r="G32" s="31">
        <v>14</v>
      </c>
      <c r="H32" s="31">
        <v>3</v>
      </c>
      <c r="I32" s="31">
        <v>6</v>
      </c>
      <c r="J32" s="31">
        <v>11</v>
      </c>
      <c r="K32" s="31">
        <v>4</v>
      </c>
      <c r="L32" s="31">
        <v>8</v>
      </c>
    </row>
    <row r="33" spans="1:12" ht="15" customHeight="1">
      <c r="A33" s="57"/>
      <c r="B33" s="25"/>
      <c r="C33" s="60"/>
      <c r="D33" s="32">
        <v>1</v>
      </c>
      <c r="E33" s="27">
        <v>0.86772486772486768</v>
      </c>
      <c r="F33" s="28">
        <v>1.0582010582010581E-2</v>
      </c>
      <c r="G33" s="28">
        <v>3.7037037037037035E-2</v>
      </c>
      <c r="H33" s="28">
        <v>7.9365079365079361E-3</v>
      </c>
      <c r="I33" s="28">
        <v>1.5873015873015872E-2</v>
      </c>
      <c r="J33" s="28">
        <v>2.9100529100529099E-2</v>
      </c>
      <c r="K33" s="28">
        <v>1.0582010582010581E-2</v>
      </c>
      <c r="L33" s="28">
        <v>2.1164021164021163E-2</v>
      </c>
    </row>
    <row r="34" spans="1:12" ht="15" customHeight="1">
      <c r="A34" s="57"/>
      <c r="B34" s="25"/>
      <c r="C34" s="59" t="s">
        <v>222</v>
      </c>
      <c r="D34" s="29">
        <v>3119</v>
      </c>
      <c r="E34" s="30">
        <v>2854</v>
      </c>
      <c r="F34" s="31">
        <v>23</v>
      </c>
      <c r="G34" s="31">
        <v>62</v>
      </c>
      <c r="H34" s="31">
        <v>41</v>
      </c>
      <c r="I34" s="31">
        <v>21</v>
      </c>
      <c r="J34" s="31">
        <v>43</v>
      </c>
      <c r="K34" s="31">
        <v>48</v>
      </c>
      <c r="L34" s="31">
        <v>27</v>
      </c>
    </row>
    <row r="35" spans="1:12" ht="15" customHeight="1">
      <c r="A35" s="57"/>
      <c r="B35" s="43"/>
      <c r="C35" s="61"/>
      <c r="D35" s="44">
        <v>1</v>
      </c>
      <c r="E35" s="45">
        <v>0.91503687079192053</v>
      </c>
      <c r="F35" s="46">
        <v>7.374158384097467E-3</v>
      </c>
      <c r="G35" s="46">
        <v>1.9878166078871433E-2</v>
      </c>
      <c r="H35" s="46">
        <v>1.3145238858608528E-2</v>
      </c>
      <c r="I35" s="46">
        <v>6.7329272202629048E-3</v>
      </c>
      <c r="J35" s="46">
        <v>1.3786470022443091E-2</v>
      </c>
      <c r="K35" s="46">
        <v>1.5389547932029497E-2</v>
      </c>
      <c r="L35" s="46">
        <v>8.6566207117665921E-3</v>
      </c>
    </row>
    <row r="36" spans="1:12" ht="15" customHeight="1">
      <c r="A36" s="57"/>
      <c r="B36" s="25" t="s">
        <v>16</v>
      </c>
      <c r="C36" s="67" t="s">
        <v>223</v>
      </c>
      <c r="D36" s="22">
        <v>1205</v>
      </c>
      <c r="E36" s="23">
        <v>1078</v>
      </c>
      <c r="F36" s="24">
        <v>8</v>
      </c>
      <c r="G36" s="24">
        <v>42</v>
      </c>
      <c r="H36" s="24">
        <v>8</v>
      </c>
      <c r="I36" s="24">
        <v>14</v>
      </c>
      <c r="J36" s="24">
        <v>19</v>
      </c>
      <c r="K36" s="24">
        <v>18</v>
      </c>
      <c r="L36" s="24">
        <v>18</v>
      </c>
    </row>
    <row r="37" spans="1:12" ht="15" customHeight="1">
      <c r="A37" s="57"/>
      <c r="B37" s="25"/>
      <c r="C37" s="60"/>
      <c r="D37" s="32">
        <v>1</v>
      </c>
      <c r="E37" s="27">
        <v>0.89460580912863075</v>
      </c>
      <c r="F37" s="28">
        <v>6.6390041493775932E-3</v>
      </c>
      <c r="G37" s="28">
        <v>3.4854771784232366E-2</v>
      </c>
      <c r="H37" s="28">
        <v>6.6390041493775932E-3</v>
      </c>
      <c r="I37" s="28">
        <v>1.1618257261410789E-2</v>
      </c>
      <c r="J37" s="28">
        <v>1.5767634854771784E-2</v>
      </c>
      <c r="K37" s="28">
        <v>1.4937759336099586E-2</v>
      </c>
      <c r="L37" s="28">
        <v>1.4937759336099586E-2</v>
      </c>
    </row>
    <row r="38" spans="1:12" ht="15" customHeight="1">
      <c r="A38" s="57"/>
      <c r="B38" s="25"/>
      <c r="C38" s="68" t="s">
        <v>224</v>
      </c>
      <c r="D38" s="29">
        <v>1546</v>
      </c>
      <c r="E38" s="30">
        <v>1343</v>
      </c>
      <c r="F38" s="31">
        <v>15</v>
      </c>
      <c r="G38" s="31">
        <v>52</v>
      </c>
      <c r="H38" s="31">
        <v>20</v>
      </c>
      <c r="I38" s="31">
        <v>28</v>
      </c>
      <c r="J38" s="31">
        <v>34</v>
      </c>
      <c r="K38" s="31">
        <v>31</v>
      </c>
      <c r="L38" s="31">
        <v>23</v>
      </c>
    </row>
    <row r="39" spans="1:12" ht="15" customHeight="1">
      <c r="A39" s="57"/>
      <c r="B39" s="25"/>
      <c r="C39" s="60"/>
      <c r="D39" s="32">
        <v>1</v>
      </c>
      <c r="E39" s="27">
        <v>0.86869340232858994</v>
      </c>
      <c r="F39" s="28">
        <v>9.7024579560155231E-3</v>
      </c>
      <c r="G39" s="28">
        <v>3.3635187580853813E-2</v>
      </c>
      <c r="H39" s="28">
        <v>1.2936610608020699E-2</v>
      </c>
      <c r="I39" s="28">
        <v>1.8111254851228976E-2</v>
      </c>
      <c r="J39" s="28">
        <v>2.1992238033635189E-2</v>
      </c>
      <c r="K39" s="28">
        <v>2.0051746442432083E-2</v>
      </c>
      <c r="L39" s="28">
        <v>1.4877102199223804E-2</v>
      </c>
    </row>
    <row r="40" spans="1:12" ht="15" customHeight="1">
      <c r="A40" s="57"/>
      <c r="B40" s="25"/>
      <c r="C40" s="59" t="s">
        <v>225</v>
      </c>
      <c r="D40" s="29">
        <v>12779</v>
      </c>
      <c r="E40" s="30">
        <v>10996</v>
      </c>
      <c r="F40" s="31">
        <v>102</v>
      </c>
      <c r="G40" s="31">
        <v>397</v>
      </c>
      <c r="H40" s="31">
        <v>105</v>
      </c>
      <c r="I40" s="31">
        <v>174</v>
      </c>
      <c r="J40" s="31">
        <v>234</v>
      </c>
      <c r="K40" s="31">
        <v>646</v>
      </c>
      <c r="L40" s="31">
        <v>125</v>
      </c>
    </row>
    <row r="41" spans="1:12" ht="15" customHeight="1">
      <c r="A41" s="57"/>
      <c r="B41" s="43"/>
      <c r="C41" s="61"/>
      <c r="D41" s="44">
        <v>1</v>
      </c>
      <c r="E41" s="45">
        <v>0.86047421550982084</v>
      </c>
      <c r="F41" s="46">
        <v>7.981845214805541E-3</v>
      </c>
      <c r="G41" s="46">
        <v>3.1066593630174506E-2</v>
      </c>
      <c r="H41" s="46">
        <v>8.2166053681821741E-3</v>
      </c>
      <c r="I41" s="46">
        <v>1.3616088895844746E-2</v>
      </c>
      <c r="J41" s="46">
        <v>1.8311291963377416E-2</v>
      </c>
      <c r="K41" s="46">
        <v>5.055168636043509E-2</v>
      </c>
      <c r="L41" s="46">
        <v>9.781673057359731E-3</v>
      </c>
    </row>
    <row r="42" spans="1:12" ht="15" customHeight="1">
      <c r="A42" s="57"/>
      <c r="B42" s="25" t="s">
        <v>12</v>
      </c>
      <c r="C42" s="67" t="s">
        <v>226</v>
      </c>
      <c r="D42" s="22">
        <v>497</v>
      </c>
      <c r="E42" s="37">
        <v>424</v>
      </c>
      <c r="F42" s="38">
        <v>3</v>
      </c>
      <c r="G42" s="38">
        <v>13</v>
      </c>
      <c r="H42" s="38">
        <v>1</v>
      </c>
      <c r="I42" s="38">
        <v>10</v>
      </c>
      <c r="J42" s="38">
        <v>8</v>
      </c>
      <c r="K42" s="38">
        <v>30</v>
      </c>
      <c r="L42" s="38">
        <v>8</v>
      </c>
    </row>
    <row r="43" spans="1:12" ht="15" customHeight="1">
      <c r="A43" s="57"/>
      <c r="B43" s="25"/>
      <c r="C43" s="60"/>
      <c r="D43" s="32">
        <v>1</v>
      </c>
      <c r="E43" s="27">
        <v>0.85311871227364189</v>
      </c>
      <c r="F43" s="28">
        <v>6.0362173038229373E-3</v>
      </c>
      <c r="G43" s="28">
        <v>2.6156941649899398E-2</v>
      </c>
      <c r="H43" s="28">
        <v>2.012072434607646E-3</v>
      </c>
      <c r="I43" s="28">
        <v>2.0120724346076459E-2</v>
      </c>
      <c r="J43" s="28">
        <v>1.6096579476861168E-2</v>
      </c>
      <c r="K43" s="28">
        <v>6.0362173038229376E-2</v>
      </c>
      <c r="L43" s="28">
        <v>1.6096579476861168E-2</v>
      </c>
    </row>
    <row r="44" spans="1:12" ht="15" customHeight="1">
      <c r="A44" s="57"/>
      <c r="B44" s="25"/>
      <c r="C44" s="59" t="s">
        <v>227</v>
      </c>
      <c r="D44" s="29">
        <v>8147</v>
      </c>
      <c r="E44" s="39">
        <v>7059</v>
      </c>
      <c r="F44" s="40">
        <v>62</v>
      </c>
      <c r="G44" s="40">
        <v>220</v>
      </c>
      <c r="H44" s="40">
        <v>69</v>
      </c>
      <c r="I44" s="40">
        <v>118</v>
      </c>
      <c r="J44" s="40">
        <v>142</v>
      </c>
      <c r="K44" s="40">
        <v>381</v>
      </c>
      <c r="L44" s="40">
        <v>96</v>
      </c>
    </row>
    <row r="45" spans="1:12" ht="15" customHeight="1">
      <c r="A45" s="57"/>
      <c r="B45" s="25"/>
      <c r="C45" s="60"/>
      <c r="D45" s="32">
        <v>1</v>
      </c>
      <c r="E45" s="27">
        <v>0.86645390941450839</v>
      </c>
      <c r="F45" s="28">
        <v>7.6101632502761753E-3</v>
      </c>
      <c r="G45" s="28">
        <v>2.7003805081625139E-2</v>
      </c>
      <c r="H45" s="28">
        <v>8.4693752301460666E-3</v>
      </c>
      <c r="I45" s="28">
        <v>1.4483859089235301E-2</v>
      </c>
      <c r="J45" s="28">
        <v>1.7429728734503498E-2</v>
      </c>
      <c r="K45" s="28">
        <v>4.6765680618632628E-2</v>
      </c>
      <c r="L45" s="28">
        <v>1.1783478581072787E-2</v>
      </c>
    </row>
    <row r="46" spans="1:12" ht="15" customHeight="1">
      <c r="A46" s="57"/>
      <c r="B46" s="25"/>
      <c r="C46" s="59" t="s">
        <v>228</v>
      </c>
      <c r="D46" s="29">
        <v>5197</v>
      </c>
      <c r="E46" s="39">
        <v>4479</v>
      </c>
      <c r="F46" s="40">
        <v>53</v>
      </c>
      <c r="G46" s="40">
        <v>200</v>
      </c>
      <c r="H46" s="40">
        <v>47</v>
      </c>
      <c r="I46" s="40">
        <v>64</v>
      </c>
      <c r="J46" s="40">
        <v>99</v>
      </c>
      <c r="K46" s="40">
        <v>195</v>
      </c>
      <c r="L46" s="40">
        <v>60</v>
      </c>
    </row>
    <row r="47" spans="1:12" ht="15" customHeight="1">
      <c r="A47" s="57"/>
      <c r="B47" s="25"/>
      <c r="C47" s="60"/>
      <c r="D47" s="32">
        <v>1</v>
      </c>
      <c r="E47" s="27">
        <v>0.86184337117567833</v>
      </c>
      <c r="F47" s="28">
        <v>1.019819126419088E-2</v>
      </c>
      <c r="G47" s="28">
        <v>3.8483740619588223E-2</v>
      </c>
      <c r="H47" s="28">
        <v>9.0436790456032319E-3</v>
      </c>
      <c r="I47" s="28">
        <v>1.2314796998268231E-2</v>
      </c>
      <c r="J47" s="28">
        <v>1.9049451606696171E-2</v>
      </c>
      <c r="K47" s="28">
        <v>3.752164710409852E-2</v>
      </c>
      <c r="L47" s="28">
        <v>1.1545122185876467E-2</v>
      </c>
    </row>
    <row r="48" spans="1:12" ht="15" customHeight="1">
      <c r="A48" s="57"/>
      <c r="B48" s="25"/>
      <c r="C48" s="59" t="s">
        <v>229</v>
      </c>
      <c r="D48" s="29">
        <v>1858</v>
      </c>
      <c r="E48" s="39">
        <v>1577</v>
      </c>
      <c r="F48" s="40">
        <v>15</v>
      </c>
      <c r="G48" s="40">
        <v>72</v>
      </c>
      <c r="H48" s="40">
        <v>16</v>
      </c>
      <c r="I48" s="40">
        <v>25</v>
      </c>
      <c r="J48" s="40">
        <v>43</v>
      </c>
      <c r="K48" s="40">
        <v>80</v>
      </c>
      <c r="L48" s="40">
        <v>30</v>
      </c>
    </row>
    <row r="49" spans="1:12" ht="15" customHeight="1">
      <c r="A49" s="57"/>
      <c r="B49" s="43"/>
      <c r="C49" s="61"/>
      <c r="D49" s="44">
        <v>1</v>
      </c>
      <c r="E49" s="45">
        <v>0.84876210979547906</v>
      </c>
      <c r="F49" s="46">
        <v>8.0731969860064583E-3</v>
      </c>
      <c r="G49" s="46">
        <v>3.8751345532831001E-2</v>
      </c>
      <c r="H49" s="46">
        <v>8.6114101184068884E-3</v>
      </c>
      <c r="I49" s="46">
        <v>1.3455328310010764E-2</v>
      </c>
      <c r="J49" s="46">
        <v>2.3143164693218515E-2</v>
      </c>
      <c r="K49" s="46">
        <v>4.3057050592034449E-2</v>
      </c>
      <c r="L49" s="46">
        <v>1.6146393972012917E-2</v>
      </c>
    </row>
    <row r="50" spans="1:12" ht="15" customHeight="1">
      <c r="A50" s="57"/>
      <c r="B50" s="25" t="s">
        <v>205</v>
      </c>
      <c r="C50" s="67" t="s">
        <v>2</v>
      </c>
      <c r="D50" s="22">
        <v>2851</v>
      </c>
      <c r="E50" s="23">
        <v>2179</v>
      </c>
      <c r="F50" s="24">
        <v>73</v>
      </c>
      <c r="G50" s="24">
        <v>124</v>
      </c>
      <c r="H50" s="24">
        <v>41</v>
      </c>
      <c r="I50" s="24">
        <v>108</v>
      </c>
      <c r="J50" s="24">
        <v>72</v>
      </c>
      <c r="K50" s="24">
        <v>179</v>
      </c>
      <c r="L50" s="24">
        <v>75</v>
      </c>
    </row>
    <row r="51" spans="1:12" ht="15" customHeight="1">
      <c r="A51" s="57"/>
      <c r="B51" s="25"/>
      <c r="C51" s="60"/>
      <c r="D51" s="32">
        <v>1</v>
      </c>
      <c r="E51" s="27">
        <v>0.76429323044545772</v>
      </c>
      <c r="F51" s="28">
        <v>2.5605050859347597E-2</v>
      </c>
      <c r="G51" s="28">
        <v>4.3493511048754825E-2</v>
      </c>
      <c r="H51" s="28">
        <v>1.4380918975797966E-2</v>
      </c>
      <c r="I51" s="28">
        <v>3.7881445106980008E-2</v>
      </c>
      <c r="J51" s="28">
        <v>2.5254296737986671E-2</v>
      </c>
      <c r="K51" s="28">
        <v>6.2784987723605759E-2</v>
      </c>
      <c r="L51" s="28">
        <v>2.630655910206945E-2</v>
      </c>
    </row>
    <row r="52" spans="1:12" ht="15" customHeight="1">
      <c r="A52" s="57"/>
      <c r="B52" s="25"/>
      <c r="C52" s="59" t="s">
        <v>230</v>
      </c>
      <c r="D52" s="29">
        <v>1975</v>
      </c>
      <c r="E52" s="30">
        <v>1815</v>
      </c>
      <c r="F52" s="31">
        <v>5</v>
      </c>
      <c r="G52" s="31">
        <v>31</v>
      </c>
      <c r="H52" s="31">
        <v>5</v>
      </c>
      <c r="I52" s="31">
        <v>11</v>
      </c>
      <c r="J52" s="31">
        <v>29</v>
      </c>
      <c r="K52" s="31">
        <v>65</v>
      </c>
      <c r="L52" s="31">
        <v>14</v>
      </c>
    </row>
    <row r="53" spans="1:12" ht="15" customHeight="1">
      <c r="A53" s="57"/>
      <c r="B53" s="25"/>
      <c r="C53" s="60"/>
      <c r="D53" s="32">
        <v>1</v>
      </c>
      <c r="E53" s="27">
        <v>0.91898734177215191</v>
      </c>
      <c r="F53" s="28">
        <v>2.5316455696202532E-3</v>
      </c>
      <c r="G53" s="28">
        <v>1.5696202531645571E-2</v>
      </c>
      <c r="H53" s="28">
        <v>2.5316455696202532E-3</v>
      </c>
      <c r="I53" s="28">
        <v>5.569620253164557E-3</v>
      </c>
      <c r="J53" s="28">
        <v>1.4683544303797468E-2</v>
      </c>
      <c r="K53" s="28">
        <v>3.2911392405063293E-2</v>
      </c>
      <c r="L53" s="28">
        <v>7.0886075949367086E-3</v>
      </c>
    </row>
    <row r="54" spans="1:12" ht="15" customHeight="1">
      <c r="A54" s="57"/>
      <c r="B54" s="25"/>
      <c r="C54" s="59" t="s">
        <v>231</v>
      </c>
      <c r="D54" s="29">
        <v>923</v>
      </c>
      <c r="E54" s="30">
        <v>798</v>
      </c>
      <c r="F54" s="31">
        <v>7</v>
      </c>
      <c r="G54" s="31">
        <v>19</v>
      </c>
      <c r="H54" s="31">
        <v>11</v>
      </c>
      <c r="I54" s="31">
        <v>13</v>
      </c>
      <c r="J54" s="31">
        <v>18</v>
      </c>
      <c r="K54" s="31">
        <v>43</v>
      </c>
      <c r="L54" s="31">
        <v>14</v>
      </c>
    </row>
    <row r="55" spans="1:12" ht="15" customHeight="1">
      <c r="A55" s="57"/>
      <c r="B55" s="25"/>
      <c r="C55" s="60"/>
      <c r="D55" s="32">
        <v>1</v>
      </c>
      <c r="E55" s="27">
        <v>0.86457204767063922</v>
      </c>
      <c r="F55" s="28">
        <v>7.5839653304442039E-3</v>
      </c>
      <c r="G55" s="28">
        <v>2.0585048754062838E-2</v>
      </c>
      <c r="H55" s="28">
        <v>1.1917659804983749E-2</v>
      </c>
      <c r="I55" s="28">
        <v>1.4084507042253521E-2</v>
      </c>
      <c r="J55" s="28">
        <v>1.9501625135427952E-2</v>
      </c>
      <c r="K55" s="28">
        <v>4.6587215601300108E-2</v>
      </c>
      <c r="L55" s="28">
        <v>1.5167930660888408E-2</v>
      </c>
    </row>
    <row r="56" spans="1:12" ht="15" customHeight="1">
      <c r="A56" s="57"/>
      <c r="B56" s="25"/>
      <c r="C56" s="59" t="s">
        <v>8</v>
      </c>
      <c r="D56" s="29">
        <v>1215</v>
      </c>
      <c r="E56" s="30">
        <v>1096</v>
      </c>
      <c r="F56" s="31">
        <v>6</v>
      </c>
      <c r="G56" s="31">
        <v>36</v>
      </c>
      <c r="H56" s="31">
        <v>6</v>
      </c>
      <c r="I56" s="31">
        <v>6</v>
      </c>
      <c r="J56" s="31">
        <v>16</v>
      </c>
      <c r="K56" s="31">
        <v>34</v>
      </c>
      <c r="L56" s="31">
        <v>15</v>
      </c>
    </row>
    <row r="57" spans="1:12" ht="15" customHeight="1">
      <c r="A57" s="57"/>
      <c r="B57" s="25"/>
      <c r="C57" s="60"/>
      <c r="D57" s="32">
        <v>1</v>
      </c>
      <c r="E57" s="27">
        <v>0.90205761316872424</v>
      </c>
      <c r="F57" s="28">
        <v>4.9382716049382715E-3</v>
      </c>
      <c r="G57" s="28">
        <v>2.9629629629629631E-2</v>
      </c>
      <c r="H57" s="28">
        <v>4.9382716049382715E-3</v>
      </c>
      <c r="I57" s="28">
        <v>4.9382716049382715E-3</v>
      </c>
      <c r="J57" s="28">
        <v>1.3168724279835391E-2</v>
      </c>
      <c r="K57" s="28">
        <v>2.7983539094650206E-2</v>
      </c>
      <c r="L57" s="28">
        <v>1.2345679012345678E-2</v>
      </c>
    </row>
    <row r="58" spans="1:12" ht="15" customHeight="1">
      <c r="A58" s="57"/>
      <c r="B58" s="25"/>
      <c r="C58" s="59" t="s">
        <v>232</v>
      </c>
      <c r="D58" s="29">
        <v>2062</v>
      </c>
      <c r="E58" s="30">
        <v>1749</v>
      </c>
      <c r="F58" s="31">
        <v>20</v>
      </c>
      <c r="G58" s="31">
        <v>44</v>
      </c>
      <c r="H58" s="31">
        <v>15</v>
      </c>
      <c r="I58" s="31">
        <v>36</v>
      </c>
      <c r="J58" s="31">
        <v>34</v>
      </c>
      <c r="K58" s="31">
        <v>112</v>
      </c>
      <c r="L58" s="31">
        <v>52</v>
      </c>
    </row>
    <row r="59" spans="1:12" ht="15" customHeight="1">
      <c r="A59" s="57"/>
      <c r="B59" s="25"/>
      <c r="C59" s="60"/>
      <c r="D59" s="32">
        <v>1</v>
      </c>
      <c r="E59" s="27">
        <v>0.8482056256062076</v>
      </c>
      <c r="F59" s="28">
        <v>9.6993210475266739E-3</v>
      </c>
      <c r="G59" s="28">
        <v>2.133850630455868E-2</v>
      </c>
      <c r="H59" s="28">
        <v>7.2744907856450046E-3</v>
      </c>
      <c r="I59" s="28">
        <v>1.7458777885548012E-2</v>
      </c>
      <c r="J59" s="28">
        <v>1.6488845780795344E-2</v>
      </c>
      <c r="K59" s="28">
        <v>5.4316197866149371E-2</v>
      </c>
      <c r="L59" s="28">
        <v>2.5218234723569349E-2</v>
      </c>
    </row>
    <row r="60" spans="1:12" ht="15" customHeight="1">
      <c r="A60" s="57"/>
      <c r="B60" s="25"/>
      <c r="C60" s="59" t="s">
        <v>14</v>
      </c>
      <c r="D60" s="29">
        <v>1141</v>
      </c>
      <c r="E60" s="30">
        <v>1060</v>
      </c>
      <c r="F60" s="31">
        <v>1</v>
      </c>
      <c r="G60" s="31">
        <v>18</v>
      </c>
      <c r="H60" s="31">
        <v>4</v>
      </c>
      <c r="I60" s="31">
        <v>3</v>
      </c>
      <c r="J60" s="31">
        <v>8</v>
      </c>
      <c r="K60" s="31">
        <v>34</v>
      </c>
      <c r="L60" s="31">
        <v>13</v>
      </c>
    </row>
    <row r="61" spans="1:12" ht="15" customHeight="1">
      <c r="A61" s="57"/>
      <c r="B61" s="25"/>
      <c r="C61" s="60"/>
      <c r="D61" s="32">
        <v>1</v>
      </c>
      <c r="E61" s="27">
        <v>0.92900964066608238</v>
      </c>
      <c r="F61" s="28">
        <v>8.7642418930762491E-4</v>
      </c>
      <c r="G61" s="28">
        <v>1.5775635407537247E-2</v>
      </c>
      <c r="H61" s="28">
        <v>3.5056967572304996E-3</v>
      </c>
      <c r="I61" s="28">
        <v>2.6292725679228747E-3</v>
      </c>
      <c r="J61" s="28">
        <v>7.0113935144609993E-3</v>
      </c>
      <c r="K61" s="28">
        <v>2.9798422436459245E-2</v>
      </c>
      <c r="L61" s="28">
        <v>1.1393514460999123E-2</v>
      </c>
    </row>
    <row r="62" spans="1:12" ht="15" customHeight="1">
      <c r="A62" s="57"/>
      <c r="B62" s="25"/>
      <c r="C62" s="59" t="s">
        <v>5</v>
      </c>
      <c r="D62" s="29">
        <v>2265</v>
      </c>
      <c r="E62" s="30">
        <v>1999</v>
      </c>
      <c r="F62" s="31">
        <v>4</v>
      </c>
      <c r="G62" s="31">
        <v>60</v>
      </c>
      <c r="H62" s="31">
        <v>17</v>
      </c>
      <c r="I62" s="31">
        <v>13</v>
      </c>
      <c r="J62" s="31">
        <v>39</v>
      </c>
      <c r="K62" s="31">
        <v>92</v>
      </c>
      <c r="L62" s="31">
        <v>41</v>
      </c>
    </row>
    <row r="63" spans="1:12" ht="15" customHeight="1">
      <c r="A63" s="57"/>
      <c r="B63" s="25"/>
      <c r="C63" s="60"/>
      <c r="D63" s="32">
        <v>1</v>
      </c>
      <c r="E63" s="27">
        <v>0.88256070640176598</v>
      </c>
      <c r="F63" s="28">
        <v>1.7660044150110375E-3</v>
      </c>
      <c r="G63" s="28">
        <v>2.6490066225165563E-2</v>
      </c>
      <c r="H63" s="28">
        <v>7.5055187637969095E-3</v>
      </c>
      <c r="I63" s="28">
        <v>5.739514348785872E-3</v>
      </c>
      <c r="J63" s="28">
        <v>1.7218543046357615E-2</v>
      </c>
      <c r="K63" s="28">
        <v>4.0618101545253867E-2</v>
      </c>
      <c r="L63" s="28">
        <v>1.8101545253863136E-2</v>
      </c>
    </row>
    <row r="64" spans="1:12" ht="15" customHeight="1">
      <c r="A64" s="57"/>
      <c r="B64" s="25"/>
      <c r="C64" s="59" t="s">
        <v>11</v>
      </c>
      <c r="D64" s="29">
        <v>1187</v>
      </c>
      <c r="E64" s="30">
        <v>1062</v>
      </c>
      <c r="F64" s="31">
        <v>7</v>
      </c>
      <c r="G64" s="31">
        <v>50</v>
      </c>
      <c r="H64" s="31">
        <v>12</v>
      </c>
      <c r="I64" s="31">
        <v>7</v>
      </c>
      <c r="J64" s="31">
        <v>21</v>
      </c>
      <c r="K64" s="31">
        <v>17</v>
      </c>
      <c r="L64" s="31">
        <v>11</v>
      </c>
    </row>
    <row r="65" spans="1:12" ht="15" customHeight="1">
      <c r="A65" s="57"/>
      <c r="B65" s="25"/>
      <c r="C65" s="60"/>
      <c r="D65" s="32">
        <v>1</v>
      </c>
      <c r="E65" s="27">
        <v>0.89469250210614992</v>
      </c>
      <c r="F65" s="28">
        <v>5.8972198820556026E-3</v>
      </c>
      <c r="G65" s="28">
        <v>4.2122999157540017E-2</v>
      </c>
      <c r="H65" s="28">
        <v>1.0109519797809604E-2</v>
      </c>
      <c r="I65" s="28">
        <v>5.8972198820556026E-3</v>
      </c>
      <c r="J65" s="28">
        <v>1.7691659646166806E-2</v>
      </c>
      <c r="K65" s="28">
        <v>1.4321819713563605E-2</v>
      </c>
      <c r="L65" s="28">
        <v>9.2670598146588033E-3</v>
      </c>
    </row>
    <row r="66" spans="1:12" ht="15" customHeight="1">
      <c r="A66" s="57"/>
      <c r="B66" s="25"/>
      <c r="C66" s="59" t="s">
        <v>18</v>
      </c>
      <c r="D66" s="29">
        <v>2539</v>
      </c>
      <c r="E66" s="30">
        <v>2114</v>
      </c>
      <c r="F66" s="31">
        <v>10</v>
      </c>
      <c r="G66" s="31">
        <v>131</v>
      </c>
      <c r="H66" s="31">
        <v>26</v>
      </c>
      <c r="I66" s="31">
        <v>31</v>
      </c>
      <c r="J66" s="31">
        <v>64</v>
      </c>
      <c r="K66" s="31">
        <v>135</v>
      </c>
      <c r="L66" s="31">
        <v>28</v>
      </c>
    </row>
    <row r="67" spans="1:12" ht="15" customHeight="1">
      <c r="A67" s="57"/>
      <c r="B67" s="43"/>
      <c r="C67" s="61"/>
      <c r="D67" s="44">
        <v>1</v>
      </c>
      <c r="E67" s="45">
        <v>0.8326112642772745</v>
      </c>
      <c r="F67" s="46">
        <v>3.9385584875935411E-3</v>
      </c>
      <c r="G67" s="46">
        <v>5.1595116187475386E-2</v>
      </c>
      <c r="H67" s="46">
        <v>1.0240252067743205E-2</v>
      </c>
      <c r="I67" s="46">
        <v>1.2209531311539977E-2</v>
      </c>
      <c r="J67" s="46">
        <v>2.520677432059866E-2</v>
      </c>
      <c r="K67" s="46">
        <v>5.3170539582512798E-2</v>
      </c>
      <c r="L67" s="46">
        <v>1.1027963765261915E-2</v>
      </c>
    </row>
    <row r="68" spans="1:12" ht="15" customHeight="1">
      <c r="A68" s="57"/>
      <c r="B68" s="25" t="s">
        <v>206</v>
      </c>
      <c r="C68" s="67" t="s">
        <v>233</v>
      </c>
      <c r="D68" s="22">
        <v>2952</v>
      </c>
      <c r="E68" s="23">
        <v>2537</v>
      </c>
      <c r="F68" s="24">
        <v>27</v>
      </c>
      <c r="G68" s="24">
        <v>118</v>
      </c>
      <c r="H68" s="24">
        <v>26</v>
      </c>
      <c r="I68" s="24">
        <v>62</v>
      </c>
      <c r="J68" s="24">
        <v>60</v>
      </c>
      <c r="K68" s="24">
        <v>63</v>
      </c>
      <c r="L68" s="24">
        <v>59</v>
      </c>
    </row>
    <row r="69" spans="1:12" ht="15" customHeight="1">
      <c r="A69" s="57"/>
      <c r="B69" s="25"/>
      <c r="C69" s="60"/>
      <c r="D69" s="32">
        <v>1</v>
      </c>
      <c r="E69" s="27">
        <v>0.85941734417344173</v>
      </c>
      <c r="F69" s="28">
        <v>9.1463414634146336E-3</v>
      </c>
      <c r="G69" s="28">
        <v>3.9972899728997292E-2</v>
      </c>
      <c r="H69" s="28">
        <v>8.8075880758807581E-3</v>
      </c>
      <c r="I69" s="28">
        <v>2.1002710027100271E-2</v>
      </c>
      <c r="J69" s="28">
        <v>2.032520325203252E-2</v>
      </c>
      <c r="K69" s="28">
        <v>2.1341463414634148E-2</v>
      </c>
      <c r="L69" s="28">
        <v>1.9986449864498646E-2</v>
      </c>
    </row>
    <row r="70" spans="1:12" ht="15" customHeight="1">
      <c r="A70" s="57"/>
      <c r="B70" s="25"/>
      <c r="C70" s="59" t="s">
        <v>234</v>
      </c>
      <c r="D70" s="29">
        <v>2912</v>
      </c>
      <c r="E70" s="30">
        <v>2565</v>
      </c>
      <c r="F70" s="31">
        <v>18</v>
      </c>
      <c r="G70" s="31">
        <v>109</v>
      </c>
      <c r="H70" s="31">
        <v>29</v>
      </c>
      <c r="I70" s="31">
        <v>42</v>
      </c>
      <c r="J70" s="31">
        <v>56</v>
      </c>
      <c r="K70" s="31">
        <v>43</v>
      </c>
      <c r="L70" s="31">
        <v>50</v>
      </c>
    </row>
    <row r="71" spans="1:12" ht="15" customHeight="1">
      <c r="A71" s="57"/>
      <c r="B71" s="25"/>
      <c r="C71" s="60"/>
      <c r="D71" s="32">
        <v>1</v>
      </c>
      <c r="E71" s="27">
        <v>0.88083791208791207</v>
      </c>
      <c r="F71" s="28">
        <v>6.181318681318681E-3</v>
      </c>
      <c r="G71" s="28">
        <v>3.743131868131868E-2</v>
      </c>
      <c r="H71" s="28">
        <v>9.9587912087912081E-3</v>
      </c>
      <c r="I71" s="28">
        <v>1.4423076923076924E-2</v>
      </c>
      <c r="J71" s="28">
        <v>1.9230769230769232E-2</v>
      </c>
      <c r="K71" s="28">
        <v>1.4766483516483516E-2</v>
      </c>
      <c r="L71" s="28">
        <v>1.7170329670329672E-2</v>
      </c>
    </row>
    <row r="72" spans="1:12" ht="15" customHeight="1">
      <c r="A72" s="57"/>
      <c r="B72" s="25"/>
      <c r="C72" s="59" t="s">
        <v>235</v>
      </c>
      <c r="D72" s="29">
        <v>3812</v>
      </c>
      <c r="E72" s="30">
        <v>3320</v>
      </c>
      <c r="F72" s="31">
        <v>35</v>
      </c>
      <c r="G72" s="31">
        <v>109</v>
      </c>
      <c r="H72" s="31">
        <v>26</v>
      </c>
      <c r="I72" s="31">
        <v>47</v>
      </c>
      <c r="J72" s="31">
        <v>71</v>
      </c>
      <c r="K72" s="31">
        <v>153</v>
      </c>
      <c r="L72" s="31">
        <v>51</v>
      </c>
    </row>
    <row r="73" spans="1:12" ht="15" customHeight="1">
      <c r="A73" s="57"/>
      <c r="B73" s="25"/>
      <c r="C73" s="60"/>
      <c r="D73" s="32">
        <v>1</v>
      </c>
      <c r="E73" s="27">
        <v>0.8709338929695698</v>
      </c>
      <c r="F73" s="28">
        <v>9.1815320041972719E-3</v>
      </c>
      <c r="G73" s="28">
        <v>2.8593913955928647E-2</v>
      </c>
      <c r="H73" s="28">
        <v>6.8205666316894023E-3</v>
      </c>
      <c r="I73" s="28">
        <v>1.2329485834207765E-2</v>
      </c>
      <c r="J73" s="28">
        <v>1.8625393494228752E-2</v>
      </c>
      <c r="K73" s="28">
        <v>4.0136411332633785E-2</v>
      </c>
      <c r="L73" s="28">
        <v>1.3378803777544596E-2</v>
      </c>
    </row>
    <row r="74" spans="1:12" ht="15" customHeight="1">
      <c r="A74" s="57"/>
      <c r="B74" s="25"/>
      <c r="C74" s="59" t="s">
        <v>236</v>
      </c>
      <c r="D74" s="29">
        <v>2750</v>
      </c>
      <c r="E74" s="30">
        <v>2359</v>
      </c>
      <c r="F74" s="31">
        <v>25</v>
      </c>
      <c r="G74" s="31">
        <v>74</v>
      </c>
      <c r="H74" s="31">
        <v>24</v>
      </c>
      <c r="I74" s="31">
        <v>29</v>
      </c>
      <c r="J74" s="31">
        <v>54</v>
      </c>
      <c r="K74" s="31">
        <v>151</v>
      </c>
      <c r="L74" s="31">
        <v>34</v>
      </c>
    </row>
    <row r="75" spans="1:12" ht="15" customHeight="1">
      <c r="A75" s="57"/>
      <c r="B75" s="25"/>
      <c r="C75" s="60"/>
      <c r="D75" s="32">
        <v>1</v>
      </c>
      <c r="E75" s="27">
        <v>0.85781818181818181</v>
      </c>
      <c r="F75" s="28">
        <v>9.0909090909090905E-3</v>
      </c>
      <c r="G75" s="28">
        <v>2.690909090909091E-2</v>
      </c>
      <c r="H75" s="28">
        <v>8.7272727272727276E-3</v>
      </c>
      <c r="I75" s="28">
        <v>1.0545454545454545E-2</v>
      </c>
      <c r="J75" s="28">
        <v>1.9636363636363636E-2</v>
      </c>
      <c r="K75" s="28">
        <v>5.4909090909090907E-2</v>
      </c>
      <c r="L75" s="28">
        <v>1.2363636363636363E-2</v>
      </c>
    </row>
    <row r="76" spans="1:12" ht="15" customHeight="1">
      <c r="A76" s="57"/>
      <c r="B76" s="25"/>
      <c r="C76" s="59" t="s">
        <v>237</v>
      </c>
      <c r="D76" s="29">
        <v>1585</v>
      </c>
      <c r="E76" s="30">
        <v>1337</v>
      </c>
      <c r="F76" s="31">
        <v>7</v>
      </c>
      <c r="G76" s="31">
        <v>48</v>
      </c>
      <c r="H76" s="31">
        <v>17</v>
      </c>
      <c r="I76" s="31">
        <v>22</v>
      </c>
      <c r="J76" s="31">
        <v>21</v>
      </c>
      <c r="K76" s="31">
        <v>102</v>
      </c>
      <c r="L76" s="31">
        <v>31</v>
      </c>
    </row>
    <row r="77" spans="1:12" ht="15" customHeight="1">
      <c r="A77" s="57"/>
      <c r="B77" s="25"/>
      <c r="C77" s="60"/>
      <c r="D77" s="32">
        <v>1</v>
      </c>
      <c r="E77" s="27">
        <v>0.84353312302839112</v>
      </c>
      <c r="F77" s="28">
        <v>4.4164037854889588E-3</v>
      </c>
      <c r="G77" s="28">
        <v>3.0283911671924291E-2</v>
      </c>
      <c r="H77" s="28">
        <v>1.0725552050473186E-2</v>
      </c>
      <c r="I77" s="28">
        <v>1.38801261829653E-2</v>
      </c>
      <c r="J77" s="28">
        <v>1.3249211356466877E-2</v>
      </c>
      <c r="K77" s="28">
        <v>6.4353312302839111E-2</v>
      </c>
      <c r="L77" s="28">
        <v>1.9558359621451103E-2</v>
      </c>
    </row>
    <row r="78" spans="1:12" ht="15" customHeight="1">
      <c r="A78" s="57"/>
      <c r="B78" s="25"/>
      <c r="C78" s="59" t="s">
        <v>238</v>
      </c>
      <c r="D78" s="29">
        <v>1329</v>
      </c>
      <c r="E78" s="30">
        <v>1105</v>
      </c>
      <c r="F78" s="31">
        <v>14</v>
      </c>
      <c r="G78" s="31">
        <v>28</v>
      </c>
      <c r="H78" s="31">
        <v>9</v>
      </c>
      <c r="I78" s="31">
        <v>11</v>
      </c>
      <c r="J78" s="31">
        <v>26</v>
      </c>
      <c r="K78" s="31">
        <v>116</v>
      </c>
      <c r="L78" s="31">
        <v>20</v>
      </c>
    </row>
    <row r="79" spans="1:12" ht="15" customHeight="1">
      <c r="A79" s="57"/>
      <c r="B79" s="25"/>
      <c r="C79" s="60"/>
      <c r="D79" s="32">
        <v>1</v>
      </c>
      <c r="E79" s="27">
        <v>0.83145221971407068</v>
      </c>
      <c r="F79" s="28">
        <v>1.0534236267870579E-2</v>
      </c>
      <c r="G79" s="28">
        <v>2.1068472535741158E-2</v>
      </c>
      <c r="H79" s="28">
        <v>6.7720090293453723E-3</v>
      </c>
      <c r="I79" s="28">
        <v>8.2768999247554553E-3</v>
      </c>
      <c r="J79" s="28">
        <v>1.9563581640331076E-2</v>
      </c>
      <c r="K79" s="28">
        <v>8.7283671933784807E-2</v>
      </c>
      <c r="L79" s="28">
        <v>1.5048908954100828E-2</v>
      </c>
    </row>
    <row r="80" spans="1:12" ht="15" customHeight="1">
      <c r="A80" s="57"/>
      <c r="B80" s="25"/>
      <c r="C80" s="59" t="s">
        <v>239</v>
      </c>
      <c r="D80" s="29">
        <v>686</v>
      </c>
      <c r="E80" s="30">
        <v>547</v>
      </c>
      <c r="F80" s="31">
        <v>7</v>
      </c>
      <c r="G80" s="31">
        <v>20</v>
      </c>
      <c r="H80" s="31">
        <v>5</v>
      </c>
      <c r="I80" s="31">
        <v>15</v>
      </c>
      <c r="J80" s="31">
        <v>9</v>
      </c>
      <c r="K80" s="31">
        <v>69</v>
      </c>
      <c r="L80" s="31">
        <v>14</v>
      </c>
    </row>
    <row r="81" spans="1:12" ht="15" customHeight="1">
      <c r="A81" s="57"/>
      <c r="B81" s="25"/>
      <c r="C81" s="60"/>
      <c r="D81" s="32">
        <v>1</v>
      </c>
      <c r="E81" s="27">
        <v>0.79737609329446069</v>
      </c>
      <c r="F81" s="28">
        <v>1.020408163265306E-2</v>
      </c>
      <c r="G81" s="28">
        <v>2.9154518950437316E-2</v>
      </c>
      <c r="H81" s="28">
        <v>7.2886297376093291E-3</v>
      </c>
      <c r="I81" s="28">
        <v>2.1865889212827987E-2</v>
      </c>
      <c r="J81" s="28">
        <v>1.3119533527696793E-2</v>
      </c>
      <c r="K81" s="28">
        <v>0.10058309037900874</v>
      </c>
      <c r="L81" s="28">
        <v>2.0408163265306121E-2</v>
      </c>
    </row>
    <row r="82" spans="1:12" ht="15" customHeight="1">
      <c r="A82" s="57"/>
      <c r="B82" s="25"/>
      <c r="C82" s="59" t="s">
        <v>20</v>
      </c>
      <c r="D82" s="29">
        <v>0</v>
      </c>
      <c r="E82" s="30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</row>
    <row r="83" spans="1:12" ht="15" customHeight="1">
      <c r="A83" s="57"/>
      <c r="B83" s="43"/>
      <c r="C83" s="61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</row>
    <row r="84" spans="1:12" ht="15" customHeight="1">
      <c r="A84" s="57"/>
      <c r="B84" s="25" t="s">
        <v>240</v>
      </c>
      <c r="C84" s="67" t="s">
        <v>241</v>
      </c>
      <c r="D84" s="22">
        <v>4187</v>
      </c>
      <c r="E84" s="23">
        <v>3633</v>
      </c>
      <c r="F84" s="24">
        <v>32</v>
      </c>
      <c r="G84" s="24">
        <v>187</v>
      </c>
      <c r="H84" s="24">
        <v>44</v>
      </c>
      <c r="I84" s="24">
        <v>61</v>
      </c>
      <c r="J84" s="24">
        <v>93</v>
      </c>
      <c r="K84" s="24">
        <v>63</v>
      </c>
      <c r="L84" s="24">
        <v>74</v>
      </c>
    </row>
    <row r="85" spans="1:12" ht="15" customHeight="1">
      <c r="A85" s="57"/>
      <c r="B85" s="25" t="s">
        <v>242</v>
      </c>
      <c r="C85" s="60"/>
      <c r="D85" s="32">
        <v>1</v>
      </c>
      <c r="E85" s="27">
        <v>0.86768569381418681</v>
      </c>
      <c r="F85" s="28">
        <v>7.6427036064007645E-3</v>
      </c>
      <c r="G85" s="28">
        <v>4.4662049199904463E-2</v>
      </c>
      <c r="H85" s="28">
        <v>1.0508717458801052E-2</v>
      </c>
      <c r="I85" s="28">
        <v>1.4568903749701457E-2</v>
      </c>
      <c r="J85" s="28">
        <v>2.2211607356102222E-2</v>
      </c>
      <c r="K85" s="28">
        <v>1.5046572725101504E-2</v>
      </c>
      <c r="L85" s="28">
        <v>1.7673752089801768E-2</v>
      </c>
    </row>
    <row r="86" spans="1:12" ht="15" customHeight="1">
      <c r="A86" s="57"/>
      <c r="B86" s="25" t="s">
        <v>243</v>
      </c>
      <c r="C86" s="59" t="s">
        <v>244</v>
      </c>
      <c r="D86" s="29">
        <v>3737</v>
      </c>
      <c r="E86" s="30">
        <v>3270</v>
      </c>
      <c r="F86" s="31">
        <v>43</v>
      </c>
      <c r="G86" s="31">
        <v>110</v>
      </c>
      <c r="H86" s="31">
        <v>35</v>
      </c>
      <c r="I86" s="31">
        <v>61</v>
      </c>
      <c r="J86" s="31">
        <v>55</v>
      </c>
      <c r="K86" s="31">
        <v>100</v>
      </c>
      <c r="L86" s="31">
        <v>63</v>
      </c>
    </row>
    <row r="87" spans="1:12" ht="15" customHeight="1">
      <c r="A87" s="57"/>
      <c r="B87" s="25"/>
      <c r="C87" s="60"/>
      <c r="D87" s="32">
        <v>1</v>
      </c>
      <c r="E87" s="27">
        <v>0.87503344929087501</v>
      </c>
      <c r="F87" s="28">
        <v>1.1506556061011506E-2</v>
      </c>
      <c r="G87" s="28">
        <v>2.9435375970029435E-2</v>
      </c>
      <c r="H87" s="28">
        <v>9.3658014450093661E-3</v>
      </c>
      <c r="I87" s="28">
        <v>1.6323253947016322E-2</v>
      </c>
      <c r="J87" s="28">
        <v>1.4717687985014717E-2</v>
      </c>
      <c r="K87" s="28">
        <v>2.6759432700026758E-2</v>
      </c>
      <c r="L87" s="28">
        <v>1.6858442601016859E-2</v>
      </c>
    </row>
    <row r="88" spans="1:12" ht="15" customHeight="1">
      <c r="A88" s="57"/>
      <c r="B88" s="25"/>
      <c r="C88" s="59" t="s">
        <v>245</v>
      </c>
      <c r="D88" s="29">
        <v>2220</v>
      </c>
      <c r="E88" s="30">
        <v>1906</v>
      </c>
      <c r="F88" s="31">
        <v>22</v>
      </c>
      <c r="G88" s="31">
        <v>73</v>
      </c>
      <c r="H88" s="31">
        <v>12</v>
      </c>
      <c r="I88" s="31">
        <v>24</v>
      </c>
      <c r="J88" s="31">
        <v>53</v>
      </c>
      <c r="K88" s="31">
        <v>106</v>
      </c>
      <c r="L88" s="31">
        <v>24</v>
      </c>
    </row>
    <row r="89" spans="1:12" ht="15" customHeight="1">
      <c r="A89" s="57"/>
      <c r="B89" s="25"/>
      <c r="C89" s="60"/>
      <c r="D89" s="32">
        <v>1</v>
      </c>
      <c r="E89" s="27">
        <v>0.85855855855855856</v>
      </c>
      <c r="F89" s="28">
        <v>9.9099099099099093E-3</v>
      </c>
      <c r="G89" s="28">
        <v>3.288288288288288E-2</v>
      </c>
      <c r="H89" s="28">
        <v>5.4054054054054057E-3</v>
      </c>
      <c r="I89" s="28">
        <v>1.0810810810810811E-2</v>
      </c>
      <c r="J89" s="28">
        <v>2.3873873873873873E-2</v>
      </c>
      <c r="K89" s="28">
        <v>4.7747747747747746E-2</v>
      </c>
      <c r="L89" s="28">
        <v>1.0810810810810811E-2</v>
      </c>
    </row>
    <row r="90" spans="1:12" ht="15" customHeight="1">
      <c r="A90" s="57"/>
      <c r="B90" s="25"/>
      <c r="C90" s="59" t="s">
        <v>246</v>
      </c>
      <c r="D90" s="29">
        <v>3166</v>
      </c>
      <c r="E90" s="30">
        <v>2718</v>
      </c>
      <c r="F90" s="31">
        <v>20</v>
      </c>
      <c r="G90" s="31">
        <v>69</v>
      </c>
      <c r="H90" s="31">
        <v>23</v>
      </c>
      <c r="I90" s="31">
        <v>42</v>
      </c>
      <c r="J90" s="31">
        <v>50</v>
      </c>
      <c r="K90" s="31">
        <v>193</v>
      </c>
      <c r="L90" s="31">
        <v>51</v>
      </c>
    </row>
    <row r="91" spans="1:12" ht="15" customHeight="1">
      <c r="A91" s="57"/>
      <c r="B91" s="25"/>
      <c r="C91" s="60"/>
      <c r="D91" s="32">
        <v>1</v>
      </c>
      <c r="E91" s="27">
        <v>0.85849652558433354</v>
      </c>
      <c r="F91" s="28">
        <v>6.3171193935565384E-3</v>
      </c>
      <c r="G91" s="28">
        <v>2.1794061907770057E-2</v>
      </c>
      <c r="H91" s="28">
        <v>7.2646873025900187E-3</v>
      </c>
      <c r="I91" s="28">
        <v>1.3265950726468731E-2</v>
      </c>
      <c r="J91" s="28">
        <v>1.5792798483891344E-2</v>
      </c>
      <c r="K91" s="28">
        <v>6.0960202147820594E-2</v>
      </c>
      <c r="L91" s="28">
        <v>1.6108654453569172E-2</v>
      </c>
    </row>
    <row r="92" spans="1:12" ht="15" customHeight="1">
      <c r="A92" s="57"/>
      <c r="B92" s="25"/>
      <c r="C92" s="59" t="s">
        <v>247</v>
      </c>
      <c r="D92" s="29">
        <v>1639</v>
      </c>
      <c r="E92" s="30">
        <v>1341</v>
      </c>
      <c r="F92" s="31">
        <v>9</v>
      </c>
      <c r="G92" s="31">
        <v>37</v>
      </c>
      <c r="H92" s="31">
        <v>15</v>
      </c>
      <c r="I92" s="31">
        <v>22</v>
      </c>
      <c r="J92" s="31">
        <v>30</v>
      </c>
      <c r="K92" s="31">
        <v>163</v>
      </c>
      <c r="L92" s="31">
        <v>22</v>
      </c>
    </row>
    <row r="93" spans="1:12" ht="15" customHeight="1">
      <c r="A93" s="57"/>
      <c r="B93" s="25"/>
      <c r="C93" s="60"/>
      <c r="D93" s="32">
        <v>1</v>
      </c>
      <c r="E93" s="27">
        <v>0.81818181818181823</v>
      </c>
      <c r="F93" s="28">
        <v>5.4911531421598537E-3</v>
      </c>
      <c r="G93" s="28">
        <v>2.2574740695546065E-2</v>
      </c>
      <c r="H93" s="28">
        <v>9.1519219035997561E-3</v>
      </c>
      <c r="I93" s="28">
        <v>1.3422818791946308E-2</v>
      </c>
      <c r="J93" s="28">
        <v>1.8303843807199512E-2</v>
      </c>
      <c r="K93" s="28">
        <v>9.9450884685784016E-2</v>
      </c>
      <c r="L93" s="28">
        <v>1.3422818791946308E-2</v>
      </c>
    </row>
    <row r="94" spans="1:12" ht="15" customHeight="1">
      <c r="A94" s="57"/>
      <c r="B94" s="25"/>
      <c r="C94" s="59" t="s">
        <v>248</v>
      </c>
      <c r="D94" s="29">
        <v>403</v>
      </c>
      <c r="E94" s="30">
        <v>357</v>
      </c>
      <c r="F94" s="31">
        <v>1</v>
      </c>
      <c r="G94" s="31">
        <v>7</v>
      </c>
      <c r="H94" s="31">
        <v>2</v>
      </c>
      <c r="I94" s="31">
        <v>8</v>
      </c>
      <c r="J94" s="31">
        <v>3</v>
      </c>
      <c r="K94" s="31">
        <v>17</v>
      </c>
      <c r="L94" s="31">
        <v>8</v>
      </c>
    </row>
    <row r="95" spans="1:12" ht="15" customHeight="1">
      <c r="A95" s="57"/>
      <c r="B95" s="25"/>
      <c r="C95" s="60"/>
      <c r="D95" s="32">
        <v>1</v>
      </c>
      <c r="E95" s="27">
        <v>0.88585607940446653</v>
      </c>
      <c r="F95" s="28">
        <v>2.4813895781637717E-3</v>
      </c>
      <c r="G95" s="28">
        <v>1.7369727047146403E-2</v>
      </c>
      <c r="H95" s="28">
        <v>4.9627791563275434E-3</v>
      </c>
      <c r="I95" s="28">
        <v>1.9851116625310174E-2</v>
      </c>
      <c r="J95" s="28">
        <v>7.4441687344913151E-3</v>
      </c>
      <c r="K95" s="28">
        <v>4.2183622828784122E-2</v>
      </c>
      <c r="L95" s="28">
        <v>1.9851116625310174E-2</v>
      </c>
    </row>
    <row r="96" spans="1:12" ht="15" customHeight="1">
      <c r="A96" s="57"/>
      <c r="B96" s="25"/>
      <c r="C96" s="59" t="s">
        <v>249</v>
      </c>
      <c r="D96" s="29">
        <v>373</v>
      </c>
      <c r="E96" s="30">
        <v>306</v>
      </c>
      <c r="F96" s="31">
        <v>4</v>
      </c>
      <c r="G96" s="31">
        <v>13</v>
      </c>
      <c r="H96" s="31">
        <v>1</v>
      </c>
      <c r="I96" s="31">
        <v>2</v>
      </c>
      <c r="J96" s="31">
        <v>9</v>
      </c>
      <c r="K96" s="31">
        <v>33</v>
      </c>
      <c r="L96" s="31">
        <v>5</v>
      </c>
    </row>
    <row r="97" spans="1:12" ht="15" customHeight="1">
      <c r="A97" s="57"/>
      <c r="B97" s="25"/>
      <c r="C97" s="60"/>
      <c r="D97" s="32">
        <v>1</v>
      </c>
      <c r="E97" s="27">
        <v>0.82037533512064342</v>
      </c>
      <c r="F97" s="28">
        <v>1.0723860589812333E-2</v>
      </c>
      <c r="G97" s="28">
        <v>3.4852546916890083E-2</v>
      </c>
      <c r="H97" s="28">
        <v>2.6809651474530832E-3</v>
      </c>
      <c r="I97" s="28">
        <v>5.3619302949061663E-3</v>
      </c>
      <c r="J97" s="28">
        <v>2.4128686327077747E-2</v>
      </c>
      <c r="K97" s="28">
        <v>8.8471849865951746E-2</v>
      </c>
      <c r="L97" s="28">
        <v>1.3404825737265416E-2</v>
      </c>
    </row>
    <row r="98" spans="1:12" ht="15" customHeight="1">
      <c r="A98" s="57"/>
      <c r="B98" s="25"/>
      <c r="C98" s="59" t="s">
        <v>250</v>
      </c>
      <c r="D98" s="29">
        <v>28</v>
      </c>
      <c r="E98" s="30">
        <v>24</v>
      </c>
      <c r="F98" s="31">
        <v>1</v>
      </c>
      <c r="G98" s="31">
        <v>1</v>
      </c>
      <c r="H98" s="31">
        <v>0</v>
      </c>
      <c r="I98" s="31">
        <v>0</v>
      </c>
      <c r="J98" s="31">
        <v>0</v>
      </c>
      <c r="K98" s="31">
        <v>0</v>
      </c>
      <c r="L98" s="31">
        <v>2</v>
      </c>
    </row>
    <row r="99" spans="1:12" ht="15" customHeight="1">
      <c r="A99" s="57"/>
      <c r="B99" s="25"/>
      <c r="C99" s="60"/>
      <c r="D99" s="32">
        <v>1</v>
      </c>
      <c r="E99" s="27">
        <v>0.8571428571428571</v>
      </c>
      <c r="F99" s="28">
        <v>3.5714285714285712E-2</v>
      </c>
      <c r="G99" s="28">
        <v>3.5714285714285712E-2</v>
      </c>
      <c r="H99" s="28">
        <v>0</v>
      </c>
      <c r="I99" s="28">
        <v>0</v>
      </c>
      <c r="J99" s="28">
        <v>0</v>
      </c>
      <c r="K99" s="28">
        <v>0</v>
      </c>
      <c r="L99" s="28">
        <v>7.1428571428571425E-2</v>
      </c>
    </row>
    <row r="100" spans="1:12" ht="15" customHeight="1">
      <c r="A100" s="57"/>
      <c r="B100" s="25"/>
      <c r="C100" s="59" t="s">
        <v>20</v>
      </c>
      <c r="D100" s="29">
        <v>1</v>
      </c>
      <c r="E100" s="30">
        <v>0</v>
      </c>
      <c r="F100" s="31">
        <v>0</v>
      </c>
      <c r="G100" s="31">
        <v>0</v>
      </c>
      <c r="H100" s="31">
        <v>0</v>
      </c>
      <c r="I100" s="31">
        <v>1</v>
      </c>
      <c r="J100" s="31">
        <v>0</v>
      </c>
      <c r="K100" s="31">
        <v>0</v>
      </c>
      <c r="L100" s="31">
        <v>0</v>
      </c>
    </row>
    <row r="101" spans="1:12" ht="15" customHeight="1">
      <c r="A101" s="57"/>
      <c r="B101" s="43"/>
      <c r="C101" s="61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1</v>
      </c>
      <c r="J101" s="46">
        <v>0</v>
      </c>
      <c r="K101" s="46">
        <v>0</v>
      </c>
      <c r="L101" s="46">
        <v>0</v>
      </c>
    </row>
    <row r="102" spans="1:12" ht="15" customHeight="1">
      <c r="C102"/>
    </row>
    <row r="103" spans="1:12" ht="12" hidden="1" customHeight="1">
      <c r="C103"/>
    </row>
    <row r="104" spans="1:12" ht="12" hidden="1" customHeight="1">
      <c r="C104"/>
    </row>
    <row r="105" spans="1:12" ht="12" hidden="1" customHeight="1">
      <c r="C105"/>
    </row>
    <row r="106" spans="1:12" ht="12" hidden="1" customHeight="1">
      <c r="C106"/>
    </row>
    <row r="107" spans="1:12" ht="12" hidden="1" customHeight="1">
      <c r="C107"/>
    </row>
    <row r="108" spans="1:12" ht="12" hidden="1" customHeight="1">
      <c r="C108"/>
    </row>
    <row r="109" spans="1:12" ht="12" hidden="1" customHeight="1">
      <c r="C109"/>
    </row>
    <row r="110" spans="1:12" ht="12" hidden="1" customHeight="1">
      <c r="C110"/>
    </row>
    <row r="111" spans="1:12" ht="12" hidden="1" customHeight="1">
      <c r="C111"/>
    </row>
    <row r="112" spans="1:12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C100:C101"/>
    <mergeCell ref="C88:C89"/>
    <mergeCell ref="C90:C91"/>
    <mergeCell ref="C92:C93"/>
    <mergeCell ref="C94:C95"/>
    <mergeCell ref="C96:C97"/>
    <mergeCell ref="C98:C99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</mergeCells>
  <phoneticPr fontId="2"/>
  <conditionalFormatting sqref="E9:L9">
    <cfRule type="top10" dxfId="2365" priority="56" rank="1"/>
  </conditionalFormatting>
  <conditionalFormatting sqref="E67:L67">
    <cfRule type="top10" dxfId="2364" priority="49" rank="1"/>
  </conditionalFormatting>
  <conditionalFormatting sqref="E65:L65">
    <cfRule type="top10" dxfId="2363" priority="48" rank="1"/>
  </conditionalFormatting>
  <conditionalFormatting sqref="E63:L63">
    <cfRule type="top10" dxfId="2362" priority="47" rank="1"/>
  </conditionalFormatting>
  <conditionalFormatting sqref="E61:L61">
    <cfRule type="top10" dxfId="2361" priority="46" rank="1"/>
  </conditionalFormatting>
  <conditionalFormatting sqref="E59:L59">
    <cfRule type="top10" dxfId="2360" priority="45" rank="1"/>
  </conditionalFormatting>
  <conditionalFormatting sqref="E57:L57">
    <cfRule type="top10" dxfId="2359" priority="44" rank="1"/>
  </conditionalFormatting>
  <conditionalFormatting sqref="E55:L55">
    <cfRule type="top10" dxfId="2358" priority="43" rank="1"/>
  </conditionalFormatting>
  <conditionalFormatting sqref="E53:L53">
    <cfRule type="top10" dxfId="2357" priority="42" rank="1"/>
  </conditionalFormatting>
  <conditionalFormatting sqref="E51:L51">
    <cfRule type="top10" dxfId="2356" priority="41" rank="1"/>
  </conditionalFormatting>
  <conditionalFormatting sqref="E49:L49">
    <cfRule type="top10" dxfId="2355" priority="40" rank="1"/>
  </conditionalFormatting>
  <conditionalFormatting sqref="E47:L47">
    <cfRule type="top10" dxfId="2354" priority="39" rank="1"/>
  </conditionalFormatting>
  <conditionalFormatting sqref="E45:L45">
    <cfRule type="top10" dxfId="2353" priority="38" rank="1"/>
  </conditionalFormatting>
  <conditionalFormatting sqref="E43:L43">
    <cfRule type="top10" dxfId="2352" priority="37" rank="1"/>
  </conditionalFormatting>
  <conditionalFormatting sqref="E41:L41">
    <cfRule type="top10" dxfId="2351" priority="36" rank="1"/>
  </conditionalFormatting>
  <conditionalFormatting sqref="E39:L39">
    <cfRule type="top10" dxfId="2350" priority="35" rank="1"/>
  </conditionalFormatting>
  <conditionalFormatting sqref="E37:L37">
    <cfRule type="top10" dxfId="2349" priority="34" rank="1"/>
  </conditionalFormatting>
  <conditionalFormatting sqref="E35:L35">
    <cfRule type="top10" dxfId="2348" priority="32" rank="1"/>
  </conditionalFormatting>
  <conditionalFormatting sqref="E33:L33">
    <cfRule type="top10" dxfId="2347" priority="31" rank="1"/>
  </conditionalFormatting>
  <conditionalFormatting sqref="E31:L31">
    <cfRule type="top10" dxfId="2346" priority="30" rank="1"/>
  </conditionalFormatting>
  <conditionalFormatting sqref="E29:L29">
    <cfRule type="top10" dxfId="2345" priority="29" rank="1"/>
  </conditionalFormatting>
  <conditionalFormatting sqref="E27:L27">
    <cfRule type="top10" dxfId="2344" priority="28" rank="1"/>
  </conditionalFormatting>
  <conditionalFormatting sqref="E21:L21">
    <cfRule type="top10" dxfId="2343" priority="27" rank="1"/>
  </conditionalFormatting>
  <conditionalFormatting sqref="E19:L19">
    <cfRule type="top10" dxfId="2342" priority="26" rank="1"/>
  </conditionalFormatting>
  <conditionalFormatting sqref="E17:L17">
    <cfRule type="top10" dxfId="2341" priority="25" rank="1"/>
  </conditionalFormatting>
  <conditionalFormatting sqref="E15:L15">
    <cfRule type="top10" dxfId="2340" priority="24" rank="1"/>
  </conditionalFormatting>
  <conditionalFormatting sqref="E13:L13">
    <cfRule type="top10" dxfId="2339" priority="23" rank="1"/>
  </conditionalFormatting>
  <conditionalFormatting sqref="E11:L11">
    <cfRule type="top10" dxfId="2338" priority="22" rank="1"/>
  </conditionalFormatting>
  <conditionalFormatting sqref="E23:L23">
    <cfRule type="top10" dxfId="2337" priority="21" rank="1"/>
  </conditionalFormatting>
  <conditionalFormatting sqref="E25:L25">
    <cfRule type="top10" dxfId="2336" priority="20" rank="1"/>
  </conditionalFormatting>
  <conditionalFormatting sqref="E81:L81">
    <cfRule type="top10" dxfId="2335" priority="17" rank="1"/>
  </conditionalFormatting>
  <conditionalFormatting sqref="E79:L79">
    <cfRule type="top10" dxfId="2334" priority="16" rank="1"/>
  </conditionalFormatting>
  <conditionalFormatting sqref="E77:L77">
    <cfRule type="top10" dxfId="2333" priority="15" rank="1"/>
  </conditionalFormatting>
  <conditionalFormatting sqref="E75:L75">
    <cfRule type="top10" dxfId="2332" priority="14" rank="1"/>
  </conditionalFormatting>
  <conditionalFormatting sqref="E73:L73">
    <cfRule type="top10" dxfId="2331" priority="13" rank="1"/>
  </conditionalFormatting>
  <conditionalFormatting sqref="E71:L71">
    <cfRule type="top10" dxfId="2330" priority="12" rank="1"/>
  </conditionalFormatting>
  <conditionalFormatting sqref="E69:L69">
    <cfRule type="top10" dxfId="2329" priority="11" rank="1"/>
  </conditionalFormatting>
  <conditionalFormatting sqref="E101:L101">
    <cfRule type="top10" dxfId="2328" priority="9" rank="1"/>
  </conditionalFormatting>
  <conditionalFormatting sqref="E99:L99">
    <cfRule type="top10" dxfId="2327" priority="8" rank="1"/>
  </conditionalFormatting>
  <conditionalFormatting sqref="E97:L97">
    <cfRule type="top10" dxfId="2326" priority="7" rank="1"/>
  </conditionalFormatting>
  <conditionalFormatting sqref="E95:L95">
    <cfRule type="top10" dxfId="2325" priority="6" rank="1"/>
  </conditionalFormatting>
  <conditionalFormatting sqref="E93:L93">
    <cfRule type="top10" dxfId="2324" priority="5" rank="1"/>
  </conditionalFormatting>
  <conditionalFormatting sqref="E91:L91">
    <cfRule type="top10" dxfId="2323" priority="4" rank="1"/>
  </conditionalFormatting>
  <conditionalFormatting sqref="E89:L89">
    <cfRule type="top10" dxfId="2322" priority="3" rank="1"/>
  </conditionalFormatting>
  <conditionalFormatting sqref="E87:L87">
    <cfRule type="top10" dxfId="2321" priority="2" rank="1"/>
  </conditionalFormatting>
  <conditionalFormatting sqref="E85:L85">
    <cfRule type="top10" dxfId="232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59</vt:i4>
      </vt:variant>
    </vt:vector>
  </HeadingPairs>
  <TitlesOfParts>
    <vt:vector size="59" baseType="lpstr">
      <vt:lpstr>目次</vt:lpstr>
      <vt:lpstr>問0-1</vt:lpstr>
      <vt:lpstr>問0-2</vt:lpstr>
      <vt:lpstr>問0-3</vt:lpstr>
      <vt:lpstr>問1-1-ニ</vt:lpstr>
      <vt:lpstr>問1-2-ニ</vt:lpstr>
      <vt:lpstr>問1-2-1-分複-ニ</vt:lpstr>
      <vt:lpstr>問1-3-ニ</vt:lpstr>
      <vt:lpstr>問1-4-ニ</vt:lpstr>
      <vt:lpstr>問2-1-ニ</vt:lpstr>
      <vt:lpstr>問2-2-ニ</vt:lpstr>
      <vt:lpstr>問2-3-ニ</vt:lpstr>
      <vt:lpstr>問2-4-ニ</vt:lpstr>
      <vt:lpstr>問2-5-ニ</vt:lpstr>
      <vt:lpstr>問2-6-ニ</vt:lpstr>
      <vt:lpstr>問2-7-ニ</vt:lpstr>
      <vt:lpstr>問2-8-ニ</vt:lpstr>
      <vt:lpstr>問2-8-1-分複-ニ</vt:lpstr>
      <vt:lpstr>問3-1-1-ニ</vt:lpstr>
      <vt:lpstr>問3-1-2-ニ</vt:lpstr>
      <vt:lpstr>問3-2-ニ</vt:lpstr>
      <vt:lpstr>問3-3-ニ</vt:lpstr>
      <vt:lpstr>問3-4-ニ</vt:lpstr>
      <vt:lpstr>問3-5-ニ</vt:lpstr>
      <vt:lpstr>問3-6-ニ</vt:lpstr>
      <vt:lpstr>問3-6-1-分-ニ</vt:lpstr>
      <vt:lpstr>問3-7-ニ</vt:lpstr>
      <vt:lpstr>問3-8-ニ</vt:lpstr>
      <vt:lpstr>問4-1-ニ</vt:lpstr>
      <vt:lpstr>問4-2-ニ</vt:lpstr>
      <vt:lpstr>問4-3-ニ</vt:lpstr>
      <vt:lpstr>問4-4-ニ</vt:lpstr>
      <vt:lpstr>問4-5-ニ</vt:lpstr>
      <vt:lpstr>問4-6-ニ</vt:lpstr>
      <vt:lpstr>問4-7-ニ</vt:lpstr>
      <vt:lpstr>問4-8-ニ</vt:lpstr>
      <vt:lpstr>問4-9-ニ</vt:lpstr>
      <vt:lpstr>問5-1-1-ニ</vt:lpstr>
      <vt:lpstr>問5-1-2-ニ</vt:lpstr>
      <vt:lpstr>問5-1-3-ニ</vt:lpstr>
      <vt:lpstr>問5-1-4-ニ</vt:lpstr>
      <vt:lpstr>問5-1-5-ニ</vt:lpstr>
      <vt:lpstr>問5-1-6-ニ</vt:lpstr>
      <vt:lpstr>問5-1-7-ニ</vt:lpstr>
      <vt:lpstr>問5-2-ニ</vt:lpstr>
      <vt:lpstr>問5-3-ニ</vt:lpstr>
      <vt:lpstr>問6-1-複-ニ</vt:lpstr>
      <vt:lpstr>問6-2-複-ニ</vt:lpstr>
      <vt:lpstr>問6-3-複-ニ</vt:lpstr>
      <vt:lpstr>問6-4-複-ニ</vt:lpstr>
      <vt:lpstr>問6-5-複-ニ</vt:lpstr>
      <vt:lpstr>問6-6-ニ</vt:lpstr>
      <vt:lpstr>問6-7-ニ</vt:lpstr>
      <vt:lpstr>問7-1-ニ</vt:lpstr>
      <vt:lpstr>問7-2-ニ</vt:lpstr>
      <vt:lpstr>問7-3-ニ</vt:lpstr>
      <vt:lpstr>問7-4-ニ</vt:lpstr>
      <vt:lpstr>問7-5-ニ</vt:lpstr>
      <vt:lpstr>問7-6-複-ニ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Hazuki Yokose</dc:creator>
  <cp:lastModifiedBy>鹿児島県</cp:lastModifiedBy>
  <cp:lastPrinted>2018-03-28T08:15:13Z</cp:lastPrinted>
  <dcterms:created xsi:type="dcterms:W3CDTF">2017-08-26T10:24:40Z</dcterms:created>
  <dcterms:modified xsi:type="dcterms:W3CDTF">2018-03-28T08:15:16Z</dcterms:modified>
</cp:coreProperties>
</file>