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135" windowWidth="23715" windowHeight="12090"/>
  </bookViews>
  <sheets>
    <sheet name="目次" sheetId="86" r:id="rId1"/>
    <sheet name="1-1-1" sheetId="6" r:id="rId2"/>
    <sheet name="1-1-2" sheetId="7" r:id="rId3"/>
    <sheet name="1-1-3" sheetId="8" r:id="rId4"/>
    <sheet name="1-1-4" sheetId="9" r:id="rId5"/>
    <sheet name="1-1-5" sheetId="10" r:id="rId6"/>
    <sheet name="1-1-6" sheetId="11" r:id="rId7"/>
    <sheet name="1-1-7" sheetId="12" r:id="rId8"/>
    <sheet name="1-2-1" sheetId="13" r:id="rId9"/>
    <sheet name="2-1-1" sheetId="14" r:id="rId10"/>
    <sheet name="2-1-2" sheetId="15" r:id="rId11"/>
    <sheet name="2-1-3" sheetId="16" r:id="rId12"/>
    <sheet name="2-1-4" sheetId="17" r:id="rId13"/>
    <sheet name="2-1-5" sheetId="18" r:id="rId14"/>
    <sheet name="2-1-6" sheetId="19" r:id="rId15"/>
    <sheet name="2-1-7" sheetId="20" r:id="rId16"/>
    <sheet name="2-2-1" sheetId="21" r:id="rId17"/>
    <sheet name="2-3-1" sheetId="22" r:id="rId18"/>
    <sheet name="2-3-2" sheetId="23" r:id="rId19"/>
    <sheet name="2-3-3" sheetId="24" r:id="rId20"/>
    <sheet name="2-3-4" sheetId="25" r:id="rId21"/>
    <sheet name="2-3-5" sheetId="26" r:id="rId22"/>
    <sheet name="2-3-6" sheetId="27" r:id="rId23"/>
    <sheet name="2-3-7" sheetId="28" r:id="rId24"/>
    <sheet name="2-4-1" sheetId="29" r:id="rId25"/>
    <sheet name="3-1-1" sheetId="30" r:id="rId26"/>
    <sheet name="3-1-2" sheetId="31" r:id="rId27"/>
    <sheet name="3-1-3" sheetId="32" r:id="rId28"/>
    <sheet name="3-2-1" sheetId="33" r:id="rId29"/>
    <sheet name="3-2-2" sheetId="34" r:id="rId30"/>
    <sheet name="3-2-3" sheetId="35" r:id="rId31"/>
    <sheet name="3-2-4" sheetId="36" r:id="rId32"/>
    <sheet name="3-2-5" sheetId="37" r:id="rId33"/>
    <sheet name="3-2-6" sheetId="38" r:id="rId34"/>
    <sheet name="3-2-7" sheetId="39" r:id="rId35"/>
    <sheet name="3-2-8" sheetId="40" r:id="rId36"/>
    <sheet name="4-1-1" sheetId="41" r:id="rId37"/>
    <sheet name="4-1-2" sheetId="42" r:id="rId38"/>
    <sheet name="4-2-1" sheetId="43" r:id="rId39"/>
    <sheet name="4-3-1" sheetId="44" r:id="rId40"/>
    <sheet name="4-4-1" sheetId="45" r:id="rId41"/>
    <sheet name="4-5-1" sheetId="46" r:id="rId42"/>
    <sheet name="5-1-1" sheetId="47" r:id="rId43"/>
    <sheet name="5-1-2" sheetId="48" r:id="rId44"/>
    <sheet name="5-2-1" sheetId="49" r:id="rId45"/>
    <sheet name="5-2-2" sheetId="50" r:id="rId46"/>
    <sheet name="5-2-3" sheetId="51" r:id="rId47"/>
    <sheet name="5-2-4" sheetId="52" r:id="rId48"/>
    <sheet name="5-2-5" sheetId="53" r:id="rId49"/>
    <sheet name="5-2-6" sheetId="54" r:id="rId50"/>
    <sheet name="5-2-7" sheetId="55" r:id="rId51"/>
    <sheet name="5-2-8" sheetId="56" r:id="rId52"/>
    <sheet name="5-2-9" sheetId="57" r:id="rId53"/>
    <sheet name="5-2-10" sheetId="58" r:id="rId54"/>
    <sheet name="5-2-11" sheetId="59" r:id="rId55"/>
    <sheet name="5-2-12" sheetId="60" r:id="rId56"/>
    <sheet name="5-2-13" sheetId="61" r:id="rId57"/>
    <sheet name="5-3-1" sheetId="62" r:id="rId58"/>
    <sheet name="5-3-2" sheetId="63" r:id="rId59"/>
    <sheet name="5-3-3" sheetId="64" r:id="rId60"/>
    <sheet name="5-3-4" sheetId="65" r:id="rId61"/>
    <sheet name="5-3-5" sheetId="66" r:id="rId62"/>
    <sheet name="5-3-6" sheetId="67" r:id="rId63"/>
    <sheet name="5-3-7" sheetId="68" r:id="rId64"/>
    <sheet name="5-4-1" sheetId="69" r:id="rId65"/>
    <sheet name="5-4-2" sheetId="70" r:id="rId66"/>
    <sheet name="5-4-3" sheetId="71" r:id="rId67"/>
    <sheet name="5-4-4" sheetId="72" r:id="rId68"/>
    <sheet name="5-4-5" sheetId="73" r:id="rId69"/>
    <sheet name="5-4-6" sheetId="74" r:id="rId70"/>
    <sheet name="5-4-7" sheetId="75" r:id="rId71"/>
    <sheet name="5-5-1" sheetId="76" r:id="rId72"/>
    <sheet name="5-5-2" sheetId="77" r:id="rId73"/>
    <sheet name="5-5-3" sheetId="78" r:id="rId74"/>
    <sheet name="6-1-1" sheetId="79" r:id="rId75"/>
    <sheet name="6-1-2" sheetId="80" r:id="rId76"/>
    <sheet name="6-1-3" sheetId="81" r:id="rId77"/>
    <sheet name="6-2-1" sheetId="82" r:id="rId78"/>
    <sheet name="6-2-2" sheetId="83" r:id="rId79"/>
    <sheet name="6-2-3" sheetId="84" r:id="rId80"/>
    <sheet name="（参考）H28.10.1" sheetId="87" r:id="rId81"/>
  </sheets>
  <definedNames>
    <definedName name="_xlnm._FilterDatabase" localSheetId="80" hidden="1">'（参考）H28.10.1'!$A$5:$Q$78</definedName>
    <definedName name="_xlnm._FilterDatabase" localSheetId="0" hidden="1">目次!$A$1:$G$81</definedName>
    <definedName name="anslist_一般高齢者">#REF!</definedName>
    <definedName name="_xlnm.Print_Area" localSheetId="80">'（参考）H28.10.1'!$A$1:$N$81</definedName>
    <definedName name="_xlnm.Print_Titles" localSheetId="80">'（参考）H28.10.1'!$3:$5</definedName>
    <definedName name="qlist_一般高齢者">#REF!</definedName>
    <definedName name="sheetlist_一般高齢者">#REF!</definedName>
  </definedNames>
  <calcPr calcId="144525" calcMode="manual" calcCompleted="0"/>
</workbook>
</file>

<file path=xl/calcChain.xml><?xml version="1.0" encoding="utf-8"?>
<calcChain xmlns="http://schemas.openxmlformats.org/spreadsheetml/2006/main">
  <c r="B81" i="86" l="1"/>
  <c r="O78" i="87"/>
  <c r="O77" i="87"/>
  <c r="O76" i="87"/>
  <c r="O75" i="87"/>
  <c r="O74" i="87"/>
  <c r="O73" i="87"/>
  <c r="O72" i="87"/>
  <c r="O71" i="87"/>
  <c r="O70" i="87"/>
  <c r="O69" i="87"/>
  <c r="O68" i="87"/>
  <c r="O64" i="87"/>
  <c r="O63" i="87"/>
  <c r="O62" i="87"/>
  <c r="O58" i="87"/>
  <c r="O57" i="87"/>
  <c r="O56" i="87"/>
  <c r="O55" i="87"/>
  <c r="O51" i="87"/>
  <c r="O47" i="87"/>
  <c r="O43" i="87"/>
  <c r="O39" i="87"/>
  <c r="O35" i="87"/>
  <c r="O34" i="87"/>
  <c r="O30" i="87"/>
  <c r="O29" i="87"/>
  <c r="O28" i="87"/>
  <c r="O27" i="87"/>
  <c r="O26" i="87"/>
  <c r="O25" i="87"/>
  <c r="O24" i="87"/>
  <c r="O23" i="87"/>
  <c r="O22" i="87"/>
  <c r="O21" i="87"/>
  <c r="O20" i="87"/>
  <c r="O19" i="87"/>
  <c r="O18" i="87"/>
  <c r="O17" i="87"/>
  <c r="O16" i="87"/>
  <c r="O15" i="87"/>
  <c r="O14" i="87"/>
  <c r="O13" i="87"/>
  <c r="O12" i="87"/>
  <c r="B57" i="86" l="1"/>
  <c r="B56" i="86"/>
  <c r="B55" i="86"/>
  <c r="B54" i="86"/>
  <c r="B80" i="86"/>
  <c r="B79" i="86"/>
  <c r="B78" i="86"/>
  <c r="B77" i="86"/>
  <c r="B76" i="86"/>
  <c r="B75" i="86"/>
  <c r="B74" i="86"/>
  <c r="B73" i="86"/>
  <c r="B72" i="86"/>
  <c r="B71" i="86"/>
  <c r="B70" i="86"/>
  <c r="B69" i="86"/>
  <c r="B68" i="86"/>
  <c r="B67" i="86"/>
  <c r="B66" i="86"/>
  <c r="B65" i="86"/>
  <c r="B64" i="86"/>
  <c r="B63" i="86"/>
  <c r="B62" i="86"/>
  <c r="B61" i="86"/>
  <c r="B60" i="86"/>
  <c r="B59" i="86"/>
  <c r="B58" i="86"/>
  <c r="B53" i="86"/>
  <c r="B52" i="86"/>
  <c r="B51" i="86"/>
  <c r="B50" i="86"/>
  <c r="B49" i="86"/>
  <c r="B48" i="86"/>
  <c r="B47" i="86"/>
  <c r="B46" i="86"/>
  <c r="B45" i="86"/>
  <c r="B44" i="86"/>
  <c r="B43" i="86"/>
  <c r="B42" i="86"/>
  <c r="B41" i="86"/>
  <c r="B40" i="86"/>
  <c r="B39" i="86"/>
  <c r="B38" i="86"/>
  <c r="B37" i="86"/>
  <c r="B36" i="86"/>
  <c r="B35" i="86"/>
  <c r="B34" i="86"/>
  <c r="B33" i="86"/>
  <c r="B32" i="86"/>
  <c r="B31" i="86"/>
  <c r="B30" i="86"/>
  <c r="B29" i="86"/>
  <c r="B28" i="86"/>
  <c r="B27" i="86"/>
  <c r="B26" i="86"/>
  <c r="B25" i="86"/>
  <c r="B24" i="86"/>
  <c r="B23" i="86"/>
  <c r="B22" i="86"/>
  <c r="B21" i="86"/>
  <c r="B20" i="86"/>
  <c r="B19" i="86"/>
  <c r="B18" i="86"/>
  <c r="B17" i="86"/>
  <c r="B16" i="86"/>
  <c r="B15" i="86"/>
  <c r="B14" i="86"/>
  <c r="B13" i="86"/>
  <c r="B12" i="86"/>
  <c r="B11" i="86"/>
  <c r="B10" i="86"/>
  <c r="B9" i="86"/>
  <c r="B8" i="86"/>
  <c r="B7" i="86"/>
  <c r="B6" i="86"/>
  <c r="B5" i="86"/>
  <c r="B4" i="86"/>
  <c r="B3" i="86"/>
  <c r="B2" i="86"/>
</calcChain>
</file>

<file path=xl/sharedStrings.xml><?xml version="1.0" encoding="utf-8"?>
<sst xmlns="http://schemas.openxmlformats.org/spreadsheetml/2006/main" count="2278" uniqueCount="466">
  <si>
    <t>　（１）会・グループ</t>
  </si>
  <si>
    <t>会・グループ等への参加の頻度（ボランティアのグループ）</t>
  </si>
  <si>
    <t>　　１．ボランティア活動をする上で必要な自治体の取り組み（複数回答）</t>
  </si>
  <si>
    <t>会・グループ等への参加の頻度（スポーツ関係のグループやクラブ）</t>
  </si>
  <si>
    <t>　　２．ボランティア活動をする上で必要な自治体の取り組み（複数回答）</t>
  </si>
  <si>
    <t>会・グループ等への参加の頻度（趣味関係のグループ）</t>
  </si>
  <si>
    <t>　　３．ボランティア活動をする上で必要な自治体の取り組み（複数回答）</t>
  </si>
  <si>
    <t>会・グループ等への参加の頻度（学習・教養サークル）</t>
  </si>
  <si>
    <t>　　４．ボランティア活動をする上で必要な自治体の取り組み（複数回答）</t>
  </si>
  <si>
    <t>会・グループ等への参加の頻度（老人クラブ）</t>
  </si>
  <si>
    <t>　　５．ボランティア活動をする上で必要な自治体の取り組み（複数回答）</t>
  </si>
  <si>
    <t>会・グループ等への参加の頻度（町内会・自治会）</t>
  </si>
  <si>
    <t>　　６．ボランティア活動をする上で必要な自治体の取り組み（複数回答）</t>
  </si>
  <si>
    <t>会・グループ等への参加の頻度（収入のある仕事）</t>
  </si>
  <si>
    <t>　　７．ボランティア活動をする上で必要な自治体の取り組み（複数回答）</t>
  </si>
  <si>
    <t>　（２）社会参加活動や仕事</t>
  </si>
  <si>
    <t>　（１）地域で行われていること</t>
  </si>
  <si>
    <t>　　１．住まいの地域で行われていること（複数回答）</t>
  </si>
  <si>
    <t>　　２．住まいの地域で行われていること（複数回答）</t>
  </si>
  <si>
    <t>　　３．住まいの地域で行われていること（複数回答）</t>
  </si>
  <si>
    <t>　　４．住まいの地域で行われていること（複数回答）</t>
  </si>
  <si>
    <t>　　５．住まいの地域で行われていること（複数回答）</t>
  </si>
  <si>
    <t>　　６．住まいの地域で行われていること（複数回答）</t>
  </si>
  <si>
    <t>　　７．住まいの地域で行われていること（複数回答）</t>
  </si>
  <si>
    <t>　（３）安否確認や見守り活動の状況</t>
  </si>
  <si>
    <t>　　１．安否確認や見守り活動の状況</t>
  </si>
  <si>
    <t>　　２．安否確認や見守り活動の状況</t>
  </si>
  <si>
    <t>　　３．安否確認や見守り活動の状況</t>
  </si>
  <si>
    <t>　　４．安否確認や見守り活動の状況</t>
  </si>
  <si>
    <t>　　５．安否確認や見守り活動の状況</t>
  </si>
  <si>
    <t>　　６．安否確認や見守り活動の状況</t>
  </si>
  <si>
    <t>　　７．安否確認や見守り活動の状況</t>
  </si>
  <si>
    <t>　（４）社会参加活動や仕事</t>
  </si>
  <si>
    <t>　（１）今後希望する生活場所</t>
  </si>
  <si>
    <t>　　１．地域のつながりの意識</t>
  </si>
  <si>
    <t>　　３．生きがいの程度</t>
  </si>
  <si>
    <t>　（２）最期を迎えたい場所</t>
  </si>
  <si>
    <t>　　２．今後希望する生活場所</t>
  </si>
  <si>
    <t>　　３．相談相手（複数回答）</t>
  </si>
  <si>
    <t>　　４．地域のつながりの意識</t>
  </si>
  <si>
    <t>　　６．生きがいの程度</t>
  </si>
  <si>
    <t>　　７．どのような介護を受けたいか</t>
  </si>
  <si>
    <t>　　８．受けたい医療等の家族との話し合いの有無</t>
  </si>
  <si>
    <t>　（１）たすけあいの状況</t>
  </si>
  <si>
    <t>　　１．心配事や愚痴を聞いてくれる人（複数回答）</t>
  </si>
  <si>
    <t>　　２．看病や世話をしてくれる人（複数回答）</t>
  </si>
  <si>
    <t>　（２）社会参加活動の状況</t>
  </si>
  <si>
    <t>　　１．この１年間に社会活動に参加しているか（複数回答）</t>
  </si>
  <si>
    <t>　（３）就労の有無</t>
  </si>
  <si>
    <t>　　１．収入のある仕事の頻度</t>
  </si>
  <si>
    <t>　（４）治療中疾患の有無</t>
  </si>
  <si>
    <t>　　１．治療中疾患の有無及び種類（複数回答）</t>
  </si>
  <si>
    <t>　（５）最期を迎えたい場所</t>
  </si>
  <si>
    <t>　　１．最期を迎えたい場所</t>
  </si>
  <si>
    <t>　（１）生きがいの有無</t>
  </si>
  <si>
    <t>　　１．地域づくりへの参加意欲</t>
  </si>
  <si>
    <t>　　２．地域づくりの企画・運営への参加意欲</t>
  </si>
  <si>
    <t>　（２）現在の幸福度</t>
  </si>
  <si>
    <t>　　２．心配事や愚痴を聞いてあげる人（複数回答）</t>
  </si>
  <si>
    <t>　　３．看病や世話をしてくれる人（複数回答）</t>
  </si>
  <si>
    <t>　　４．看病や世話をしてあげる人（複数回答）</t>
  </si>
  <si>
    <t>　　５．相談相手（複数回答）</t>
  </si>
  <si>
    <t>　　６．友人と会う頻度</t>
  </si>
  <si>
    <t>　　７．１ヶ月間，何人の友人と会ったか</t>
  </si>
  <si>
    <t>　　８．今後希望する生活場所</t>
  </si>
  <si>
    <t>　　９．安否確認や見守り活動の状況</t>
  </si>
  <si>
    <t>　　10．生きがいの程度</t>
  </si>
  <si>
    <t>　　11．どのような介護を受けたいか</t>
  </si>
  <si>
    <t>　　12．受けたい医療等の家族との話し合いの有無</t>
  </si>
  <si>
    <t>　　13．最期を迎えたい場所</t>
  </si>
  <si>
    <t>　（３）気分が沈んだり憂鬱になったりするか</t>
  </si>
  <si>
    <t>気分が沈んだり憂鬱になったりするか</t>
  </si>
  <si>
    <t>　（４）興味がわかない，楽しめないと感じるか</t>
  </si>
  <si>
    <t>興味がわかない，楽しめないと感じるか</t>
  </si>
  <si>
    <t>　（５）生きがいを感じるとき</t>
  </si>
  <si>
    <t>　　１．社会活動への参加状況（複数回答）</t>
  </si>
  <si>
    <t>　　２．社会活動へ参加してよかったこと（複数回答）</t>
  </si>
  <si>
    <t>　　３．参加したことがない理由（複数回答）</t>
  </si>
  <si>
    <t>　（１）病気になったときに世話してくれる人がいるか</t>
  </si>
  <si>
    <t>　　１．どのような介護を受けたいか</t>
  </si>
  <si>
    <t>　　２．受けたい医療等の家族との話し合いの有無</t>
  </si>
  <si>
    <t>　　３．最期を迎えたい場所</t>
  </si>
  <si>
    <t>　（２）今後どのような介護を受けたいか</t>
  </si>
  <si>
    <t>無回答</t>
  </si>
  <si>
    <t>その他</t>
  </si>
  <si>
    <t>脳卒中（脳出血・脳梗塞等）</t>
  </si>
  <si>
    <t>心臓病</t>
  </si>
  <si>
    <t>がん（悪性新生物）</t>
  </si>
  <si>
    <t>認知症（アルツハイマー病等）</t>
  </si>
  <si>
    <t>パーキンソン病</t>
  </si>
  <si>
    <t>糖尿病</t>
  </si>
  <si>
    <t>ない</t>
  </si>
  <si>
    <t>週１回</t>
  </si>
  <si>
    <t>はい</t>
  </si>
  <si>
    <t>いいえ</t>
  </si>
  <si>
    <t>毎日ある</t>
  </si>
  <si>
    <t>週に何度かある</t>
  </si>
  <si>
    <t>月に何度かある</t>
  </si>
  <si>
    <t>年に何度かある</t>
  </si>
  <si>
    <t>ほとんどない</t>
  </si>
  <si>
    <t>思いつかない</t>
  </si>
  <si>
    <t>生きがいあり</t>
  </si>
  <si>
    <t>週４回以上</t>
  </si>
  <si>
    <t>週２～３回</t>
  </si>
  <si>
    <t>月１～３回</t>
  </si>
  <si>
    <t>年に数回</t>
  </si>
  <si>
    <t>参加していない</t>
  </si>
  <si>
    <t>是非参加したい</t>
  </si>
  <si>
    <t>参加してもよい</t>
  </si>
  <si>
    <t>参加したくない</t>
  </si>
  <si>
    <t>配偶者</t>
  </si>
  <si>
    <t>同居の子ども</t>
  </si>
  <si>
    <t>別居の子ども</t>
  </si>
  <si>
    <t>兄弟姉妹・親戚・親・孫</t>
  </si>
  <si>
    <t>近隣</t>
  </si>
  <si>
    <t>友人</t>
  </si>
  <si>
    <t>そのような人はいない</t>
  </si>
  <si>
    <t>自治会・町内会・老人クラブ</t>
  </si>
  <si>
    <t>社会福祉協議会・民生委員</t>
  </si>
  <si>
    <t>ケアマネジャー</t>
  </si>
  <si>
    <t>医師・歯科医師・看護師</t>
  </si>
  <si>
    <t>地域包括支援センター・役所・役場</t>
  </si>
  <si>
    <t>０人（いない）</t>
  </si>
  <si>
    <t>１～２人</t>
  </si>
  <si>
    <t>３～５人</t>
  </si>
  <si>
    <t>６～９人</t>
  </si>
  <si>
    <t>０点</t>
  </si>
  <si>
    <t>１点</t>
  </si>
  <si>
    <t>２点</t>
  </si>
  <si>
    <t>３点</t>
  </si>
  <si>
    <t>４点</t>
  </si>
  <si>
    <t>５点</t>
  </si>
  <si>
    <t>６点</t>
  </si>
  <si>
    <t>７点</t>
  </si>
  <si>
    <t>８点</t>
  </si>
  <si>
    <t>９点</t>
  </si>
  <si>
    <t>10点</t>
  </si>
  <si>
    <t>高血圧</t>
  </si>
  <si>
    <t>高脂血症（脂質異常）</t>
  </si>
  <si>
    <t>呼吸器の病気（肺炎や気管支炎等）</t>
  </si>
  <si>
    <t>胃腸・肝臓・胆のうの病気</t>
  </si>
  <si>
    <t>腎臓・前立腺の病気</t>
  </si>
  <si>
    <t>筋骨格の病気（骨粗しょう症，関節症等）</t>
  </si>
  <si>
    <t>外傷（転倒・骨折等）</t>
  </si>
  <si>
    <t>血液・免疫の病気</t>
  </si>
  <si>
    <t>うつ病</t>
  </si>
  <si>
    <t>目の病気</t>
  </si>
  <si>
    <t>耳の病気</t>
  </si>
  <si>
    <t>現在の住居にずっと住み続けたい</t>
  </si>
  <si>
    <t>買い物や通院に便利な市街地に住居を買って（借りて）移り住みたい</t>
  </si>
  <si>
    <t>自然豊かで静かな環境の郊外に住居を買って（借りて）移り住みたい</t>
  </si>
  <si>
    <t>家族や親族，兄弟姉妹のところへ移り住みたい</t>
  </si>
  <si>
    <t>高齢者対応の住宅やアパートに移り住みたい</t>
  </si>
  <si>
    <t>グループホームに入居したい</t>
  </si>
  <si>
    <t>有料老人ホーム・軽費老人ホームに入居したい</t>
  </si>
  <si>
    <t>介護保険施設に入所したい</t>
  </si>
  <si>
    <t>とても感じる</t>
  </si>
  <si>
    <t>少し感じる</t>
  </si>
  <si>
    <t>あまり感じない</t>
  </si>
  <si>
    <t>感じない</t>
  </si>
  <si>
    <t>わからない</t>
  </si>
  <si>
    <t>近隣同士で挨拶や立ち話をしている</t>
  </si>
  <si>
    <t>困ったときは近隣同士で助けあっている</t>
  </si>
  <si>
    <t>講や結（ゆい）など伝統的なつながりが残っている</t>
  </si>
  <si>
    <t>地域の回覧板・掲示板などが活用されている</t>
  </si>
  <si>
    <t>町内会・自治会・子ども会などの地縁団体の活動が行われている</t>
  </si>
  <si>
    <t>公民館や集会所など気軽に集まれる場所があり，利用されている</t>
  </si>
  <si>
    <t>ボランテイアやＮＰＯの活動が行われている</t>
  </si>
  <si>
    <t>行政が主催するイベントに住民が参加している</t>
  </si>
  <si>
    <t>学校等が実施している行事等に住民が参加している</t>
  </si>
  <si>
    <t>行われていることはない（よく知らない）</t>
  </si>
  <si>
    <t>十分に行われていると思う</t>
  </si>
  <si>
    <t>どちらかといえば行われていると思う</t>
  </si>
  <si>
    <t>どちらかといえば不十分だと思う</t>
  </si>
  <si>
    <t>ほとんど行われていないと思う</t>
  </si>
  <si>
    <t>十分感じている</t>
  </si>
  <si>
    <t>多少感じている</t>
  </si>
  <si>
    <t>あまり感じていない</t>
  </si>
  <si>
    <t>まったく感じていない</t>
  </si>
  <si>
    <t>仕事に打ち込んでいるとき</t>
  </si>
  <si>
    <t>趣味やスポーツ・レクリエーションに熱中しているとき</t>
  </si>
  <si>
    <t>勉強や教養を高めるための活動に取り組んでいるとき</t>
  </si>
  <si>
    <t>夫婦団らんのとき</t>
  </si>
  <si>
    <t>子どもや孫など家族との団らんのとき</t>
  </si>
  <si>
    <t>友人や知人と食事，雑談をしているとき</t>
  </si>
  <si>
    <t>テレビを見たり，ラジオを聞いているとき</t>
  </si>
  <si>
    <t>ボランティアや地域の活動をしているとき</t>
  </si>
  <si>
    <t>旅行に出かけたとき</t>
  </si>
  <si>
    <t>生きがいを感じることはない</t>
  </si>
  <si>
    <t>趣味（囲碁，将棋，カラオケなど）</t>
  </si>
  <si>
    <t>健康・スポーツ・レクリエーション（体操，歩こう会，グラウンド・ゴルフ等）</t>
  </si>
  <si>
    <t>教育関連・文化啓発活動（子ども会の育成，郷土芸能の伝承等）</t>
  </si>
  <si>
    <t>学校支援活動（学習活動，学校行事等の補助，校内の環境整備）</t>
  </si>
  <si>
    <t>生活環境改善（環境美化，緑化推進，まちづくり等）</t>
  </si>
  <si>
    <t>安全管理（交通安全，防犯・防災等）</t>
  </si>
  <si>
    <t>高齢者の支援（家事援助，移送等）</t>
  </si>
  <si>
    <t>子育て支援（保育の手伝い等）</t>
  </si>
  <si>
    <t>地域行事（祭りなど地域の催しものの世話等）</t>
  </si>
  <si>
    <t>活動・参加したものはない</t>
  </si>
  <si>
    <t>生活に張りや充実感がでてきた</t>
  </si>
  <si>
    <t>自分の技術，経験を生かすことができた</t>
  </si>
  <si>
    <t>新しい友人を得ることができた</t>
  </si>
  <si>
    <t>社会に対する視野が広まった</t>
  </si>
  <si>
    <t>健康や体力に自信がついた</t>
  </si>
  <si>
    <t>お互いに助け合うことができた</t>
  </si>
  <si>
    <t>地域社会に貢献できた</t>
  </si>
  <si>
    <t>よかったことは特にない</t>
  </si>
  <si>
    <t>家庭の事情（通院，家事，育児や介護）があるから</t>
  </si>
  <si>
    <t>仕事が忙しいから</t>
  </si>
  <si>
    <t>健康・体力に自信がないから</t>
  </si>
  <si>
    <t>どのような活動が行われているか知らないから</t>
  </si>
  <si>
    <t>お金や時間がかかりすぎるから</t>
  </si>
  <si>
    <t>気軽に参加できる活動が少ないから</t>
  </si>
  <si>
    <t>同好の友人・仲間がいないから</t>
  </si>
  <si>
    <t>活動に必要な技術，経験がないから</t>
  </si>
  <si>
    <t>過去に参加したが期待はずれだったから</t>
  </si>
  <si>
    <t>特に理由はない</t>
  </si>
  <si>
    <t>活動に関する情報をもっと提供する</t>
  </si>
  <si>
    <t>参加しやすい体制を整備する</t>
  </si>
  <si>
    <t>指導者の養成，活動者の確保のための機会を充実する</t>
  </si>
  <si>
    <t>施設を利用しやすくする</t>
  </si>
  <si>
    <t>活動のための施設を整備する</t>
  </si>
  <si>
    <t>活動者のための保険制度を普及する（ボランティア保険）</t>
  </si>
  <si>
    <t>資金的援助をする</t>
  </si>
  <si>
    <t>取り組む必要はない</t>
  </si>
  <si>
    <t>自宅で家族中心の介護を受けたい</t>
  </si>
  <si>
    <t>自宅で家族の介護と外部の介護サービスを組み合わせた介護を受けたい</t>
  </si>
  <si>
    <t>家族に依存せずに生活できるような介護サービスがあれば自宅で介護を受けたい</t>
  </si>
  <si>
    <t>有料老人ホームや高齢者向けの住宅に引っ越して介護を受けたい</t>
  </si>
  <si>
    <t>特別養護老人ホームなどの施設で介護を受けたい</t>
  </si>
  <si>
    <t>医療機関に入院して介護を受けたい</t>
  </si>
  <si>
    <t>詳しく話し合っている</t>
  </si>
  <si>
    <t>一応話し合ったことがある</t>
  </si>
  <si>
    <t>全く話し合ったことがない</t>
  </si>
  <si>
    <t>病院などの医療施設</t>
  </si>
  <si>
    <t>自宅</t>
  </si>
  <si>
    <t>子どもの家</t>
  </si>
  <si>
    <t>兄弟姉妹など親族の家</t>
  </si>
  <si>
    <t>高齢者向けのケア付き住宅</t>
  </si>
  <si>
    <t>特別養護老人ホームなどの福祉施設</t>
  </si>
  <si>
    <t>上段：回答数
下段：構成比</t>
    <rPh sb="0" eb="2">
      <t>ジョウダン</t>
    </rPh>
    <rPh sb="3" eb="6">
      <t>カイトウスウ</t>
    </rPh>
    <rPh sb="7" eb="9">
      <t>ゲダン</t>
    </rPh>
    <rPh sb="10" eb="13">
      <t>コウセイヒ</t>
    </rPh>
    <phoneticPr fontId="3"/>
  </si>
  <si>
    <t>サンプル数</t>
    <rPh sb="4" eb="5">
      <t>スウ</t>
    </rPh>
    <phoneticPr fontId="3"/>
  </si>
  <si>
    <t>全　体</t>
    <rPh sb="0" eb="1">
      <t>ゼン</t>
    </rPh>
    <rPh sb="2" eb="3">
      <t>カラダ</t>
    </rPh>
    <phoneticPr fontId="3"/>
  </si>
  <si>
    <t>１．会，グループ及び社会活動に参加している人の意向</t>
  </si>
  <si>
    <t>この１年間に社会活動に参加しているか（複数回答）</t>
  </si>
  <si>
    <t>２．会，グループ及び社会参加を行っている人のいる地域の実態</t>
  </si>
  <si>
    <t>３．今後生活をしたい場所，最期を迎えたい場所と地域の実態等との相関</t>
  </si>
  <si>
    <t>相談相手（複数回答）</t>
  </si>
  <si>
    <t>最期を迎えたい場所</t>
  </si>
  <si>
    <t>４．高齢者の安否確認や見守り活動が活発な地域での状況</t>
  </si>
  <si>
    <t>５．高齢者の生きがいの有無や幸福度の現状</t>
  </si>
  <si>
    <t>生きがいの有無</t>
  </si>
  <si>
    <t>現在の幸福度</t>
  </si>
  <si>
    <t>生きがいを感じるとき（複数回答）</t>
  </si>
  <si>
    <t>　　　【この１年間に社会活動を行った，または参加した】と回答した人のみ</t>
  </si>
  <si>
    <t>　　　【この１年間に活動・参加したものはない】と回答した人のみ</t>
  </si>
  <si>
    <t>６．将来受けたい介護・医療</t>
  </si>
  <si>
    <t>看病や世話をしてくれる人（複数回答）</t>
  </si>
  <si>
    <t>10
人
以
上</t>
    <phoneticPr fontId="3"/>
  </si>
  <si>
    <t>シート名</t>
  </si>
  <si>
    <t>大項目</t>
  </si>
  <si>
    <t>中項目</t>
  </si>
  <si>
    <t>小項目</t>
  </si>
  <si>
    <t>横-項目</t>
  </si>
  <si>
    <t>縦-項目</t>
  </si>
  <si>
    <t>（１）会・グループ</t>
  </si>
  <si>
    <t>（２）社会参加活動や仕事</t>
  </si>
  <si>
    <t>（１）地域で行われていること</t>
  </si>
  <si>
    <t>（３）安否確認や見守り活動の状況</t>
  </si>
  <si>
    <t>（４）社会参加活動や仕事</t>
  </si>
  <si>
    <t>（１）今後希望する生活場所</t>
  </si>
  <si>
    <t>（２）最期を迎えたい場所</t>
  </si>
  <si>
    <t>（１）たすけあいの状況</t>
  </si>
  <si>
    <t>（２）社会参加活動の状況</t>
  </si>
  <si>
    <t>（３）就労の有無</t>
  </si>
  <si>
    <t>（４）治療中疾患の有無</t>
  </si>
  <si>
    <t>（５）最期を迎えたい場所</t>
  </si>
  <si>
    <t>（１）生きがいの有無</t>
  </si>
  <si>
    <t>（２）現在の幸福度</t>
  </si>
  <si>
    <t>（３）気分が沈んだり憂鬱になったりするか</t>
  </si>
  <si>
    <t>（４）興味がわかない，楽しめないと感じるか</t>
  </si>
  <si>
    <t>（５）生きがいを感じるとき</t>
  </si>
  <si>
    <t>（１）病気になったときに世話してくれる人がいるか</t>
  </si>
  <si>
    <t>（２）今後どのような介護を受けたいか</t>
  </si>
  <si>
    <t>１．ボランティア活動をする上で必要な自治体の取り組み（複数回答）</t>
  </si>
  <si>
    <t>２．ボランティア活動をする上で必要な自治体の取り組み（複数回答）</t>
  </si>
  <si>
    <t>３．ボランティア活動をする上で必要な自治体の取り組み（複数回答）</t>
  </si>
  <si>
    <t>４．ボランティア活動をする上で必要な自治体の取り組み（複数回答）</t>
  </si>
  <si>
    <t>５．ボランティア活動をする上で必要な自治体の取り組み（複数回答）</t>
  </si>
  <si>
    <t>６．ボランティア活動をする上で必要な自治体の取り組み（複数回答）</t>
  </si>
  <si>
    <t>７．ボランティア活動をする上で必要な自治体の取り組み（複数回答）</t>
  </si>
  <si>
    <t>１．住まいの地域で行われていること（複数回答）</t>
  </si>
  <si>
    <t>２．住まいの地域で行われていること（複数回答）</t>
  </si>
  <si>
    <t>３．住まいの地域で行われていること（複数回答）</t>
  </si>
  <si>
    <t>４．住まいの地域で行われていること（複数回答）</t>
  </si>
  <si>
    <t>５．住まいの地域で行われていること（複数回答）</t>
  </si>
  <si>
    <t>６．住まいの地域で行われていること（複数回答）</t>
  </si>
  <si>
    <t>７．住まいの地域で行われていること（複数回答）</t>
  </si>
  <si>
    <t>１．安否確認や見守り活動の状況</t>
  </si>
  <si>
    <t>２．安否確認や見守り活動の状況</t>
  </si>
  <si>
    <t>３．安否確認や見守り活動の状況</t>
  </si>
  <si>
    <t>４．安否確認や見守り活動の状況</t>
  </si>
  <si>
    <t>５．安否確認や見守り活動の状況</t>
  </si>
  <si>
    <t>６．安否確認や見守り活動の状況</t>
  </si>
  <si>
    <t>７．安否確認や見守り活動の状況</t>
  </si>
  <si>
    <t>１．地域のつながりの意識</t>
  </si>
  <si>
    <t>３．生きがいの程度</t>
  </si>
  <si>
    <t>２．今後希望する生活場所</t>
  </si>
  <si>
    <t>３．相談相手（複数回答）</t>
  </si>
  <si>
    <t>４．地域のつながりの意識</t>
  </si>
  <si>
    <t>６．生きがいの程度</t>
  </si>
  <si>
    <t>７．どのような介護を受けたいか</t>
  </si>
  <si>
    <t>８．受けたい医療等の家族との話し合いの有無</t>
  </si>
  <si>
    <t>１．心配事や愚痴を聞いてくれる人（複数回答）</t>
  </si>
  <si>
    <t>２．看病や世話をしてくれる人（複数回答）</t>
  </si>
  <si>
    <t>１．この１年間に社会活動に参加しているか（複数回答）</t>
  </si>
  <si>
    <t>１．収入のある仕事の頻度</t>
  </si>
  <si>
    <t>１．治療中疾患の有無及び種類（複数回答）</t>
  </si>
  <si>
    <t>１．最期を迎えたい場所</t>
  </si>
  <si>
    <t>１．地域づくりへの参加意欲</t>
  </si>
  <si>
    <t>２．地域づくりの企画・運営への参加意欲</t>
  </si>
  <si>
    <t>２．心配事や愚痴を聞いてあげる人（複数回答）</t>
  </si>
  <si>
    <t>３．看病や世話をしてくれる人（複数回答）</t>
  </si>
  <si>
    <t>４．看病や世話をしてあげる人（複数回答）</t>
  </si>
  <si>
    <t>５．相談相手（複数回答）</t>
  </si>
  <si>
    <t>６．友人と会う頻度</t>
  </si>
  <si>
    <t>７．１ヶ月間，何人の友人と会ったか</t>
  </si>
  <si>
    <t>８．今後希望する生活場所</t>
  </si>
  <si>
    <t>９．安否確認や見守り活動の状況</t>
  </si>
  <si>
    <t>10．生きがいの程度</t>
  </si>
  <si>
    <t>11．どのような介護を受けたいか</t>
  </si>
  <si>
    <t>12．受けたい医療等の家族との話し合いの有無</t>
  </si>
  <si>
    <t>13．最期を迎えたい場所</t>
  </si>
  <si>
    <t>１．社会活動への参加状況（複数回答）</t>
  </si>
  <si>
    <t>２．社会活動へ参加してよかったこと（複数回答）</t>
  </si>
  <si>
    <t>３．参加したことがない理由（複数回答）</t>
  </si>
  <si>
    <t>１．どのような介護を受けたいか</t>
  </si>
  <si>
    <t>２．受けたい医療等の家族との話し合いの有無</t>
  </si>
  <si>
    <t>３．最期を迎えたい場所</t>
  </si>
  <si>
    <t>問5-1-1（ニーズ）</t>
  </si>
  <si>
    <t>問5-1-2（ニーズ）</t>
  </si>
  <si>
    <t>問5-1-3（ニーズ）</t>
  </si>
  <si>
    <t>問5-1-4（ニーズ）</t>
  </si>
  <si>
    <t>問5-1-5（ニーズ）</t>
  </si>
  <si>
    <t>問5-1-6（ニーズ）</t>
  </si>
  <si>
    <t>問5-1-7（ニーズ）</t>
  </si>
  <si>
    <t>問11-複（実態）</t>
  </si>
  <si>
    <t>問6-5-複（ニーズ）</t>
  </si>
  <si>
    <t>問24（実態）</t>
  </si>
  <si>
    <t>問7（実態）</t>
  </si>
  <si>
    <t>問4-9（ニーズ）</t>
  </si>
  <si>
    <t>問7-2（ニーズ）</t>
  </si>
  <si>
    <t>問7-3（ニーズ）</t>
  </si>
  <si>
    <t>問7-4（ニーズ）</t>
  </si>
  <si>
    <t>問10-複（実態）</t>
  </si>
  <si>
    <t>問6-3-複（ニーズ）</t>
  </si>
  <si>
    <t>問14-複（実態）</t>
  </si>
  <si>
    <t>問4-複（実態）</t>
  </si>
  <si>
    <t>問3（実態）</t>
  </si>
  <si>
    <t>問9（実態）</t>
  </si>
  <si>
    <t>問1（実態）</t>
  </si>
  <si>
    <t>問20（実態）</t>
  </si>
  <si>
    <t>問23（実態）</t>
  </si>
  <si>
    <t>問6-1-複（ニーズ）</t>
  </si>
  <si>
    <t>問7-6-複（ニーズ）</t>
  </si>
  <si>
    <t>問5-2（ニーズ）</t>
  </si>
  <si>
    <t>問5-3（ニーズ）</t>
  </si>
  <si>
    <t>問6-2-複（ニーズ）</t>
  </si>
  <si>
    <t>問6-4-複（ニーズ）</t>
  </si>
  <si>
    <t>問6-6（ニーズ）</t>
  </si>
  <si>
    <t>問6-7（ニーズ）</t>
  </si>
  <si>
    <t>問12-分複（実態）</t>
  </si>
  <si>
    <t>問13-分複（実態）</t>
  </si>
  <si>
    <t>横-問番号</t>
    <rPh sb="2" eb="3">
      <t>トイ</t>
    </rPh>
    <rPh sb="3" eb="5">
      <t>バンゴウ</t>
    </rPh>
    <phoneticPr fontId="3"/>
  </si>
  <si>
    <t>この１年間に社会活動に参加しているか（複数回答）</t>
    <rPh sb="3" eb="5">
      <t>ネンカン</t>
    </rPh>
    <rPh sb="6" eb="8">
      <t>シャカイ</t>
    </rPh>
    <rPh sb="8" eb="10">
      <t>カツドウ</t>
    </rPh>
    <rPh sb="11" eb="13">
      <t>サンカ</t>
    </rPh>
    <rPh sb="19" eb="21">
      <t>フクスウ</t>
    </rPh>
    <rPh sb="21" eb="23">
      <t>カイトウ</t>
    </rPh>
    <phoneticPr fontId="1"/>
  </si>
  <si>
    <t>この１年間に社会活動に参加しているか（複数回答）</t>
    <rPh sb="3" eb="5">
      <t>ネンカン</t>
    </rPh>
    <rPh sb="6" eb="8">
      <t>シャカイ</t>
    </rPh>
    <rPh sb="8" eb="10">
      <t>カツドウ</t>
    </rPh>
    <rPh sb="11" eb="13">
      <t>サンカ</t>
    </rPh>
    <phoneticPr fontId="1"/>
  </si>
  <si>
    <t>相談相手（複数回答）</t>
    <rPh sb="0" eb="2">
      <t>ソウダン</t>
    </rPh>
    <rPh sb="2" eb="4">
      <t>アイテ</t>
    </rPh>
    <phoneticPr fontId="1"/>
  </si>
  <si>
    <t>最期を迎えたい場所</t>
    <rPh sb="0" eb="2">
      <t>サイゴ</t>
    </rPh>
    <rPh sb="3" eb="4">
      <t>ムカ</t>
    </rPh>
    <rPh sb="7" eb="9">
      <t>バショ</t>
    </rPh>
    <phoneticPr fontId="1"/>
  </si>
  <si>
    <t>生きがいの有無</t>
    <rPh sb="0" eb="1">
      <t>イ</t>
    </rPh>
    <rPh sb="5" eb="7">
      <t>ウム</t>
    </rPh>
    <phoneticPr fontId="1"/>
  </si>
  <si>
    <t>現在の幸福度</t>
    <rPh sb="0" eb="2">
      <t>ゲンザイ</t>
    </rPh>
    <rPh sb="3" eb="5">
      <t>コウフク</t>
    </rPh>
    <rPh sb="5" eb="6">
      <t>ド</t>
    </rPh>
    <phoneticPr fontId="1"/>
  </si>
  <si>
    <t>生きがいを感じるとき（複数回答）</t>
    <rPh sb="0" eb="1">
      <t>イ</t>
    </rPh>
    <rPh sb="5" eb="6">
      <t>カン</t>
    </rPh>
    <phoneticPr fontId="1"/>
  </si>
  <si>
    <t>No.</t>
    <phoneticPr fontId="3"/>
  </si>
  <si>
    <t>県推計人口及び人口動態（市町村別）</t>
    <phoneticPr fontId="13"/>
  </si>
  <si>
    <t>　- 平成28年10月1日現在 - 鹿児島県企画部統計課</t>
    <phoneticPr fontId="13"/>
  </si>
  <si>
    <t>市町村</t>
  </si>
  <si>
    <t>世帯数</t>
  </si>
  <si>
    <t>推計人口</t>
  </si>
  <si>
    <t>人口動態</t>
  </si>
  <si>
    <t>対前月
増減数</t>
  </si>
  <si>
    <t>対前年
増減数</t>
  </si>
  <si>
    <t>市町村規模</t>
    <rPh sb="0" eb="3">
      <t>シチョウソン</t>
    </rPh>
    <rPh sb="3" eb="5">
      <t>キボ</t>
    </rPh>
    <phoneticPr fontId="3"/>
  </si>
  <si>
    <t>男</t>
  </si>
  <si>
    <t>女</t>
  </si>
  <si>
    <t>男女計</t>
  </si>
  <si>
    <t>自然動態</t>
  </si>
  <si>
    <t>社会動態</t>
  </si>
  <si>
    <t>外国人</t>
  </si>
  <si>
    <t>出生</t>
  </si>
  <si>
    <t>死亡</t>
  </si>
  <si>
    <t>増減</t>
  </si>
  <si>
    <t>転入</t>
  </si>
  <si>
    <t>転出</t>
  </si>
  <si>
    <t>県計</t>
  </si>
  <si>
    <t>１：鹿児島市</t>
  </si>
  <si>
    <t>市部計</t>
  </si>
  <si>
    <t>２：５万人以上の市</t>
  </si>
  <si>
    <t>３：１万人～５万人以上の市町</t>
  </si>
  <si>
    <t>郡部計</t>
  </si>
  <si>
    <t>４：１万人未満の市町村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</si>
  <si>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</si>
  <si>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</si>
  <si>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</si>
  <si>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</si>
  <si>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</si>
  <si>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</si>
  <si>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</si>
  <si>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</si>
  <si>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</si>
  <si>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</si>
  <si>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</si>
  <si>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</si>
  <si>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</si>
  <si>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</si>
  <si>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</si>
  <si>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</si>
  <si>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</si>
  <si>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</si>
  <si>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</si>
  <si>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鹿児島郡</t>
  </si>
  <si>
    <t>三島村</t>
  </si>
  <si>
    <t>十島村</t>
  </si>
  <si>
    <t>薩摩郡</t>
  </si>
  <si>
    <t>さつま町</t>
  </si>
  <si>
    <t>出水郡</t>
  </si>
  <si>
    <t>長島町</t>
  </si>
  <si>
    <t>姶良郡</t>
  </si>
  <si>
    <t>湧水町</t>
  </si>
  <si>
    <t>曽於郡</t>
  </si>
  <si>
    <t>大崎町</t>
  </si>
  <si>
    <t>肝属郡</t>
  </si>
  <si>
    <t>東串良町</t>
  </si>
  <si>
    <t>錦江町</t>
  </si>
  <si>
    <t>南大隅町</t>
  </si>
  <si>
    <t>肝付町</t>
  </si>
  <si>
    <t>熊毛郡</t>
  </si>
  <si>
    <t>中種子町</t>
  </si>
  <si>
    <t>南種子町</t>
  </si>
  <si>
    <t>屋久島町</t>
  </si>
  <si>
    <t>大島郡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</si>
  <si>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</si>
  <si>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</si>
  <si>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</si>
  <si>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</si>
  <si>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</si>
  <si>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</si>
  <si>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</si>
  <si>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</si>
  <si>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</si>
  <si>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</si>
  <si>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</si>
  <si>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※人口の県計は出生・死亡及び転入・転出の県外分のみを県計要素としているので，市町村の積上人口とは一致しません。</t>
    <phoneticPr fontId="13"/>
  </si>
  <si>
    <t>※人口及び世帯数は，平成27年国勢調査結果を基に推計したものです。</t>
    <phoneticPr fontId="13"/>
  </si>
  <si>
    <t>（参考）市町村の人口</t>
    <rPh sb="0" eb="2">
      <t>サンコウ</t>
    </rPh>
    <rPh sb="3" eb="6">
      <t>シチョウソン</t>
    </rPh>
    <rPh sb="7" eb="9">
      <t>ジンコウ</t>
    </rPh>
    <phoneticPr fontId="3"/>
  </si>
  <si>
    <t>高齢者の安否確認や見守り活動</t>
  </si>
  <si>
    <t>４．高齢者の安否確認や見守り活動が活発な地域での状況</t>
    <phoneticPr fontId="3"/>
  </si>
  <si>
    <t>高齢者の安否確認や見守り活動</t>
    <rPh sb="0" eb="3">
      <t>コウレイシャ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</si>
</sst>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#,##0_ "/>
  </numFmts>
  <fonts count="2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HGPｺﾞｼｯｸM"/>
      <family val="3"/>
      <charset val="128"/>
    </font>
    <font>
      <sz val="10"/>
      <color theme="1"/>
      <name val="@HGPｺﾞｼｯｸM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0"/>
      <color theme="10"/>
      <name val="ＭＳ ゴシック"/>
      <family val="3"/>
      <charset val="128"/>
    </font>
    <font>
      <sz val="8"/>
      <color theme="1"/>
      <name val="HGPｺﾞｼｯｸM"/>
      <family val="3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9"/>
      <color theme="1"/>
      <name val="@HGP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double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5" fillId="0" borderId="0"/>
    <xf numFmtId="9" fontId="5" fillId="0" borderId="0" applyFont="0" applyFill="0" applyBorder="0" applyAlignment="0" applyProtection="0">
      <alignment vertical="center"/>
    </xf>
    <xf numFmtId="0" fontId="8" fillId="0" borderId="0"/>
    <xf numFmtId="0" fontId="9" fillId="0" borderId="0" applyNumberFormat="0" applyFill="0" applyBorder="0" applyAlignment="0" applyProtection="0">
      <alignment vertical="center"/>
    </xf>
  </cellStyleXfs>
  <cellXfs count="127">
    <xf numFmtId="0" fontId="0" fillId="0" borderId="0" xfId="0">
      <alignment vertical="center"/>
    </xf>
    <xf numFmtId="0" fontId="2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6" fillId="2" borderId="5" xfId="0" applyFont="1" applyFill="1" applyBorder="1">
      <alignment vertical="center"/>
    </xf>
    <xf numFmtId="0" fontId="6" fillId="0" borderId="0" xfId="0" applyFont="1" applyAlignment="1">
      <alignment horizontal="center" vertical="center" textRotation="180"/>
    </xf>
    <xf numFmtId="0" fontId="6" fillId="2" borderId="6" xfId="0" applyFont="1" applyFill="1" applyBorder="1" applyAlignment="1">
      <alignment vertical="center" textRotation="180"/>
    </xf>
    <xf numFmtId="0" fontId="6" fillId="2" borderId="7" xfId="0" applyFont="1" applyFill="1" applyBorder="1" applyAlignment="1">
      <alignment horizontal="right" wrapText="1"/>
    </xf>
    <xf numFmtId="0" fontId="6" fillId="2" borderId="8" xfId="0" applyFont="1" applyFill="1" applyBorder="1" applyAlignment="1">
      <alignment horizontal="center" vertical="top" textRotation="255" wrapText="1"/>
    </xf>
    <xf numFmtId="0" fontId="7" fillId="2" borderId="9" xfId="0" applyFont="1" applyFill="1" applyBorder="1" applyAlignment="1">
      <alignment horizontal="center" vertical="top" textRotation="180" wrapText="1"/>
    </xf>
    <xf numFmtId="38" fontId="6" fillId="0" borderId="12" xfId="1" applyFont="1" applyBorder="1">
      <alignment vertical="center"/>
    </xf>
    <xf numFmtId="38" fontId="6" fillId="0" borderId="13" xfId="1" applyFont="1" applyBorder="1">
      <alignment vertical="center"/>
    </xf>
    <xf numFmtId="38" fontId="6" fillId="0" borderId="14" xfId="1" applyFont="1" applyBorder="1">
      <alignment vertical="center"/>
    </xf>
    <xf numFmtId="176" fontId="6" fillId="0" borderId="15" xfId="2" applyNumberFormat="1" applyFont="1" applyBorder="1">
      <alignment vertical="center"/>
    </xf>
    <xf numFmtId="176" fontId="6" fillId="0" borderId="19" xfId="2" applyNumberFormat="1" applyFont="1" applyBorder="1">
      <alignment vertical="center"/>
    </xf>
    <xf numFmtId="176" fontId="6" fillId="0" borderId="20" xfId="2" applyNumberFormat="1" applyFont="1" applyBorder="1">
      <alignment vertical="center"/>
    </xf>
    <xf numFmtId="38" fontId="6" fillId="0" borderId="22" xfId="1" applyFont="1" applyBorder="1">
      <alignment vertical="center"/>
    </xf>
    <xf numFmtId="38" fontId="6" fillId="0" borderId="23" xfId="1" applyFont="1" applyBorder="1">
      <alignment vertical="center"/>
    </xf>
    <xf numFmtId="38" fontId="6" fillId="0" borderId="24" xfId="1" applyFont="1" applyBorder="1">
      <alignment vertical="center"/>
    </xf>
    <xf numFmtId="176" fontId="6" fillId="0" borderId="25" xfId="2" applyNumberFormat="1" applyFont="1" applyBorder="1">
      <alignment vertical="center"/>
    </xf>
    <xf numFmtId="0" fontId="6" fillId="0" borderId="0" xfId="0" applyFont="1" applyAlignment="1">
      <alignment vertical="top"/>
    </xf>
    <xf numFmtId="0" fontId="6" fillId="2" borderId="9" xfId="0" applyFont="1" applyFill="1" applyBorder="1" applyAlignment="1">
      <alignment horizontal="center" vertical="top" wrapText="1"/>
    </xf>
    <xf numFmtId="0" fontId="2" fillId="0" borderId="0" xfId="0" quotePrefix="1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14" fontId="10" fillId="0" borderId="0" xfId="7" quotePrefix="1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quotePrefix="1" applyFont="1" applyFill="1" applyAlignment="1">
      <alignment horizontal="center" vertical="center"/>
    </xf>
    <xf numFmtId="176" fontId="6" fillId="0" borderId="16" xfId="2" applyNumberFormat="1" applyFont="1" applyBorder="1">
      <alignment vertical="center"/>
    </xf>
    <xf numFmtId="176" fontId="6" fillId="0" borderId="17" xfId="2" applyNumberFormat="1" applyFont="1" applyBorder="1">
      <alignment vertical="center"/>
    </xf>
    <xf numFmtId="38" fontId="6" fillId="0" borderId="29" xfId="1" applyFont="1" applyBorder="1">
      <alignment vertical="center"/>
    </xf>
    <xf numFmtId="38" fontId="6" fillId="0" borderId="30" xfId="1" applyFont="1" applyBorder="1">
      <alignment vertical="center"/>
    </xf>
    <xf numFmtId="38" fontId="6" fillId="0" borderId="27" xfId="1" applyFont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 applyAlignment="1">
      <alignment vertical="top"/>
    </xf>
    <xf numFmtId="0" fontId="6" fillId="0" borderId="31" xfId="0" applyFont="1" applyBorder="1" applyAlignment="1">
      <alignment horizontal="center" vertical="top" textRotation="255" wrapText="1"/>
    </xf>
    <xf numFmtId="38" fontId="6" fillId="0" borderId="31" xfId="1" applyFont="1" applyBorder="1">
      <alignment vertical="center"/>
    </xf>
    <xf numFmtId="0" fontId="6" fillId="0" borderId="0" xfId="0" applyFont="1" applyBorder="1" applyAlignment="1">
      <alignment horizontal="center" vertical="top" textRotation="255" wrapText="1"/>
    </xf>
    <xf numFmtId="176" fontId="6" fillId="0" borderId="0" xfId="2" applyNumberFormat="1" applyFont="1" applyBorder="1">
      <alignment vertical="center"/>
    </xf>
    <xf numFmtId="38" fontId="6" fillId="0" borderId="0" xfId="1" applyFont="1" applyBorder="1">
      <alignment vertical="center"/>
    </xf>
    <xf numFmtId="0" fontId="7" fillId="0" borderId="31" xfId="0" applyFont="1" applyBorder="1" applyAlignment="1">
      <alignment horizontal="center" vertical="top" textRotation="180" wrapText="1"/>
    </xf>
    <xf numFmtId="0" fontId="7" fillId="0" borderId="0" xfId="0" applyFont="1" applyBorder="1" applyAlignment="1">
      <alignment horizontal="center" vertical="top" textRotation="180" wrapText="1"/>
    </xf>
    <xf numFmtId="0" fontId="15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0" fontId="12" fillId="0" borderId="0" xfId="3" applyFont="1" applyFill="1" applyAlignment="1">
      <alignment vertical="center"/>
    </xf>
    <xf numFmtId="0" fontId="14" fillId="0" borderId="0" xfId="3" applyFont="1" applyAlignment="1">
      <alignment horizontal="right" vertical="center"/>
    </xf>
    <xf numFmtId="0" fontId="14" fillId="0" borderId="0" xfId="3" applyFont="1" applyFill="1" applyAlignment="1">
      <alignment horizontal="right" vertical="center"/>
    </xf>
    <xf numFmtId="0" fontId="17" fillId="0" borderId="0" xfId="3" applyFont="1" applyFill="1" applyAlignment="1">
      <alignment horizontal="right" vertical="center"/>
    </xf>
    <xf numFmtId="0" fontId="16" fillId="0" borderId="40" xfId="3" applyFont="1" applyFill="1" applyBorder="1" applyAlignment="1">
      <alignment horizontal="distributed" vertical="center" justifyLastLine="1"/>
    </xf>
    <xf numFmtId="0" fontId="16" fillId="0" borderId="43" xfId="3" applyFont="1" applyFill="1" applyBorder="1" applyAlignment="1">
      <alignment horizontal="distributed" vertical="center" justifyLastLine="1"/>
    </xf>
    <xf numFmtId="0" fontId="16" fillId="0" borderId="43" xfId="3" applyFont="1" applyBorder="1" applyAlignment="1">
      <alignment horizontal="distributed" vertical="center" justifyLastLine="1"/>
    </xf>
    <xf numFmtId="57" fontId="16" fillId="0" borderId="0" xfId="3" applyNumberFormat="1" applyFont="1" applyAlignment="1">
      <alignment vertical="center"/>
    </xf>
    <xf numFmtId="0" fontId="18" fillId="0" borderId="45" xfId="3" applyFont="1" applyBorder="1" applyAlignment="1">
      <alignment horizontal="left" vertical="center"/>
    </xf>
    <xf numFmtId="177" fontId="18" fillId="0" borderId="46" xfId="3" applyNumberFormat="1" applyFont="1" applyBorder="1" applyAlignment="1">
      <alignment vertical="center"/>
    </xf>
    <xf numFmtId="177" fontId="18" fillId="0" borderId="46" xfId="3" applyNumberFormat="1" applyFont="1" applyFill="1" applyBorder="1" applyAlignment="1">
      <alignment vertical="center"/>
    </xf>
    <xf numFmtId="177" fontId="18" fillId="0" borderId="47" xfId="3" applyNumberFormat="1" applyFont="1" applyFill="1" applyBorder="1" applyAlignment="1">
      <alignment vertical="center"/>
    </xf>
    <xf numFmtId="177" fontId="19" fillId="0" borderId="47" xfId="3" applyNumberFormat="1" applyFont="1" applyFill="1" applyBorder="1" applyAlignment="1">
      <alignment vertical="center"/>
    </xf>
    <xf numFmtId="0" fontId="18" fillId="0" borderId="0" xfId="3" applyFont="1" applyAlignment="1">
      <alignment vertical="center"/>
    </xf>
    <xf numFmtId="0" fontId="16" fillId="0" borderId="48" xfId="3" applyFont="1" applyBorder="1" applyAlignment="1">
      <alignment horizontal="right" vertical="center"/>
    </xf>
    <xf numFmtId="177" fontId="16" fillId="0" borderId="49" xfId="3" applyNumberFormat="1" applyFont="1" applyBorder="1" applyAlignment="1">
      <alignment vertical="center"/>
    </xf>
    <xf numFmtId="177" fontId="16" fillId="0" borderId="50" xfId="3" applyNumberFormat="1" applyFont="1" applyFill="1" applyBorder="1" applyAlignment="1">
      <alignment vertical="center"/>
    </xf>
    <xf numFmtId="177" fontId="15" fillId="0" borderId="50" xfId="3" applyNumberFormat="1" applyFont="1" applyFill="1" applyBorder="1" applyAlignment="1">
      <alignment vertical="center"/>
    </xf>
    <xf numFmtId="0" fontId="18" fillId="0" borderId="48" xfId="3" applyFont="1" applyBorder="1" applyAlignment="1">
      <alignment horizontal="left" vertical="center"/>
    </xf>
    <xf numFmtId="177" fontId="18" fillId="0" borderId="49" xfId="3" applyNumberFormat="1" applyFont="1" applyBorder="1" applyAlignment="1">
      <alignment vertical="center"/>
    </xf>
    <xf numFmtId="177" fontId="18" fillId="0" borderId="50" xfId="3" applyNumberFormat="1" applyFont="1" applyFill="1" applyBorder="1" applyAlignment="1">
      <alignment vertical="center"/>
    </xf>
    <xf numFmtId="177" fontId="19" fillId="0" borderId="50" xfId="3" applyNumberFormat="1" applyFont="1" applyFill="1" applyBorder="1" applyAlignment="1">
      <alignment vertical="center"/>
    </xf>
    <xf numFmtId="0" fontId="19" fillId="0" borderId="0" xfId="3" applyFont="1" applyAlignment="1">
      <alignment vertical="center"/>
    </xf>
    <xf numFmtId="0" fontId="16" fillId="0" borderId="51" xfId="3" applyFont="1" applyBorder="1" applyAlignment="1">
      <alignment horizontal="right" vertical="center"/>
    </xf>
    <xf numFmtId="177" fontId="16" fillId="0" borderId="52" xfId="3" applyNumberFormat="1" applyFont="1" applyBorder="1" applyAlignment="1">
      <alignment vertical="center"/>
    </xf>
    <xf numFmtId="177" fontId="16" fillId="0" borderId="53" xfId="3" applyNumberFormat="1" applyFont="1" applyFill="1" applyBorder="1" applyAlignment="1">
      <alignment vertical="center"/>
    </xf>
    <xf numFmtId="177" fontId="15" fillId="0" borderId="53" xfId="3" applyNumberFormat="1" applyFont="1" applyFill="1" applyBorder="1" applyAlignment="1">
      <alignment vertical="center"/>
    </xf>
    <xf numFmtId="177" fontId="16" fillId="0" borderId="52" xfId="3" applyNumberFormat="1" applyFont="1" applyFill="1" applyBorder="1" applyAlignment="1">
      <alignment vertical="center"/>
    </xf>
    <xf numFmtId="0" fontId="20" fillId="0" borderId="0" xfId="3" applyFont="1" applyAlignment="1">
      <alignment vertical="center"/>
    </xf>
    <xf numFmtId="0" fontId="20" fillId="0" borderId="0" xfId="3" applyFont="1" applyFill="1" applyAlignment="1">
      <alignment vertical="center"/>
    </xf>
    <xf numFmtId="0" fontId="21" fillId="0" borderId="0" xfId="3" applyFont="1" applyFill="1" applyAlignment="1">
      <alignment vertical="center"/>
    </xf>
    <xf numFmtId="0" fontId="4" fillId="0" borderId="0" xfId="3" applyAlignment="1">
      <alignment vertical="center"/>
    </xf>
    <xf numFmtId="0" fontId="22" fillId="0" borderId="0" xfId="3" applyFont="1" applyAlignment="1">
      <alignment vertical="center"/>
    </xf>
    <xf numFmtId="0" fontId="16" fillId="0" borderId="0" xfId="3" applyFont="1" applyFill="1" applyAlignment="1">
      <alignment vertical="center"/>
    </xf>
    <xf numFmtId="0" fontId="4" fillId="0" borderId="0" xfId="3"/>
    <xf numFmtId="177" fontId="16" fillId="0" borderId="0" xfId="3" applyNumberFormat="1" applyFont="1" applyAlignment="1">
      <alignment vertical="center"/>
    </xf>
    <xf numFmtId="0" fontId="15" fillId="0" borderId="0" xfId="3" applyFont="1" applyFill="1" applyAlignment="1">
      <alignment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top" textRotation="180" wrapText="1"/>
    </xf>
    <xf numFmtId="0" fontId="7" fillId="0" borderId="17" xfId="0" applyFont="1" applyBorder="1" applyAlignment="1">
      <alignment horizontal="center" vertical="top" textRotation="180" wrapText="1"/>
    </xf>
    <xf numFmtId="0" fontId="6" fillId="0" borderId="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top" textRotation="255" wrapText="1"/>
    </xf>
    <xf numFmtId="0" fontId="7" fillId="0" borderId="33" xfId="0" applyFont="1" applyBorder="1" applyAlignment="1">
      <alignment horizontal="center" vertical="top" textRotation="180" wrapText="1"/>
    </xf>
    <xf numFmtId="0" fontId="23" fillId="0" borderId="27" xfId="0" applyFont="1" applyBorder="1" applyAlignment="1">
      <alignment horizontal="center" vertical="top" textRotation="180" wrapText="1"/>
    </xf>
    <xf numFmtId="0" fontId="23" fillId="0" borderId="17" xfId="0" applyFont="1" applyBorder="1" applyAlignment="1">
      <alignment horizontal="center" vertical="top" textRotation="180" wrapText="1"/>
    </xf>
    <xf numFmtId="0" fontId="23" fillId="0" borderId="33" xfId="0" applyFont="1" applyBorder="1" applyAlignment="1">
      <alignment horizontal="center" vertical="top" textRotation="180" wrapText="1"/>
    </xf>
    <xf numFmtId="0" fontId="12" fillId="0" borderId="0" xfId="3" applyFont="1" applyAlignment="1">
      <alignment vertical="center"/>
    </xf>
    <xf numFmtId="0" fontId="14" fillId="0" borderId="0" xfId="3" applyFont="1" applyAlignment="1">
      <alignment horizontal="right" vertical="center"/>
    </xf>
    <xf numFmtId="0" fontId="16" fillId="0" borderId="34" xfId="3" applyFont="1" applyBorder="1" applyAlignment="1">
      <alignment horizontal="distributed" vertical="center" justifyLastLine="1"/>
    </xf>
    <xf numFmtId="0" fontId="16" fillId="0" borderId="37" xfId="3" applyFont="1" applyBorder="1" applyAlignment="1">
      <alignment horizontal="distributed" vertical="center" justifyLastLine="1"/>
    </xf>
    <xf numFmtId="0" fontId="16" fillId="0" borderId="42" xfId="3" applyFont="1" applyBorder="1" applyAlignment="1">
      <alignment horizontal="distributed" vertical="center" justifyLastLine="1"/>
    </xf>
    <xf numFmtId="0" fontId="16" fillId="0" borderId="35" xfId="3" applyFont="1" applyBorder="1" applyAlignment="1">
      <alignment horizontal="distributed" vertical="center" justifyLastLine="1"/>
    </xf>
    <xf numFmtId="0" fontId="16" fillId="0" borderId="38" xfId="3" applyFont="1" applyBorder="1" applyAlignment="1">
      <alignment horizontal="distributed" vertical="center" justifyLastLine="1"/>
    </xf>
    <xf numFmtId="0" fontId="16" fillId="0" borderId="43" xfId="3" applyFont="1" applyBorder="1" applyAlignment="1">
      <alignment horizontal="distributed" vertical="center" justifyLastLine="1"/>
    </xf>
    <xf numFmtId="0" fontId="16" fillId="0" borderId="35" xfId="3" applyFont="1" applyBorder="1" applyAlignment="1">
      <alignment horizontal="distributed" vertical="center" wrapText="1" justifyLastLine="1"/>
    </xf>
    <xf numFmtId="0" fontId="16" fillId="0" borderId="38" xfId="3" applyFont="1" applyBorder="1" applyAlignment="1">
      <alignment horizontal="distributed" vertical="center" wrapText="1" justifyLastLine="1"/>
    </xf>
    <xf numFmtId="0" fontId="16" fillId="0" borderId="43" xfId="3" applyFont="1" applyBorder="1" applyAlignment="1">
      <alignment horizontal="distributed" vertical="center" wrapText="1" justifyLastLine="1"/>
    </xf>
    <xf numFmtId="0" fontId="16" fillId="0" borderId="36" xfId="3" applyFont="1" applyFill="1" applyBorder="1" applyAlignment="1">
      <alignment horizontal="distributed" vertical="center" wrapText="1" justifyLastLine="1"/>
    </xf>
    <xf numFmtId="0" fontId="16" fillId="0" borderId="41" xfId="3" applyFont="1" applyFill="1" applyBorder="1" applyAlignment="1">
      <alignment horizontal="distributed" vertical="center" wrapText="1" justifyLastLine="1"/>
    </xf>
    <xf numFmtId="0" fontId="16" fillId="0" borderId="44" xfId="3" applyFont="1" applyFill="1" applyBorder="1" applyAlignment="1">
      <alignment horizontal="distributed" vertical="center" wrapText="1" justifyLastLine="1"/>
    </xf>
    <xf numFmtId="0" fontId="15" fillId="0" borderId="36" xfId="3" applyFont="1" applyFill="1" applyBorder="1" applyAlignment="1">
      <alignment horizontal="distributed" vertical="center" wrapText="1" justifyLastLine="1"/>
    </xf>
    <xf numFmtId="0" fontId="15" fillId="0" borderId="41" xfId="3" applyFont="1" applyFill="1" applyBorder="1" applyAlignment="1">
      <alignment horizontal="distributed" vertical="center" wrapText="1" justifyLastLine="1"/>
    </xf>
    <xf numFmtId="0" fontId="15" fillId="0" borderId="44" xfId="3" applyFont="1" applyFill="1" applyBorder="1" applyAlignment="1">
      <alignment horizontal="distributed" vertical="center" wrapText="1" justifyLastLine="1"/>
    </xf>
    <xf numFmtId="0" fontId="16" fillId="0" borderId="38" xfId="3" applyFont="1" applyFill="1" applyBorder="1" applyAlignment="1">
      <alignment horizontal="distributed" vertical="center" justifyLastLine="1"/>
    </xf>
    <xf numFmtId="0" fontId="16" fillId="0" borderId="43" xfId="3" applyFont="1" applyFill="1" applyBorder="1" applyAlignment="1">
      <alignment horizontal="distributed" vertical="center" justifyLastLine="1"/>
    </xf>
    <xf numFmtId="0" fontId="16" fillId="0" borderId="39" xfId="3" applyFont="1" applyBorder="1" applyAlignment="1">
      <alignment horizontal="distributed" vertical="center" justifyLastLine="1"/>
    </xf>
  </cellXfs>
  <cellStyles count="8">
    <cellStyle name="パーセント" xfId="2" builtinId="5"/>
    <cellStyle name="パーセント 2" xfId="5"/>
    <cellStyle name="ハイパーリンク" xfId="7" builtinId="8"/>
    <cellStyle name="桁区切り" xfId="1" builtinId="6"/>
    <cellStyle name="標準" xfId="0" builtinId="0"/>
    <cellStyle name="標準 2" xfId="3"/>
    <cellStyle name="標準 3" xfId="4"/>
    <cellStyle name="標準 4" xfId="6"/>
  </cellStyles>
  <dxfs count="7031"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83"/>
  <sheetViews>
    <sheetView tabSelected="1" zoomScale="80" zoomScaleNormal="80" workbookViewId="0"/>
  </sheetViews>
  <sheetFormatPr defaultRowHeight="15" customHeight="1"/>
  <cols>
    <col min="1" max="1" width="3.625" style="27" customWidth="1"/>
    <col min="2" max="2" width="18" style="27" bestFit="1" customWidth="1"/>
    <col min="3" max="3" width="64.625" style="1" bestFit="1" customWidth="1"/>
    <col min="4" max="4" width="47.125" style="1" bestFit="1" customWidth="1"/>
    <col min="5" max="5" width="66.625" style="1" bestFit="1" customWidth="1"/>
    <col min="6" max="7" width="18.75" style="27" bestFit="1" customWidth="1"/>
    <col min="8" max="8" width="67.375" style="1" bestFit="1" customWidth="1"/>
    <col min="9" max="16384" width="9" style="1"/>
  </cols>
  <sheetData>
    <row r="1" spans="1:8" s="27" customFormat="1" ht="15" customHeight="1">
      <c r="A1" s="30" t="s">
        <v>381</v>
      </c>
      <c r="B1" s="31" t="s">
        <v>259</v>
      </c>
      <c r="C1" s="31" t="s">
        <v>260</v>
      </c>
      <c r="D1" s="31" t="s">
        <v>261</v>
      </c>
      <c r="E1" s="31" t="s">
        <v>262</v>
      </c>
      <c r="F1" s="30" t="s">
        <v>264</v>
      </c>
      <c r="G1" s="30" t="s">
        <v>373</v>
      </c>
      <c r="H1" s="30" t="s">
        <v>263</v>
      </c>
    </row>
    <row r="2" spans="1:8" ht="15" customHeight="1">
      <c r="A2" s="27">
        <v>1</v>
      </c>
      <c r="B2" s="29" t="str">
        <f>HYPERLINK("#'1-1-1'!A1","1-1-1")</f>
        <v>1-1-1</v>
      </c>
      <c r="C2" s="1" t="s">
        <v>243</v>
      </c>
      <c r="D2" s="1" t="s">
        <v>265</v>
      </c>
      <c r="E2" s="1" t="s">
        <v>284</v>
      </c>
      <c r="F2" s="27" t="s">
        <v>356</v>
      </c>
      <c r="G2" s="27" t="s">
        <v>339</v>
      </c>
      <c r="H2" s="1" t="s">
        <v>1</v>
      </c>
    </row>
    <row r="3" spans="1:8" ht="15" customHeight="1">
      <c r="A3" s="27">
        <v>2</v>
      </c>
      <c r="B3" s="29" t="str">
        <f>HYPERLINK("#'1-1-2'!A1","1-1-2")</f>
        <v>1-1-2</v>
      </c>
      <c r="C3" s="1" t="s">
        <v>243</v>
      </c>
      <c r="D3" s="1" t="s">
        <v>265</v>
      </c>
      <c r="E3" s="1" t="s">
        <v>285</v>
      </c>
      <c r="F3" s="27" t="s">
        <v>356</v>
      </c>
      <c r="G3" s="27" t="s">
        <v>340</v>
      </c>
      <c r="H3" s="1" t="s">
        <v>3</v>
      </c>
    </row>
    <row r="4" spans="1:8" ht="15" customHeight="1">
      <c r="A4" s="27">
        <v>3</v>
      </c>
      <c r="B4" s="29" t="str">
        <f>HYPERLINK("#'1-1-3'!A1","1-1-3")</f>
        <v>1-1-3</v>
      </c>
      <c r="C4" s="1" t="s">
        <v>243</v>
      </c>
      <c r="D4" s="1" t="s">
        <v>265</v>
      </c>
      <c r="E4" s="1" t="s">
        <v>286</v>
      </c>
      <c r="F4" s="27" t="s">
        <v>356</v>
      </c>
      <c r="G4" s="27" t="s">
        <v>341</v>
      </c>
      <c r="H4" s="1" t="s">
        <v>5</v>
      </c>
    </row>
    <row r="5" spans="1:8" ht="15" customHeight="1">
      <c r="A5" s="27">
        <v>4</v>
      </c>
      <c r="B5" s="29" t="str">
        <f>HYPERLINK("#'1-1-4'!A1","1-1-4")</f>
        <v>1-1-4</v>
      </c>
      <c r="C5" s="1" t="s">
        <v>243</v>
      </c>
      <c r="D5" s="1" t="s">
        <v>265</v>
      </c>
      <c r="E5" s="1" t="s">
        <v>287</v>
      </c>
      <c r="F5" s="27" t="s">
        <v>356</v>
      </c>
      <c r="G5" s="27" t="s">
        <v>342</v>
      </c>
      <c r="H5" s="1" t="s">
        <v>7</v>
      </c>
    </row>
    <row r="6" spans="1:8" ht="15" customHeight="1">
      <c r="A6" s="27">
        <v>5</v>
      </c>
      <c r="B6" s="29" t="str">
        <f>HYPERLINK("#'1-1-5'!A1","1-1-5")</f>
        <v>1-1-5</v>
      </c>
      <c r="C6" s="1" t="s">
        <v>243</v>
      </c>
      <c r="D6" s="1" t="s">
        <v>265</v>
      </c>
      <c r="E6" s="1" t="s">
        <v>288</v>
      </c>
      <c r="F6" s="27" t="s">
        <v>356</v>
      </c>
      <c r="G6" s="27" t="s">
        <v>343</v>
      </c>
      <c r="H6" s="1" t="s">
        <v>9</v>
      </c>
    </row>
    <row r="7" spans="1:8" ht="15" customHeight="1">
      <c r="A7" s="27">
        <v>6</v>
      </c>
      <c r="B7" s="29" t="str">
        <f>HYPERLINK("#'1-1-6'!A1","1-1-6")</f>
        <v>1-1-6</v>
      </c>
      <c r="C7" s="1" t="s">
        <v>243</v>
      </c>
      <c r="D7" s="1" t="s">
        <v>265</v>
      </c>
      <c r="E7" s="1" t="s">
        <v>289</v>
      </c>
      <c r="F7" s="27" t="s">
        <v>356</v>
      </c>
      <c r="G7" s="27" t="s">
        <v>344</v>
      </c>
      <c r="H7" s="1" t="s">
        <v>11</v>
      </c>
    </row>
    <row r="8" spans="1:8" ht="15" customHeight="1">
      <c r="A8" s="27">
        <v>7</v>
      </c>
      <c r="B8" s="29" t="str">
        <f>HYPERLINK("#'1-1-7'!A1","1-1-7")</f>
        <v>1-1-7</v>
      </c>
      <c r="C8" s="1" t="s">
        <v>243</v>
      </c>
      <c r="D8" s="1" t="s">
        <v>265</v>
      </c>
      <c r="E8" s="1" t="s">
        <v>290</v>
      </c>
      <c r="F8" s="27" t="s">
        <v>356</v>
      </c>
      <c r="G8" s="27" t="s">
        <v>345</v>
      </c>
      <c r="H8" s="1" t="s">
        <v>13</v>
      </c>
    </row>
    <row r="9" spans="1:8" ht="15" customHeight="1">
      <c r="A9" s="27">
        <v>8</v>
      </c>
      <c r="B9" s="29" t="str">
        <f>HYPERLINK("#'1-2-1'!A1","1-2-1")</f>
        <v>1-2-1</v>
      </c>
      <c r="C9" s="1" t="s">
        <v>243</v>
      </c>
      <c r="D9" s="1" t="s">
        <v>266</v>
      </c>
      <c r="E9" s="1" t="s">
        <v>284</v>
      </c>
      <c r="F9" s="27" t="s">
        <v>356</v>
      </c>
      <c r="G9" s="27" t="s">
        <v>346</v>
      </c>
      <c r="H9" s="1" t="s">
        <v>374</v>
      </c>
    </row>
    <row r="10" spans="1:8" ht="15" customHeight="1">
      <c r="A10" s="27">
        <v>9</v>
      </c>
      <c r="B10" s="29" t="str">
        <f>HYPERLINK("#'2-1-1'!A1","2-1-1")</f>
        <v>2-1-1</v>
      </c>
      <c r="C10" s="1" t="s">
        <v>245</v>
      </c>
      <c r="D10" s="1" t="s">
        <v>267</v>
      </c>
      <c r="E10" s="1" t="s">
        <v>291</v>
      </c>
      <c r="F10" s="27" t="s">
        <v>357</v>
      </c>
      <c r="G10" s="27" t="s">
        <v>339</v>
      </c>
      <c r="H10" s="1" t="s">
        <v>1</v>
      </c>
    </row>
    <row r="11" spans="1:8" ht="15" customHeight="1">
      <c r="A11" s="27">
        <v>10</v>
      </c>
      <c r="B11" s="29" t="str">
        <f>HYPERLINK("#'2-1-2'!A1","2-1-2")</f>
        <v>2-1-2</v>
      </c>
      <c r="C11" s="1" t="s">
        <v>245</v>
      </c>
      <c r="D11" s="1" t="s">
        <v>267</v>
      </c>
      <c r="E11" s="1" t="s">
        <v>292</v>
      </c>
      <c r="F11" s="27" t="s">
        <v>357</v>
      </c>
      <c r="G11" s="27" t="s">
        <v>340</v>
      </c>
      <c r="H11" s="1" t="s">
        <v>3</v>
      </c>
    </row>
    <row r="12" spans="1:8" ht="15" customHeight="1">
      <c r="A12" s="27">
        <v>11</v>
      </c>
      <c r="B12" s="29" t="str">
        <f>HYPERLINK("#'2-1-3'!A1","2-1-3")</f>
        <v>2-1-3</v>
      </c>
      <c r="C12" s="1" t="s">
        <v>245</v>
      </c>
      <c r="D12" s="1" t="s">
        <v>267</v>
      </c>
      <c r="E12" s="1" t="s">
        <v>293</v>
      </c>
      <c r="F12" s="27" t="s">
        <v>357</v>
      </c>
      <c r="G12" s="27" t="s">
        <v>341</v>
      </c>
      <c r="H12" s="1" t="s">
        <v>5</v>
      </c>
    </row>
    <row r="13" spans="1:8" ht="15" customHeight="1">
      <c r="A13" s="27">
        <v>12</v>
      </c>
      <c r="B13" s="29" t="str">
        <f>HYPERLINK("#'2-1-4'!A1","2-1-4")</f>
        <v>2-1-4</v>
      </c>
      <c r="C13" s="1" t="s">
        <v>245</v>
      </c>
      <c r="D13" s="1" t="s">
        <v>267</v>
      </c>
      <c r="E13" s="1" t="s">
        <v>294</v>
      </c>
      <c r="F13" s="27" t="s">
        <v>357</v>
      </c>
      <c r="G13" s="27" t="s">
        <v>342</v>
      </c>
      <c r="H13" s="1" t="s">
        <v>7</v>
      </c>
    </row>
    <row r="14" spans="1:8" ht="15" customHeight="1">
      <c r="A14" s="27">
        <v>13</v>
      </c>
      <c r="B14" s="29" t="str">
        <f>HYPERLINK("#'2-1-5'!A1","2-1-5")</f>
        <v>2-1-5</v>
      </c>
      <c r="C14" s="1" t="s">
        <v>245</v>
      </c>
      <c r="D14" s="1" t="s">
        <v>267</v>
      </c>
      <c r="E14" s="1" t="s">
        <v>295</v>
      </c>
      <c r="F14" s="27" t="s">
        <v>357</v>
      </c>
      <c r="G14" s="27" t="s">
        <v>343</v>
      </c>
      <c r="H14" s="1" t="s">
        <v>9</v>
      </c>
    </row>
    <row r="15" spans="1:8" ht="15" customHeight="1">
      <c r="A15" s="27">
        <v>14</v>
      </c>
      <c r="B15" s="29" t="str">
        <f>HYPERLINK("#'2-1-6'!A1","2-1-6")</f>
        <v>2-1-6</v>
      </c>
      <c r="C15" s="1" t="s">
        <v>245</v>
      </c>
      <c r="D15" s="1" t="s">
        <v>267</v>
      </c>
      <c r="E15" s="1" t="s">
        <v>296</v>
      </c>
      <c r="F15" s="27" t="s">
        <v>357</v>
      </c>
      <c r="G15" s="27" t="s">
        <v>344</v>
      </c>
      <c r="H15" s="1" t="s">
        <v>11</v>
      </c>
    </row>
    <row r="16" spans="1:8" ht="15" customHeight="1">
      <c r="A16" s="27">
        <v>15</v>
      </c>
      <c r="B16" s="29" t="str">
        <f>HYPERLINK("#'2-1-7'!A1","2-1-7")</f>
        <v>2-1-7</v>
      </c>
      <c r="C16" s="1" t="s">
        <v>245</v>
      </c>
      <c r="D16" s="1" t="s">
        <v>267</v>
      </c>
      <c r="E16" s="1" t="s">
        <v>297</v>
      </c>
      <c r="F16" s="27" t="s">
        <v>357</v>
      </c>
      <c r="G16" s="27" t="s">
        <v>345</v>
      </c>
      <c r="H16" s="1" t="s">
        <v>13</v>
      </c>
    </row>
    <row r="17" spans="1:8" ht="15" customHeight="1">
      <c r="A17" s="27">
        <v>16</v>
      </c>
      <c r="B17" s="29" t="str">
        <f>HYPERLINK("#'2-2-1'!A1","2-2-1")</f>
        <v>2-2-1</v>
      </c>
      <c r="C17" s="1" t="s">
        <v>245</v>
      </c>
      <c r="D17" s="1" t="s">
        <v>266</v>
      </c>
      <c r="E17" s="1" t="s">
        <v>291</v>
      </c>
      <c r="F17" s="27" t="s">
        <v>357</v>
      </c>
      <c r="G17" s="27" t="s">
        <v>346</v>
      </c>
      <c r="H17" s="1" t="s">
        <v>375</v>
      </c>
    </row>
    <row r="18" spans="1:8" ht="15" customHeight="1">
      <c r="A18" s="27">
        <v>17</v>
      </c>
      <c r="B18" s="29" t="str">
        <f>HYPERLINK("#'2-3-1'!A1","2-3-1")</f>
        <v>2-3-1</v>
      </c>
      <c r="C18" s="1" t="s">
        <v>245</v>
      </c>
      <c r="D18" s="1" t="s">
        <v>268</v>
      </c>
      <c r="E18" s="1" t="s">
        <v>298</v>
      </c>
      <c r="F18" s="27" t="s">
        <v>349</v>
      </c>
      <c r="G18" s="27" t="s">
        <v>339</v>
      </c>
      <c r="H18" s="1" t="s">
        <v>1</v>
      </c>
    </row>
    <row r="19" spans="1:8" ht="15" customHeight="1">
      <c r="A19" s="27">
        <v>18</v>
      </c>
      <c r="B19" s="29" t="str">
        <f>HYPERLINK("#'2-3-2'!A1","2-3-2")</f>
        <v>2-3-2</v>
      </c>
      <c r="C19" s="1" t="s">
        <v>245</v>
      </c>
      <c r="D19" s="1" t="s">
        <v>268</v>
      </c>
      <c r="E19" s="1" t="s">
        <v>299</v>
      </c>
      <c r="F19" s="27" t="s">
        <v>349</v>
      </c>
      <c r="G19" s="27" t="s">
        <v>340</v>
      </c>
      <c r="H19" s="1" t="s">
        <v>3</v>
      </c>
    </row>
    <row r="20" spans="1:8" ht="15" customHeight="1">
      <c r="A20" s="27">
        <v>19</v>
      </c>
      <c r="B20" s="29" t="str">
        <f>HYPERLINK("#'2-3-3'!A1","2-3-3")</f>
        <v>2-3-3</v>
      </c>
      <c r="C20" s="1" t="s">
        <v>245</v>
      </c>
      <c r="D20" s="1" t="s">
        <v>268</v>
      </c>
      <c r="E20" s="1" t="s">
        <v>300</v>
      </c>
      <c r="F20" s="27" t="s">
        <v>349</v>
      </c>
      <c r="G20" s="27" t="s">
        <v>341</v>
      </c>
      <c r="H20" s="1" t="s">
        <v>5</v>
      </c>
    </row>
    <row r="21" spans="1:8" ht="15" customHeight="1">
      <c r="A21" s="27">
        <v>20</v>
      </c>
      <c r="B21" s="29" t="str">
        <f>HYPERLINK("#'2-3-4'!A1","2-3-4")</f>
        <v>2-3-4</v>
      </c>
      <c r="C21" s="1" t="s">
        <v>245</v>
      </c>
      <c r="D21" s="1" t="s">
        <v>268</v>
      </c>
      <c r="E21" s="1" t="s">
        <v>301</v>
      </c>
      <c r="F21" s="27" t="s">
        <v>349</v>
      </c>
      <c r="G21" s="27" t="s">
        <v>342</v>
      </c>
      <c r="H21" s="1" t="s">
        <v>7</v>
      </c>
    </row>
    <row r="22" spans="1:8" ht="15" customHeight="1">
      <c r="A22" s="27">
        <v>21</v>
      </c>
      <c r="B22" s="29" t="str">
        <f>HYPERLINK("#'2-3-5'!A1","2-3-5")</f>
        <v>2-3-5</v>
      </c>
      <c r="C22" s="1" t="s">
        <v>245</v>
      </c>
      <c r="D22" s="1" t="s">
        <v>268</v>
      </c>
      <c r="E22" s="1" t="s">
        <v>302</v>
      </c>
      <c r="F22" s="27" t="s">
        <v>349</v>
      </c>
      <c r="G22" s="27" t="s">
        <v>343</v>
      </c>
      <c r="H22" s="1" t="s">
        <v>9</v>
      </c>
    </row>
    <row r="23" spans="1:8" ht="15" customHeight="1">
      <c r="A23" s="27">
        <v>22</v>
      </c>
      <c r="B23" s="29" t="str">
        <f>HYPERLINK("#'2-3-6'!A1","2-3-6")</f>
        <v>2-3-6</v>
      </c>
      <c r="C23" s="1" t="s">
        <v>245</v>
      </c>
      <c r="D23" s="1" t="s">
        <v>268</v>
      </c>
      <c r="E23" s="1" t="s">
        <v>303</v>
      </c>
      <c r="F23" s="27" t="s">
        <v>349</v>
      </c>
      <c r="G23" s="27" t="s">
        <v>344</v>
      </c>
      <c r="H23" s="1" t="s">
        <v>11</v>
      </c>
    </row>
    <row r="24" spans="1:8" ht="15" customHeight="1">
      <c r="A24" s="27">
        <v>23</v>
      </c>
      <c r="B24" s="29" t="str">
        <f>HYPERLINK("#'2-3-7'!A1","2-3-7")</f>
        <v>2-3-7</v>
      </c>
      <c r="C24" s="1" t="s">
        <v>245</v>
      </c>
      <c r="D24" s="1" t="s">
        <v>268</v>
      </c>
      <c r="E24" s="1" t="s">
        <v>304</v>
      </c>
      <c r="F24" s="27" t="s">
        <v>349</v>
      </c>
      <c r="G24" s="27" t="s">
        <v>345</v>
      </c>
      <c r="H24" s="1" t="s">
        <v>13</v>
      </c>
    </row>
    <row r="25" spans="1:8" ht="15" customHeight="1">
      <c r="A25" s="27">
        <v>24</v>
      </c>
      <c r="B25" s="29" t="str">
        <f>HYPERLINK("#'2-4-1'!A1","2-4-1")</f>
        <v>2-4-1</v>
      </c>
      <c r="C25" s="1" t="s">
        <v>245</v>
      </c>
      <c r="D25" s="1" t="s">
        <v>269</v>
      </c>
      <c r="E25" s="1" t="s">
        <v>298</v>
      </c>
      <c r="F25" s="27" t="s">
        <v>349</v>
      </c>
      <c r="G25" s="27" t="s">
        <v>346</v>
      </c>
      <c r="H25" s="1" t="s">
        <v>375</v>
      </c>
    </row>
    <row r="26" spans="1:8" ht="15" customHeight="1">
      <c r="A26" s="27">
        <v>25</v>
      </c>
      <c r="B26" s="29" t="str">
        <f>HYPERLINK("#'3-1-1'!A1","3-1-1")</f>
        <v>3-1-1</v>
      </c>
      <c r="C26" s="1" t="s">
        <v>246</v>
      </c>
      <c r="D26" s="1" t="s">
        <v>270</v>
      </c>
      <c r="E26" s="1" t="s">
        <v>305</v>
      </c>
      <c r="F26" s="27" t="s">
        <v>358</v>
      </c>
      <c r="G26" s="27" t="s">
        <v>347</v>
      </c>
      <c r="H26" s="1" t="s">
        <v>376</v>
      </c>
    </row>
    <row r="27" spans="1:8" ht="15" customHeight="1">
      <c r="A27" s="27">
        <v>26</v>
      </c>
      <c r="B27" s="29" t="str">
        <f>HYPERLINK("#'3-1-2'!A1","3-1-2")</f>
        <v>3-1-2</v>
      </c>
      <c r="C27" s="1" t="s">
        <v>246</v>
      </c>
      <c r="D27" s="1" t="s">
        <v>270</v>
      </c>
      <c r="E27" s="1" t="s">
        <v>299</v>
      </c>
      <c r="F27" s="27" t="s">
        <v>349</v>
      </c>
      <c r="G27" s="27" t="s">
        <v>347</v>
      </c>
      <c r="H27" s="1" t="s">
        <v>376</v>
      </c>
    </row>
    <row r="28" spans="1:8" ht="15" customHeight="1">
      <c r="A28" s="27">
        <v>27</v>
      </c>
      <c r="B28" s="29" t="str">
        <f>HYPERLINK("#'3-1-3'!A1","3-1-3")</f>
        <v>3-1-3</v>
      </c>
      <c r="C28" s="1" t="s">
        <v>246</v>
      </c>
      <c r="D28" s="1" t="s">
        <v>270</v>
      </c>
      <c r="E28" s="1" t="s">
        <v>306</v>
      </c>
      <c r="F28" s="27" t="s">
        <v>359</v>
      </c>
      <c r="G28" s="27" t="s">
        <v>347</v>
      </c>
      <c r="H28" s="1" t="s">
        <v>376</v>
      </c>
    </row>
    <row r="29" spans="1:8" ht="15" customHeight="1">
      <c r="A29" s="27">
        <v>28</v>
      </c>
      <c r="B29" s="29" t="str">
        <f>HYPERLINK("#'3-2-1'!A1","3-2-1")</f>
        <v>3-2-1</v>
      </c>
      <c r="C29" s="1" t="s">
        <v>246</v>
      </c>
      <c r="D29" s="1" t="s">
        <v>271</v>
      </c>
      <c r="E29" s="1" t="s">
        <v>291</v>
      </c>
      <c r="F29" s="27" t="s">
        <v>357</v>
      </c>
      <c r="G29" s="27" t="s">
        <v>348</v>
      </c>
      <c r="H29" s="1" t="s">
        <v>377</v>
      </c>
    </row>
    <row r="30" spans="1:8" ht="15" customHeight="1">
      <c r="A30" s="27">
        <v>29</v>
      </c>
      <c r="B30" s="29" t="str">
        <f>HYPERLINK("#'3-2-2'!A1","3-2-2")</f>
        <v>3-2-2</v>
      </c>
      <c r="C30" s="1" t="s">
        <v>246</v>
      </c>
      <c r="D30" s="1" t="s">
        <v>271</v>
      </c>
      <c r="E30" s="1" t="s">
        <v>307</v>
      </c>
      <c r="F30" s="27" t="s">
        <v>360</v>
      </c>
      <c r="G30" s="27" t="s">
        <v>348</v>
      </c>
      <c r="H30" s="1" t="s">
        <v>377</v>
      </c>
    </row>
    <row r="31" spans="1:8" ht="15" customHeight="1">
      <c r="A31" s="27">
        <v>30</v>
      </c>
      <c r="B31" s="29" t="str">
        <f>HYPERLINK("#'3-2-3'!A1","3-2-3")</f>
        <v>3-2-3</v>
      </c>
      <c r="C31" s="1" t="s">
        <v>246</v>
      </c>
      <c r="D31" s="1" t="s">
        <v>271</v>
      </c>
      <c r="E31" s="1" t="s">
        <v>308</v>
      </c>
      <c r="F31" s="27" t="s">
        <v>347</v>
      </c>
      <c r="G31" s="27" t="s">
        <v>348</v>
      </c>
      <c r="H31" s="1" t="s">
        <v>377</v>
      </c>
    </row>
    <row r="32" spans="1:8" ht="15" customHeight="1">
      <c r="A32" s="27">
        <v>31</v>
      </c>
      <c r="B32" s="29" t="str">
        <f>HYPERLINK("#'3-2-4'!A1","3-2-4")</f>
        <v>3-2-4</v>
      </c>
      <c r="C32" s="1" t="s">
        <v>246</v>
      </c>
      <c r="D32" s="1" t="s">
        <v>271</v>
      </c>
      <c r="E32" s="1" t="s">
        <v>309</v>
      </c>
      <c r="F32" s="27" t="s">
        <v>358</v>
      </c>
      <c r="G32" s="27" t="s">
        <v>348</v>
      </c>
      <c r="H32" s="1" t="s">
        <v>377</v>
      </c>
    </row>
    <row r="33" spans="1:8" ht="15" customHeight="1">
      <c r="A33" s="27">
        <v>32</v>
      </c>
      <c r="B33" s="29" t="str">
        <f>HYPERLINK("#'3-2-5'!A1","3-2-5")</f>
        <v>3-2-5</v>
      </c>
      <c r="C33" s="1" t="s">
        <v>246</v>
      </c>
      <c r="D33" s="1" t="s">
        <v>271</v>
      </c>
      <c r="E33" s="1" t="s">
        <v>302</v>
      </c>
      <c r="F33" s="27" t="s">
        <v>349</v>
      </c>
      <c r="G33" s="27" t="s">
        <v>348</v>
      </c>
      <c r="H33" s="1" t="s">
        <v>377</v>
      </c>
    </row>
    <row r="34" spans="1:8" ht="15" customHeight="1">
      <c r="A34" s="27">
        <v>33</v>
      </c>
      <c r="B34" s="29" t="str">
        <f>HYPERLINK("#'3-2-6'!A1","3-2-6")</f>
        <v>3-2-6</v>
      </c>
      <c r="C34" s="1" t="s">
        <v>246</v>
      </c>
      <c r="D34" s="1" t="s">
        <v>271</v>
      </c>
      <c r="E34" s="1" t="s">
        <v>310</v>
      </c>
      <c r="F34" s="27" t="s">
        <v>359</v>
      </c>
      <c r="G34" s="27" t="s">
        <v>348</v>
      </c>
      <c r="H34" s="1" t="s">
        <v>377</v>
      </c>
    </row>
    <row r="35" spans="1:8" ht="15" customHeight="1">
      <c r="A35" s="27">
        <v>34</v>
      </c>
      <c r="B35" s="29" t="str">
        <f>HYPERLINK("#'3-2-7'!A1","3-2-7")</f>
        <v>3-2-7</v>
      </c>
      <c r="C35" s="1" t="s">
        <v>246</v>
      </c>
      <c r="D35" s="1" t="s">
        <v>271</v>
      </c>
      <c r="E35" s="1" t="s">
        <v>311</v>
      </c>
      <c r="F35" s="27" t="s">
        <v>361</v>
      </c>
      <c r="G35" s="27" t="s">
        <v>348</v>
      </c>
      <c r="H35" s="1" t="s">
        <v>377</v>
      </c>
    </row>
    <row r="36" spans="1:8" ht="15" customHeight="1">
      <c r="A36" s="27">
        <v>35</v>
      </c>
      <c r="B36" s="29" t="str">
        <f>HYPERLINK("#'3-2-8'!A1","3-2-8")</f>
        <v>3-2-8</v>
      </c>
      <c r="C36" s="1" t="s">
        <v>246</v>
      </c>
      <c r="D36" s="1" t="s">
        <v>271</v>
      </c>
      <c r="E36" s="1" t="s">
        <v>312</v>
      </c>
      <c r="F36" s="27" t="s">
        <v>362</v>
      </c>
      <c r="G36" s="27" t="s">
        <v>348</v>
      </c>
      <c r="H36" s="1" t="s">
        <v>377</v>
      </c>
    </row>
    <row r="37" spans="1:8" ht="15" customHeight="1">
      <c r="A37" s="27">
        <v>36</v>
      </c>
      <c r="B37" s="29" t="str">
        <f>HYPERLINK("#'4-1-1'!A1","4-1-1")</f>
        <v>4-1-1</v>
      </c>
      <c r="C37" s="1" t="s">
        <v>464</v>
      </c>
      <c r="D37" s="1" t="s">
        <v>272</v>
      </c>
      <c r="E37" s="1" t="s">
        <v>313</v>
      </c>
      <c r="F37" s="27" t="s">
        <v>363</v>
      </c>
      <c r="G37" s="27" t="s">
        <v>349</v>
      </c>
      <c r="H37" s="1" t="s">
        <v>465</v>
      </c>
    </row>
    <row r="38" spans="1:8" ht="15" customHeight="1">
      <c r="A38" s="27">
        <v>37</v>
      </c>
      <c r="B38" s="29" t="str">
        <f>HYPERLINK("#'4-1-2'!A1","4-1-2")</f>
        <v>4-1-2</v>
      </c>
      <c r="C38" s="1" t="s">
        <v>249</v>
      </c>
      <c r="D38" s="1" t="s">
        <v>272</v>
      </c>
      <c r="E38" s="1" t="s">
        <v>314</v>
      </c>
      <c r="F38" s="27" t="s">
        <v>355</v>
      </c>
      <c r="G38" s="27" t="s">
        <v>349</v>
      </c>
      <c r="H38" s="1" t="s">
        <v>465</v>
      </c>
    </row>
    <row r="39" spans="1:8" ht="15" customHeight="1">
      <c r="A39" s="27">
        <v>38</v>
      </c>
      <c r="B39" s="29" t="str">
        <f>HYPERLINK("#'4-2-1'!A1","4-2-1")</f>
        <v>4-2-1</v>
      </c>
      <c r="C39" s="1" t="s">
        <v>249</v>
      </c>
      <c r="D39" s="1" t="s">
        <v>273</v>
      </c>
      <c r="E39" s="1" t="s">
        <v>315</v>
      </c>
      <c r="F39" s="27" t="s">
        <v>346</v>
      </c>
      <c r="G39" s="27" t="s">
        <v>349</v>
      </c>
      <c r="H39" s="1" t="s">
        <v>465</v>
      </c>
    </row>
    <row r="40" spans="1:8" ht="15" customHeight="1">
      <c r="A40" s="27">
        <v>39</v>
      </c>
      <c r="B40" s="29" t="str">
        <f>HYPERLINK("#'4-3-1'!A1","4-3-1")</f>
        <v>4-3-1</v>
      </c>
      <c r="C40" s="1" t="s">
        <v>249</v>
      </c>
      <c r="D40" s="1" t="s">
        <v>274</v>
      </c>
      <c r="E40" s="1" t="s">
        <v>316</v>
      </c>
      <c r="F40" s="27" t="s">
        <v>345</v>
      </c>
      <c r="G40" s="27" t="s">
        <v>349</v>
      </c>
      <c r="H40" s="1" t="s">
        <v>465</v>
      </c>
    </row>
    <row r="41" spans="1:8" ht="15" customHeight="1">
      <c r="A41" s="27">
        <v>40</v>
      </c>
      <c r="B41" s="29" t="str">
        <f>HYPERLINK("#'4-4-1'!A1","4-4-1")</f>
        <v>4-4-1</v>
      </c>
      <c r="C41" s="1" t="s">
        <v>249</v>
      </c>
      <c r="D41" s="1" t="s">
        <v>275</v>
      </c>
      <c r="E41" s="1" t="s">
        <v>317</v>
      </c>
      <c r="F41" s="27" t="s">
        <v>364</v>
      </c>
      <c r="G41" s="27" t="s">
        <v>349</v>
      </c>
      <c r="H41" s="1" t="s">
        <v>465</v>
      </c>
    </row>
    <row r="42" spans="1:8" ht="15" customHeight="1">
      <c r="A42" s="27">
        <v>41</v>
      </c>
      <c r="B42" s="29" t="str">
        <f>HYPERLINK("#'4-5-1'!A1","4-5-1")</f>
        <v>4-5-1</v>
      </c>
      <c r="C42" s="1" t="s">
        <v>249</v>
      </c>
      <c r="D42" s="1" t="s">
        <v>276</v>
      </c>
      <c r="E42" s="1" t="s">
        <v>318</v>
      </c>
      <c r="F42" s="27" t="s">
        <v>348</v>
      </c>
      <c r="G42" s="27" t="s">
        <v>349</v>
      </c>
      <c r="H42" s="1" t="s">
        <v>465</v>
      </c>
    </row>
    <row r="43" spans="1:8" ht="15" customHeight="1">
      <c r="A43" s="27">
        <v>42</v>
      </c>
      <c r="B43" s="29" t="str">
        <f>HYPERLINK("#'5-1-1'!A1","5-1-1")</f>
        <v>5-1-1</v>
      </c>
      <c r="C43" s="1" t="s">
        <v>250</v>
      </c>
      <c r="D43" s="1" t="s">
        <v>277</v>
      </c>
      <c r="E43" s="1" t="s">
        <v>319</v>
      </c>
      <c r="F43" s="27" t="s">
        <v>365</v>
      </c>
      <c r="G43" s="27" t="s">
        <v>350</v>
      </c>
      <c r="H43" s="1" t="s">
        <v>378</v>
      </c>
    </row>
    <row r="44" spans="1:8" ht="15" customHeight="1">
      <c r="A44" s="27">
        <v>43</v>
      </c>
      <c r="B44" s="29" t="str">
        <f>HYPERLINK("#'5-1-2'!A1","5-1-2")</f>
        <v>5-1-2</v>
      </c>
      <c r="C44" s="1" t="s">
        <v>250</v>
      </c>
      <c r="D44" s="1" t="s">
        <v>277</v>
      </c>
      <c r="E44" s="1" t="s">
        <v>320</v>
      </c>
      <c r="F44" s="27" t="s">
        <v>366</v>
      </c>
      <c r="G44" s="27" t="s">
        <v>350</v>
      </c>
      <c r="H44" s="1" t="s">
        <v>378</v>
      </c>
    </row>
    <row r="45" spans="1:8" ht="15" customHeight="1">
      <c r="A45" s="27">
        <v>44</v>
      </c>
      <c r="B45" s="29" t="str">
        <f>HYPERLINK("#'5-2-1'!A1","5-2-1")</f>
        <v>5-2-1</v>
      </c>
      <c r="C45" s="1" t="s">
        <v>250</v>
      </c>
      <c r="D45" s="1" t="s">
        <v>278</v>
      </c>
      <c r="E45" s="1" t="s">
        <v>313</v>
      </c>
      <c r="F45" s="27" t="s">
        <v>363</v>
      </c>
      <c r="G45" s="27" t="s">
        <v>351</v>
      </c>
      <c r="H45" s="1" t="s">
        <v>379</v>
      </c>
    </row>
    <row r="46" spans="1:8" ht="15" customHeight="1">
      <c r="A46" s="27">
        <v>45</v>
      </c>
      <c r="B46" s="29" t="str">
        <f>HYPERLINK("#'5-2-2'!A1","5-2-2")</f>
        <v>5-2-2</v>
      </c>
      <c r="C46" s="1" t="s">
        <v>250</v>
      </c>
      <c r="D46" s="1" t="s">
        <v>278</v>
      </c>
      <c r="E46" s="1" t="s">
        <v>321</v>
      </c>
      <c r="F46" s="27" t="s">
        <v>367</v>
      </c>
      <c r="G46" s="27" t="s">
        <v>351</v>
      </c>
      <c r="H46" s="1" t="s">
        <v>379</v>
      </c>
    </row>
    <row r="47" spans="1:8" ht="15" customHeight="1">
      <c r="A47" s="27">
        <v>46</v>
      </c>
      <c r="B47" s="29" t="str">
        <f>HYPERLINK("#'5-2-3'!A1","5-2-3")</f>
        <v>5-2-3</v>
      </c>
      <c r="C47" s="1" t="s">
        <v>250</v>
      </c>
      <c r="D47" s="1" t="s">
        <v>278</v>
      </c>
      <c r="E47" s="1" t="s">
        <v>322</v>
      </c>
      <c r="F47" s="27" t="s">
        <v>355</v>
      </c>
      <c r="G47" s="27" t="s">
        <v>351</v>
      </c>
      <c r="H47" s="1" t="s">
        <v>379</v>
      </c>
    </row>
    <row r="48" spans="1:8" ht="15" customHeight="1">
      <c r="A48" s="27">
        <v>47</v>
      </c>
      <c r="B48" s="29" t="str">
        <f>HYPERLINK("#'5-2-4'!A1","5-2-4")</f>
        <v>5-2-4</v>
      </c>
      <c r="C48" s="1" t="s">
        <v>250</v>
      </c>
      <c r="D48" s="1" t="s">
        <v>278</v>
      </c>
      <c r="E48" s="1" t="s">
        <v>323</v>
      </c>
      <c r="F48" s="27" t="s">
        <v>368</v>
      </c>
      <c r="G48" s="27" t="s">
        <v>351</v>
      </c>
      <c r="H48" s="1" t="s">
        <v>379</v>
      </c>
    </row>
    <row r="49" spans="1:8" ht="15" customHeight="1">
      <c r="A49" s="27">
        <v>48</v>
      </c>
      <c r="B49" s="29" t="str">
        <f>HYPERLINK("#'5-2-5'!A1","5-2-5")</f>
        <v>5-2-5</v>
      </c>
      <c r="C49" s="1" t="s">
        <v>250</v>
      </c>
      <c r="D49" s="1" t="s">
        <v>278</v>
      </c>
      <c r="E49" s="1" t="s">
        <v>324</v>
      </c>
      <c r="F49" s="27" t="s">
        <v>347</v>
      </c>
      <c r="G49" s="27" t="s">
        <v>351</v>
      </c>
      <c r="H49" s="1" t="s">
        <v>379</v>
      </c>
    </row>
    <row r="50" spans="1:8" ht="15" customHeight="1">
      <c r="A50" s="27">
        <v>49</v>
      </c>
      <c r="B50" s="29" t="str">
        <f>HYPERLINK("#'5-2-6'!A1","5-2-6")</f>
        <v>5-2-6</v>
      </c>
      <c r="C50" s="1" t="s">
        <v>250</v>
      </c>
      <c r="D50" s="1" t="s">
        <v>278</v>
      </c>
      <c r="E50" s="1" t="s">
        <v>325</v>
      </c>
      <c r="F50" s="27" t="s">
        <v>369</v>
      </c>
      <c r="G50" s="27" t="s">
        <v>351</v>
      </c>
      <c r="H50" s="1" t="s">
        <v>379</v>
      </c>
    </row>
    <row r="51" spans="1:8" ht="15" customHeight="1">
      <c r="A51" s="27">
        <v>50</v>
      </c>
      <c r="B51" s="29" t="str">
        <f>HYPERLINK("#'5-2-7'!A1","5-2-7")</f>
        <v>5-2-7</v>
      </c>
      <c r="C51" s="1" t="s">
        <v>250</v>
      </c>
      <c r="D51" s="1" t="s">
        <v>278</v>
      </c>
      <c r="E51" s="1" t="s">
        <v>326</v>
      </c>
      <c r="F51" s="27" t="s">
        <v>370</v>
      </c>
      <c r="G51" s="27" t="s">
        <v>351</v>
      </c>
      <c r="H51" s="1" t="s">
        <v>379</v>
      </c>
    </row>
    <row r="52" spans="1:8" ht="15" customHeight="1">
      <c r="A52" s="27">
        <v>51</v>
      </c>
      <c r="B52" s="29" t="str">
        <f>HYPERLINK("#'5-2-8'!A1","5-2-8")</f>
        <v>5-2-8</v>
      </c>
      <c r="C52" s="1" t="s">
        <v>250</v>
      </c>
      <c r="D52" s="1" t="s">
        <v>278</v>
      </c>
      <c r="E52" s="1" t="s">
        <v>327</v>
      </c>
      <c r="F52" s="27" t="s">
        <v>360</v>
      </c>
      <c r="G52" s="27" t="s">
        <v>351</v>
      </c>
      <c r="H52" s="1" t="s">
        <v>379</v>
      </c>
    </row>
    <row r="53" spans="1:8" ht="15" customHeight="1">
      <c r="A53" s="27">
        <v>52</v>
      </c>
      <c r="B53" s="29" t="str">
        <f>HYPERLINK("#'5-2-9'!A1","5-2-9")</f>
        <v>5-2-9</v>
      </c>
      <c r="C53" s="1" t="s">
        <v>250</v>
      </c>
      <c r="D53" s="1" t="s">
        <v>278</v>
      </c>
      <c r="E53" s="1" t="s">
        <v>328</v>
      </c>
      <c r="F53" s="27" t="s">
        <v>349</v>
      </c>
      <c r="G53" s="27" t="s">
        <v>351</v>
      </c>
      <c r="H53" s="1" t="s">
        <v>379</v>
      </c>
    </row>
    <row r="54" spans="1:8" ht="15" customHeight="1">
      <c r="A54" s="27">
        <v>53</v>
      </c>
      <c r="B54" s="29" t="str">
        <f>HYPERLINK("#'5-2-10'!A1","5-2-10")</f>
        <v>5-2-10</v>
      </c>
      <c r="C54" s="1" t="s">
        <v>250</v>
      </c>
      <c r="D54" s="1" t="s">
        <v>278</v>
      </c>
      <c r="E54" s="1" t="s">
        <v>329</v>
      </c>
      <c r="F54" s="27" t="s">
        <v>359</v>
      </c>
      <c r="G54" s="27" t="s">
        <v>351</v>
      </c>
      <c r="H54" s="1" t="s">
        <v>379</v>
      </c>
    </row>
    <row r="55" spans="1:8" ht="15" customHeight="1">
      <c r="A55" s="27">
        <v>54</v>
      </c>
      <c r="B55" s="29" t="str">
        <f>HYPERLINK("#'5-2-11'!A1","5-2-11")</f>
        <v>5-2-11</v>
      </c>
      <c r="C55" s="1" t="s">
        <v>250</v>
      </c>
      <c r="D55" s="1" t="s">
        <v>278</v>
      </c>
      <c r="E55" s="1" t="s">
        <v>330</v>
      </c>
      <c r="F55" s="27" t="s">
        <v>361</v>
      </c>
      <c r="G55" s="27" t="s">
        <v>351</v>
      </c>
      <c r="H55" s="1" t="s">
        <v>379</v>
      </c>
    </row>
    <row r="56" spans="1:8" ht="15" customHeight="1">
      <c r="A56" s="27">
        <v>55</v>
      </c>
      <c r="B56" s="29" t="str">
        <f>HYPERLINK("#'5-2-12'!A1","5-2-12")</f>
        <v>5-2-12</v>
      </c>
      <c r="C56" s="1" t="s">
        <v>250</v>
      </c>
      <c r="D56" s="1" t="s">
        <v>278</v>
      </c>
      <c r="E56" s="1" t="s">
        <v>331</v>
      </c>
      <c r="F56" s="27" t="s">
        <v>362</v>
      </c>
      <c r="G56" s="27" t="s">
        <v>351</v>
      </c>
      <c r="H56" s="1" t="s">
        <v>379</v>
      </c>
    </row>
    <row r="57" spans="1:8" ht="15" customHeight="1">
      <c r="A57" s="27">
        <v>56</v>
      </c>
      <c r="B57" s="29" t="str">
        <f>HYPERLINK("#'5-2-13'!A1","5-2-13")</f>
        <v>5-2-13</v>
      </c>
      <c r="C57" s="1" t="s">
        <v>250</v>
      </c>
      <c r="D57" s="1" t="s">
        <v>278</v>
      </c>
      <c r="E57" s="1" t="s">
        <v>332</v>
      </c>
      <c r="F57" s="27" t="s">
        <v>348</v>
      </c>
      <c r="G57" s="27" t="s">
        <v>351</v>
      </c>
      <c r="H57" s="1" t="s">
        <v>379</v>
      </c>
    </row>
    <row r="58" spans="1:8" ht="15" customHeight="1">
      <c r="A58" s="27">
        <v>57</v>
      </c>
      <c r="B58" s="29" t="str">
        <f>HYPERLINK("#'5-3-1'!A1","5-3-1")</f>
        <v>5-3-1</v>
      </c>
      <c r="C58" s="1" t="s">
        <v>250</v>
      </c>
      <c r="D58" s="1" t="s">
        <v>279</v>
      </c>
      <c r="E58" s="1" t="s">
        <v>313</v>
      </c>
      <c r="F58" s="27" t="s">
        <v>363</v>
      </c>
      <c r="G58" s="27" t="s">
        <v>352</v>
      </c>
      <c r="H58" s="1" t="s">
        <v>71</v>
      </c>
    </row>
    <row r="59" spans="1:8" ht="15" customHeight="1">
      <c r="A59" s="27">
        <v>58</v>
      </c>
      <c r="B59" s="29" t="str">
        <f>HYPERLINK("#'5-3-2'!A1","5-3-2")</f>
        <v>5-3-2</v>
      </c>
      <c r="C59" s="1" t="s">
        <v>250</v>
      </c>
      <c r="D59" s="1" t="s">
        <v>279</v>
      </c>
      <c r="E59" s="1" t="s">
        <v>321</v>
      </c>
      <c r="F59" s="27" t="s">
        <v>367</v>
      </c>
      <c r="G59" s="27" t="s">
        <v>352</v>
      </c>
      <c r="H59" s="1" t="s">
        <v>71</v>
      </c>
    </row>
    <row r="60" spans="1:8" ht="15" customHeight="1">
      <c r="A60" s="27">
        <v>59</v>
      </c>
      <c r="B60" s="29" t="str">
        <f>HYPERLINK("#'5-3-3'!A1","5-3-3")</f>
        <v>5-3-3</v>
      </c>
      <c r="C60" s="1" t="s">
        <v>250</v>
      </c>
      <c r="D60" s="1" t="s">
        <v>279</v>
      </c>
      <c r="E60" s="1" t="s">
        <v>322</v>
      </c>
      <c r="F60" s="27" t="s">
        <v>355</v>
      </c>
      <c r="G60" s="27" t="s">
        <v>352</v>
      </c>
      <c r="H60" s="1" t="s">
        <v>71</v>
      </c>
    </row>
    <row r="61" spans="1:8" ht="15" customHeight="1">
      <c r="A61" s="27">
        <v>60</v>
      </c>
      <c r="B61" s="29" t="str">
        <f>HYPERLINK("#'5-3-4'!A1","5-3-4")</f>
        <v>5-3-4</v>
      </c>
      <c r="C61" s="1" t="s">
        <v>250</v>
      </c>
      <c r="D61" s="1" t="s">
        <v>279</v>
      </c>
      <c r="E61" s="1" t="s">
        <v>323</v>
      </c>
      <c r="F61" s="27" t="s">
        <v>368</v>
      </c>
      <c r="G61" s="27" t="s">
        <v>352</v>
      </c>
      <c r="H61" s="1" t="s">
        <v>71</v>
      </c>
    </row>
    <row r="62" spans="1:8" ht="15" customHeight="1">
      <c r="A62" s="27">
        <v>61</v>
      </c>
      <c r="B62" s="29" t="str">
        <f>HYPERLINK("#'5-3-5'!A1","5-3-5")</f>
        <v>5-3-5</v>
      </c>
      <c r="C62" s="1" t="s">
        <v>250</v>
      </c>
      <c r="D62" s="1" t="s">
        <v>279</v>
      </c>
      <c r="E62" s="1" t="s">
        <v>324</v>
      </c>
      <c r="F62" s="27" t="s">
        <v>347</v>
      </c>
      <c r="G62" s="27" t="s">
        <v>352</v>
      </c>
      <c r="H62" s="1" t="s">
        <v>71</v>
      </c>
    </row>
    <row r="63" spans="1:8" ht="15" customHeight="1">
      <c r="A63" s="27">
        <v>62</v>
      </c>
      <c r="B63" s="29" t="str">
        <f>HYPERLINK("#'5-3-6'!A1","5-3-6")</f>
        <v>5-3-6</v>
      </c>
      <c r="C63" s="1" t="s">
        <v>250</v>
      </c>
      <c r="D63" s="1" t="s">
        <v>279</v>
      </c>
      <c r="E63" s="1" t="s">
        <v>325</v>
      </c>
      <c r="F63" s="27" t="s">
        <v>369</v>
      </c>
      <c r="G63" s="27" t="s">
        <v>352</v>
      </c>
      <c r="H63" s="1" t="s">
        <v>71</v>
      </c>
    </row>
    <row r="64" spans="1:8" ht="15" customHeight="1">
      <c r="A64" s="27">
        <v>63</v>
      </c>
      <c r="B64" s="29" t="str">
        <f>HYPERLINK("#'5-3-7'!A1","5-3-7")</f>
        <v>5-3-7</v>
      </c>
      <c r="C64" s="1" t="s">
        <v>250</v>
      </c>
      <c r="D64" s="1" t="s">
        <v>279</v>
      </c>
      <c r="E64" s="1" t="s">
        <v>326</v>
      </c>
      <c r="F64" s="27" t="s">
        <v>370</v>
      </c>
      <c r="G64" s="27" t="s">
        <v>352</v>
      </c>
      <c r="H64" s="1" t="s">
        <v>71</v>
      </c>
    </row>
    <row r="65" spans="1:8" ht="15" customHeight="1">
      <c r="A65" s="27">
        <v>64</v>
      </c>
      <c r="B65" s="29" t="str">
        <f>HYPERLINK("#'5-4-1'!A1","5-4-1")</f>
        <v>5-4-1</v>
      </c>
      <c r="C65" s="1" t="s">
        <v>250</v>
      </c>
      <c r="D65" s="1" t="s">
        <v>280</v>
      </c>
      <c r="E65" s="1" t="s">
        <v>313</v>
      </c>
      <c r="F65" s="27" t="s">
        <v>363</v>
      </c>
      <c r="G65" s="27" t="s">
        <v>353</v>
      </c>
      <c r="H65" s="1" t="s">
        <v>73</v>
      </c>
    </row>
    <row r="66" spans="1:8" ht="15" customHeight="1">
      <c r="A66" s="27">
        <v>65</v>
      </c>
      <c r="B66" s="29" t="str">
        <f>HYPERLINK("#'5-4-2'!A1","5-4-2")</f>
        <v>5-4-2</v>
      </c>
      <c r="C66" s="1" t="s">
        <v>250</v>
      </c>
      <c r="D66" s="1" t="s">
        <v>280</v>
      </c>
      <c r="E66" s="1" t="s">
        <v>321</v>
      </c>
      <c r="F66" s="27" t="s">
        <v>367</v>
      </c>
      <c r="G66" s="27" t="s">
        <v>353</v>
      </c>
      <c r="H66" s="1" t="s">
        <v>73</v>
      </c>
    </row>
    <row r="67" spans="1:8" ht="15" customHeight="1">
      <c r="A67" s="27">
        <v>66</v>
      </c>
      <c r="B67" s="29" t="str">
        <f>HYPERLINK("#'5-4-3'!A1","5-4-3")</f>
        <v>5-4-3</v>
      </c>
      <c r="C67" s="1" t="s">
        <v>250</v>
      </c>
      <c r="D67" s="1" t="s">
        <v>280</v>
      </c>
      <c r="E67" s="1" t="s">
        <v>322</v>
      </c>
      <c r="F67" s="27" t="s">
        <v>355</v>
      </c>
      <c r="G67" s="27" t="s">
        <v>353</v>
      </c>
      <c r="H67" s="1" t="s">
        <v>73</v>
      </c>
    </row>
    <row r="68" spans="1:8" ht="15" customHeight="1">
      <c r="A68" s="27">
        <v>67</v>
      </c>
      <c r="B68" s="29" t="str">
        <f>HYPERLINK("#'5-4-4'!A1","5-4-4")</f>
        <v>5-4-4</v>
      </c>
      <c r="C68" s="1" t="s">
        <v>250</v>
      </c>
      <c r="D68" s="1" t="s">
        <v>280</v>
      </c>
      <c r="E68" s="1" t="s">
        <v>323</v>
      </c>
      <c r="F68" s="27" t="s">
        <v>368</v>
      </c>
      <c r="G68" s="27" t="s">
        <v>353</v>
      </c>
      <c r="H68" s="1" t="s">
        <v>73</v>
      </c>
    </row>
    <row r="69" spans="1:8" ht="15" customHeight="1">
      <c r="A69" s="27">
        <v>68</v>
      </c>
      <c r="B69" s="29" t="str">
        <f>HYPERLINK("#'5-4-5'!A1","5-4-5")</f>
        <v>5-4-5</v>
      </c>
      <c r="C69" s="1" t="s">
        <v>250</v>
      </c>
      <c r="D69" s="1" t="s">
        <v>280</v>
      </c>
      <c r="E69" s="1" t="s">
        <v>324</v>
      </c>
      <c r="F69" s="27" t="s">
        <v>347</v>
      </c>
      <c r="G69" s="27" t="s">
        <v>353</v>
      </c>
      <c r="H69" s="1" t="s">
        <v>73</v>
      </c>
    </row>
    <row r="70" spans="1:8" ht="15" customHeight="1">
      <c r="A70" s="27">
        <v>69</v>
      </c>
      <c r="B70" s="29" t="str">
        <f>HYPERLINK("#'5-4-6'!A1","5-4-6")</f>
        <v>5-4-6</v>
      </c>
      <c r="C70" s="1" t="s">
        <v>250</v>
      </c>
      <c r="D70" s="1" t="s">
        <v>280</v>
      </c>
      <c r="E70" s="1" t="s">
        <v>325</v>
      </c>
      <c r="F70" s="27" t="s">
        <v>369</v>
      </c>
      <c r="G70" s="27" t="s">
        <v>353</v>
      </c>
      <c r="H70" s="1" t="s">
        <v>73</v>
      </c>
    </row>
    <row r="71" spans="1:8" ht="15" customHeight="1">
      <c r="A71" s="27">
        <v>70</v>
      </c>
      <c r="B71" s="29" t="str">
        <f>HYPERLINK("#'5-4-7'!A1","5-4-7")</f>
        <v>5-4-7</v>
      </c>
      <c r="C71" s="1" t="s">
        <v>250</v>
      </c>
      <c r="D71" s="1" t="s">
        <v>280</v>
      </c>
      <c r="E71" s="1" t="s">
        <v>326</v>
      </c>
      <c r="F71" s="27" t="s">
        <v>370</v>
      </c>
      <c r="G71" s="27" t="s">
        <v>353</v>
      </c>
      <c r="H71" s="1" t="s">
        <v>73</v>
      </c>
    </row>
    <row r="72" spans="1:8" ht="15" customHeight="1">
      <c r="A72" s="27">
        <v>71</v>
      </c>
      <c r="B72" s="29" t="str">
        <f>HYPERLINK("#'5-5-1'!A1","5-5-1")</f>
        <v>5-5-1</v>
      </c>
      <c r="C72" s="1" t="s">
        <v>250</v>
      </c>
      <c r="D72" s="1" t="s">
        <v>281</v>
      </c>
      <c r="E72" s="1" t="s">
        <v>333</v>
      </c>
      <c r="F72" s="27" t="s">
        <v>346</v>
      </c>
      <c r="G72" s="27" t="s">
        <v>354</v>
      </c>
      <c r="H72" s="1" t="s">
        <v>380</v>
      </c>
    </row>
    <row r="73" spans="1:8" ht="15" customHeight="1">
      <c r="A73" s="27">
        <v>72</v>
      </c>
      <c r="B73" s="29" t="str">
        <f>HYPERLINK("#'5-5-2'!A1","5-5-2")</f>
        <v>5-5-2</v>
      </c>
      <c r="C73" s="1" t="s">
        <v>250</v>
      </c>
      <c r="D73" s="1" t="s">
        <v>281</v>
      </c>
      <c r="E73" s="1" t="s">
        <v>334</v>
      </c>
      <c r="F73" s="27" t="s">
        <v>371</v>
      </c>
      <c r="G73" s="27" t="s">
        <v>354</v>
      </c>
      <c r="H73" s="1" t="s">
        <v>380</v>
      </c>
    </row>
    <row r="74" spans="1:8" ht="15" customHeight="1">
      <c r="A74" s="27">
        <v>73</v>
      </c>
      <c r="B74" s="29" t="str">
        <f>HYPERLINK("#'5-5-3'!A1","5-5-3")</f>
        <v>5-5-3</v>
      </c>
      <c r="C74" s="1" t="s">
        <v>250</v>
      </c>
      <c r="D74" s="1" t="s">
        <v>281</v>
      </c>
      <c r="E74" s="1" t="s">
        <v>335</v>
      </c>
      <c r="F74" s="27" t="s">
        <v>372</v>
      </c>
      <c r="G74" s="27" t="s">
        <v>354</v>
      </c>
      <c r="H74" s="1" t="s">
        <v>380</v>
      </c>
    </row>
    <row r="75" spans="1:8" ht="15" customHeight="1">
      <c r="A75" s="27">
        <v>74</v>
      </c>
      <c r="B75" s="29" t="str">
        <f>HYPERLINK("#'6-1-1'!A1","6-1-1")</f>
        <v>6-1-1</v>
      </c>
      <c r="C75" s="1" t="s">
        <v>256</v>
      </c>
      <c r="D75" s="1" t="s">
        <v>282</v>
      </c>
      <c r="E75" s="1" t="s">
        <v>336</v>
      </c>
      <c r="F75" s="27" t="s">
        <v>361</v>
      </c>
      <c r="G75" s="27" t="s">
        <v>355</v>
      </c>
      <c r="H75" s="1" t="s">
        <v>257</v>
      </c>
    </row>
    <row r="76" spans="1:8" ht="15" customHeight="1">
      <c r="A76" s="27">
        <v>75</v>
      </c>
      <c r="B76" s="29" t="str">
        <f>HYPERLINK("#'6-1-2'!A1","6-1-2")</f>
        <v>6-1-2</v>
      </c>
      <c r="C76" s="1" t="s">
        <v>256</v>
      </c>
      <c r="D76" s="1" t="s">
        <v>282</v>
      </c>
      <c r="E76" s="1" t="s">
        <v>337</v>
      </c>
      <c r="F76" s="27" t="s">
        <v>362</v>
      </c>
      <c r="G76" s="27" t="s">
        <v>355</v>
      </c>
      <c r="H76" s="1" t="s">
        <v>257</v>
      </c>
    </row>
    <row r="77" spans="1:8" ht="15" customHeight="1">
      <c r="A77" s="27">
        <v>76</v>
      </c>
      <c r="B77" s="29" t="str">
        <f>HYPERLINK("#'6-1-3'!A1","6-1-3")</f>
        <v>6-1-3</v>
      </c>
      <c r="C77" s="1" t="s">
        <v>256</v>
      </c>
      <c r="D77" s="1" t="s">
        <v>282</v>
      </c>
      <c r="E77" s="1" t="s">
        <v>338</v>
      </c>
      <c r="F77" s="27" t="s">
        <v>348</v>
      </c>
      <c r="G77" s="27" t="s">
        <v>355</v>
      </c>
      <c r="H77" s="1" t="s">
        <v>257</v>
      </c>
    </row>
    <row r="78" spans="1:8" ht="15" customHeight="1">
      <c r="A78" s="27">
        <v>77</v>
      </c>
      <c r="B78" s="29" t="str">
        <f>HYPERLINK("#'6-2-1'!A1","6-2-1")</f>
        <v>6-2-1</v>
      </c>
      <c r="C78" s="1" t="s">
        <v>256</v>
      </c>
      <c r="D78" s="1" t="s">
        <v>283</v>
      </c>
      <c r="E78" s="1" t="s">
        <v>305</v>
      </c>
      <c r="F78" s="27" t="s">
        <v>358</v>
      </c>
      <c r="G78" s="27" t="s">
        <v>347</v>
      </c>
      <c r="H78" s="1" t="s">
        <v>376</v>
      </c>
    </row>
    <row r="79" spans="1:8" ht="15" customHeight="1">
      <c r="A79" s="27">
        <v>78</v>
      </c>
      <c r="B79" s="29" t="str">
        <f>HYPERLINK("#'6-2-2'!A1","6-2-2")</f>
        <v>6-2-2</v>
      </c>
      <c r="C79" s="1" t="s">
        <v>256</v>
      </c>
      <c r="D79" s="1" t="s">
        <v>283</v>
      </c>
      <c r="E79" s="1" t="s">
        <v>299</v>
      </c>
      <c r="F79" s="27" t="s">
        <v>349</v>
      </c>
      <c r="G79" s="27" t="s">
        <v>347</v>
      </c>
      <c r="H79" s="1" t="s">
        <v>376</v>
      </c>
    </row>
    <row r="80" spans="1:8" ht="15" customHeight="1">
      <c r="A80" s="27">
        <v>79</v>
      </c>
      <c r="B80" s="29" t="str">
        <f>HYPERLINK("#'6-2-3'!A1","6-2-3")</f>
        <v>6-2-3</v>
      </c>
      <c r="C80" s="1" t="s">
        <v>256</v>
      </c>
      <c r="D80" s="1" t="s">
        <v>283</v>
      </c>
      <c r="E80" s="1" t="s">
        <v>306</v>
      </c>
      <c r="F80" s="27" t="s">
        <v>359</v>
      </c>
      <c r="G80" s="27" t="s">
        <v>347</v>
      </c>
      <c r="H80" s="1" t="s">
        <v>376</v>
      </c>
    </row>
    <row r="81" spans="1:5" ht="15" customHeight="1">
      <c r="A81" s="27">
        <v>80</v>
      </c>
      <c r="B81" s="29" t="str">
        <f>HYPERLINK("#'（参考）H28.10.1'!A1","（参考）H28.10.1")</f>
        <v>（参考）H28.10.1</v>
      </c>
      <c r="C81" s="26" t="s">
        <v>462</v>
      </c>
      <c r="D81" s="26"/>
      <c r="E81" s="26"/>
    </row>
    <row r="82" spans="1:5" ht="15" customHeight="1">
      <c r="B82" s="28"/>
      <c r="D82" s="26"/>
      <c r="E82" s="26"/>
    </row>
    <row r="83" spans="1:5" ht="15" customHeight="1">
      <c r="B83" s="28"/>
      <c r="C83" s="26"/>
      <c r="D83" s="26"/>
      <c r="E83" s="26"/>
    </row>
  </sheetData>
  <autoFilter ref="A1:G81"/>
  <phoneticPr fontId="3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17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1</v>
      </c>
      <c r="C10" s="94" t="s">
        <v>102</v>
      </c>
      <c r="D10" s="34">
        <v>276</v>
      </c>
      <c r="E10" s="35">
        <v>223</v>
      </c>
      <c r="F10" s="36">
        <v>153</v>
      </c>
      <c r="G10" s="36">
        <v>63</v>
      </c>
      <c r="H10" s="36">
        <v>144</v>
      </c>
      <c r="I10" s="36">
        <v>145</v>
      </c>
      <c r="J10" s="36">
        <v>177</v>
      </c>
      <c r="K10" s="36">
        <v>93</v>
      </c>
      <c r="L10" s="36">
        <v>101</v>
      </c>
      <c r="M10" s="36">
        <v>102</v>
      </c>
      <c r="N10" s="36">
        <v>9</v>
      </c>
      <c r="O10" s="36">
        <v>5</v>
      </c>
    </row>
    <row r="11" spans="1:15" ht="15.95" customHeight="1">
      <c r="B11" s="96"/>
      <c r="C11" s="89"/>
      <c r="D11" s="17">
        <v>1</v>
      </c>
      <c r="E11" s="18">
        <v>0.80797101449275366</v>
      </c>
      <c r="F11" s="19">
        <v>0.55434782608695654</v>
      </c>
      <c r="G11" s="19">
        <v>0.22826086956521738</v>
      </c>
      <c r="H11" s="19">
        <v>0.52173913043478259</v>
      </c>
      <c r="I11" s="19">
        <v>0.52536231884057971</v>
      </c>
      <c r="J11" s="19">
        <v>0.64130434782608692</v>
      </c>
      <c r="K11" s="19">
        <v>0.33695652173913043</v>
      </c>
      <c r="L11" s="19">
        <v>0.36594202898550726</v>
      </c>
      <c r="M11" s="19">
        <v>0.36956521739130432</v>
      </c>
      <c r="N11" s="19">
        <v>3.2608695652173912E-2</v>
      </c>
      <c r="O11" s="19">
        <v>1.8115942028985508E-2</v>
      </c>
    </row>
    <row r="12" spans="1:15" ht="15.95" customHeight="1">
      <c r="B12" s="96"/>
      <c r="C12" s="88" t="s">
        <v>103</v>
      </c>
      <c r="D12" s="20">
        <v>357</v>
      </c>
      <c r="E12" s="21">
        <v>277</v>
      </c>
      <c r="F12" s="22">
        <v>208</v>
      </c>
      <c r="G12" s="22">
        <v>93</v>
      </c>
      <c r="H12" s="22">
        <v>183</v>
      </c>
      <c r="I12" s="22">
        <v>187</v>
      </c>
      <c r="J12" s="22">
        <v>228</v>
      </c>
      <c r="K12" s="22">
        <v>113</v>
      </c>
      <c r="L12" s="22">
        <v>149</v>
      </c>
      <c r="M12" s="22">
        <v>134</v>
      </c>
      <c r="N12" s="22">
        <v>11</v>
      </c>
      <c r="O12" s="22">
        <v>12</v>
      </c>
    </row>
    <row r="13" spans="1:15" ht="15.95" customHeight="1">
      <c r="B13" s="96"/>
      <c r="C13" s="89"/>
      <c r="D13" s="23">
        <v>1</v>
      </c>
      <c r="E13" s="18">
        <v>0.77591036414565828</v>
      </c>
      <c r="F13" s="19">
        <v>0.58263305322128855</v>
      </c>
      <c r="G13" s="19">
        <v>0.26050420168067229</v>
      </c>
      <c r="H13" s="19">
        <v>0.51260504201680668</v>
      </c>
      <c r="I13" s="19">
        <v>0.52380952380952384</v>
      </c>
      <c r="J13" s="19">
        <v>0.6386554621848739</v>
      </c>
      <c r="K13" s="19">
        <v>0.31652661064425769</v>
      </c>
      <c r="L13" s="19">
        <v>0.4173669467787115</v>
      </c>
      <c r="M13" s="19">
        <v>0.37535014005602241</v>
      </c>
      <c r="N13" s="19">
        <v>3.081232492997199E-2</v>
      </c>
      <c r="O13" s="19">
        <v>3.3613445378151259E-2</v>
      </c>
    </row>
    <row r="14" spans="1:15" ht="15.95" customHeight="1">
      <c r="B14" s="96"/>
      <c r="C14" s="88" t="s">
        <v>92</v>
      </c>
      <c r="D14" s="20">
        <v>346</v>
      </c>
      <c r="E14" s="21">
        <v>277</v>
      </c>
      <c r="F14" s="22">
        <v>203</v>
      </c>
      <c r="G14" s="22">
        <v>77</v>
      </c>
      <c r="H14" s="22">
        <v>188</v>
      </c>
      <c r="I14" s="22">
        <v>187</v>
      </c>
      <c r="J14" s="22">
        <v>247</v>
      </c>
      <c r="K14" s="22">
        <v>109</v>
      </c>
      <c r="L14" s="22">
        <v>136</v>
      </c>
      <c r="M14" s="22">
        <v>128</v>
      </c>
      <c r="N14" s="22">
        <v>7</v>
      </c>
      <c r="O14" s="22">
        <v>9</v>
      </c>
    </row>
    <row r="15" spans="1:15" ht="15.95" customHeight="1">
      <c r="B15" s="96"/>
      <c r="C15" s="89"/>
      <c r="D15" s="23">
        <v>1</v>
      </c>
      <c r="E15" s="18">
        <v>0.80057803468208089</v>
      </c>
      <c r="F15" s="19">
        <v>0.58670520231213874</v>
      </c>
      <c r="G15" s="19">
        <v>0.22254335260115607</v>
      </c>
      <c r="H15" s="19">
        <v>0.54335260115606931</v>
      </c>
      <c r="I15" s="19">
        <v>0.54046242774566478</v>
      </c>
      <c r="J15" s="19">
        <v>0.71387283236994215</v>
      </c>
      <c r="K15" s="19">
        <v>0.31502890173410403</v>
      </c>
      <c r="L15" s="19">
        <v>0.39306358381502893</v>
      </c>
      <c r="M15" s="19">
        <v>0.36994219653179189</v>
      </c>
      <c r="N15" s="19">
        <v>2.023121387283237E-2</v>
      </c>
      <c r="O15" s="19">
        <v>2.6011560693641619E-2</v>
      </c>
    </row>
    <row r="16" spans="1:15" ht="15.95" customHeight="1">
      <c r="B16" s="96"/>
      <c r="C16" s="88" t="s">
        <v>104</v>
      </c>
      <c r="D16" s="20">
        <v>1242</v>
      </c>
      <c r="E16" s="21">
        <v>1041</v>
      </c>
      <c r="F16" s="22">
        <v>740</v>
      </c>
      <c r="G16" s="22">
        <v>326</v>
      </c>
      <c r="H16" s="22">
        <v>683</v>
      </c>
      <c r="I16" s="22">
        <v>789</v>
      </c>
      <c r="J16" s="22">
        <v>898</v>
      </c>
      <c r="K16" s="22">
        <v>393</v>
      </c>
      <c r="L16" s="22">
        <v>529</v>
      </c>
      <c r="M16" s="22">
        <v>539</v>
      </c>
      <c r="N16" s="22">
        <v>14</v>
      </c>
      <c r="O16" s="22">
        <v>13</v>
      </c>
    </row>
    <row r="17" spans="1:15" ht="15.95" customHeight="1">
      <c r="B17" s="96"/>
      <c r="C17" s="89"/>
      <c r="D17" s="23">
        <v>1</v>
      </c>
      <c r="E17" s="18">
        <v>0.83816425120772942</v>
      </c>
      <c r="F17" s="19">
        <v>0.59581320450885666</v>
      </c>
      <c r="G17" s="19">
        <v>0.26247987117552335</v>
      </c>
      <c r="H17" s="19">
        <v>0.5499194847020934</v>
      </c>
      <c r="I17" s="19">
        <v>0.63526570048309183</v>
      </c>
      <c r="J17" s="19">
        <v>0.72302737520128824</v>
      </c>
      <c r="K17" s="19">
        <v>0.31642512077294688</v>
      </c>
      <c r="L17" s="19">
        <v>0.42592592592592593</v>
      </c>
      <c r="M17" s="19">
        <v>0.43397745571658614</v>
      </c>
      <c r="N17" s="19">
        <v>1.1272141706924315E-2</v>
      </c>
      <c r="O17" s="19">
        <v>1.0466988727858293E-2</v>
      </c>
    </row>
    <row r="18" spans="1:15" ht="15.95" customHeight="1">
      <c r="B18" s="96"/>
      <c r="C18" s="88" t="s">
        <v>105</v>
      </c>
      <c r="D18" s="20">
        <v>2553</v>
      </c>
      <c r="E18" s="21">
        <v>2062</v>
      </c>
      <c r="F18" s="22">
        <v>1490</v>
      </c>
      <c r="G18" s="22">
        <v>592</v>
      </c>
      <c r="H18" s="22">
        <v>1348</v>
      </c>
      <c r="I18" s="22">
        <v>1490</v>
      </c>
      <c r="J18" s="22">
        <v>1646</v>
      </c>
      <c r="K18" s="22">
        <v>485</v>
      </c>
      <c r="L18" s="22">
        <v>964</v>
      </c>
      <c r="M18" s="22">
        <v>936</v>
      </c>
      <c r="N18" s="22">
        <v>48</v>
      </c>
      <c r="O18" s="22">
        <v>44</v>
      </c>
    </row>
    <row r="19" spans="1:15" ht="15.95" customHeight="1">
      <c r="B19" s="96"/>
      <c r="C19" s="89"/>
      <c r="D19" s="23">
        <v>1</v>
      </c>
      <c r="E19" s="18">
        <v>0.80767724245985117</v>
      </c>
      <c r="F19" s="19">
        <v>0.58362710536623585</v>
      </c>
      <c r="G19" s="19">
        <v>0.2318840579710145</v>
      </c>
      <c r="H19" s="19">
        <v>0.52800626713670196</v>
      </c>
      <c r="I19" s="19">
        <v>0.58362710536623585</v>
      </c>
      <c r="J19" s="19">
        <v>0.64473168820994908</v>
      </c>
      <c r="K19" s="19">
        <v>0.18997258127692909</v>
      </c>
      <c r="L19" s="19">
        <v>0.37759498629063848</v>
      </c>
      <c r="M19" s="19">
        <v>0.36662749706227965</v>
      </c>
      <c r="N19" s="19">
        <v>1.8801410105757931E-2</v>
      </c>
      <c r="O19" s="19">
        <v>1.7234625930278104E-2</v>
      </c>
    </row>
    <row r="20" spans="1:15" ht="15.95" customHeight="1">
      <c r="B20" s="96"/>
      <c r="C20" s="88" t="s">
        <v>106</v>
      </c>
      <c r="D20" s="20">
        <v>10913</v>
      </c>
      <c r="E20" s="21">
        <v>7743</v>
      </c>
      <c r="F20" s="22">
        <v>4624</v>
      </c>
      <c r="G20" s="22">
        <v>1317</v>
      </c>
      <c r="H20" s="22">
        <v>5014</v>
      </c>
      <c r="I20" s="22">
        <v>4480</v>
      </c>
      <c r="J20" s="22">
        <v>4861</v>
      </c>
      <c r="K20" s="22">
        <v>687</v>
      </c>
      <c r="L20" s="22">
        <v>2134</v>
      </c>
      <c r="M20" s="22">
        <v>2282</v>
      </c>
      <c r="N20" s="22">
        <v>1003</v>
      </c>
      <c r="O20" s="22">
        <v>334</v>
      </c>
    </row>
    <row r="21" spans="1:15" ht="15.95" customHeight="1">
      <c r="B21" s="96"/>
      <c r="C21" s="98"/>
      <c r="D21" s="17">
        <v>1</v>
      </c>
      <c r="E21" s="32">
        <v>0.70952075506276913</v>
      </c>
      <c r="F21" s="33">
        <v>0.42371483551727296</v>
      </c>
      <c r="G21" s="33">
        <v>0.12068175570420599</v>
      </c>
      <c r="H21" s="33">
        <v>0.45945202968936133</v>
      </c>
      <c r="I21" s="33">
        <v>0.41051956382296345</v>
      </c>
      <c r="J21" s="33">
        <v>0.44543205351415743</v>
      </c>
      <c r="K21" s="33">
        <v>6.2952442041601761E-2</v>
      </c>
      <c r="L21" s="33">
        <v>0.19554659580317052</v>
      </c>
      <c r="M21" s="33">
        <v>0.20910840282232201</v>
      </c>
      <c r="N21" s="33">
        <v>9.1908732704114357E-2</v>
      </c>
      <c r="O21" s="33">
        <v>3.0605699624301291E-2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6318" priority="90" rank="1"/>
  </conditionalFormatting>
  <conditionalFormatting sqref="E11:O11">
    <cfRule type="top10" dxfId="6317" priority="89" rank="1"/>
  </conditionalFormatting>
  <conditionalFormatting sqref="E13:O13">
    <cfRule type="top10" dxfId="6316" priority="88" rank="1"/>
  </conditionalFormatting>
  <conditionalFormatting sqref="E15:O15">
    <cfRule type="top10" dxfId="6315" priority="87" rank="1"/>
  </conditionalFormatting>
  <conditionalFormatting sqref="E17:O17">
    <cfRule type="top10" dxfId="6314" priority="86" rank="1"/>
  </conditionalFormatting>
  <conditionalFormatting sqref="E19:O19">
    <cfRule type="top10" dxfId="6313" priority="85" rank="1"/>
  </conditionalFormatting>
  <conditionalFormatting sqref="E21:O21">
    <cfRule type="top10" dxfId="6312" priority="84" rank="1"/>
  </conditionalFormatting>
  <conditionalFormatting sqref="E23:O23">
    <cfRule type="top10" dxfId="6311" priority="82" rank="1"/>
  </conditionalFormatting>
  <conditionalFormatting sqref="E25:O25">
    <cfRule type="top10" dxfId="6310" priority="81" rank="1"/>
  </conditionalFormatting>
  <conditionalFormatting sqref="E27:O27">
    <cfRule type="top10" dxfId="6309" priority="80" rank="1"/>
  </conditionalFormatting>
  <conditionalFormatting sqref="E29:O29">
    <cfRule type="top10" dxfId="6308" priority="79" rank="1"/>
  </conditionalFormatting>
  <conditionalFormatting sqref="E31:O31">
    <cfRule type="top10" dxfId="6307" priority="78" rank="1"/>
  </conditionalFormatting>
  <conditionalFormatting sqref="E33:O33">
    <cfRule type="top10" dxfId="6306" priority="77" rank="1"/>
  </conditionalFormatting>
  <conditionalFormatting sqref="E35:O35">
    <cfRule type="top10" dxfId="6305" priority="76" rank="1"/>
  </conditionalFormatting>
  <conditionalFormatting sqref="E37:O37">
    <cfRule type="top10" dxfId="6304" priority="75" rank="1"/>
  </conditionalFormatting>
  <conditionalFormatting sqref="E39:O39">
    <cfRule type="top10" dxfId="6303" priority="74" rank="1"/>
  </conditionalFormatting>
  <conditionalFormatting sqref="E41:O41">
    <cfRule type="top10" dxfId="6302" priority="73" rank="1"/>
  </conditionalFormatting>
  <conditionalFormatting sqref="E43:O43">
    <cfRule type="top10" dxfId="6301" priority="72" rank="1"/>
  </conditionalFormatting>
  <conditionalFormatting sqref="E45:O45">
    <cfRule type="top10" dxfId="6300" priority="71" rank="1"/>
  </conditionalFormatting>
  <conditionalFormatting sqref="E47:O47">
    <cfRule type="top10" dxfId="6299" priority="70" rank="1"/>
  </conditionalFormatting>
  <conditionalFormatting sqref="E49:O49">
    <cfRule type="top10" dxfId="6298" priority="69" rank="1"/>
  </conditionalFormatting>
  <conditionalFormatting sqref="E51:O51">
    <cfRule type="top10" dxfId="6297" priority="68" rank="1"/>
  </conditionalFormatting>
  <conditionalFormatting sqref="E53:O53">
    <cfRule type="top10" dxfId="6296" priority="67" rank="1"/>
  </conditionalFormatting>
  <conditionalFormatting sqref="E55:O55">
    <cfRule type="top10" dxfId="6295" priority="66" rank="1"/>
  </conditionalFormatting>
  <conditionalFormatting sqref="E57:O57">
    <cfRule type="top10" dxfId="6294" priority="65" rank="1"/>
  </conditionalFormatting>
  <conditionalFormatting sqref="E59:O59">
    <cfRule type="top10" dxfId="6293" priority="64" rank="1"/>
  </conditionalFormatting>
  <conditionalFormatting sqref="E61:O61">
    <cfRule type="top10" dxfId="6292" priority="63" rank="1"/>
  </conditionalFormatting>
  <conditionalFormatting sqref="E63:O63">
    <cfRule type="top10" dxfId="6291" priority="62" rank="1"/>
  </conditionalFormatting>
  <conditionalFormatting sqref="E65:O65">
    <cfRule type="top10" dxfId="6290" priority="61" rank="1"/>
  </conditionalFormatting>
  <conditionalFormatting sqref="E67:O67">
    <cfRule type="top10" dxfId="6289" priority="60" rank="1"/>
  </conditionalFormatting>
  <conditionalFormatting sqref="E69:O69">
    <cfRule type="top10" dxfId="6288" priority="59" rank="1"/>
  </conditionalFormatting>
  <conditionalFormatting sqref="E71:O71">
    <cfRule type="top10" dxfId="6287" priority="58" rank="1"/>
  </conditionalFormatting>
  <conditionalFormatting sqref="E73:O73">
    <cfRule type="top10" dxfId="6286" priority="57" rank="1"/>
  </conditionalFormatting>
  <conditionalFormatting sqref="E75:O75">
    <cfRule type="top10" dxfId="6285" priority="56" rank="1"/>
  </conditionalFormatting>
  <conditionalFormatting sqref="E77:O77">
    <cfRule type="top10" dxfId="6284" priority="55" rank="1"/>
  </conditionalFormatting>
  <conditionalFormatting sqref="E79:O79">
    <cfRule type="top10" dxfId="6283" priority="54" rank="1"/>
  </conditionalFormatting>
  <conditionalFormatting sqref="E81:O81">
    <cfRule type="top10" dxfId="6282" priority="53" rank="1"/>
  </conditionalFormatting>
  <conditionalFormatting sqref="E83:O83">
    <cfRule type="top10" dxfId="6281" priority="52" rank="1"/>
  </conditionalFormatting>
  <conditionalFormatting sqref="E85:O85">
    <cfRule type="top10" dxfId="6280" priority="51" rank="1"/>
  </conditionalFormatting>
  <conditionalFormatting sqref="E87:O87">
    <cfRule type="top10" dxfId="6279" priority="50" rank="1"/>
  </conditionalFormatting>
  <conditionalFormatting sqref="E89:O89">
    <cfRule type="top10" dxfId="6278" priority="49" rank="1"/>
  </conditionalFormatting>
  <conditionalFormatting sqref="E91:O91">
    <cfRule type="top10" dxfId="6277" priority="48" rank="1"/>
  </conditionalFormatting>
  <conditionalFormatting sqref="E93:O93">
    <cfRule type="top10" dxfId="6276" priority="47" rank="1"/>
  </conditionalFormatting>
  <conditionalFormatting sqref="E95:O95">
    <cfRule type="top10" dxfId="6275" priority="46" rank="1"/>
  </conditionalFormatting>
  <conditionalFormatting sqref="E97:O97">
    <cfRule type="top10" dxfId="6274" priority="45" rank="1"/>
  </conditionalFormatting>
  <conditionalFormatting sqref="E99:O99">
    <cfRule type="top10" dxfId="6273" priority="44" rank="1"/>
  </conditionalFormatting>
  <conditionalFormatting sqref="E101:O101">
    <cfRule type="top10" dxfId="6272" priority="43" rank="1"/>
  </conditionalFormatting>
  <conditionalFormatting sqref="E103:O103">
    <cfRule type="top10" dxfId="6271" priority="42" rank="1"/>
  </conditionalFormatting>
  <conditionalFormatting sqref="E105:O105">
    <cfRule type="top10" dxfId="6270" priority="41" rank="1"/>
  </conditionalFormatting>
  <conditionalFormatting sqref="E107:O107">
    <cfRule type="top10" dxfId="6269" priority="40" rank="1"/>
  </conditionalFormatting>
  <conditionalFormatting sqref="E109:O109">
    <cfRule type="top10" dxfId="6268" priority="39" rank="1"/>
  </conditionalFormatting>
  <conditionalFormatting sqref="E111:O111">
    <cfRule type="top10" dxfId="6267" priority="38" rank="1"/>
  </conditionalFormatting>
  <conditionalFormatting sqref="E113:O113">
    <cfRule type="top10" dxfId="6266" priority="37" rank="1"/>
  </conditionalFormatting>
  <conditionalFormatting sqref="E115:O115">
    <cfRule type="top10" dxfId="6265" priority="36" rank="1"/>
  </conditionalFormatting>
  <conditionalFormatting sqref="E117:O117">
    <cfRule type="top10" dxfId="6264" priority="35" rank="1"/>
  </conditionalFormatting>
  <conditionalFormatting sqref="E119:O119">
    <cfRule type="top10" dxfId="6263" priority="34" rank="1"/>
  </conditionalFormatting>
  <conditionalFormatting sqref="E121:O121">
    <cfRule type="top10" dxfId="6262" priority="33" rank="1"/>
  </conditionalFormatting>
  <conditionalFormatting sqref="E123:O123">
    <cfRule type="top10" dxfId="6261" priority="32" rank="1"/>
  </conditionalFormatting>
  <conditionalFormatting sqref="E125:O125">
    <cfRule type="top10" dxfId="6260" priority="31" rank="1"/>
  </conditionalFormatting>
  <conditionalFormatting sqref="E127:O127">
    <cfRule type="top10" dxfId="6259" priority="30" rank="1"/>
  </conditionalFormatting>
  <conditionalFormatting sqref="E129:O129">
    <cfRule type="top10" dxfId="6258" priority="29" rank="1"/>
  </conditionalFormatting>
  <conditionalFormatting sqref="E131:O131">
    <cfRule type="top10" dxfId="6257" priority="28" rank="1"/>
  </conditionalFormatting>
  <conditionalFormatting sqref="E133:O133">
    <cfRule type="top10" dxfId="6256" priority="27" rank="1"/>
  </conditionalFormatting>
  <conditionalFormatting sqref="E135:O135">
    <cfRule type="top10" dxfId="6255" priority="26" rank="1"/>
  </conditionalFormatting>
  <conditionalFormatting sqref="E137:O137">
    <cfRule type="top10" dxfId="6254" priority="25" rank="1"/>
  </conditionalFormatting>
  <conditionalFormatting sqref="E139:O139">
    <cfRule type="top10" dxfId="6253" priority="24" rank="1"/>
  </conditionalFormatting>
  <conditionalFormatting sqref="E141:O141">
    <cfRule type="top10" dxfId="6252" priority="23" rank="1"/>
  </conditionalFormatting>
  <conditionalFormatting sqref="E143:O143">
    <cfRule type="top10" dxfId="6251" priority="22" rank="1"/>
  </conditionalFormatting>
  <conditionalFormatting sqref="E145:O145">
    <cfRule type="top10" dxfId="6250" priority="21" rank="1"/>
  </conditionalFormatting>
  <conditionalFormatting sqref="E147:O147">
    <cfRule type="top10" dxfId="6249" priority="20" rank="1"/>
  </conditionalFormatting>
  <conditionalFormatting sqref="E149:O149">
    <cfRule type="top10" dxfId="6248" priority="19" rank="1"/>
  </conditionalFormatting>
  <conditionalFormatting sqref="E151:O151">
    <cfRule type="top10" dxfId="6247" priority="18" rank="1"/>
  </conditionalFormatting>
  <conditionalFormatting sqref="E153:O153">
    <cfRule type="top10" dxfId="6246" priority="17" rank="1"/>
  </conditionalFormatting>
  <conditionalFormatting sqref="E155:O155">
    <cfRule type="top10" dxfId="6245" priority="16" rank="1"/>
  </conditionalFormatting>
  <conditionalFormatting sqref="E157:O157">
    <cfRule type="top10" dxfId="6244" priority="15" rank="1"/>
  </conditionalFormatting>
  <conditionalFormatting sqref="E159:O159">
    <cfRule type="top10" dxfId="6243" priority="14" rank="1"/>
  </conditionalFormatting>
  <conditionalFormatting sqref="E161:O161">
    <cfRule type="top10" dxfId="6242" priority="13" rank="1"/>
  </conditionalFormatting>
  <conditionalFormatting sqref="E163:O163">
    <cfRule type="top10" dxfId="6241" priority="12" rank="1"/>
  </conditionalFormatting>
  <conditionalFormatting sqref="E165:O165">
    <cfRule type="top10" dxfId="6240" priority="11" rank="1"/>
  </conditionalFormatting>
  <conditionalFormatting sqref="E167:O167">
    <cfRule type="top10" dxfId="6239" priority="10" rank="1"/>
  </conditionalFormatting>
  <conditionalFormatting sqref="E169:O169">
    <cfRule type="top10" dxfId="6238" priority="9" rank="1"/>
  </conditionalFormatting>
  <conditionalFormatting sqref="E171:O171">
    <cfRule type="top10" dxfId="6237" priority="8" rank="1"/>
  </conditionalFormatting>
  <conditionalFormatting sqref="E173:O173">
    <cfRule type="top10" dxfId="6236" priority="7" rank="1"/>
  </conditionalFormatting>
  <conditionalFormatting sqref="E175:O175">
    <cfRule type="top10" dxfId="6235" priority="6" rank="1"/>
  </conditionalFormatting>
  <conditionalFormatting sqref="E177:O177">
    <cfRule type="top10" dxfId="6234" priority="5" rank="1"/>
  </conditionalFormatting>
  <conditionalFormatting sqref="E179:O179">
    <cfRule type="top10" dxfId="6233" priority="4" rank="1"/>
  </conditionalFormatting>
  <conditionalFormatting sqref="E181:O181">
    <cfRule type="top10" dxfId="6232" priority="3" rank="1"/>
  </conditionalFormatting>
  <conditionalFormatting sqref="E183:O183">
    <cfRule type="top10" dxfId="6231" priority="2" rank="1"/>
  </conditionalFormatting>
  <conditionalFormatting sqref="E185:O185">
    <cfRule type="top10" dxfId="623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18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3</v>
      </c>
      <c r="C10" s="94" t="s">
        <v>102</v>
      </c>
      <c r="D10" s="34">
        <v>828</v>
      </c>
      <c r="E10" s="35">
        <v>640</v>
      </c>
      <c r="F10" s="36">
        <v>407</v>
      </c>
      <c r="G10" s="36">
        <v>147</v>
      </c>
      <c r="H10" s="36">
        <v>462</v>
      </c>
      <c r="I10" s="36">
        <v>459</v>
      </c>
      <c r="J10" s="36">
        <v>533</v>
      </c>
      <c r="K10" s="36">
        <v>129</v>
      </c>
      <c r="L10" s="36">
        <v>284</v>
      </c>
      <c r="M10" s="36">
        <v>272</v>
      </c>
      <c r="N10" s="36">
        <v>32</v>
      </c>
      <c r="O10" s="36">
        <v>21</v>
      </c>
    </row>
    <row r="11" spans="1:15" ht="15.95" customHeight="1">
      <c r="B11" s="96"/>
      <c r="C11" s="89"/>
      <c r="D11" s="17">
        <v>1</v>
      </c>
      <c r="E11" s="18">
        <v>0.77294685990338163</v>
      </c>
      <c r="F11" s="19">
        <v>0.49154589371980678</v>
      </c>
      <c r="G11" s="19">
        <v>0.17753623188405798</v>
      </c>
      <c r="H11" s="19">
        <v>0.55797101449275366</v>
      </c>
      <c r="I11" s="19">
        <v>0.55434782608695654</v>
      </c>
      <c r="J11" s="19">
        <v>0.643719806763285</v>
      </c>
      <c r="K11" s="19">
        <v>0.15579710144927536</v>
      </c>
      <c r="L11" s="19">
        <v>0.34299516908212563</v>
      </c>
      <c r="M11" s="19">
        <v>0.32850241545893721</v>
      </c>
      <c r="N11" s="19">
        <v>3.864734299516908E-2</v>
      </c>
      <c r="O11" s="19">
        <v>2.5362318840579712E-2</v>
      </c>
    </row>
    <row r="12" spans="1:15" ht="15.95" customHeight="1">
      <c r="B12" s="96"/>
      <c r="C12" s="88" t="s">
        <v>103</v>
      </c>
      <c r="D12" s="20">
        <v>1622</v>
      </c>
      <c r="E12" s="21">
        <v>1311</v>
      </c>
      <c r="F12" s="22">
        <v>824</v>
      </c>
      <c r="G12" s="22">
        <v>281</v>
      </c>
      <c r="H12" s="22">
        <v>954</v>
      </c>
      <c r="I12" s="22">
        <v>948</v>
      </c>
      <c r="J12" s="22">
        <v>1066</v>
      </c>
      <c r="K12" s="22">
        <v>274</v>
      </c>
      <c r="L12" s="22">
        <v>566</v>
      </c>
      <c r="M12" s="22">
        <v>560</v>
      </c>
      <c r="N12" s="22">
        <v>49</v>
      </c>
      <c r="O12" s="22">
        <v>31</v>
      </c>
    </row>
    <row r="13" spans="1:15" ht="15.95" customHeight="1">
      <c r="B13" s="96"/>
      <c r="C13" s="89"/>
      <c r="D13" s="23">
        <v>1</v>
      </c>
      <c r="E13" s="18">
        <v>0.80826140567200988</v>
      </c>
      <c r="F13" s="19">
        <v>0.50801479654747228</v>
      </c>
      <c r="G13" s="19">
        <v>0.17324290998766953</v>
      </c>
      <c r="H13" s="19">
        <v>0.58816276202219486</v>
      </c>
      <c r="I13" s="19">
        <v>0.58446362515413075</v>
      </c>
      <c r="J13" s="19">
        <v>0.657213316892725</v>
      </c>
      <c r="K13" s="19">
        <v>0.16892725030826142</v>
      </c>
      <c r="L13" s="19">
        <v>0.34895191122071517</v>
      </c>
      <c r="M13" s="19">
        <v>0.34525277435265106</v>
      </c>
      <c r="N13" s="19">
        <v>3.0209617755856968E-2</v>
      </c>
      <c r="O13" s="19">
        <v>1.9112207151664611E-2</v>
      </c>
    </row>
    <row r="14" spans="1:15" ht="15.95" customHeight="1">
      <c r="B14" s="96"/>
      <c r="C14" s="88" t="s">
        <v>92</v>
      </c>
      <c r="D14" s="20">
        <v>1061</v>
      </c>
      <c r="E14" s="21">
        <v>859</v>
      </c>
      <c r="F14" s="22">
        <v>544</v>
      </c>
      <c r="G14" s="22">
        <v>202</v>
      </c>
      <c r="H14" s="22">
        <v>594</v>
      </c>
      <c r="I14" s="22">
        <v>591</v>
      </c>
      <c r="J14" s="22">
        <v>698</v>
      </c>
      <c r="K14" s="22">
        <v>182</v>
      </c>
      <c r="L14" s="22">
        <v>371</v>
      </c>
      <c r="M14" s="22">
        <v>332</v>
      </c>
      <c r="N14" s="22">
        <v>24</v>
      </c>
      <c r="O14" s="22">
        <v>32</v>
      </c>
    </row>
    <row r="15" spans="1:15" ht="15.95" customHeight="1">
      <c r="B15" s="96"/>
      <c r="C15" s="89"/>
      <c r="D15" s="23">
        <v>1</v>
      </c>
      <c r="E15" s="18">
        <v>0.80961357210179075</v>
      </c>
      <c r="F15" s="19">
        <v>0.51272384542884075</v>
      </c>
      <c r="G15" s="19">
        <v>0.19038642789820923</v>
      </c>
      <c r="H15" s="19">
        <v>0.55984919886899154</v>
      </c>
      <c r="I15" s="19">
        <v>0.55702167766258248</v>
      </c>
      <c r="J15" s="19">
        <v>0.65786993402450522</v>
      </c>
      <c r="K15" s="19">
        <v>0.17153628652214892</v>
      </c>
      <c r="L15" s="19">
        <v>0.34967012252591895</v>
      </c>
      <c r="M15" s="19">
        <v>0.31291234684260133</v>
      </c>
      <c r="N15" s="19">
        <v>2.2620169651272386E-2</v>
      </c>
      <c r="O15" s="19">
        <v>3.0160226201696512E-2</v>
      </c>
    </row>
    <row r="16" spans="1:15" ht="15.95" customHeight="1">
      <c r="B16" s="96"/>
      <c r="C16" s="88" t="s">
        <v>104</v>
      </c>
      <c r="D16" s="20">
        <v>1336</v>
      </c>
      <c r="E16" s="21">
        <v>1094</v>
      </c>
      <c r="F16" s="22">
        <v>755</v>
      </c>
      <c r="G16" s="22">
        <v>289</v>
      </c>
      <c r="H16" s="22">
        <v>787</v>
      </c>
      <c r="I16" s="22">
        <v>773</v>
      </c>
      <c r="J16" s="22">
        <v>913</v>
      </c>
      <c r="K16" s="22">
        <v>224</v>
      </c>
      <c r="L16" s="22">
        <v>510</v>
      </c>
      <c r="M16" s="22">
        <v>482</v>
      </c>
      <c r="N16" s="22">
        <v>26</v>
      </c>
      <c r="O16" s="22">
        <v>22</v>
      </c>
    </row>
    <row r="17" spans="1:15" ht="15.95" customHeight="1">
      <c r="B17" s="96"/>
      <c r="C17" s="89"/>
      <c r="D17" s="23">
        <v>1</v>
      </c>
      <c r="E17" s="18">
        <v>0.81886227544910184</v>
      </c>
      <c r="F17" s="19">
        <v>0.56511976047904189</v>
      </c>
      <c r="G17" s="19">
        <v>0.21631736526946108</v>
      </c>
      <c r="H17" s="19">
        <v>0.5890718562874252</v>
      </c>
      <c r="I17" s="19">
        <v>0.57859281437125754</v>
      </c>
      <c r="J17" s="19">
        <v>0.68338323353293418</v>
      </c>
      <c r="K17" s="19">
        <v>0.16766467065868262</v>
      </c>
      <c r="L17" s="19">
        <v>0.38173652694610777</v>
      </c>
      <c r="M17" s="19">
        <v>0.36077844311377244</v>
      </c>
      <c r="N17" s="19">
        <v>1.9461077844311378E-2</v>
      </c>
      <c r="O17" s="19">
        <v>1.6467065868263474E-2</v>
      </c>
    </row>
    <row r="18" spans="1:15" ht="15.95" customHeight="1">
      <c r="B18" s="96"/>
      <c r="C18" s="88" t="s">
        <v>105</v>
      </c>
      <c r="D18" s="20">
        <v>1539</v>
      </c>
      <c r="E18" s="21">
        <v>1200</v>
      </c>
      <c r="F18" s="22">
        <v>891</v>
      </c>
      <c r="G18" s="22">
        <v>346</v>
      </c>
      <c r="H18" s="22">
        <v>802</v>
      </c>
      <c r="I18" s="22">
        <v>858</v>
      </c>
      <c r="J18" s="22">
        <v>988</v>
      </c>
      <c r="K18" s="22">
        <v>282</v>
      </c>
      <c r="L18" s="22">
        <v>571</v>
      </c>
      <c r="M18" s="22">
        <v>559</v>
      </c>
      <c r="N18" s="22">
        <v>35</v>
      </c>
      <c r="O18" s="22">
        <v>22</v>
      </c>
    </row>
    <row r="19" spans="1:15" ht="15.95" customHeight="1">
      <c r="B19" s="96"/>
      <c r="C19" s="89"/>
      <c r="D19" s="23">
        <v>1</v>
      </c>
      <c r="E19" s="18">
        <v>0.77972709551656916</v>
      </c>
      <c r="F19" s="19">
        <v>0.57894736842105265</v>
      </c>
      <c r="G19" s="19">
        <v>0.22482131254061077</v>
      </c>
      <c r="H19" s="19">
        <v>0.52111760883690705</v>
      </c>
      <c r="I19" s="19">
        <v>0.55750487329434695</v>
      </c>
      <c r="J19" s="19">
        <v>0.64197530864197527</v>
      </c>
      <c r="K19" s="19">
        <v>0.18323586744639375</v>
      </c>
      <c r="L19" s="19">
        <v>0.37102014294996749</v>
      </c>
      <c r="M19" s="19">
        <v>0.3632228719948018</v>
      </c>
      <c r="N19" s="19">
        <v>2.2742040285899934E-2</v>
      </c>
      <c r="O19" s="19">
        <v>1.4294996751137101E-2</v>
      </c>
    </row>
    <row r="20" spans="1:15" ht="15.95" customHeight="1">
      <c r="B20" s="96"/>
      <c r="C20" s="88" t="s">
        <v>106</v>
      </c>
      <c r="D20" s="20">
        <v>10285</v>
      </c>
      <c r="E20" s="21">
        <v>7272</v>
      </c>
      <c r="F20" s="22">
        <v>4404</v>
      </c>
      <c r="G20" s="22">
        <v>1303</v>
      </c>
      <c r="H20" s="22">
        <v>4550</v>
      </c>
      <c r="I20" s="22">
        <v>4150</v>
      </c>
      <c r="J20" s="22">
        <v>4505</v>
      </c>
      <c r="K20" s="22">
        <v>778</v>
      </c>
      <c r="L20" s="22">
        <v>1986</v>
      </c>
      <c r="M20" s="22">
        <v>2184</v>
      </c>
      <c r="N20" s="22">
        <v>946</v>
      </c>
      <c r="O20" s="22">
        <v>327</v>
      </c>
    </row>
    <row r="21" spans="1:15" ht="15.95" customHeight="1">
      <c r="B21" s="96"/>
      <c r="C21" s="98"/>
      <c r="D21" s="17">
        <v>1</v>
      </c>
      <c r="E21" s="32">
        <v>0.70704910063198834</v>
      </c>
      <c r="F21" s="33">
        <v>0.42819640252795332</v>
      </c>
      <c r="G21" s="33">
        <v>0.12668935342732135</v>
      </c>
      <c r="H21" s="33">
        <v>0.44239183276616434</v>
      </c>
      <c r="I21" s="33">
        <v>0.40350024307243559</v>
      </c>
      <c r="J21" s="33">
        <v>0.43801652892561982</v>
      </c>
      <c r="K21" s="33">
        <v>7.5644141954302385E-2</v>
      </c>
      <c r="L21" s="33">
        <v>0.19309674282936315</v>
      </c>
      <c r="M21" s="33">
        <v>0.21234807972775888</v>
      </c>
      <c r="N21" s="33">
        <v>9.197860962566845E-2</v>
      </c>
      <c r="O21" s="33">
        <v>3.1793874574623238E-2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6229" priority="90" rank="1"/>
  </conditionalFormatting>
  <conditionalFormatting sqref="E11:O11">
    <cfRule type="top10" dxfId="6228" priority="89" rank="1"/>
  </conditionalFormatting>
  <conditionalFormatting sqref="E13:O13">
    <cfRule type="top10" dxfId="6227" priority="88" rank="1"/>
  </conditionalFormatting>
  <conditionalFormatting sqref="E15:O15">
    <cfRule type="top10" dxfId="6226" priority="87" rank="1"/>
  </conditionalFormatting>
  <conditionalFormatting sqref="E17:O17">
    <cfRule type="top10" dxfId="6225" priority="86" rank="1"/>
  </conditionalFormatting>
  <conditionalFormatting sqref="E19:O19">
    <cfRule type="top10" dxfId="6224" priority="85" rank="1"/>
  </conditionalFormatting>
  <conditionalFormatting sqref="E21:O21">
    <cfRule type="top10" dxfId="6223" priority="84" rank="1"/>
  </conditionalFormatting>
  <conditionalFormatting sqref="E23:O23">
    <cfRule type="top10" dxfId="6222" priority="82" rank="1"/>
  </conditionalFormatting>
  <conditionalFormatting sqref="E25:O25">
    <cfRule type="top10" dxfId="6221" priority="81" rank="1"/>
  </conditionalFormatting>
  <conditionalFormatting sqref="E27:O27">
    <cfRule type="top10" dxfId="6220" priority="80" rank="1"/>
  </conditionalFormatting>
  <conditionalFormatting sqref="E29:O29">
    <cfRule type="top10" dxfId="6219" priority="79" rank="1"/>
  </conditionalFormatting>
  <conditionalFormatting sqref="E31:O31">
    <cfRule type="top10" dxfId="6218" priority="78" rank="1"/>
  </conditionalFormatting>
  <conditionalFormatting sqref="E33:O33">
    <cfRule type="top10" dxfId="6217" priority="77" rank="1"/>
  </conditionalFormatting>
  <conditionalFormatting sqref="E35:O35">
    <cfRule type="top10" dxfId="6216" priority="76" rank="1"/>
  </conditionalFormatting>
  <conditionalFormatting sqref="E37:O37">
    <cfRule type="top10" dxfId="6215" priority="75" rank="1"/>
  </conditionalFormatting>
  <conditionalFormatting sqref="E39:O39">
    <cfRule type="top10" dxfId="6214" priority="74" rank="1"/>
  </conditionalFormatting>
  <conditionalFormatting sqref="E41:O41">
    <cfRule type="top10" dxfId="6213" priority="73" rank="1"/>
  </conditionalFormatting>
  <conditionalFormatting sqref="E43:O43">
    <cfRule type="top10" dxfId="6212" priority="72" rank="1"/>
  </conditionalFormatting>
  <conditionalFormatting sqref="E45:O45">
    <cfRule type="top10" dxfId="6211" priority="71" rank="1"/>
  </conditionalFormatting>
  <conditionalFormatting sqref="E47:O47">
    <cfRule type="top10" dxfId="6210" priority="70" rank="1"/>
  </conditionalFormatting>
  <conditionalFormatting sqref="E49:O49">
    <cfRule type="top10" dxfId="6209" priority="69" rank="1"/>
  </conditionalFormatting>
  <conditionalFormatting sqref="E51:O51">
    <cfRule type="top10" dxfId="6208" priority="68" rank="1"/>
  </conditionalFormatting>
  <conditionalFormatting sqref="E53:O53">
    <cfRule type="top10" dxfId="6207" priority="67" rank="1"/>
  </conditionalFormatting>
  <conditionalFormatting sqref="E55:O55">
    <cfRule type="top10" dxfId="6206" priority="66" rank="1"/>
  </conditionalFormatting>
  <conditionalFormatting sqref="E57:O57">
    <cfRule type="top10" dxfId="6205" priority="65" rank="1"/>
  </conditionalFormatting>
  <conditionalFormatting sqref="E59:O59">
    <cfRule type="top10" dxfId="6204" priority="64" rank="1"/>
  </conditionalFormatting>
  <conditionalFormatting sqref="E61:O61">
    <cfRule type="top10" dxfId="6203" priority="63" rank="1"/>
  </conditionalFormatting>
  <conditionalFormatting sqref="E63:O63">
    <cfRule type="top10" dxfId="6202" priority="62" rank="1"/>
  </conditionalFormatting>
  <conditionalFormatting sqref="E65:O65">
    <cfRule type="top10" dxfId="6201" priority="61" rank="1"/>
  </conditionalFormatting>
  <conditionalFormatting sqref="E67:O67">
    <cfRule type="top10" dxfId="6200" priority="60" rank="1"/>
  </conditionalFormatting>
  <conditionalFormatting sqref="E69:O69">
    <cfRule type="top10" dxfId="6199" priority="59" rank="1"/>
  </conditionalFormatting>
  <conditionalFormatting sqref="E71:O71">
    <cfRule type="top10" dxfId="6198" priority="58" rank="1"/>
  </conditionalFormatting>
  <conditionalFormatting sqref="E73:O73">
    <cfRule type="top10" dxfId="6197" priority="57" rank="1"/>
  </conditionalFormatting>
  <conditionalFormatting sqref="E75:O75">
    <cfRule type="top10" dxfId="6196" priority="56" rank="1"/>
  </conditionalFormatting>
  <conditionalFormatting sqref="E77:O77">
    <cfRule type="top10" dxfId="6195" priority="55" rank="1"/>
  </conditionalFormatting>
  <conditionalFormatting sqref="E79:O79">
    <cfRule type="top10" dxfId="6194" priority="54" rank="1"/>
  </conditionalFormatting>
  <conditionalFormatting sqref="E81:O81">
    <cfRule type="top10" dxfId="6193" priority="53" rank="1"/>
  </conditionalFormatting>
  <conditionalFormatting sqref="E83:O83">
    <cfRule type="top10" dxfId="6192" priority="52" rank="1"/>
  </conditionalFormatting>
  <conditionalFormatting sqref="E85:O85">
    <cfRule type="top10" dxfId="6191" priority="51" rank="1"/>
  </conditionalFormatting>
  <conditionalFormatting sqref="E87:O87">
    <cfRule type="top10" dxfId="6190" priority="50" rank="1"/>
  </conditionalFormatting>
  <conditionalFormatting sqref="E89:O89">
    <cfRule type="top10" dxfId="6189" priority="49" rank="1"/>
  </conditionalFormatting>
  <conditionalFormatting sqref="E91:O91">
    <cfRule type="top10" dxfId="6188" priority="48" rank="1"/>
  </conditionalFormatting>
  <conditionalFormatting sqref="E93:O93">
    <cfRule type="top10" dxfId="6187" priority="47" rank="1"/>
  </conditionalFormatting>
  <conditionalFormatting sqref="E95:O95">
    <cfRule type="top10" dxfId="6186" priority="46" rank="1"/>
  </conditionalFormatting>
  <conditionalFormatting sqref="E97:O97">
    <cfRule type="top10" dxfId="6185" priority="45" rank="1"/>
  </conditionalFormatting>
  <conditionalFormatting sqref="E99:O99">
    <cfRule type="top10" dxfId="6184" priority="44" rank="1"/>
  </conditionalFormatting>
  <conditionalFormatting sqref="E101:O101">
    <cfRule type="top10" dxfId="6183" priority="43" rank="1"/>
  </conditionalFormatting>
  <conditionalFormatting sqref="E103:O103">
    <cfRule type="top10" dxfId="6182" priority="42" rank="1"/>
  </conditionalFormatting>
  <conditionalFormatting sqref="E105:O105">
    <cfRule type="top10" dxfId="6181" priority="41" rank="1"/>
  </conditionalFormatting>
  <conditionalFormatting sqref="E107:O107">
    <cfRule type="top10" dxfId="6180" priority="40" rank="1"/>
  </conditionalFormatting>
  <conditionalFormatting sqref="E109:O109">
    <cfRule type="top10" dxfId="6179" priority="39" rank="1"/>
  </conditionalFormatting>
  <conditionalFormatting sqref="E111:O111">
    <cfRule type="top10" dxfId="6178" priority="38" rank="1"/>
  </conditionalFormatting>
  <conditionalFormatting sqref="E113:O113">
    <cfRule type="top10" dxfId="6177" priority="37" rank="1"/>
  </conditionalFormatting>
  <conditionalFormatting sqref="E115:O115">
    <cfRule type="top10" dxfId="6176" priority="36" rank="1"/>
  </conditionalFormatting>
  <conditionalFormatting sqref="E117:O117">
    <cfRule type="top10" dxfId="6175" priority="35" rank="1"/>
  </conditionalFormatting>
  <conditionalFormatting sqref="E119:O119">
    <cfRule type="top10" dxfId="6174" priority="34" rank="1"/>
  </conditionalFormatting>
  <conditionalFormatting sqref="E121:O121">
    <cfRule type="top10" dxfId="6173" priority="33" rank="1"/>
  </conditionalFormatting>
  <conditionalFormatting sqref="E123:O123">
    <cfRule type="top10" dxfId="6172" priority="32" rank="1"/>
  </conditionalFormatting>
  <conditionalFormatting sqref="E125:O125">
    <cfRule type="top10" dxfId="6171" priority="31" rank="1"/>
  </conditionalFormatting>
  <conditionalFormatting sqref="E127:O127">
    <cfRule type="top10" dxfId="6170" priority="30" rank="1"/>
  </conditionalFormatting>
  <conditionalFormatting sqref="E129:O129">
    <cfRule type="top10" dxfId="6169" priority="29" rank="1"/>
  </conditionalFormatting>
  <conditionalFormatting sqref="E131:O131">
    <cfRule type="top10" dxfId="6168" priority="28" rank="1"/>
  </conditionalFormatting>
  <conditionalFormatting sqref="E133:O133">
    <cfRule type="top10" dxfId="6167" priority="27" rank="1"/>
  </conditionalFormatting>
  <conditionalFormatting sqref="E135:O135">
    <cfRule type="top10" dxfId="6166" priority="26" rank="1"/>
  </conditionalFormatting>
  <conditionalFormatting sqref="E137:O137">
    <cfRule type="top10" dxfId="6165" priority="25" rank="1"/>
  </conditionalFormatting>
  <conditionalFormatting sqref="E139:O139">
    <cfRule type="top10" dxfId="6164" priority="24" rank="1"/>
  </conditionalFormatting>
  <conditionalFormatting sqref="E141:O141">
    <cfRule type="top10" dxfId="6163" priority="23" rank="1"/>
  </conditionalFormatting>
  <conditionalFormatting sqref="E143:O143">
    <cfRule type="top10" dxfId="6162" priority="22" rank="1"/>
  </conditionalFormatting>
  <conditionalFormatting sqref="E145:O145">
    <cfRule type="top10" dxfId="6161" priority="21" rank="1"/>
  </conditionalFormatting>
  <conditionalFormatting sqref="E147:O147">
    <cfRule type="top10" dxfId="6160" priority="20" rank="1"/>
  </conditionalFormatting>
  <conditionalFormatting sqref="E149:O149">
    <cfRule type="top10" dxfId="6159" priority="19" rank="1"/>
  </conditionalFormatting>
  <conditionalFormatting sqref="E151:O151">
    <cfRule type="top10" dxfId="6158" priority="18" rank="1"/>
  </conditionalFormatting>
  <conditionalFormatting sqref="E153:O153">
    <cfRule type="top10" dxfId="6157" priority="17" rank="1"/>
  </conditionalFormatting>
  <conditionalFormatting sqref="E155:O155">
    <cfRule type="top10" dxfId="6156" priority="16" rank="1"/>
  </conditionalFormatting>
  <conditionalFormatting sqref="E157:O157">
    <cfRule type="top10" dxfId="6155" priority="15" rank="1"/>
  </conditionalFormatting>
  <conditionalFormatting sqref="E159:O159">
    <cfRule type="top10" dxfId="6154" priority="14" rank="1"/>
  </conditionalFormatting>
  <conditionalFormatting sqref="E161:O161">
    <cfRule type="top10" dxfId="6153" priority="13" rank="1"/>
  </conditionalFormatting>
  <conditionalFormatting sqref="E163:O163">
    <cfRule type="top10" dxfId="6152" priority="12" rank="1"/>
  </conditionalFormatting>
  <conditionalFormatting sqref="E165:O165">
    <cfRule type="top10" dxfId="6151" priority="11" rank="1"/>
  </conditionalFormatting>
  <conditionalFormatting sqref="E167:O167">
    <cfRule type="top10" dxfId="6150" priority="10" rank="1"/>
  </conditionalFormatting>
  <conditionalFormatting sqref="E169:O169">
    <cfRule type="top10" dxfId="6149" priority="9" rank="1"/>
  </conditionalFormatting>
  <conditionalFormatting sqref="E171:O171">
    <cfRule type="top10" dxfId="6148" priority="8" rank="1"/>
  </conditionalFormatting>
  <conditionalFormatting sqref="E173:O173">
    <cfRule type="top10" dxfId="6147" priority="7" rank="1"/>
  </conditionalFormatting>
  <conditionalFormatting sqref="E175:O175">
    <cfRule type="top10" dxfId="6146" priority="6" rank="1"/>
  </conditionalFormatting>
  <conditionalFormatting sqref="E177:O177">
    <cfRule type="top10" dxfId="6145" priority="5" rank="1"/>
  </conditionalFormatting>
  <conditionalFormatting sqref="E179:O179">
    <cfRule type="top10" dxfId="6144" priority="4" rank="1"/>
  </conditionalFormatting>
  <conditionalFormatting sqref="E181:O181">
    <cfRule type="top10" dxfId="6143" priority="3" rank="1"/>
  </conditionalFormatting>
  <conditionalFormatting sqref="E183:O183">
    <cfRule type="top10" dxfId="6142" priority="2" rank="1"/>
  </conditionalFormatting>
  <conditionalFormatting sqref="E185:O185">
    <cfRule type="top10" dxfId="614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19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5</v>
      </c>
      <c r="C10" s="94" t="s">
        <v>102</v>
      </c>
      <c r="D10" s="34">
        <v>458</v>
      </c>
      <c r="E10" s="35">
        <v>352</v>
      </c>
      <c r="F10" s="36">
        <v>236</v>
      </c>
      <c r="G10" s="36">
        <v>101</v>
      </c>
      <c r="H10" s="36">
        <v>265</v>
      </c>
      <c r="I10" s="36">
        <v>246</v>
      </c>
      <c r="J10" s="36">
        <v>295</v>
      </c>
      <c r="K10" s="36">
        <v>81</v>
      </c>
      <c r="L10" s="36">
        <v>163</v>
      </c>
      <c r="M10" s="36">
        <v>158</v>
      </c>
      <c r="N10" s="36">
        <v>17</v>
      </c>
      <c r="O10" s="36">
        <v>7</v>
      </c>
    </row>
    <row r="11" spans="1:15" ht="15.95" customHeight="1">
      <c r="B11" s="96"/>
      <c r="C11" s="89"/>
      <c r="D11" s="17">
        <v>1</v>
      </c>
      <c r="E11" s="18">
        <v>0.76855895196506552</v>
      </c>
      <c r="F11" s="19">
        <v>0.51528384279475981</v>
      </c>
      <c r="G11" s="19">
        <v>0.2205240174672489</v>
      </c>
      <c r="H11" s="19">
        <v>0.57860262008733621</v>
      </c>
      <c r="I11" s="19">
        <v>0.53711790393013104</v>
      </c>
      <c r="J11" s="19">
        <v>0.64410480349344978</v>
      </c>
      <c r="K11" s="19">
        <v>0.17685589519650655</v>
      </c>
      <c r="L11" s="19">
        <v>0.35589519650655022</v>
      </c>
      <c r="M11" s="19">
        <v>0.34497816593886466</v>
      </c>
      <c r="N11" s="19">
        <v>3.7117903930131008E-2</v>
      </c>
      <c r="O11" s="19">
        <v>1.5283842794759825E-2</v>
      </c>
    </row>
    <row r="12" spans="1:15" ht="15.95" customHeight="1">
      <c r="B12" s="96"/>
      <c r="C12" s="88" t="s">
        <v>103</v>
      </c>
      <c r="D12" s="20">
        <v>895</v>
      </c>
      <c r="E12" s="21">
        <v>709</v>
      </c>
      <c r="F12" s="22">
        <v>449</v>
      </c>
      <c r="G12" s="22">
        <v>156</v>
      </c>
      <c r="H12" s="22">
        <v>485</v>
      </c>
      <c r="I12" s="22">
        <v>508</v>
      </c>
      <c r="J12" s="22">
        <v>593</v>
      </c>
      <c r="K12" s="22">
        <v>165</v>
      </c>
      <c r="L12" s="22">
        <v>305</v>
      </c>
      <c r="M12" s="22">
        <v>300</v>
      </c>
      <c r="N12" s="22">
        <v>24</v>
      </c>
      <c r="O12" s="22">
        <v>21</v>
      </c>
    </row>
    <row r="13" spans="1:15" ht="15.95" customHeight="1">
      <c r="B13" s="96"/>
      <c r="C13" s="89"/>
      <c r="D13" s="23">
        <v>1</v>
      </c>
      <c r="E13" s="18">
        <v>0.79217877094972067</v>
      </c>
      <c r="F13" s="19">
        <v>0.50167597765363126</v>
      </c>
      <c r="G13" s="19">
        <v>0.17430167597765364</v>
      </c>
      <c r="H13" s="19">
        <v>0.54189944134078216</v>
      </c>
      <c r="I13" s="19">
        <v>0.56759776536312845</v>
      </c>
      <c r="J13" s="19">
        <v>0.66256983240223466</v>
      </c>
      <c r="K13" s="19">
        <v>0.18435754189944134</v>
      </c>
      <c r="L13" s="19">
        <v>0.34078212290502791</v>
      </c>
      <c r="M13" s="19">
        <v>0.33519553072625696</v>
      </c>
      <c r="N13" s="19">
        <v>2.6815642458100558E-2</v>
      </c>
      <c r="O13" s="19">
        <v>2.3463687150837988E-2</v>
      </c>
    </row>
    <row r="14" spans="1:15" ht="15.95" customHeight="1">
      <c r="B14" s="96"/>
      <c r="C14" s="88" t="s">
        <v>92</v>
      </c>
      <c r="D14" s="20">
        <v>840</v>
      </c>
      <c r="E14" s="21">
        <v>674</v>
      </c>
      <c r="F14" s="22">
        <v>426</v>
      </c>
      <c r="G14" s="22">
        <v>170</v>
      </c>
      <c r="H14" s="22">
        <v>481</v>
      </c>
      <c r="I14" s="22">
        <v>478</v>
      </c>
      <c r="J14" s="22">
        <v>550</v>
      </c>
      <c r="K14" s="22">
        <v>153</v>
      </c>
      <c r="L14" s="22">
        <v>296</v>
      </c>
      <c r="M14" s="22">
        <v>304</v>
      </c>
      <c r="N14" s="22">
        <v>24</v>
      </c>
      <c r="O14" s="22">
        <v>17</v>
      </c>
    </row>
    <row r="15" spans="1:15" ht="15.95" customHeight="1">
      <c r="B15" s="96"/>
      <c r="C15" s="89"/>
      <c r="D15" s="23">
        <v>1</v>
      </c>
      <c r="E15" s="18">
        <v>0.80238095238095242</v>
      </c>
      <c r="F15" s="19">
        <v>0.50714285714285712</v>
      </c>
      <c r="G15" s="19">
        <v>0.20238095238095238</v>
      </c>
      <c r="H15" s="19">
        <v>0.57261904761904758</v>
      </c>
      <c r="I15" s="19">
        <v>0.56904761904761902</v>
      </c>
      <c r="J15" s="19">
        <v>0.65476190476190477</v>
      </c>
      <c r="K15" s="19">
        <v>0.18214285714285713</v>
      </c>
      <c r="L15" s="19">
        <v>0.35238095238095241</v>
      </c>
      <c r="M15" s="19">
        <v>0.3619047619047619</v>
      </c>
      <c r="N15" s="19">
        <v>2.8571428571428571E-2</v>
      </c>
      <c r="O15" s="19">
        <v>2.0238095238095239E-2</v>
      </c>
    </row>
    <row r="16" spans="1:15" ht="15.95" customHeight="1">
      <c r="B16" s="96"/>
      <c r="C16" s="88" t="s">
        <v>104</v>
      </c>
      <c r="D16" s="20">
        <v>1980</v>
      </c>
      <c r="E16" s="21">
        <v>1623</v>
      </c>
      <c r="F16" s="22">
        <v>1070</v>
      </c>
      <c r="G16" s="22">
        <v>381</v>
      </c>
      <c r="H16" s="22">
        <v>1185</v>
      </c>
      <c r="I16" s="22">
        <v>1174</v>
      </c>
      <c r="J16" s="22">
        <v>1285</v>
      </c>
      <c r="K16" s="22">
        <v>387</v>
      </c>
      <c r="L16" s="22">
        <v>728</v>
      </c>
      <c r="M16" s="22">
        <v>705</v>
      </c>
      <c r="N16" s="22">
        <v>60</v>
      </c>
      <c r="O16" s="22">
        <v>29</v>
      </c>
    </row>
    <row r="17" spans="1:15" ht="15.95" customHeight="1">
      <c r="B17" s="96"/>
      <c r="C17" s="89"/>
      <c r="D17" s="23">
        <v>1</v>
      </c>
      <c r="E17" s="18">
        <v>0.8196969696969697</v>
      </c>
      <c r="F17" s="19">
        <v>0.54040404040404044</v>
      </c>
      <c r="G17" s="19">
        <v>0.19242424242424241</v>
      </c>
      <c r="H17" s="19">
        <v>0.59848484848484851</v>
      </c>
      <c r="I17" s="19">
        <v>0.59292929292929297</v>
      </c>
      <c r="J17" s="19">
        <v>0.64898989898989901</v>
      </c>
      <c r="K17" s="19">
        <v>0.19545454545454546</v>
      </c>
      <c r="L17" s="19">
        <v>0.36767676767676766</v>
      </c>
      <c r="M17" s="19">
        <v>0.35606060606060608</v>
      </c>
      <c r="N17" s="19">
        <v>3.0303030303030304E-2</v>
      </c>
      <c r="O17" s="19">
        <v>1.4646464646464647E-2</v>
      </c>
    </row>
    <row r="18" spans="1:15" ht="15.95" customHeight="1">
      <c r="B18" s="96"/>
      <c r="C18" s="88" t="s">
        <v>105</v>
      </c>
      <c r="D18" s="20">
        <v>1500</v>
      </c>
      <c r="E18" s="21">
        <v>1222</v>
      </c>
      <c r="F18" s="22">
        <v>850</v>
      </c>
      <c r="G18" s="22">
        <v>340</v>
      </c>
      <c r="H18" s="22">
        <v>814</v>
      </c>
      <c r="I18" s="22">
        <v>869</v>
      </c>
      <c r="J18" s="22">
        <v>938</v>
      </c>
      <c r="K18" s="22">
        <v>228</v>
      </c>
      <c r="L18" s="22">
        <v>545</v>
      </c>
      <c r="M18" s="22">
        <v>488</v>
      </c>
      <c r="N18" s="22">
        <v>39</v>
      </c>
      <c r="O18" s="22">
        <v>24</v>
      </c>
    </row>
    <row r="19" spans="1:15" ht="15.95" customHeight="1">
      <c r="B19" s="96"/>
      <c r="C19" s="89"/>
      <c r="D19" s="23">
        <v>1</v>
      </c>
      <c r="E19" s="18">
        <v>0.81466666666666665</v>
      </c>
      <c r="F19" s="19">
        <v>0.56666666666666665</v>
      </c>
      <c r="G19" s="19">
        <v>0.22666666666666666</v>
      </c>
      <c r="H19" s="19">
        <v>0.54266666666666663</v>
      </c>
      <c r="I19" s="19">
        <v>0.57933333333333337</v>
      </c>
      <c r="J19" s="19">
        <v>0.6253333333333333</v>
      </c>
      <c r="K19" s="19">
        <v>0.152</v>
      </c>
      <c r="L19" s="19">
        <v>0.36333333333333334</v>
      </c>
      <c r="M19" s="19">
        <v>0.32533333333333331</v>
      </c>
      <c r="N19" s="19">
        <v>2.5999999999999999E-2</v>
      </c>
      <c r="O19" s="19">
        <v>1.6E-2</v>
      </c>
    </row>
    <row r="20" spans="1:15" ht="15.95" customHeight="1">
      <c r="B20" s="96"/>
      <c r="C20" s="88" t="s">
        <v>106</v>
      </c>
      <c r="D20" s="20">
        <v>10436</v>
      </c>
      <c r="E20" s="21">
        <v>7386</v>
      </c>
      <c r="F20" s="22">
        <v>4538</v>
      </c>
      <c r="G20" s="22">
        <v>1345</v>
      </c>
      <c r="H20" s="22">
        <v>4673</v>
      </c>
      <c r="I20" s="22">
        <v>4262</v>
      </c>
      <c r="J20" s="22">
        <v>4686</v>
      </c>
      <c r="K20" s="22">
        <v>794</v>
      </c>
      <c r="L20" s="22">
        <v>2075</v>
      </c>
      <c r="M20" s="22">
        <v>2253</v>
      </c>
      <c r="N20" s="22">
        <v>942</v>
      </c>
      <c r="O20" s="22">
        <v>331</v>
      </c>
    </row>
    <row r="21" spans="1:15" ht="15.95" customHeight="1">
      <c r="B21" s="96"/>
      <c r="C21" s="98"/>
      <c r="D21" s="17">
        <v>1</v>
      </c>
      <c r="E21" s="32">
        <v>0.70774243004982751</v>
      </c>
      <c r="F21" s="33">
        <v>0.43484093522422385</v>
      </c>
      <c r="G21" s="33">
        <v>0.12888079724032198</v>
      </c>
      <c r="H21" s="33">
        <v>0.44777692602529706</v>
      </c>
      <c r="I21" s="33">
        <v>0.40839402069758529</v>
      </c>
      <c r="J21" s="33">
        <v>0.44902261402836335</v>
      </c>
      <c r="K21" s="33">
        <v>7.6082790341126874E-2</v>
      </c>
      <c r="L21" s="33">
        <v>0.19883096972019931</v>
      </c>
      <c r="M21" s="33">
        <v>0.21588731314679954</v>
      </c>
      <c r="N21" s="33">
        <v>9.0264469145266382E-2</v>
      </c>
      <c r="O21" s="33">
        <v>3.1717133001149866E-2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6140" priority="90" rank="1"/>
  </conditionalFormatting>
  <conditionalFormatting sqref="E11:O11">
    <cfRule type="top10" dxfId="6139" priority="89" rank="1"/>
  </conditionalFormatting>
  <conditionalFormatting sqref="E13:O13">
    <cfRule type="top10" dxfId="6138" priority="88" rank="1"/>
  </conditionalFormatting>
  <conditionalFormatting sqref="E15:O15">
    <cfRule type="top10" dxfId="6137" priority="87" rank="1"/>
  </conditionalFormatting>
  <conditionalFormatting sqref="E17:O17">
    <cfRule type="top10" dxfId="6136" priority="86" rank="1"/>
  </conditionalFormatting>
  <conditionalFormatting sqref="E19:O19">
    <cfRule type="top10" dxfId="6135" priority="85" rank="1"/>
  </conditionalFormatting>
  <conditionalFormatting sqref="E21:O21">
    <cfRule type="top10" dxfId="6134" priority="84" rank="1"/>
  </conditionalFormatting>
  <conditionalFormatting sqref="E23:O23">
    <cfRule type="top10" dxfId="6133" priority="82" rank="1"/>
  </conditionalFormatting>
  <conditionalFormatting sqref="E25:O25">
    <cfRule type="top10" dxfId="6132" priority="81" rank="1"/>
  </conditionalFormatting>
  <conditionalFormatting sqref="E27:O27">
    <cfRule type="top10" dxfId="6131" priority="80" rank="1"/>
  </conditionalFormatting>
  <conditionalFormatting sqref="E29:O29">
    <cfRule type="top10" dxfId="6130" priority="79" rank="1"/>
  </conditionalFormatting>
  <conditionalFormatting sqref="E31:O31">
    <cfRule type="top10" dxfId="6129" priority="78" rank="1"/>
  </conditionalFormatting>
  <conditionalFormatting sqref="E33:O33">
    <cfRule type="top10" dxfId="6128" priority="77" rank="1"/>
  </conditionalFormatting>
  <conditionalFormatting sqref="E35:O35">
    <cfRule type="top10" dxfId="6127" priority="76" rank="1"/>
  </conditionalFormatting>
  <conditionalFormatting sqref="E37:O37">
    <cfRule type="top10" dxfId="6126" priority="75" rank="1"/>
  </conditionalFormatting>
  <conditionalFormatting sqref="E39:O39">
    <cfRule type="top10" dxfId="6125" priority="74" rank="1"/>
  </conditionalFormatting>
  <conditionalFormatting sqref="E41:O41">
    <cfRule type="top10" dxfId="6124" priority="73" rank="1"/>
  </conditionalFormatting>
  <conditionalFormatting sqref="E43:O43">
    <cfRule type="top10" dxfId="6123" priority="72" rank="1"/>
  </conditionalFormatting>
  <conditionalFormatting sqref="E45:O45">
    <cfRule type="top10" dxfId="6122" priority="71" rank="1"/>
  </conditionalFormatting>
  <conditionalFormatting sqref="E47:O47">
    <cfRule type="top10" dxfId="6121" priority="70" rank="1"/>
  </conditionalFormatting>
  <conditionalFormatting sqref="E49:O49">
    <cfRule type="top10" dxfId="6120" priority="69" rank="1"/>
  </conditionalFormatting>
  <conditionalFormatting sqref="E51:O51">
    <cfRule type="top10" dxfId="6119" priority="68" rank="1"/>
  </conditionalFormatting>
  <conditionalFormatting sqref="E53:O53">
    <cfRule type="top10" dxfId="6118" priority="67" rank="1"/>
  </conditionalFormatting>
  <conditionalFormatting sqref="E55:O55">
    <cfRule type="top10" dxfId="6117" priority="66" rank="1"/>
  </conditionalFormatting>
  <conditionalFormatting sqref="E57:O57">
    <cfRule type="top10" dxfId="6116" priority="65" rank="1"/>
  </conditionalFormatting>
  <conditionalFormatting sqref="E59:O59">
    <cfRule type="top10" dxfId="6115" priority="64" rank="1"/>
  </conditionalFormatting>
  <conditionalFormatting sqref="E61:O61">
    <cfRule type="top10" dxfId="6114" priority="63" rank="1"/>
  </conditionalFormatting>
  <conditionalFormatting sqref="E63:O63">
    <cfRule type="top10" dxfId="6113" priority="62" rank="1"/>
  </conditionalFormatting>
  <conditionalFormatting sqref="E65:O65">
    <cfRule type="top10" dxfId="6112" priority="61" rank="1"/>
  </conditionalFormatting>
  <conditionalFormatting sqref="E67:O67">
    <cfRule type="top10" dxfId="6111" priority="60" rank="1"/>
  </conditionalFormatting>
  <conditionalFormatting sqref="E69:O69">
    <cfRule type="top10" dxfId="6110" priority="59" rank="1"/>
  </conditionalFormatting>
  <conditionalFormatting sqref="E71:O71">
    <cfRule type="top10" dxfId="6109" priority="58" rank="1"/>
  </conditionalFormatting>
  <conditionalFormatting sqref="E73:O73">
    <cfRule type="top10" dxfId="6108" priority="57" rank="1"/>
  </conditionalFormatting>
  <conditionalFormatting sqref="E75:O75">
    <cfRule type="top10" dxfId="6107" priority="56" rank="1"/>
  </conditionalFormatting>
  <conditionalFormatting sqref="E77:O77">
    <cfRule type="top10" dxfId="6106" priority="55" rank="1"/>
  </conditionalFormatting>
  <conditionalFormatting sqref="E79:O79">
    <cfRule type="top10" dxfId="6105" priority="54" rank="1"/>
  </conditionalFormatting>
  <conditionalFormatting sqref="E81:O81">
    <cfRule type="top10" dxfId="6104" priority="53" rank="1"/>
  </conditionalFormatting>
  <conditionalFormatting sqref="E83:O83">
    <cfRule type="top10" dxfId="6103" priority="52" rank="1"/>
  </conditionalFormatting>
  <conditionalFormatting sqref="E85:O85">
    <cfRule type="top10" dxfId="6102" priority="51" rank="1"/>
  </conditionalFormatting>
  <conditionalFormatting sqref="E87:O87">
    <cfRule type="top10" dxfId="6101" priority="50" rank="1"/>
  </conditionalFormatting>
  <conditionalFormatting sqref="E89:O89">
    <cfRule type="top10" dxfId="6100" priority="49" rank="1"/>
  </conditionalFormatting>
  <conditionalFormatting sqref="E91:O91">
    <cfRule type="top10" dxfId="6099" priority="48" rank="1"/>
  </conditionalFormatting>
  <conditionalFormatting sqref="E93:O93">
    <cfRule type="top10" dxfId="6098" priority="47" rank="1"/>
  </conditionalFormatting>
  <conditionalFormatting sqref="E95:O95">
    <cfRule type="top10" dxfId="6097" priority="46" rank="1"/>
  </conditionalFormatting>
  <conditionalFormatting sqref="E97:O97">
    <cfRule type="top10" dxfId="6096" priority="45" rank="1"/>
  </conditionalFormatting>
  <conditionalFormatting sqref="E99:O99">
    <cfRule type="top10" dxfId="6095" priority="44" rank="1"/>
  </conditionalFormatting>
  <conditionalFormatting sqref="E101:O101">
    <cfRule type="top10" dxfId="6094" priority="43" rank="1"/>
  </conditionalFormatting>
  <conditionalFormatting sqref="E103:O103">
    <cfRule type="top10" dxfId="6093" priority="42" rank="1"/>
  </conditionalFormatting>
  <conditionalFormatting sqref="E105:O105">
    <cfRule type="top10" dxfId="6092" priority="41" rank="1"/>
  </conditionalFormatting>
  <conditionalFormatting sqref="E107:O107">
    <cfRule type="top10" dxfId="6091" priority="40" rank="1"/>
  </conditionalFormatting>
  <conditionalFormatting sqref="E109:O109">
    <cfRule type="top10" dxfId="6090" priority="39" rank="1"/>
  </conditionalFormatting>
  <conditionalFormatting sqref="E111:O111">
    <cfRule type="top10" dxfId="6089" priority="38" rank="1"/>
  </conditionalFormatting>
  <conditionalFormatting sqref="E113:O113">
    <cfRule type="top10" dxfId="6088" priority="37" rank="1"/>
  </conditionalFormatting>
  <conditionalFormatting sqref="E115:O115">
    <cfRule type="top10" dxfId="6087" priority="36" rank="1"/>
  </conditionalFormatting>
  <conditionalFormatting sqref="E117:O117">
    <cfRule type="top10" dxfId="6086" priority="35" rank="1"/>
  </conditionalFormatting>
  <conditionalFormatting sqref="E119:O119">
    <cfRule type="top10" dxfId="6085" priority="34" rank="1"/>
  </conditionalFormatting>
  <conditionalFormatting sqref="E121:O121">
    <cfRule type="top10" dxfId="6084" priority="33" rank="1"/>
  </conditionalFormatting>
  <conditionalFormatting sqref="E123:O123">
    <cfRule type="top10" dxfId="6083" priority="32" rank="1"/>
  </conditionalFormatting>
  <conditionalFormatting sqref="E125:O125">
    <cfRule type="top10" dxfId="6082" priority="31" rank="1"/>
  </conditionalFormatting>
  <conditionalFormatting sqref="E127:O127">
    <cfRule type="top10" dxfId="6081" priority="30" rank="1"/>
  </conditionalFormatting>
  <conditionalFormatting sqref="E129:O129">
    <cfRule type="top10" dxfId="6080" priority="29" rank="1"/>
  </conditionalFormatting>
  <conditionalFormatting sqref="E131:O131">
    <cfRule type="top10" dxfId="6079" priority="28" rank="1"/>
  </conditionalFormatting>
  <conditionalFormatting sqref="E133:O133">
    <cfRule type="top10" dxfId="6078" priority="27" rank="1"/>
  </conditionalFormatting>
  <conditionalFormatting sqref="E135:O135">
    <cfRule type="top10" dxfId="6077" priority="26" rank="1"/>
  </conditionalFormatting>
  <conditionalFormatting sqref="E137:O137">
    <cfRule type="top10" dxfId="6076" priority="25" rank="1"/>
  </conditionalFormatting>
  <conditionalFormatting sqref="E139:O139">
    <cfRule type="top10" dxfId="6075" priority="24" rank="1"/>
  </conditionalFormatting>
  <conditionalFormatting sqref="E141:O141">
    <cfRule type="top10" dxfId="6074" priority="23" rank="1"/>
  </conditionalFormatting>
  <conditionalFormatting sqref="E143:O143">
    <cfRule type="top10" dxfId="6073" priority="22" rank="1"/>
  </conditionalFormatting>
  <conditionalFormatting sqref="E145:O145">
    <cfRule type="top10" dxfId="6072" priority="21" rank="1"/>
  </conditionalFormatting>
  <conditionalFormatting sqref="E147:O147">
    <cfRule type="top10" dxfId="6071" priority="20" rank="1"/>
  </conditionalFormatting>
  <conditionalFormatting sqref="E149:O149">
    <cfRule type="top10" dxfId="6070" priority="19" rank="1"/>
  </conditionalFormatting>
  <conditionalFormatting sqref="E151:O151">
    <cfRule type="top10" dxfId="6069" priority="18" rank="1"/>
  </conditionalFormatting>
  <conditionalFormatting sqref="E153:O153">
    <cfRule type="top10" dxfId="6068" priority="17" rank="1"/>
  </conditionalFormatting>
  <conditionalFormatting sqref="E155:O155">
    <cfRule type="top10" dxfId="6067" priority="16" rank="1"/>
  </conditionalFormatting>
  <conditionalFormatting sqref="E157:O157">
    <cfRule type="top10" dxfId="6066" priority="15" rank="1"/>
  </conditionalFormatting>
  <conditionalFormatting sqref="E159:O159">
    <cfRule type="top10" dxfId="6065" priority="14" rank="1"/>
  </conditionalFormatting>
  <conditionalFormatting sqref="E161:O161">
    <cfRule type="top10" dxfId="6064" priority="13" rank="1"/>
  </conditionalFormatting>
  <conditionalFormatting sqref="E163:O163">
    <cfRule type="top10" dxfId="6063" priority="12" rank="1"/>
  </conditionalFormatting>
  <conditionalFormatting sqref="E165:O165">
    <cfRule type="top10" dxfId="6062" priority="11" rank="1"/>
  </conditionalFormatting>
  <conditionalFormatting sqref="E167:O167">
    <cfRule type="top10" dxfId="6061" priority="10" rank="1"/>
  </conditionalFormatting>
  <conditionalFormatting sqref="E169:O169">
    <cfRule type="top10" dxfId="6060" priority="9" rank="1"/>
  </conditionalFormatting>
  <conditionalFormatting sqref="E171:O171">
    <cfRule type="top10" dxfId="6059" priority="8" rank="1"/>
  </conditionalFormatting>
  <conditionalFormatting sqref="E173:O173">
    <cfRule type="top10" dxfId="6058" priority="7" rank="1"/>
  </conditionalFormatting>
  <conditionalFormatting sqref="E175:O175">
    <cfRule type="top10" dxfId="6057" priority="6" rank="1"/>
  </conditionalFormatting>
  <conditionalFormatting sqref="E177:O177">
    <cfRule type="top10" dxfId="6056" priority="5" rank="1"/>
  </conditionalFormatting>
  <conditionalFormatting sqref="E179:O179">
    <cfRule type="top10" dxfId="6055" priority="4" rank="1"/>
  </conditionalFormatting>
  <conditionalFormatting sqref="E181:O181">
    <cfRule type="top10" dxfId="6054" priority="3" rank="1"/>
  </conditionalFormatting>
  <conditionalFormatting sqref="E183:O183">
    <cfRule type="top10" dxfId="6053" priority="2" rank="1"/>
  </conditionalFormatting>
  <conditionalFormatting sqref="E185:O185">
    <cfRule type="top10" dxfId="605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20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7</v>
      </c>
      <c r="C10" s="94" t="s">
        <v>102</v>
      </c>
      <c r="D10" s="34">
        <v>127</v>
      </c>
      <c r="E10" s="35">
        <v>97</v>
      </c>
      <c r="F10" s="36">
        <v>70</v>
      </c>
      <c r="G10" s="36">
        <v>27</v>
      </c>
      <c r="H10" s="36">
        <v>63</v>
      </c>
      <c r="I10" s="36">
        <v>71</v>
      </c>
      <c r="J10" s="36">
        <v>77</v>
      </c>
      <c r="K10" s="36">
        <v>24</v>
      </c>
      <c r="L10" s="36">
        <v>42</v>
      </c>
      <c r="M10" s="36">
        <v>36</v>
      </c>
      <c r="N10" s="36">
        <v>2</v>
      </c>
      <c r="O10" s="36">
        <v>5</v>
      </c>
    </row>
    <row r="11" spans="1:15" ht="15.95" customHeight="1">
      <c r="B11" s="96"/>
      <c r="C11" s="89"/>
      <c r="D11" s="17">
        <v>1</v>
      </c>
      <c r="E11" s="18">
        <v>0.76377952755905509</v>
      </c>
      <c r="F11" s="19">
        <v>0.55118110236220474</v>
      </c>
      <c r="G11" s="19">
        <v>0.2125984251968504</v>
      </c>
      <c r="H11" s="19">
        <v>0.49606299212598426</v>
      </c>
      <c r="I11" s="19">
        <v>0.55905511811023623</v>
      </c>
      <c r="J11" s="19">
        <v>0.60629921259842523</v>
      </c>
      <c r="K11" s="19">
        <v>0.1889763779527559</v>
      </c>
      <c r="L11" s="19">
        <v>0.33070866141732286</v>
      </c>
      <c r="M11" s="19">
        <v>0.28346456692913385</v>
      </c>
      <c r="N11" s="19">
        <v>1.5748031496062992E-2</v>
      </c>
      <c r="O11" s="19">
        <v>3.937007874015748E-2</v>
      </c>
    </row>
    <row r="12" spans="1:15" ht="15.95" customHeight="1">
      <c r="B12" s="96"/>
      <c r="C12" s="88" t="s">
        <v>103</v>
      </c>
      <c r="D12" s="20">
        <v>153</v>
      </c>
      <c r="E12" s="21">
        <v>115</v>
      </c>
      <c r="F12" s="22">
        <v>77</v>
      </c>
      <c r="G12" s="22">
        <v>29</v>
      </c>
      <c r="H12" s="22">
        <v>94</v>
      </c>
      <c r="I12" s="22">
        <v>87</v>
      </c>
      <c r="J12" s="22">
        <v>97</v>
      </c>
      <c r="K12" s="22">
        <v>37</v>
      </c>
      <c r="L12" s="22">
        <v>60</v>
      </c>
      <c r="M12" s="22">
        <v>54</v>
      </c>
      <c r="N12" s="22">
        <v>3</v>
      </c>
      <c r="O12" s="22">
        <v>7</v>
      </c>
    </row>
    <row r="13" spans="1:15" ht="15.95" customHeight="1">
      <c r="B13" s="96"/>
      <c r="C13" s="89"/>
      <c r="D13" s="23">
        <v>1</v>
      </c>
      <c r="E13" s="18">
        <v>0.75163398692810457</v>
      </c>
      <c r="F13" s="19">
        <v>0.50326797385620914</v>
      </c>
      <c r="G13" s="19">
        <v>0.18954248366013071</v>
      </c>
      <c r="H13" s="19">
        <v>0.6143790849673203</v>
      </c>
      <c r="I13" s="19">
        <v>0.56862745098039214</v>
      </c>
      <c r="J13" s="19">
        <v>0.63398692810457513</v>
      </c>
      <c r="K13" s="19">
        <v>0.24183006535947713</v>
      </c>
      <c r="L13" s="19">
        <v>0.39215686274509803</v>
      </c>
      <c r="M13" s="19">
        <v>0.35294117647058826</v>
      </c>
      <c r="N13" s="19">
        <v>1.9607843137254902E-2</v>
      </c>
      <c r="O13" s="19">
        <v>4.5751633986928102E-2</v>
      </c>
    </row>
    <row r="14" spans="1:15" ht="15.95" customHeight="1">
      <c r="B14" s="96"/>
      <c r="C14" s="88" t="s">
        <v>92</v>
      </c>
      <c r="D14" s="20">
        <v>254</v>
      </c>
      <c r="E14" s="21">
        <v>205</v>
      </c>
      <c r="F14" s="22">
        <v>146</v>
      </c>
      <c r="G14" s="22">
        <v>58</v>
      </c>
      <c r="H14" s="22">
        <v>165</v>
      </c>
      <c r="I14" s="22">
        <v>158</v>
      </c>
      <c r="J14" s="22">
        <v>168</v>
      </c>
      <c r="K14" s="22">
        <v>63</v>
      </c>
      <c r="L14" s="22">
        <v>105</v>
      </c>
      <c r="M14" s="22">
        <v>110</v>
      </c>
      <c r="N14" s="22">
        <v>4</v>
      </c>
      <c r="O14" s="22">
        <v>6</v>
      </c>
    </row>
    <row r="15" spans="1:15" ht="15.95" customHeight="1">
      <c r="B15" s="96"/>
      <c r="C15" s="89"/>
      <c r="D15" s="23">
        <v>1</v>
      </c>
      <c r="E15" s="18">
        <v>0.80708661417322836</v>
      </c>
      <c r="F15" s="19">
        <v>0.57480314960629919</v>
      </c>
      <c r="G15" s="19">
        <v>0.2283464566929134</v>
      </c>
      <c r="H15" s="19">
        <v>0.64960629921259838</v>
      </c>
      <c r="I15" s="19">
        <v>0.62204724409448819</v>
      </c>
      <c r="J15" s="19">
        <v>0.66141732283464572</v>
      </c>
      <c r="K15" s="19">
        <v>0.24803149606299213</v>
      </c>
      <c r="L15" s="19">
        <v>0.41338582677165353</v>
      </c>
      <c r="M15" s="19">
        <v>0.43307086614173229</v>
      </c>
      <c r="N15" s="19">
        <v>1.5748031496062992E-2</v>
      </c>
      <c r="O15" s="19">
        <v>2.3622047244094488E-2</v>
      </c>
    </row>
    <row r="16" spans="1:15" ht="15.95" customHeight="1">
      <c r="B16" s="96"/>
      <c r="C16" s="88" t="s">
        <v>104</v>
      </c>
      <c r="D16" s="20">
        <v>896</v>
      </c>
      <c r="E16" s="21">
        <v>753</v>
      </c>
      <c r="F16" s="22">
        <v>501</v>
      </c>
      <c r="G16" s="22">
        <v>190</v>
      </c>
      <c r="H16" s="22">
        <v>567</v>
      </c>
      <c r="I16" s="22">
        <v>570</v>
      </c>
      <c r="J16" s="22">
        <v>631</v>
      </c>
      <c r="K16" s="22">
        <v>195</v>
      </c>
      <c r="L16" s="22">
        <v>352</v>
      </c>
      <c r="M16" s="22">
        <v>344</v>
      </c>
      <c r="N16" s="22">
        <v>27</v>
      </c>
      <c r="O16" s="22">
        <v>10</v>
      </c>
    </row>
    <row r="17" spans="1:15" ht="15.95" customHeight="1">
      <c r="B17" s="96"/>
      <c r="C17" s="89"/>
      <c r="D17" s="23">
        <v>1</v>
      </c>
      <c r="E17" s="18">
        <v>0.8404017857142857</v>
      </c>
      <c r="F17" s="19">
        <v>0.5591517857142857</v>
      </c>
      <c r="G17" s="19">
        <v>0.21205357142857142</v>
      </c>
      <c r="H17" s="19">
        <v>0.6328125</v>
      </c>
      <c r="I17" s="19">
        <v>0.6361607142857143</v>
      </c>
      <c r="J17" s="19">
        <v>0.7042410714285714</v>
      </c>
      <c r="K17" s="19">
        <v>0.21763392857142858</v>
      </c>
      <c r="L17" s="19">
        <v>0.39285714285714285</v>
      </c>
      <c r="M17" s="19">
        <v>0.38392857142857145</v>
      </c>
      <c r="N17" s="19">
        <v>3.0133928571428572E-2</v>
      </c>
      <c r="O17" s="19">
        <v>1.1160714285714286E-2</v>
      </c>
    </row>
    <row r="18" spans="1:15" ht="15.95" customHeight="1">
      <c r="B18" s="96"/>
      <c r="C18" s="88" t="s">
        <v>105</v>
      </c>
      <c r="D18" s="20">
        <v>1100</v>
      </c>
      <c r="E18" s="21">
        <v>926</v>
      </c>
      <c r="F18" s="22">
        <v>665</v>
      </c>
      <c r="G18" s="22">
        <v>284</v>
      </c>
      <c r="H18" s="22">
        <v>630</v>
      </c>
      <c r="I18" s="22">
        <v>749</v>
      </c>
      <c r="J18" s="22">
        <v>792</v>
      </c>
      <c r="K18" s="22">
        <v>260</v>
      </c>
      <c r="L18" s="22">
        <v>513</v>
      </c>
      <c r="M18" s="22">
        <v>476</v>
      </c>
      <c r="N18" s="22">
        <v>18</v>
      </c>
      <c r="O18" s="22">
        <v>16</v>
      </c>
    </row>
    <row r="19" spans="1:15" ht="15.95" customHeight="1">
      <c r="B19" s="96"/>
      <c r="C19" s="89"/>
      <c r="D19" s="23">
        <v>1</v>
      </c>
      <c r="E19" s="18">
        <v>0.8418181818181818</v>
      </c>
      <c r="F19" s="19">
        <v>0.6045454545454545</v>
      </c>
      <c r="G19" s="19">
        <v>0.25818181818181818</v>
      </c>
      <c r="H19" s="19">
        <v>0.57272727272727275</v>
      </c>
      <c r="I19" s="19">
        <v>0.68090909090909091</v>
      </c>
      <c r="J19" s="19">
        <v>0.72</v>
      </c>
      <c r="K19" s="19">
        <v>0.23636363636363636</v>
      </c>
      <c r="L19" s="19">
        <v>0.46636363636363637</v>
      </c>
      <c r="M19" s="19">
        <v>0.43272727272727274</v>
      </c>
      <c r="N19" s="19">
        <v>1.6363636363636365E-2</v>
      </c>
      <c r="O19" s="19">
        <v>1.4545454545454545E-2</v>
      </c>
    </row>
    <row r="20" spans="1:15" ht="15.95" customHeight="1">
      <c r="B20" s="96"/>
      <c r="C20" s="88" t="s">
        <v>106</v>
      </c>
      <c r="D20" s="20">
        <v>12370</v>
      </c>
      <c r="E20" s="21">
        <v>8915</v>
      </c>
      <c r="F20" s="22">
        <v>5514</v>
      </c>
      <c r="G20" s="22">
        <v>1722</v>
      </c>
      <c r="H20" s="22">
        <v>5719</v>
      </c>
      <c r="I20" s="22">
        <v>5311</v>
      </c>
      <c r="J20" s="22">
        <v>5811</v>
      </c>
      <c r="K20" s="22">
        <v>1051</v>
      </c>
      <c r="L20" s="22">
        <v>2671</v>
      </c>
      <c r="M20" s="22">
        <v>2840</v>
      </c>
      <c r="N20" s="22">
        <v>1013</v>
      </c>
      <c r="O20" s="22">
        <v>354</v>
      </c>
    </row>
    <row r="21" spans="1:15" ht="15.95" customHeight="1">
      <c r="B21" s="96"/>
      <c r="C21" s="98"/>
      <c r="D21" s="17">
        <v>1</v>
      </c>
      <c r="E21" s="32">
        <v>0.7206952303961196</v>
      </c>
      <c r="F21" s="33">
        <v>0.44575586095392078</v>
      </c>
      <c r="G21" s="33">
        <v>0.13920776071139854</v>
      </c>
      <c r="H21" s="33">
        <v>0.46232821341956348</v>
      </c>
      <c r="I21" s="33">
        <v>0.42934518997574778</v>
      </c>
      <c r="J21" s="33">
        <v>0.46976556184316898</v>
      </c>
      <c r="K21" s="33">
        <v>8.4963621665319317E-2</v>
      </c>
      <c r="L21" s="33">
        <v>0.21592562651576394</v>
      </c>
      <c r="M21" s="33">
        <v>0.22958771220695232</v>
      </c>
      <c r="N21" s="33">
        <v>8.1891673403395315E-2</v>
      </c>
      <c r="O21" s="33">
        <v>2.8617623282134196E-2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6051" priority="90" rank="1"/>
  </conditionalFormatting>
  <conditionalFormatting sqref="E11:O11">
    <cfRule type="top10" dxfId="6050" priority="89" rank="1"/>
  </conditionalFormatting>
  <conditionalFormatting sqref="E13:O13">
    <cfRule type="top10" dxfId="6049" priority="88" rank="1"/>
  </conditionalFormatting>
  <conditionalFormatting sqref="E15:O15">
    <cfRule type="top10" dxfId="6048" priority="87" rank="1"/>
  </conditionalFormatting>
  <conditionalFormatting sqref="E17:O17">
    <cfRule type="top10" dxfId="6047" priority="86" rank="1"/>
  </conditionalFormatting>
  <conditionalFormatting sqref="E19:O19">
    <cfRule type="top10" dxfId="6046" priority="85" rank="1"/>
  </conditionalFormatting>
  <conditionalFormatting sqref="E21:O21">
    <cfRule type="top10" dxfId="6045" priority="84" rank="1"/>
  </conditionalFormatting>
  <conditionalFormatting sqref="E23:O23">
    <cfRule type="top10" dxfId="6044" priority="82" rank="1"/>
  </conditionalFormatting>
  <conditionalFormatting sqref="E25:O25">
    <cfRule type="top10" dxfId="6043" priority="81" rank="1"/>
  </conditionalFormatting>
  <conditionalFormatting sqref="E27:O27">
    <cfRule type="top10" dxfId="6042" priority="80" rank="1"/>
  </conditionalFormatting>
  <conditionalFormatting sqref="E29:O29">
    <cfRule type="top10" dxfId="6041" priority="79" rank="1"/>
  </conditionalFormatting>
  <conditionalFormatting sqref="E31:O31">
    <cfRule type="top10" dxfId="6040" priority="78" rank="1"/>
  </conditionalFormatting>
  <conditionalFormatting sqref="E33:O33">
    <cfRule type="top10" dxfId="6039" priority="77" rank="1"/>
  </conditionalFormatting>
  <conditionalFormatting sqref="E35:O35">
    <cfRule type="top10" dxfId="6038" priority="76" rank="1"/>
  </conditionalFormatting>
  <conditionalFormatting sqref="E37:O37">
    <cfRule type="top10" dxfId="6037" priority="75" rank="1"/>
  </conditionalFormatting>
  <conditionalFormatting sqref="E39:O39">
    <cfRule type="top10" dxfId="6036" priority="74" rank="1"/>
  </conditionalFormatting>
  <conditionalFormatting sqref="E41:O41">
    <cfRule type="top10" dxfId="6035" priority="73" rank="1"/>
  </conditionalFormatting>
  <conditionalFormatting sqref="E43:O43">
    <cfRule type="top10" dxfId="6034" priority="72" rank="1"/>
  </conditionalFormatting>
  <conditionalFormatting sqref="E45:O45">
    <cfRule type="top10" dxfId="6033" priority="71" rank="1"/>
  </conditionalFormatting>
  <conditionalFormatting sqref="E47:O47">
    <cfRule type="top10" dxfId="6032" priority="70" rank="1"/>
  </conditionalFormatting>
  <conditionalFormatting sqref="E49:O49">
    <cfRule type="top10" dxfId="6031" priority="69" rank="1"/>
  </conditionalFormatting>
  <conditionalFormatting sqref="E51:O51">
    <cfRule type="top10" dxfId="6030" priority="68" rank="1"/>
  </conditionalFormatting>
  <conditionalFormatting sqref="E53:O53">
    <cfRule type="top10" dxfId="6029" priority="67" rank="1"/>
  </conditionalFormatting>
  <conditionalFormatting sqref="E55:O55">
    <cfRule type="top10" dxfId="6028" priority="66" rank="1"/>
  </conditionalFormatting>
  <conditionalFormatting sqref="E57:O57">
    <cfRule type="top10" dxfId="6027" priority="65" rank="1"/>
  </conditionalFormatting>
  <conditionalFormatting sqref="E59:O59">
    <cfRule type="top10" dxfId="6026" priority="64" rank="1"/>
  </conditionalFormatting>
  <conditionalFormatting sqref="E61:O61">
    <cfRule type="top10" dxfId="6025" priority="63" rank="1"/>
  </conditionalFormatting>
  <conditionalFormatting sqref="E63:O63">
    <cfRule type="top10" dxfId="6024" priority="62" rank="1"/>
  </conditionalFormatting>
  <conditionalFormatting sqref="E65:O65">
    <cfRule type="top10" dxfId="6023" priority="61" rank="1"/>
  </conditionalFormatting>
  <conditionalFormatting sqref="E67:O67">
    <cfRule type="top10" dxfId="6022" priority="60" rank="1"/>
  </conditionalFormatting>
  <conditionalFormatting sqref="E69:O69">
    <cfRule type="top10" dxfId="6021" priority="59" rank="1"/>
  </conditionalFormatting>
  <conditionalFormatting sqref="E71:O71">
    <cfRule type="top10" dxfId="6020" priority="58" rank="1"/>
  </conditionalFormatting>
  <conditionalFormatting sqref="E73:O73">
    <cfRule type="top10" dxfId="6019" priority="57" rank="1"/>
  </conditionalFormatting>
  <conditionalFormatting sqref="E75:O75">
    <cfRule type="top10" dxfId="6018" priority="56" rank="1"/>
  </conditionalFormatting>
  <conditionalFormatting sqref="E77:O77">
    <cfRule type="top10" dxfId="6017" priority="55" rank="1"/>
  </conditionalFormatting>
  <conditionalFormatting sqref="E79:O79">
    <cfRule type="top10" dxfId="6016" priority="54" rank="1"/>
  </conditionalFormatting>
  <conditionalFormatting sqref="E81:O81">
    <cfRule type="top10" dxfId="6015" priority="53" rank="1"/>
  </conditionalFormatting>
  <conditionalFormatting sqref="E83:O83">
    <cfRule type="top10" dxfId="6014" priority="52" rank="1"/>
  </conditionalFormatting>
  <conditionalFormatting sqref="E85:O85">
    <cfRule type="top10" dxfId="6013" priority="51" rank="1"/>
  </conditionalFormatting>
  <conditionalFormatting sqref="E87:O87">
    <cfRule type="top10" dxfId="6012" priority="50" rank="1"/>
  </conditionalFormatting>
  <conditionalFormatting sqref="E89:O89">
    <cfRule type="top10" dxfId="6011" priority="49" rank="1"/>
  </conditionalFormatting>
  <conditionalFormatting sqref="E91:O91">
    <cfRule type="top10" dxfId="6010" priority="48" rank="1"/>
  </conditionalFormatting>
  <conditionalFormatting sqref="E93:O93">
    <cfRule type="top10" dxfId="6009" priority="47" rank="1"/>
  </conditionalFormatting>
  <conditionalFormatting sqref="E95:O95">
    <cfRule type="top10" dxfId="6008" priority="46" rank="1"/>
  </conditionalFormatting>
  <conditionalFormatting sqref="E97:O97">
    <cfRule type="top10" dxfId="6007" priority="45" rank="1"/>
  </conditionalFormatting>
  <conditionalFormatting sqref="E99:O99">
    <cfRule type="top10" dxfId="6006" priority="44" rank="1"/>
  </conditionalFormatting>
  <conditionalFormatting sqref="E101:O101">
    <cfRule type="top10" dxfId="6005" priority="43" rank="1"/>
  </conditionalFormatting>
  <conditionalFormatting sqref="E103:O103">
    <cfRule type="top10" dxfId="6004" priority="42" rank="1"/>
  </conditionalFormatting>
  <conditionalFormatting sqref="E105:O105">
    <cfRule type="top10" dxfId="6003" priority="41" rank="1"/>
  </conditionalFormatting>
  <conditionalFormatting sqref="E107:O107">
    <cfRule type="top10" dxfId="6002" priority="40" rank="1"/>
  </conditionalFormatting>
  <conditionalFormatting sqref="E109:O109">
    <cfRule type="top10" dxfId="6001" priority="39" rank="1"/>
  </conditionalFormatting>
  <conditionalFormatting sqref="E111:O111">
    <cfRule type="top10" dxfId="6000" priority="38" rank="1"/>
  </conditionalFormatting>
  <conditionalFormatting sqref="E113:O113">
    <cfRule type="top10" dxfId="5999" priority="37" rank="1"/>
  </conditionalFormatting>
  <conditionalFormatting sqref="E115:O115">
    <cfRule type="top10" dxfId="5998" priority="36" rank="1"/>
  </conditionalFormatting>
  <conditionalFormatting sqref="E117:O117">
    <cfRule type="top10" dxfId="5997" priority="35" rank="1"/>
  </conditionalFormatting>
  <conditionalFormatting sqref="E119:O119">
    <cfRule type="top10" dxfId="5996" priority="34" rank="1"/>
  </conditionalFormatting>
  <conditionalFormatting sqref="E121:O121">
    <cfRule type="top10" dxfId="5995" priority="33" rank="1"/>
  </conditionalFormatting>
  <conditionalFormatting sqref="E123:O123">
    <cfRule type="top10" dxfId="5994" priority="32" rank="1"/>
  </conditionalFormatting>
  <conditionalFormatting sqref="E125:O125">
    <cfRule type="top10" dxfId="5993" priority="31" rank="1"/>
  </conditionalFormatting>
  <conditionalFormatting sqref="E127:O127">
    <cfRule type="top10" dxfId="5992" priority="30" rank="1"/>
  </conditionalFormatting>
  <conditionalFormatting sqref="E129:O129">
    <cfRule type="top10" dxfId="5991" priority="29" rank="1"/>
  </conditionalFormatting>
  <conditionalFormatting sqref="E131:O131">
    <cfRule type="top10" dxfId="5990" priority="28" rank="1"/>
  </conditionalFormatting>
  <conditionalFormatting sqref="E133:O133">
    <cfRule type="top10" dxfId="5989" priority="27" rank="1"/>
  </conditionalFormatting>
  <conditionalFormatting sqref="E135:O135">
    <cfRule type="top10" dxfId="5988" priority="26" rank="1"/>
  </conditionalFormatting>
  <conditionalFormatting sqref="E137:O137">
    <cfRule type="top10" dxfId="5987" priority="25" rank="1"/>
  </conditionalFormatting>
  <conditionalFormatting sqref="E139:O139">
    <cfRule type="top10" dxfId="5986" priority="24" rank="1"/>
  </conditionalFormatting>
  <conditionalFormatting sqref="E141:O141">
    <cfRule type="top10" dxfId="5985" priority="23" rank="1"/>
  </conditionalFormatting>
  <conditionalFormatting sqref="E143:O143">
    <cfRule type="top10" dxfId="5984" priority="22" rank="1"/>
  </conditionalFormatting>
  <conditionalFormatting sqref="E145:O145">
    <cfRule type="top10" dxfId="5983" priority="21" rank="1"/>
  </conditionalFormatting>
  <conditionalFormatting sqref="E147:O147">
    <cfRule type="top10" dxfId="5982" priority="20" rank="1"/>
  </conditionalFormatting>
  <conditionalFormatting sqref="E149:O149">
    <cfRule type="top10" dxfId="5981" priority="19" rank="1"/>
  </conditionalFormatting>
  <conditionalFormatting sqref="E151:O151">
    <cfRule type="top10" dxfId="5980" priority="18" rank="1"/>
  </conditionalFormatting>
  <conditionalFormatting sqref="E153:O153">
    <cfRule type="top10" dxfId="5979" priority="17" rank="1"/>
  </conditionalFormatting>
  <conditionalFormatting sqref="E155:O155">
    <cfRule type="top10" dxfId="5978" priority="16" rank="1"/>
  </conditionalFormatting>
  <conditionalFormatting sqref="E157:O157">
    <cfRule type="top10" dxfId="5977" priority="15" rank="1"/>
  </conditionalFormatting>
  <conditionalFormatting sqref="E159:O159">
    <cfRule type="top10" dxfId="5976" priority="14" rank="1"/>
  </conditionalFormatting>
  <conditionalFormatting sqref="E161:O161">
    <cfRule type="top10" dxfId="5975" priority="13" rank="1"/>
  </conditionalFormatting>
  <conditionalFormatting sqref="E163:O163">
    <cfRule type="top10" dxfId="5974" priority="12" rank="1"/>
  </conditionalFormatting>
  <conditionalFormatting sqref="E165:O165">
    <cfRule type="top10" dxfId="5973" priority="11" rank="1"/>
  </conditionalFormatting>
  <conditionalFormatting sqref="E167:O167">
    <cfRule type="top10" dxfId="5972" priority="10" rank="1"/>
  </conditionalFormatting>
  <conditionalFormatting sqref="E169:O169">
    <cfRule type="top10" dxfId="5971" priority="9" rank="1"/>
  </conditionalFormatting>
  <conditionalFormatting sqref="E171:O171">
    <cfRule type="top10" dxfId="5970" priority="8" rank="1"/>
  </conditionalFormatting>
  <conditionalFormatting sqref="E173:O173">
    <cfRule type="top10" dxfId="5969" priority="7" rank="1"/>
  </conditionalFormatting>
  <conditionalFormatting sqref="E175:O175">
    <cfRule type="top10" dxfId="5968" priority="6" rank="1"/>
  </conditionalFormatting>
  <conditionalFormatting sqref="E177:O177">
    <cfRule type="top10" dxfId="5967" priority="5" rank="1"/>
  </conditionalFormatting>
  <conditionalFormatting sqref="E179:O179">
    <cfRule type="top10" dxfId="5966" priority="4" rank="1"/>
  </conditionalFormatting>
  <conditionalFormatting sqref="E181:O181">
    <cfRule type="top10" dxfId="5965" priority="3" rank="1"/>
  </conditionalFormatting>
  <conditionalFormatting sqref="E183:O183">
    <cfRule type="top10" dxfId="5964" priority="2" rank="1"/>
  </conditionalFormatting>
  <conditionalFormatting sqref="E185:O185">
    <cfRule type="top10" dxfId="596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21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9</v>
      </c>
      <c r="C10" s="94" t="s">
        <v>102</v>
      </c>
      <c r="D10" s="34">
        <v>399</v>
      </c>
      <c r="E10" s="35">
        <v>271</v>
      </c>
      <c r="F10" s="36">
        <v>199</v>
      </c>
      <c r="G10" s="36">
        <v>66</v>
      </c>
      <c r="H10" s="36">
        <v>152</v>
      </c>
      <c r="I10" s="36">
        <v>173</v>
      </c>
      <c r="J10" s="36">
        <v>264</v>
      </c>
      <c r="K10" s="36">
        <v>67</v>
      </c>
      <c r="L10" s="36">
        <v>131</v>
      </c>
      <c r="M10" s="36">
        <v>113</v>
      </c>
      <c r="N10" s="36">
        <v>9</v>
      </c>
      <c r="O10" s="36">
        <v>25</v>
      </c>
    </row>
    <row r="11" spans="1:15" ht="15.95" customHeight="1">
      <c r="B11" s="96"/>
      <c r="C11" s="89"/>
      <c r="D11" s="17">
        <v>1</v>
      </c>
      <c r="E11" s="18">
        <v>0.67919799498746869</v>
      </c>
      <c r="F11" s="19">
        <v>0.49874686716791977</v>
      </c>
      <c r="G11" s="19">
        <v>0.16541353383458646</v>
      </c>
      <c r="H11" s="19">
        <v>0.38095238095238093</v>
      </c>
      <c r="I11" s="19">
        <v>0.43358395989974935</v>
      </c>
      <c r="J11" s="19">
        <v>0.66165413533834583</v>
      </c>
      <c r="K11" s="19">
        <v>0.16791979949874686</v>
      </c>
      <c r="L11" s="19">
        <v>0.32832080200501251</v>
      </c>
      <c r="M11" s="19">
        <v>0.2832080200501253</v>
      </c>
      <c r="N11" s="19">
        <v>2.2556390977443608E-2</v>
      </c>
      <c r="O11" s="19">
        <v>6.2656641604010022E-2</v>
      </c>
    </row>
    <row r="12" spans="1:15" ht="15.95" customHeight="1">
      <c r="B12" s="96"/>
      <c r="C12" s="88" t="s">
        <v>103</v>
      </c>
      <c r="D12" s="20">
        <v>383</v>
      </c>
      <c r="E12" s="21">
        <v>283</v>
      </c>
      <c r="F12" s="22">
        <v>212</v>
      </c>
      <c r="G12" s="22">
        <v>75</v>
      </c>
      <c r="H12" s="22">
        <v>156</v>
      </c>
      <c r="I12" s="22">
        <v>174</v>
      </c>
      <c r="J12" s="22">
        <v>245</v>
      </c>
      <c r="K12" s="22">
        <v>77</v>
      </c>
      <c r="L12" s="22">
        <v>129</v>
      </c>
      <c r="M12" s="22">
        <v>138</v>
      </c>
      <c r="N12" s="22">
        <v>13</v>
      </c>
      <c r="O12" s="22">
        <v>14</v>
      </c>
    </row>
    <row r="13" spans="1:15" ht="15.95" customHeight="1">
      <c r="B13" s="96"/>
      <c r="C13" s="89"/>
      <c r="D13" s="23">
        <v>1</v>
      </c>
      <c r="E13" s="18">
        <v>0.7389033942558747</v>
      </c>
      <c r="F13" s="19">
        <v>0.55352480417754568</v>
      </c>
      <c r="G13" s="19">
        <v>0.195822454308094</v>
      </c>
      <c r="H13" s="19">
        <v>0.40731070496083549</v>
      </c>
      <c r="I13" s="19">
        <v>0.45430809399477806</v>
      </c>
      <c r="J13" s="19">
        <v>0.63968668407310703</v>
      </c>
      <c r="K13" s="19">
        <v>0.20104438642297651</v>
      </c>
      <c r="L13" s="19">
        <v>0.33681462140992169</v>
      </c>
      <c r="M13" s="19">
        <v>0.36031331592689297</v>
      </c>
      <c r="N13" s="19">
        <v>3.3942558746736295E-2</v>
      </c>
      <c r="O13" s="19">
        <v>3.6553524804177548E-2</v>
      </c>
    </row>
    <row r="14" spans="1:15" ht="15.95" customHeight="1">
      <c r="B14" s="96"/>
      <c r="C14" s="88" t="s">
        <v>92</v>
      </c>
      <c r="D14" s="20">
        <v>372</v>
      </c>
      <c r="E14" s="21">
        <v>262</v>
      </c>
      <c r="F14" s="22">
        <v>194</v>
      </c>
      <c r="G14" s="22">
        <v>62</v>
      </c>
      <c r="H14" s="22">
        <v>161</v>
      </c>
      <c r="I14" s="22">
        <v>167</v>
      </c>
      <c r="J14" s="22">
        <v>240</v>
      </c>
      <c r="K14" s="22">
        <v>68</v>
      </c>
      <c r="L14" s="22">
        <v>138</v>
      </c>
      <c r="M14" s="22">
        <v>132</v>
      </c>
      <c r="N14" s="22">
        <v>14</v>
      </c>
      <c r="O14" s="22">
        <v>26</v>
      </c>
    </row>
    <row r="15" spans="1:15" ht="15.95" customHeight="1">
      <c r="B15" s="96"/>
      <c r="C15" s="89"/>
      <c r="D15" s="23">
        <v>1</v>
      </c>
      <c r="E15" s="18">
        <v>0.70430107526881724</v>
      </c>
      <c r="F15" s="19">
        <v>0.521505376344086</v>
      </c>
      <c r="G15" s="19">
        <v>0.16666666666666666</v>
      </c>
      <c r="H15" s="19">
        <v>0.43279569892473119</v>
      </c>
      <c r="I15" s="19">
        <v>0.44892473118279569</v>
      </c>
      <c r="J15" s="19">
        <v>0.64516129032258063</v>
      </c>
      <c r="K15" s="19">
        <v>0.18279569892473119</v>
      </c>
      <c r="L15" s="19">
        <v>0.37096774193548387</v>
      </c>
      <c r="M15" s="19">
        <v>0.35483870967741937</v>
      </c>
      <c r="N15" s="19">
        <v>3.7634408602150539E-2</v>
      </c>
      <c r="O15" s="19">
        <v>6.9892473118279563E-2</v>
      </c>
    </row>
    <row r="16" spans="1:15" ht="15.95" customHeight="1">
      <c r="B16" s="96"/>
      <c r="C16" s="88" t="s">
        <v>104</v>
      </c>
      <c r="D16" s="20">
        <v>1802</v>
      </c>
      <c r="E16" s="21">
        <v>1496</v>
      </c>
      <c r="F16" s="22">
        <v>1084</v>
      </c>
      <c r="G16" s="22">
        <v>450</v>
      </c>
      <c r="H16" s="22">
        <v>885</v>
      </c>
      <c r="I16" s="22">
        <v>1023</v>
      </c>
      <c r="J16" s="22">
        <v>1326</v>
      </c>
      <c r="K16" s="22">
        <v>377</v>
      </c>
      <c r="L16" s="22">
        <v>692</v>
      </c>
      <c r="M16" s="22">
        <v>705</v>
      </c>
      <c r="N16" s="22">
        <v>32</v>
      </c>
      <c r="O16" s="22">
        <v>27</v>
      </c>
    </row>
    <row r="17" spans="1:15" ht="15.95" customHeight="1">
      <c r="B17" s="96"/>
      <c r="C17" s="89"/>
      <c r="D17" s="23">
        <v>1</v>
      </c>
      <c r="E17" s="18">
        <v>0.83018867924528306</v>
      </c>
      <c r="F17" s="19">
        <v>0.60155382907880128</v>
      </c>
      <c r="G17" s="19">
        <v>0.24972253052164262</v>
      </c>
      <c r="H17" s="19">
        <v>0.49112097669256383</v>
      </c>
      <c r="I17" s="19">
        <v>0.56770255271920089</v>
      </c>
      <c r="J17" s="19">
        <v>0.73584905660377353</v>
      </c>
      <c r="K17" s="19">
        <v>0.20921198668146504</v>
      </c>
      <c r="L17" s="19">
        <v>0.38401775804661487</v>
      </c>
      <c r="M17" s="19">
        <v>0.39123196448390679</v>
      </c>
      <c r="N17" s="19">
        <v>1.7758046614872364E-2</v>
      </c>
      <c r="O17" s="19">
        <v>1.4983351831298557E-2</v>
      </c>
    </row>
    <row r="18" spans="1:15" ht="15.95" customHeight="1">
      <c r="B18" s="96"/>
      <c r="C18" s="88" t="s">
        <v>105</v>
      </c>
      <c r="D18" s="20">
        <v>2976</v>
      </c>
      <c r="E18" s="21">
        <v>2379</v>
      </c>
      <c r="F18" s="22">
        <v>1777</v>
      </c>
      <c r="G18" s="22">
        <v>623</v>
      </c>
      <c r="H18" s="22">
        <v>1495</v>
      </c>
      <c r="I18" s="22">
        <v>1631</v>
      </c>
      <c r="J18" s="22">
        <v>2037</v>
      </c>
      <c r="K18" s="22">
        <v>502</v>
      </c>
      <c r="L18" s="22">
        <v>1075</v>
      </c>
      <c r="M18" s="22">
        <v>1084</v>
      </c>
      <c r="N18" s="22">
        <v>56</v>
      </c>
      <c r="O18" s="22">
        <v>57</v>
      </c>
    </row>
    <row r="19" spans="1:15" ht="15.95" customHeight="1">
      <c r="B19" s="96"/>
      <c r="C19" s="89"/>
      <c r="D19" s="23">
        <v>1</v>
      </c>
      <c r="E19" s="18">
        <v>0.79939516129032262</v>
      </c>
      <c r="F19" s="19">
        <v>0.59711021505376349</v>
      </c>
      <c r="G19" s="19">
        <v>0.20934139784946237</v>
      </c>
      <c r="H19" s="19">
        <v>0.50235215053763438</v>
      </c>
      <c r="I19" s="19">
        <v>0.54805107526881724</v>
      </c>
      <c r="J19" s="19">
        <v>0.68447580645161288</v>
      </c>
      <c r="K19" s="19">
        <v>0.16868279569892472</v>
      </c>
      <c r="L19" s="19">
        <v>0.36122311827956988</v>
      </c>
      <c r="M19" s="19">
        <v>0.364247311827957</v>
      </c>
      <c r="N19" s="19">
        <v>1.8817204301075269E-2</v>
      </c>
      <c r="O19" s="19">
        <v>1.9153225806451613E-2</v>
      </c>
    </row>
    <row r="20" spans="1:15" ht="15.95" customHeight="1">
      <c r="B20" s="96"/>
      <c r="C20" s="88" t="s">
        <v>106</v>
      </c>
      <c r="D20" s="20">
        <v>10697</v>
      </c>
      <c r="E20" s="21">
        <v>7597</v>
      </c>
      <c r="F20" s="22">
        <v>4432</v>
      </c>
      <c r="G20" s="22">
        <v>1330</v>
      </c>
      <c r="H20" s="22">
        <v>5046</v>
      </c>
      <c r="I20" s="22">
        <v>4514</v>
      </c>
      <c r="J20" s="22">
        <v>4660</v>
      </c>
      <c r="K20" s="22">
        <v>807</v>
      </c>
      <c r="L20" s="22">
        <v>2117</v>
      </c>
      <c r="M20" s="22">
        <v>2265</v>
      </c>
      <c r="N20" s="22">
        <v>969</v>
      </c>
      <c r="O20" s="22">
        <v>328</v>
      </c>
    </row>
    <row r="21" spans="1:15" ht="15.95" customHeight="1">
      <c r="B21" s="96"/>
      <c r="C21" s="98"/>
      <c r="D21" s="17">
        <v>1</v>
      </c>
      <c r="E21" s="32">
        <v>0.71019912124894835</v>
      </c>
      <c r="F21" s="33">
        <v>0.41432177245956808</v>
      </c>
      <c r="G21" s="33">
        <v>0.12433392539964476</v>
      </c>
      <c r="H21" s="33">
        <v>0.4717210432831635</v>
      </c>
      <c r="I21" s="33">
        <v>0.42198747312330559</v>
      </c>
      <c r="J21" s="33">
        <v>0.43563615967093577</v>
      </c>
      <c r="K21" s="33">
        <v>7.5441712629709265E-2</v>
      </c>
      <c r="L21" s="33">
        <v>0.19790595494063756</v>
      </c>
      <c r="M21" s="33">
        <v>0.21174160979713938</v>
      </c>
      <c r="N21" s="33">
        <v>9.0586145648312605E-2</v>
      </c>
      <c r="O21" s="33">
        <v>3.0662802654949986E-2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5962" priority="90" rank="1"/>
  </conditionalFormatting>
  <conditionalFormatting sqref="E11:O11">
    <cfRule type="top10" dxfId="5961" priority="89" rank="1"/>
  </conditionalFormatting>
  <conditionalFormatting sqref="E13:O13">
    <cfRule type="top10" dxfId="5960" priority="88" rank="1"/>
  </conditionalFormatting>
  <conditionalFormatting sqref="E15:O15">
    <cfRule type="top10" dxfId="5959" priority="87" rank="1"/>
  </conditionalFormatting>
  <conditionalFormatting sqref="E17:O17">
    <cfRule type="top10" dxfId="5958" priority="86" rank="1"/>
  </conditionalFormatting>
  <conditionalFormatting sqref="E19:O19">
    <cfRule type="top10" dxfId="5957" priority="85" rank="1"/>
  </conditionalFormatting>
  <conditionalFormatting sqref="E21:O21">
    <cfRule type="top10" dxfId="5956" priority="84" rank="1"/>
  </conditionalFormatting>
  <conditionalFormatting sqref="E23:O23">
    <cfRule type="top10" dxfId="5955" priority="82" rank="1"/>
  </conditionalFormatting>
  <conditionalFormatting sqref="E25:O25">
    <cfRule type="top10" dxfId="5954" priority="81" rank="1"/>
  </conditionalFormatting>
  <conditionalFormatting sqref="E27:O27">
    <cfRule type="top10" dxfId="5953" priority="80" rank="1"/>
  </conditionalFormatting>
  <conditionalFormatting sqref="E29:O29">
    <cfRule type="top10" dxfId="5952" priority="79" rank="1"/>
  </conditionalFormatting>
  <conditionalFormatting sqref="E31:O31">
    <cfRule type="top10" dxfId="5951" priority="78" rank="1"/>
  </conditionalFormatting>
  <conditionalFormatting sqref="E33:O33">
    <cfRule type="top10" dxfId="5950" priority="77" rank="1"/>
  </conditionalFormatting>
  <conditionalFormatting sqref="E35:O35">
    <cfRule type="top10" dxfId="5949" priority="76" rank="1"/>
  </conditionalFormatting>
  <conditionalFormatting sqref="E37:O37">
    <cfRule type="top10" dxfId="5948" priority="75" rank="1"/>
  </conditionalFormatting>
  <conditionalFormatting sqref="E39:O39">
    <cfRule type="top10" dxfId="5947" priority="74" rank="1"/>
  </conditionalFormatting>
  <conditionalFormatting sqref="E41:O41">
    <cfRule type="top10" dxfId="5946" priority="73" rank="1"/>
  </conditionalFormatting>
  <conditionalFormatting sqref="E43:O43">
    <cfRule type="top10" dxfId="5945" priority="72" rank="1"/>
  </conditionalFormatting>
  <conditionalFormatting sqref="E45:O45">
    <cfRule type="top10" dxfId="5944" priority="71" rank="1"/>
  </conditionalFormatting>
  <conditionalFormatting sqref="E47:O47">
    <cfRule type="top10" dxfId="5943" priority="70" rank="1"/>
  </conditionalFormatting>
  <conditionalFormatting sqref="E49:O49">
    <cfRule type="top10" dxfId="5942" priority="69" rank="1"/>
  </conditionalFormatting>
  <conditionalFormatting sqref="E51:O51">
    <cfRule type="top10" dxfId="5941" priority="68" rank="1"/>
  </conditionalFormatting>
  <conditionalFormatting sqref="E53:O53">
    <cfRule type="top10" dxfId="5940" priority="67" rank="1"/>
  </conditionalFormatting>
  <conditionalFormatting sqref="E55:O55">
    <cfRule type="top10" dxfId="5939" priority="66" rank="1"/>
  </conditionalFormatting>
  <conditionalFormatting sqref="E57:O57">
    <cfRule type="top10" dxfId="5938" priority="65" rank="1"/>
  </conditionalFormatting>
  <conditionalFormatting sqref="E59:O59">
    <cfRule type="top10" dxfId="5937" priority="64" rank="1"/>
  </conditionalFormatting>
  <conditionalFormatting sqref="E61:O61">
    <cfRule type="top10" dxfId="5936" priority="63" rank="1"/>
  </conditionalFormatting>
  <conditionalFormatting sqref="E63:O63">
    <cfRule type="top10" dxfId="5935" priority="62" rank="1"/>
  </conditionalFormatting>
  <conditionalFormatting sqref="E65:O65">
    <cfRule type="top10" dxfId="5934" priority="61" rank="1"/>
  </conditionalFormatting>
  <conditionalFormatting sqref="E67:O67">
    <cfRule type="top10" dxfId="5933" priority="60" rank="1"/>
  </conditionalFormatting>
  <conditionalFormatting sqref="E69:O69">
    <cfRule type="top10" dxfId="5932" priority="59" rank="1"/>
  </conditionalFormatting>
  <conditionalFormatting sqref="E71:O71">
    <cfRule type="top10" dxfId="5931" priority="58" rank="1"/>
  </conditionalFormatting>
  <conditionalFormatting sqref="E73:O73">
    <cfRule type="top10" dxfId="5930" priority="57" rank="1"/>
  </conditionalFormatting>
  <conditionalFormatting sqref="E75:O75">
    <cfRule type="top10" dxfId="5929" priority="56" rank="1"/>
  </conditionalFormatting>
  <conditionalFormatting sqref="E77:O77">
    <cfRule type="top10" dxfId="5928" priority="55" rank="1"/>
  </conditionalFormatting>
  <conditionalFormatting sqref="E79:O79">
    <cfRule type="top10" dxfId="5927" priority="54" rank="1"/>
  </conditionalFormatting>
  <conditionalFormatting sqref="E81:O81">
    <cfRule type="top10" dxfId="5926" priority="53" rank="1"/>
  </conditionalFormatting>
  <conditionalFormatting sqref="E83:O83">
    <cfRule type="top10" dxfId="5925" priority="52" rank="1"/>
  </conditionalFormatting>
  <conditionalFormatting sqref="E85:O85">
    <cfRule type="top10" dxfId="5924" priority="51" rank="1"/>
  </conditionalFormatting>
  <conditionalFormatting sqref="E87:O87">
    <cfRule type="top10" dxfId="5923" priority="50" rank="1"/>
  </conditionalFormatting>
  <conditionalFormatting sqref="E89:O89">
    <cfRule type="top10" dxfId="5922" priority="49" rank="1"/>
  </conditionalFormatting>
  <conditionalFormatting sqref="E91:O91">
    <cfRule type="top10" dxfId="5921" priority="48" rank="1"/>
  </conditionalFormatting>
  <conditionalFormatting sqref="E93:O93">
    <cfRule type="top10" dxfId="5920" priority="47" rank="1"/>
  </conditionalFormatting>
  <conditionalFormatting sqref="E95:O95">
    <cfRule type="top10" dxfId="5919" priority="46" rank="1"/>
  </conditionalFormatting>
  <conditionalFormatting sqref="E97:O97">
    <cfRule type="top10" dxfId="5918" priority="45" rank="1"/>
  </conditionalFormatting>
  <conditionalFormatting sqref="E99:O99">
    <cfRule type="top10" dxfId="5917" priority="44" rank="1"/>
  </conditionalFormatting>
  <conditionalFormatting sqref="E101:O101">
    <cfRule type="top10" dxfId="5916" priority="43" rank="1"/>
  </conditionalFormatting>
  <conditionalFormatting sqref="E103:O103">
    <cfRule type="top10" dxfId="5915" priority="42" rank="1"/>
  </conditionalFormatting>
  <conditionalFormatting sqref="E105:O105">
    <cfRule type="top10" dxfId="5914" priority="41" rank="1"/>
  </conditionalFormatting>
  <conditionalFormatting sqref="E107:O107">
    <cfRule type="top10" dxfId="5913" priority="40" rank="1"/>
  </conditionalFormatting>
  <conditionalFormatting sqref="E109:O109">
    <cfRule type="top10" dxfId="5912" priority="39" rank="1"/>
  </conditionalFormatting>
  <conditionalFormatting sqref="E111:O111">
    <cfRule type="top10" dxfId="5911" priority="38" rank="1"/>
  </conditionalFormatting>
  <conditionalFormatting sqref="E113:O113">
    <cfRule type="top10" dxfId="5910" priority="37" rank="1"/>
  </conditionalFormatting>
  <conditionalFormatting sqref="E115:O115">
    <cfRule type="top10" dxfId="5909" priority="36" rank="1"/>
  </conditionalFormatting>
  <conditionalFormatting sqref="E117:O117">
    <cfRule type="top10" dxfId="5908" priority="35" rank="1"/>
  </conditionalFormatting>
  <conditionalFormatting sqref="E119:O119">
    <cfRule type="top10" dxfId="5907" priority="34" rank="1"/>
  </conditionalFormatting>
  <conditionalFormatting sqref="E121:O121">
    <cfRule type="top10" dxfId="5906" priority="33" rank="1"/>
  </conditionalFormatting>
  <conditionalFormatting sqref="E123:O123">
    <cfRule type="top10" dxfId="5905" priority="32" rank="1"/>
  </conditionalFormatting>
  <conditionalFormatting sqref="E125:O125">
    <cfRule type="top10" dxfId="5904" priority="31" rank="1"/>
  </conditionalFormatting>
  <conditionalFormatting sqref="E127:O127">
    <cfRule type="top10" dxfId="5903" priority="30" rank="1"/>
  </conditionalFormatting>
  <conditionalFormatting sqref="E129:O129">
    <cfRule type="top10" dxfId="5902" priority="29" rank="1"/>
  </conditionalFormatting>
  <conditionalFormatting sqref="E131:O131">
    <cfRule type="top10" dxfId="5901" priority="28" rank="1"/>
  </conditionalFormatting>
  <conditionalFormatting sqref="E133:O133">
    <cfRule type="top10" dxfId="5900" priority="27" rank="1"/>
  </conditionalFormatting>
  <conditionalFormatting sqref="E135:O135">
    <cfRule type="top10" dxfId="5899" priority="26" rank="1"/>
  </conditionalFormatting>
  <conditionalFormatting sqref="E137:O137">
    <cfRule type="top10" dxfId="5898" priority="25" rank="1"/>
  </conditionalFormatting>
  <conditionalFormatting sqref="E139:O139">
    <cfRule type="top10" dxfId="5897" priority="24" rank="1"/>
  </conditionalFormatting>
  <conditionalFormatting sqref="E141:O141">
    <cfRule type="top10" dxfId="5896" priority="23" rank="1"/>
  </conditionalFormatting>
  <conditionalFormatting sqref="E143:O143">
    <cfRule type="top10" dxfId="5895" priority="22" rank="1"/>
  </conditionalFormatting>
  <conditionalFormatting sqref="E145:O145">
    <cfRule type="top10" dxfId="5894" priority="21" rank="1"/>
  </conditionalFormatting>
  <conditionalFormatting sqref="E147:O147">
    <cfRule type="top10" dxfId="5893" priority="20" rank="1"/>
  </conditionalFormatting>
  <conditionalFormatting sqref="E149:O149">
    <cfRule type="top10" dxfId="5892" priority="19" rank="1"/>
  </conditionalFormatting>
  <conditionalFormatting sqref="E151:O151">
    <cfRule type="top10" dxfId="5891" priority="18" rank="1"/>
  </conditionalFormatting>
  <conditionalFormatting sqref="E153:O153">
    <cfRule type="top10" dxfId="5890" priority="17" rank="1"/>
  </conditionalFormatting>
  <conditionalFormatting sqref="E155:O155">
    <cfRule type="top10" dxfId="5889" priority="16" rank="1"/>
  </conditionalFormatting>
  <conditionalFormatting sqref="E157:O157">
    <cfRule type="top10" dxfId="5888" priority="15" rank="1"/>
  </conditionalFormatting>
  <conditionalFormatting sqref="E159:O159">
    <cfRule type="top10" dxfId="5887" priority="14" rank="1"/>
  </conditionalFormatting>
  <conditionalFormatting sqref="E161:O161">
    <cfRule type="top10" dxfId="5886" priority="13" rank="1"/>
  </conditionalFormatting>
  <conditionalFormatting sqref="E163:O163">
    <cfRule type="top10" dxfId="5885" priority="12" rank="1"/>
  </conditionalFormatting>
  <conditionalFormatting sqref="E165:O165">
    <cfRule type="top10" dxfId="5884" priority="11" rank="1"/>
  </conditionalFormatting>
  <conditionalFormatting sqref="E167:O167">
    <cfRule type="top10" dxfId="5883" priority="10" rank="1"/>
  </conditionalFormatting>
  <conditionalFormatting sqref="E169:O169">
    <cfRule type="top10" dxfId="5882" priority="9" rank="1"/>
  </conditionalFormatting>
  <conditionalFormatting sqref="E171:O171">
    <cfRule type="top10" dxfId="5881" priority="8" rank="1"/>
  </conditionalFormatting>
  <conditionalFormatting sqref="E173:O173">
    <cfRule type="top10" dxfId="5880" priority="7" rank="1"/>
  </conditionalFormatting>
  <conditionalFormatting sqref="E175:O175">
    <cfRule type="top10" dxfId="5879" priority="6" rank="1"/>
  </conditionalFormatting>
  <conditionalFormatting sqref="E177:O177">
    <cfRule type="top10" dxfId="5878" priority="5" rank="1"/>
  </conditionalFormatting>
  <conditionalFormatting sqref="E179:O179">
    <cfRule type="top10" dxfId="5877" priority="4" rank="1"/>
  </conditionalFormatting>
  <conditionalFormatting sqref="E181:O181">
    <cfRule type="top10" dxfId="5876" priority="3" rank="1"/>
  </conditionalFormatting>
  <conditionalFormatting sqref="E183:O183">
    <cfRule type="top10" dxfId="5875" priority="2" rank="1"/>
  </conditionalFormatting>
  <conditionalFormatting sqref="E185:O185">
    <cfRule type="top10" dxfId="587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22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11</v>
      </c>
      <c r="C10" s="94" t="s">
        <v>102</v>
      </c>
      <c r="D10" s="34">
        <v>327</v>
      </c>
      <c r="E10" s="35">
        <v>234</v>
      </c>
      <c r="F10" s="36">
        <v>170</v>
      </c>
      <c r="G10" s="36">
        <v>68</v>
      </c>
      <c r="H10" s="36">
        <v>150</v>
      </c>
      <c r="I10" s="36">
        <v>180</v>
      </c>
      <c r="J10" s="36">
        <v>208</v>
      </c>
      <c r="K10" s="36">
        <v>64</v>
      </c>
      <c r="L10" s="36">
        <v>106</v>
      </c>
      <c r="M10" s="36">
        <v>106</v>
      </c>
      <c r="N10" s="36">
        <v>8</v>
      </c>
      <c r="O10" s="36">
        <v>16</v>
      </c>
    </row>
    <row r="11" spans="1:15" ht="15.95" customHeight="1">
      <c r="B11" s="96"/>
      <c r="C11" s="89"/>
      <c r="D11" s="17">
        <v>1</v>
      </c>
      <c r="E11" s="18">
        <v>0.7155963302752294</v>
      </c>
      <c r="F11" s="19">
        <v>0.51987767584097855</v>
      </c>
      <c r="G11" s="19">
        <v>0.20795107033639143</v>
      </c>
      <c r="H11" s="19">
        <v>0.45871559633027525</v>
      </c>
      <c r="I11" s="19">
        <v>0.55045871559633031</v>
      </c>
      <c r="J11" s="19">
        <v>0.63608562691131498</v>
      </c>
      <c r="K11" s="19">
        <v>0.19571865443425077</v>
      </c>
      <c r="L11" s="19">
        <v>0.32415902140672781</v>
      </c>
      <c r="M11" s="19">
        <v>0.32415902140672781</v>
      </c>
      <c r="N11" s="19">
        <v>2.4464831804281346E-2</v>
      </c>
      <c r="O11" s="19">
        <v>4.8929663608562692E-2</v>
      </c>
    </row>
    <row r="12" spans="1:15" ht="15.95" customHeight="1">
      <c r="B12" s="96"/>
      <c r="C12" s="88" t="s">
        <v>103</v>
      </c>
      <c r="D12" s="20">
        <v>289</v>
      </c>
      <c r="E12" s="21">
        <v>225</v>
      </c>
      <c r="F12" s="22">
        <v>158</v>
      </c>
      <c r="G12" s="22">
        <v>68</v>
      </c>
      <c r="H12" s="22">
        <v>167</v>
      </c>
      <c r="I12" s="22">
        <v>177</v>
      </c>
      <c r="J12" s="22">
        <v>187</v>
      </c>
      <c r="K12" s="22">
        <v>64</v>
      </c>
      <c r="L12" s="22">
        <v>106</v>
      </c>
      <c r="M12" s="22">
        <v>108</v>
      </c>
      <c r="N12" s="22">
        <v>5</v>
      </c>
      <c r="O12" s="22">
        <v>7</v>
      </c>
    </row>
    <row r="13" spans="1:15" ht="15.95" customHeight="1">
      <c r="B13" s="96"/>
      <c r="C13" s="89"/>
      <c r="D13" s="23">
        <v>1</v>
      </c>
      <c r="E13" s="18">
        <v>0.77854671280276821</v>
      </c>
      <c r="F13" s="19">
        <v>0.54671280276816614</v>
      </c>
      <c r="G13" s="19">
        <v>0.23529411764705882</v>
      </c>
      <c r="H13" s="19">
        <v>0.57785467128027679</v>
      </c>
      <c r="I13" s="19">
        <v>0.61245674740484424</v>
      </c>
      <c r="J13" s="19">
        <v>0.6470588235294118</v>
      </c>
      <c r="K13" s="19">
        <v>0.22145328719723184</v>
      </c>
      <c r="L13" s="19">
        <v>0.36678200692041524</v>
      </c>
      <c r="M13" s="19">
        <v>0.37370242214532873</v>
      </c>
      <c r="N13" s="19">
        <v>1.7301038062283738E-2</v>
      </c>
      <c r="O13" s="19">
        <v>2.4221453287197232E-2</v>
      </c>
    </row>
    <row r="14" spans="1:15" ht="15.95" customHeight="1">
      <c r="B14" s="96"/>
      <c r="C14" s="88" t="s">
        <v>92</v>
      </c>
      <c r="D14" s="20">
        <v>238</v>
      </c>
      <c r="E14" s="21">
        <v>182</v>
      </c>
      <c r="F14" s="22">
        <v>137</v>
      </c>
      <c r="G14" s="22">
        <v>56</v>
      </c>
      <c r="H14" s="22">
        <v>145</v>
      </c>
      <c r="I14" s="22">
        <v>144</v>
      </c>
      <c r="J14" s="22">
        <v>162</v>
      </c>
      <c r="K14" s="22">
        <v>41</v>
      </c>
      <c r="L14" s="22">
        <v>84</v>
      </c>
      <c r="M14" s="22">
        <v>76</v>
      </c>
      <c r="N14" s="22">
        <v>8</v>
      </c>
      <c r="O14" s="22">
        <v>5</v>
      </c>
    </row>
    <row r="15" spans="1:15" ht="15.95" customHeight="1">
      <c r="B15" s="96"/>
      <c r="C15" s="89"/>
      <c r="D15" s="23">
        <v>1</v>
      </c>
      <c r="E15" s="18">
        <v>0.76470588235294112</v>
      </c>
      <c r="F15" s="19">
        <v>0.57563025210084029</v>
      </c>
      <c r="G15" s="19">
        <v>0.23529411764705882</v>
      </c>
      <c r="H15" s="19">
        <v>0.60924369747899154</v>
      </c>
      <c r="I15" s="19">
        <v>0.60504201680672265</v>
      </c>
      <c r="J15" s="19">
        <v>0.68067226890756305</v>
      </c>
      <c r="K15" s="19">
        <v>0.17226890756302521</v>
      </c>
      <c r="L15" s="19">
        <v>0.35294117647058826</v>
      </c>
      <c r="M15" s="19">
        <v>0.31932773109243695</v>
      </c>
      <c r="N15" s="19">
        <v>3.3613445378151259E-2</v>
      </c>
      <c r="O15" s="19">
        <v>2.100840336134454E-2</v>
      </c>
    </row>
    <row r="16" spans="1:15" ht="15.95" customHeight="1">
      <c r="B16" s="96"/>
      <c r="C16" s="88" t="s">
        <v>104</v>
      </c>
      <c r="D16" s="20">
        <v>1613</v>
      </c>
      <c r="E16" s="21">
        <v>1314</v>
      </c>
      <c r="F16" s="22">
        <v>925</v>
      </c>
      <c r="G16" s="22">
        <v>373</v>
      </c>
      <c r="H16" s="22">
        <v>945</v>
      </c>
      <c r="I16" s="22">
        <v>1070</v>
      </c>
      <c r="J16" s="22">
        <v>1172</v>
      </c>
      <c r="K16" s="22">
        <v>314</v>
      </c>
      <c r="L16" s="22">
        <v>608</v>
      </c>
      <c r="M16" s="22">
        <v>602</v>
      </c>
      <c r="N16" s="22">
        <v>24</v>
      </c>
      <c r="O16" s="22">
        <v>18</v>
      </c>
    </row>
    <row r="17" spans="1:15" ht="15.95" customHeight="1">
      <c r="B17" s="96"/>
      <c r="C17" s="89"/>
      <c r="D17" s="23">
        <v>1</v>
      </c>
      <c r="E17" s="18">
        <v>0.81463112213267208</v>
      </c>
      <c r="F17" s="19">
        <v>0.57346559206447612</v>
      </c>
      <c r="G17" s="19">
        <v>0.23124612523248606</v>
      </c>
      <c r="H17" s="19">
        <v>0.58586484810911343</v>
      </c>
      <c r="I17" s="19">
        <v>0.66336019838809668</v>
      </c>
      <c r="J17" s="19">
        <v>0.726596404215747</v>
      </c>
      <c r="K17" s="19">
        <v>0.19466831990080596</v>
      </c>
      <c r="L17" s="19">
        <v>0.37693738375697461</v>
      </c>
      <c r="M17" s="19">
        <v>0.37321760694358336</v>
      </c>
      <c r="N17" s="19">
        <v>1.4879107253564786E-2</v>
      </c>
      <c r="O17" s="19">
        <v>1.1159330440173589E-2</v>
      </c>
    </row>
    <row r="18" spans="1:15" ht="15.95" customHeight="1">
      <c r="B18" s="96"/>
      <c r="C18" s="88" t="s">
        <v>105</v>
      </c>
      <c r="D18" s="20">
        <v>7052</v>
      </c>
      <c r="E18" s="21">
        <v>5641</v>
      </c>
      <c r="F18" s="22">
        <v>3797</v>
      </c>
      <c r="G18" s="22">
        <v>1314</v>
      </c>
      <c r="H18" s="22">
        <v>3906</v>
      </c>
      <c r="I18" s="22">
        <v>4113</v>
      </c>
      <c r="J18" s="22">
        <v>4377</v>
      </c>
      <c r="K18" s="22">
        <v>982</v>
      </c>
      <c r="L18" s="22">
        <v>2262</v>
      </c>
      <c r="M18" s="22">
        <v>2217</v>
      </c>
      <c r="N18" s="22">
        <v>144</v>
      </c>
      <c r="O18" s="22">
        <v>123</v>
      </c>
    </row>
    <row r="19" spans="1:15" ht="15.95" customHeight="1">
      <c r="B19" s="96"/>
      <c r="C19" s="89"/>
      <c r="D19" s="23">
        <v>1</v>
      </c>
      <c r="E19" s="18">
        <v>0.79991491775382872</v>
      </c>
      <c r="F19" s="19">
        <v>0.53842881452070335</v>
      </c>
      <c r="G19" s="19">
        <v>0.18633011911514463</v>
      </c>
      <c r="H19" s="19">
        <v>0.55388542257515594</v>
      </c>
      <c r="I19" s="19">
        <v>0.58323879750425411</v>
      </c>
      <c r="J19" s="19">
        <v>0.62067498581962566</v>
      </c>
      <c r="K19" s="19">
        <v>0.13925127623369257</v>
      </c>
      <c r="L19" s="19">
        <v>0.32076006806579693</v>
      </c>
      <c r="M19" s="19">
        <v>0.31437889960294951</v>
      </c>
      <c r="N19" s="19">
        <v>2.0419739081111742E-2</v>
      </c>
      <c r="O19" s="19">
        <v>1.7441860465116279E-2</v>
      </c>
    </row>
    <row r="20" spans="1:15" ht="15.95" customHeight="1">
      <c r="B20" s="96"/>
      <c r="C20" s="88" t="s">
        <v>106</v>
      </c>
      <c r="D20" s="20">
        <v>7186</v>
      </c>
      <c r="E20" s="21">
        <v>4790</v>
      </c>
      <c r="F20" s="22">
        <v>2712</v>
      </c>
      <c r="G20" s="22">
        <v>739</v>
      </c>
      <c r="H20" s="22">
        <v>2888</v>
      </c>
      <c r="I20" s="22">
        <v>2293</v>
      </c>
      <c r="J20" s="22">
        <v>2677</v>
      </c>
      <c r="K20" s="22">
        <v>430</v>
      </c>
      <c r="L20" s="22">
        <v>1134</v>
      </c>
      <c r="M20" s="22">
        <v>1279</v>
      </c>
      <c r="N20" s="22">
        <v>897</v>
      </c>
      <c r="O20" s="22">
        <v>284</v>
      </c>
    </row>
    <row r="21" spans="1:15" ht="15.95" customHeight="1">
      <c r="B21" s="96"/>
      <c r="C21" s="98"/>
      <c r="D21" s="17">
        <v>1</v>
      </c>
      <c r="E21" s="32">
        <v>0.6665738936821598</v>
      </c>
      <c r="F21" s="33">
        <v>0.37740050097411632</v>
      </c>
      <c r="G21" s="33">
        <v>0.1028388533259115</v>
      </c>
      <c r="H21" s="33">
        <v>0.40189256888394098</v>
      </c>
      <c r="I21" s="33">
        <v>0.31909268021152243</v>
      </c>
      <c r="J21" s="33">
        <v>0.37252991928750345</v>
      </c>
      <c r="K21" s="33">
        <v>5.9838575006957974E-2</v>
      </c>
      <c r="L21" s="33">
        <v>0.1578068466462566</v>
      </c>
      <c r="M21" s="33">
        <v>0.17798497077650988</v>
      </c>
      <c r="N21" s="33">
        <v>0.12482605065404954</v>
      </c>
      <c r="O21" s="33">
        <v>3.9521291399944335E-2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5873" priority="90" rank="1"/>
  </conditionalFormatting>
  <conditionalFormatting sqref="E11:O11">
    <cfRule type="top10" dxfId="5872" priority="89" rank="1"/>
  </conditionalFormatting>
  <conditionalFormatting sqref="E13:O13">
    <cfRule type="top10" dxfId="5871" priority="88" rank="1"/>
  </conditionalFormatting>
  <conditionalFormatting sqref="E15:O15">
    <cfRule type="top10" dxfId="5870" priority="87" rank="1"/>
  </conditionalFormatting>
  <conditionalFormatting sqref="E17:O17">
    <cfRule type="top10" dxfId="5869" priority="86" rank="1"/>
  </conditionalFormatting>
  <conditionalFormatting sqref="E19:O19">
    <cfRule type="top10" dxfId="5868" priority="85" rank="1"/>
  </conditionalFormatting>
  <conditionalFormatting sqref="E21:O21">
    <cfRule type="top10" dxfId="5867" priority="84" rank="1"/>
  </conditionalFormatting>
  <conditionalFormatting sqref="E23:O23">
    <cfRule type="top10" dxfId="5866" priority="82" rank="1"/>
  </conditionalFormatting>
  <conditionalFormatting sqref="E25:O25">
    <cfRule type="top10" dxfId="5865" priority="81" rank="1"/>
  </conditionalFormatting>
  <conditionalFormatting sqref="E27:O27">
    <cfRule type="top10" dxfId="5864" priority="80" rank="1"/>
  </conditionalFormatting>
  <conditionalFormatting sqref="E29:O29">
    <cfRule type="top10" dxfId="5863" priority="79" rank="1"/>
  </conditionalFormatting>
  <conditionalFormatting sqref="E31:O31">
    <cfRule type="top10" dxfId="5862" priority="78" rank="1"/>
  </conditionalFormatting>
  <conditionalFormatting sqref="E33:O33">
    <cfRule type="top10" dxfId="5861" priority="77" rank="1"/>
  </conditionalFormatting>
  <conditionalFormatting sqref="E35:O35">
    <cfRule type="top10" dxfId="5860" priority="76" rank="1"/>
  </conditionalFormatting>
  <conditionalFormatting sqref="E37:O37">
    <cfRule type="top10" dxfId="5859" priority="75" rank="1"/>
  </conditionalFormatting>
  <conditionalFormatting sqref="E39:O39">
    <cfRule type="top10" dxfId="5858" priority="74" rank="1"/>
  </conditionalFormatting>
  <conditionalFormatting sqref="E41:O41">
    <cfRule type="top10" dxfId="5857" priority="73" rank="1"/>
  </conditionalFormatting>
  <conditionalFormatting sqref="E43:O43">
    <cfRule type="top10" dxfId="5856" priority="72" rank="1"/>
  </conditionalFormatting>
  <conditionalFormatting sqref="E45:O45">
    <cfRule type="top10" dxfId="5855" priority="71" rank="1"/>
  </conditionalFormatting>
  <conditionalFormatting sqref="E47:O47">
    <cfRule type="top10" dxfId="5854" priority="70" rank="1"/>
  </conditionalFormatting>
  <conditionalFormatting sqref="E49:O49">
    <cfRule type="top10" dxfId="5853" priority="69" rank="1"/>
  </conditionalFormatting>
  <conditionalFormatting sqref="E51:O51">
    <cfRule type="top10" dxfId="5852" priority="68" rank="1"/>
  </conditionalFormatting>
  <conditionalFormatting sqref="E53:O53">
    <cfRule type="top10" dxfId="5851" priority="67" rank="1"/>
  </conditionalFormatting>
  <conditionalFormatting sqref="E55:O55">
    <cfRule type="top10" dxfId="5850" priority="66" rank="1"/>
  </conditionalFormatting>
  <conditionalFormatting sqref="E57:O57">
    <cfRule type="top10" dxfId="5849" priority="65" rank="1"/>
  </conditionalFormatting>
  <conditionalFormatting sqref="E59:O59">
    <cfRule type="top10" dxfId="5848" priority="64" rank="1"/>
  </conditionalFormatting>
  <conditionalFormatting sqref="E61:O61">
    <cfRule type="top10" dxfId="5847" priority="63" rank="1"/>
  </conditionalFormatting>
  <conditionalFormatting sqref="E63:O63">
    <cfRule type="top10" dxfId="5846" priority="62" rank="1"/>
  </conditionalFormatting>
  <conditionalFormatting sqref="E65:O65">
    <cfRule type="top10" dxfId="5845" priority="61" rank="1"/>
  </conditionalFormatting>
  <conditionalFormatting sqref="E67:O67">
    <cfRule type="top10" dxfId="5844" priority="60" rank="1"/>
  </conditionalFormatting>
  <conditionalFormatting sqref="E69:O69">
    <cfRule type="top10" dxfId="5843" priority="59" rank="1"/>
  </conditionalFormatting>
  <conditionalFormatting sqref="E71:O71">
    <cfRule type="top10" dxfId="5842" priority="58" rank="1"/>
  </conditionalFormatting>
  <conditionalFormatting sqref="E73:O73">
    <cfRule type="top10" dxfId="5841" priority="57" rank="1"/>
  </conditionalFormatting>
  <conditionalFormatting sqref="E75:O75">
    <cfRule type="top10" dxfId="5840" priority="56" rank="1"/>
  </conditionalFormatting>
  <conditionalFormatting sqref="E77:O77">
    <cfRule type="top10" dxfId="5839" priority="55" rank="1"/>
  </conditionalFormatting>
  <conditionalFormatting sqref="E79:O79">
    <cfRule type="top10" dxfId="5838" priority="54" rank="1"/>
  </conditionalFormatting>
  <conditionalFormatting sqref="E81:O81">
    <cfRule type="top10" dxfId="5837" priority="53" rank="1"/>
  </conditionalFormatting>
  <conditionalFormatting sqref="E83:O83">
    <cfRule type="top10" dxfId="5836" priority="52" rank="1"/>
  </conditionalFormatting>
  <conditionalFormatting sqref="E85:O85">
    <cfRule type="top10" dxfId="5835" priority="51" rank="1"/>
  </conditionalFormatting>
  <conditionalFormatting sqref="E87:O87">
    <cfRule type="top10" dxfId="5834" priority="50" rank="1"/>
  </conditionalFormatting>
  <conditionalFormatting sqref="E89:O89">
    <cfRule type="top10" dxfId="5833" priority="49" rank="1"/>
  </conditionalFormatting>
  <conditionalFormatting sqref="E91:O91">
    <cfRule type="top10" dxfId="5832" priority="48" rank="1"/>
  </conditionalFormatting>
  <conditionalFormatting sqref="E93:O93">
    <cfRule type="top10" dxfId="5831" priority="47" rank="1"/>
  </conditionalFormatting>
  <conditionalFormatting sqref="E95:O95">
    <cfRule type="top10" dxfId="5830" priority="46" rank="1"/>
  </conditionalFormatting>
  <conditionalFormatting sqref="E97:O97">
    <cfRule type="top10" dxfId="5829" priority="45" rank="1"/>
  </conditionalFormatting>
  <conditionalFormatting sqref="E99:O99">
    <cfRule type="top10" dxfId="5828" priority="44" rank="1"/>
  </conditionalFormatting>
  <conditionalFormatting sqref="E101:O101">
    <cfRule type="top10" dxfId="5827" priority="43" rank="1"/>
  </conditionalFormatting>
  <conditionalFormatting sqref="E103:O103">
    <cfRule type="top10" dxfId="5826" priority="42" rank="1"/>
  </conditionalFormatting>
  <conditionalFormatting sqref="E105:O105">
    <cfRule type="top10" dxfId="5825" priority="41" rank="1"/>
  </conditionalFormatting>
  <conditionalFormatting sqref="E107:O107">
    <cfRule type="top10" dxfId="5824" priority="40" rank="1"/>
  </conditionalFormatting>
  <conditionalFormatting sqref="E109:O109">
    <cfRule type="top10" dxfId="5823" priority="39" rank="1"/>
  </conditionalFormatting>
  <conditionalFormatting sqref="E111:O111">
    <cfRule type="top10" dxfId="5822" priority="38" rank="1"/>
  </conditionalFormatting>
  <conditionalFormatting sqref="E113:O113">
    <cfRule type="top10" dxfId="5821" priority="37" rank="1"/>
  </conditionalFormatting>
  <conditionalFormatting sqref="E115:O115">
    <cfRule type="top10" dxfId="5820" priority="36" rank="1"/>
  </conditionalFormatting>
  <conditionalFormatting sqref="E117:O117">
    <cfRule type="top10" dxfId="5819" priority="35" rank="1"/>
  </conditionalFormatting>
  <conditionalFormatting sqref="E119:O119">
    <cfRule type="top10" dxfId="5818" priority="34" rank="1"/>
  </conditionalFormatting>
  <conditionalFormatting sqref="E121:O121">
    <cfRule type="top10" dxfId="5817" priority="33" rank="1"/>
  </conditionalFormatting>
  <conditionalFormatting sqref="E123:O123">
    <cfRule type="top10" dxfId="5816" priority="32" rank="1"/>
  </conditionalFormatting>
  <conditionalFormatting sqref="E125:O125">
    <cfRule type="top10" dxfId="5815" priority="31" rank="1"/>
  </conditionalFormatting>
  <conditionalFormatting sqref="E127:O127">
    <cfRule type="top10" dxfId="5814" priority="30" rank="1"/>
  </conditionalFormatting>
  <conditionalFormatting sqref="E129:O129">
    <cfRule type="top10" dxfId="5813" priority="29" rank="1"/>
  </conditionalFormatting>
  <conditionalFormatting sqref="E131:O131">
    <cfRule type="top10" dxfId="5812" priority="28" rank="1"/>
  </conditionalFormatting>
  <conditionalFormatting sqref="E133:O133">
    <cfRule type="top10" dxfId="5811" priority="27" rank="1"/>
  </conditionalFormatting>
  <conditionalFormatting sqref="E135:O135">
    <cfRule type="top10" dxfId="5810" priority="26" rank="1"/>
  </conditionalFormatting>
  <conditionalFormatting sqref="E137:O137">
    <cfRule type="top10" dxfId="5809" priority="25" rank="1"/>
  </conditionalFormatting>
  <conditionalFormatting sqref="E139:O139">
    <cfRule type="top10" dxfId="5808" priority="24" rank="1"/>
  </conditionalFormatting>
  <conditionalFormatting sqref="E141:O141">
    <cfRule type="top10" dxfId="5807" priority="23" rank="1"/>
  </conditionalFormatting>
  <conditionalFormatting sqref="E143:O143">
    <cfRule type="top10" dxfId="5806" priority="22" rank="1"/>
  </conditionalFormatting>
  <conditionalFormatting sqref="E145:O145">
    <cfRule type="top10" dxfId="5805" priority="21" rank="1"/>
  </conditionalFormatting>
  <conditionalFormatting sqref="E147:O147">
    <cfRule type="top10" dxfId="5804" priority="20" rank="1"/>
  </conditionalFormatting>
  <conditionalFormatting sqref="E149:O149">
    <cfRule type="top10" dxfId="5803" priority="19" rank="1"/>
  </conditionalFormatting>
  <conditionalFormatting sqref="E151:O151">
    <cfRule type="top10" dxfId="5802" priority="18" rank="1"/>
  </conditionalFormatting>
  <conditionalFormatting sqref="E153:O153">
    <cfRule type="top10" dxfId="5801" priority="17" rank="1"/>
  </conditionalFormatting>
  <conditionalFormatting sqref="E155:O155">
    <cfRule type="top10" dxfId="5800" priority="16" rank="1"/>
  </conditionalFormatting>
  <conditionalFormatting sqref="E157:O157">
    <cfRule type="top10" dxfId="5799" priority="15" rank="1"/>
  </conditionalFormatting>
  <conditionalFormatting sqref="E159:O159">
    <cfRule type="top10" dxfId="5798" priority="14" rank="1"/>
  </conditionalFormatting>
  <conditionalFormatting sqref="E161:O161">
    <cfRule type="top10" dxfId="5797" priority="13" rank="1"/>
  </conditionalFormatting>
  <conditionalFormatting sqref="E163:O163">
    <cfRule type="top10" dxfId="5796" priority="12" rank="1"/>
  </conditionalFormatting>
  <conditionalFormatting sqref="E165:O165">
    <cfRule type="top10" dxfId="5795" priority="11" rank="1"/>
  </conditionalFormatting>
  <conditionalFormatting sqref="E167:O167">
    <cfRule type="top10" dxfId="5794" priority="10" rank="1"/>
  </conditionalFormatting>
  <conditionalFormatting sqref="E169:O169">
    <cfRule type="top10" dxfId="5793" priority="9" rank="1"/>
  </conditionalFormatting>
  <conditionalFormatting sqref="E171:O171">
    <cfRule type="top10" dxfId="5792" priority="8" rank="1"/>
  </conditionalFormatting>
  <conditionalFormatting sqref="E173:O173">
    <cfRule type="top10" dxfId="5791" priority="7" rank="1"/>
  </conditionalFormatting>
  <conditionalFormatting sqref="E175:O175">
    <cfRule type="top10" dxfId="5790" priority="6" rank="1"/>
  </conditionalFormatting>
  <conditionalFormatting sqref="E177:O177">
    <cfRule type="top10" dxfId="5789" priority="5" rank="1"/>
  </conditionalFormatting>
  <conditionalFormatting sqref="E179:O179">
    <cfRule type="top10" dxfId="5788" priority="4" rank="1"/>
  </conditionalFormatting>
  <conditionalFormatting sqref="E181:O181">
    <cfRule type="top10" dxfId="5787" priority="3" rank="1"/>
  </conditionalFormatting>
  <conditionalFormatting sqref="E183:O183">
    <cfRule type="top10" dxfId="5786" priority="2" rank="1"/>
  </conditionalFormatting>
  <conditionalFormatting sqref="E185:O185">
    <cfRule type="top10" dxfId="578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16</v>
      </c>
    </row>
    <row r="4" spans="1:15" ht="15" customHeight="1">
      <c r="B4" s="3" t="s">
        <v>23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13</v>
      </c>
      <c r="C10" s="94" t="s">
        <v>102</v>
      </c>
      <c r="D10" s="34">
        <v>2651</v>
      </c>
      <c r="E10" s="35">
        <v>1988</v>
      </c>
      <c r="F10" s="36">
        <v>1223</v>
      </c>
      <c r="G10" s="36">
        <v>504</v>
      </c>
      <c r="H10" s="36">
        <v>1316</v>
      </c>
      <c r="I10" s="36">
        <v>1354</v>
      </c>
      <c r="J10" s="36">
        <v>1383</v>
      </c>
      <c r="K10" s="36">
        <v>313</v>
      </c>
      <c r="L10" s="36">
        <v>781</v>
      </c>
      <c r="M10" s="36">
        <v>783</v>
      </c>
      <c r="N10" s="36">
        <v>132</v>
      </c>
      <c r="O10" s="36">
        <v>80</v>
      </c>
    </row>
    <row r="11" spans="1:15" ht="15.95" customHeight="1">
      <c r="B11" s="96"/>
      <c r="C11" s="89"/>
      <c r="D11" s="17">
        <v>1</v>
      </c>
      <c r="E11" s="18">
        <v>0.7499056959637872</v>
      </c>
      <c r="F11" s="19">
        <v>0.46133534515277252</v>
      </c>
      <c r="G11" s="19">
        <v>0.19011693700490381</v>
      </c>
      <c r="H11" s="19">
        <v>0.49641644662391549</v>
      </c>
      <c r="I11" s="19">
        <v>0.51075066012825354</v>
      </c>
      <c r="J11" s="19">
        <v>0.52168992832893246</v>
      </c>
      <c r="K11" s="19">
        <v>0.11806865333836288</v>
      </c>
      <c r="L11" s="19">
        <v>0.29460580912863071</v>
      </c>
      <c r="M11" s="19">
        <v>0.29536024141833273</v>
      </c>
      <c r="N11" s="19">
        <v>4.9792531120331947E-2</v>
      </c>
      <c r="O11" s="19">
        <v>3.0177291588079969E-2</v>
      </c>
    </row>
    <row r="12" spans="1:15" ht="15.95" customHeight="1">
      <c r="B12" s="96"/>
      <c r="C12" s="88" t="s">
        <v>103</v>
      </c>
      <c r="D12" s="20">
        <v>1160</v>
      </c>
      <c r="E12" s="21">
        <v>874</v>
      </c>
      <c r="F12" s="22">
        <v>580</v>
      </c>
      <c r="G12" s="22">
        <v>205</v>
      </c>
      <c r="H12" s="22">
        <v>644</v>
      </c>
      <c r="I12" s="22">
        <v>606</v>
      </c>
      <c r="J12" s="22">
        <v>637</v>
      </c>
      <c r="K12" s="22">
        <v>146</v>
      </c>
      <c r="L12" s="22">
        <v>352</v>
      </c>
      <c r="M12" s="22">
        <v>349</v>
      </c>
      <c r="N12" s="22">
        <v>43</v>
      </c>
      <c r="O12" s="22">
        <v>23</v>
      </c>
    </row>
    <row r="13" spans="1:15" ht="15.95" customHeight="1">
      <c r="B13" s="96"/>
      <c r="C13" s="89"/>
      <c r="D13" s="23">
        <v>1</v>
      </c>
      <c r="E13" s="18">
        <v>0.75344827586206897</v>
      </c>
      <c r="F13" s="19">
        <v>0.5</v>
      </c>
      <c r="G13" s="19">
        <v>0.17672413793103448</v>
      </c>
      <c r="H13" s="19">
        <v>0.55517241379310345</v>
      </c>
      <c r="I13" s="19">
        <v>0.52241379310344827</v>
      </c>
      <c r="J13" s="19">
        <v>0.54913793103448272</v>
      </c>
      <c r="K13" s="19">
        <v>0.12586206896551724</v>
      </c>
      <c r="L13" s="19">
        <v>0.30344827586206896</v>
      </c>
      <c r="M13" s="19">
        <v>0.30086206896551726</v>
      </c>
      <c r="N13" s="19">
        <v>3.7068965517241377E-2</v>
      </c>
      <c r="O13" s="19">
        <v>1.9827586206896553E-2</v>
      </c>
    </row>
    <row r="14" spans="1:15" ht="15.95" customHeight="1">
      <c r="B14" s="96"/>
      <c r="C14" s="88" t="s">
        <v>92</v>
      </c>
      <c r="D14" s="20">
        <v>324</v>
      </c>
      <c r="E14" s="21">
        <v>250</v>
      </c>
      <c r="F14" s="22">
        <v>165</v>
      </c>
      <c r="G14" s="22">
        <v>50</v>
      </c>
      <c r="H14" s="22">
        <v>163</v>
      </c>
      <c r="I14" s="22">
        <v>166</v>
      </c>
      <c r="J14" s="22">
        <v>183</v>
      </c>
      <c r="K14" s="22">
        <v>51</v>
      </c>
      <c r="L14" s="22">
        <v>110</v>
      </c>
      <c r="M14" s="22">
        <v>100</v>
      </c>
      <c r="N14" s="22">
        <v>14</v>
      </c>
      <c r="O14" s="22">
        <v>16</v>
      </c>
    </row>
    <row r="15" spans="1:15" ht="15.95" customHeight="1">
      <c r="B15" s="96"/>
      <c r="C15" s="89"/>
      <c r="D15" s="23">
        <v>1</v>
      </c>
      <c r="E15" s="18">
        <v>0.77160493827160492</v>
      </c>
      <c r="F15" s="19">
        <v>0.5092592592592593</v>
      </c>
      <c r="G15" s="19">
        <v>0.15432098765432098</v>
      </c>
      <c r="H15" s="19">
        <v>0.50308641975308643</v>
      </c>
      <c r="I15" s="19">
        <v>0.51234567901234573</v>
      </c>
      <c r="J15" s="19">
        <v>0.56481481481481477</v>
      </c>
      <c r="K15" s="19">
        <v>0.15740740740740741</v>
      </c>
      <c r="L15" s="19">
        <v>0.33950617283950618</v>
      </c>
      <c r="M15" s="19">
        <v>0.30864197530864196</v>
      </c>
      <c r="N15" s="19">
        <v>4.3209876543209874E-2</v>
      </c>
      <c r="O15" s="19">
        <v>4.9382716049382713E-2</v>
      </c>
    </row>
    <row r="16" spans="1:15" ht="15.95" customHeight="1">
      <c r="B16" s="96"/>
      <c r="C16" s="88" t="s">
        <v>104</v>
      </c>
      <c r="D16" s="20">
        <v>588</v>
      </c>
      <c r="E16" s="21">
        <v>464</v>
      </c>
      <c r="F16" s="22">
        <v>306</v>
      </c>
      <c r="G16" s="22">
        <v>136</v>
      </c>
      <c r="H16" s="22">
        <v>299</v>
      </c>
      <c r="I16" s="22">
        <v>316</v>
      </c>
      <c r="J16" s="22">
        <v>349</v>
      </c>
      <c r="K16" s="22">
        <v>115</v>
      </c>
      <c r="L16" s="22">
        <v>181</v>
      </c>
      <c r="M16" s="22">
        <v>182</v>
      </c>
      <c r="N16" s="22">
        <v>25</v>
      </c>
      <c r="O16" s="22">
        <v>9</v>
      </c>
    </row>
    <row r="17" spans="1:15" ht="15.95" customHeight="1">
      <c r="B17" s="96"/>
      <c r="C17" s="89"/>
      <c r="D17" s="23">
        <v>1</v>
      </c>
      <c r="E17" s="18">
        <v>0.78911564625850339</v>
      </c>
      <c r="F17" s="19">
        <v>0.52040816326530615</v>
      </c>
      <c r="G17" s="19">
        <v>0.23129251700680273</v>
      </c>
      <c r="H17" s="19">
        <v>0.50850340136054417</v>
      </c>
      <c r="I17" s="19">
        <v>0.5374149659863946</v>
      </c>
      <c r="J17" s="19">
        <v>0.59353741496598644</v>
      </c>
      <c r="K17" s="19">
        <v>0.195578231292517</v>
      </c>
      <c r="L17" s="19">
        <v>0.30782312925170069</v>
      </c>
      <c r="M17" s="19">
        <v>0.30952380952380953</v>
      </c>
      <c r="N17" s="19">
        <v>4.2517006802721087E-2</v>
      </c>
      <c r="O17" s="19">
        <v>1.5306122448979591E-2</v>
      </c>
    </row>
    <row r="18" spans="1:15" ht="15.95" customHeight="1">
      <c r="B18" s="96"/>
      <c r="C18" s="88" t="s">
        <v>105</v>
      </c>
      <c r="D18" s="20">
        <v>1097</v>
      </c>
      <c r="E18" s="21">
        <v>832</v>
      </c>
      <c r="F18" s="22">
        <v>615</v>
      </c>
      <c r="G18" s="22">
        <v>228</v>
      </c>
      <c r="H18" s="22">
        <v>533</v>
      </c>
      <c r="I18" s="22">
        <v>559</v>
      </c>
      <c r="J18" s="22">
        <v>673</v>
      </c>
      <c r="K18" s="22">
        <v>161</v>
      </c>
      <c r="L18" s="22">
        <v>349</v>
      </c>
      <c r="M18" s="22">
        <v>340</v>
      </c>
      <c r="N18" s="22">
        <v>31</v>
      </c>
      <c r="O18" s="22">
        <v>30</v>
      </c>
    </row>
    <row r="19" spans="1:15" ht="15.95" customHeight="1">
      <c r="B19" s="96"/>
      <c r="C19" s="89"/>
      <c r="D19" s="23">
        <v>1</v>
      </c>
      <c r="E19" s="18">
        <v>0.75843208751139468</v>
      </c>
      <c r="F19" s="19">
        <v>0.56061987237921607</v>
      </c>
      <c r="G19" s="19">
        <v>0.20783956244302643</v>
      </c>
      <c r="H19" s="19">
        <v>0.48587055606198726</v>
      </c>
      <c r="I19" s="19">
        <v>0.50957155879671834</v>
      </c>
      <c r="J19" s="19">
        <v>0.61349134001823158</v>
      </c>
      <c r="K19" s="19">
        <v>0.14676390154968094</v>
      </c>
      <c r="L19" s="19">
        <v>0.31814038286235186</v>
      </c>
      <c r="M19" s="19">
        <v>0.30993618960802188</v>
      </c>
      <c r="N19" s="19">
        <v>2.8258887876025523E-2</v>
      </c>
      <c r="O19" s="19">
        <v>2.7347310847766638E-2</v>
      </c>
    </row>
    <row r="20" spans="1:15" ht="15.95" customHeight="1">
      <c r="B20" s="96"/>
      <c r="C20" s="88" t="s">
        <v>106</v>
      </c>
      <c r="D20" s="20">
        <v>10209</v>
      </c>
      <c r="E20" s="21">
        <v>7427</v>
      </c>
      <c r="F20" s="22">
        <v>4609</v>
      </c>
      <c r="G20" s="22">
        <v>1389</v>
      </c>
      <c r="H20" s="22">
        <v>4822</v>
      </c>
      <c r="I20" s="22">
        <v>4433</v>
      </c>
      <c r="J20" s="22">
        <v>4960</v>
      </c>
      <c r="K20" s="22">
        <v>991</v>
      </c>
      <c r="L20" s="22">
        <v>2254</v>
      </c>
      <c r="M20" s="22">
        <v>2416</v>
      </c>
      <c r="N20" s="22">
        <v>852</v>
      </c>
      <c r="O20" s="22">
        <v>294</v>
      </c>
    </row>
    <row r="21" spans="1:15" ht="15.95" customHeight="1">
      <c r="B21" s="96"/>
      <c r="C21" s="98"/>
      <c r="D21" s="17">
        <v>1</v>
      </c>
      <c r="E21" s="32">
        <v>0.7274953472426291</v>
      </c>
      <c r="F21" s="33">
        <v>0.45146439416201389</v>
      </c>
      <c r="G21" s="33">
        <v>0.13605642080517191</v>
      </c>
      <c r="H21" s="33">
        <v>0.47232833774120875</v>
      </c>
      <c r="I21" s="33">
        <v>0.43422470369282007</v>
      </c>
      <c r="J21" s="33">
        <v>0.48584582231364482</v>
      </c>
      <c r="K21" s="33">
        <v>9.7071211675972185E-2</v>
      </c>
      <c r="L21" s="33">
        <v>0.2207855813497894</v>
      </c>
      <c r="M21" s="33">
        <v>0.23665393280438829</v>
      </c>
      <c r="N21" s="33">
        <v>8.3455774316779308E-2</v>
      </c>
      <c r="O21" s="33">
        <v>2.8798119306494271E-2</v>
      </c>
    </row>
    <row r="22" spans="1:15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O9">
    <cfRule type="top10" dxfId="5784" priority="90" rank="1"/>
  </conditionalFormatting>
  <conditionalFormatting sqref="E11:O11">
    <cfRule type="top10" dxfId="5783" priority="89" rank="1"/>
  </conditionalFormatting>
  <conditionalFormatting sqref="E13:O13">
    <cfRule type="top10" dxfId="5782" priority="88" rank="1"/>
  </conditionalFormatting>
  <conditionalFormatting sqref="E15:O15">
    <cfRule type="top10" dxfId="5781" priority="87" rank="1"/>
  </conditionalFormatting>
  <conditionalFormatting sqref="E17:O17">
    <cfRule type="top10" dxfId="5780" priority="86" rank="1"/>
  </conditionalFormatting>
  <conditionalFormatting sqref="E19:O19">
    <cfRule type="top10" dxfId="5779" priority="85" rank="1"/>
  </conditionalFormatting>
  <conditionalFormatting sqref="E21:O21">
    <cfRule type="top10" dxfId="5778" priority="84" rank="1"/>
  </conditionalFormatting>
  <conditionalFormatting sqref="E23:O23">
    <cfRule type="top10" dxfId="5777" priority="82" rank="1"/>
  </conditionalFormatting>
  <conditionalFormatting sqref="E25:O25">
    <cfRule type="top10" dxfId="5776" priority="81" rank="1"/>
  </conditionalFormatting>
  <conditionalFormatting sqref="E27:O27">
    <cfRule type="top10" dxfId="5775" priority="80" rank="1"/>
  </conditionalFormatting>
  <conditionalFormatting sqref="E29:O29">
    <cfRule type="top10" dxfId="5774" priority="79" rank="1"/>
  </conditionalFormatting>
  <conditionalFormatting sqref="E31:O31">
    <cfRule type="top10" dxfId="5773" priority="78" rank="1"/>
  </conditionalFormatting>
  <conditionalFormatting sqref="E33:O33">
    <cfRule type="top10" dxfId="5772" priority="77" rank="1"/>
  </conditionalFormatting>
  <conditionalFormatting sqref="E35:O35">
    <cfRule type="top10" dxfId="5771" priority="76" rank="1"/>
  </conditionalFormatting>
  <conditionalFormatting sqref="E37:O37">
    <cfRule type="top10" dxfId="5770" priority="75" rank="1"/>
  </conditionalFormatting>
  <conditionalFormatting sqref="E39:O39">
    <cfRule type="top10" dxfId="5769" priority="74" rank="1"/>
  </conditionalFormatting>
  <conditionalFormatting sqref="E41:O41">
    <cfRule type="top10" dxfId="5768" priority="73" rank="1"/>
  </conditionalFormatting>
  <conditionalFormatting sqref="E43:O43">
    <cfRule type="top10" dxfId="5767" priority="72" rank="1"/>
  </conditionalFormatting>
  <conditionalFormatting sqref="E45:O45">
    <cfRule type="top10" dxfId="5766" priority="71" rank="1"/>
  </conditionalFormatting>
  <conditionalFormatting sqref="E47:O47">
    <cfRule type="top10" dxfId="5765" priority="70" rank="1"/>
  </conditionalFormatting>
  <conditionalFormatting sqref="E49:O49">
    <cfRule type="top10" dxfId="5764" priority="69" rank="1"/>
  </conditionalFormatting>
  <conditionalFormatting sqref="E51:O51">
    <cfRule type="top10" dxfId="5763" priority="68" rank="1"/>
  </conditionalFormatting>
  <conditionalFormatting sqref="E53:O53">
    <cfRule type="top10" dxfId="5762" priority="67" rank="1"/>
  </conditionalFormatting>
  <conditionalFormatting sqref="E55:O55">
    <cfRule type="top10" dxfId="5761" priority="66" rank="1"/>
  </conditionalFormatting>
  <conditionalFormatting sqref="E57:O57">
    <cfRule type="top10" dxfId="5760" priority="65" rank="1"/>
  </conditionalFormatting>
  <conditionalFormatting sqref="E59:O59">
    <cfRule type="top10" dxfId="5759" priority="64" rank="1"/>
  </conditionalFormatting>
  <conditionalFormatting sqref="E61:O61">
    <cfRule type="top10" dxfId="5758" priority="63" rank="1"/>
  </conditionalFormatting>
  <conditionalFormatting sqref="E63:O63">
    <cfRule type="top10" dxfId="5757" priority="62" rank="1"/>
  </conditionalFormatting>
  <conditionalFormatting sqref="E65:O65">
    <cfRule type="top10" dxfId="5756" priority="61" rank="1"/>
  </conditionalFormatting>
  <conditionalFormatting sqref="E67:O67">
    <cfRule type="top10" dxfId="5755" priority="60" rank="1"/>
  </conditionalFormatting>
  <conditionalFormatting sqref="E69:O69">
    <cfRule type="top10" dxfId="5754" priority="59" rank="1"/>
  </conditionalFormatting>
  <conditionalFormatting sqref="E71:O71">
    <cfRule type="top10" dxfId="5753" priority="58" rank="1"/>
  </conditionalFormatting>
  <conditionalFormatting sqref="E73:O73">
    <cfRule type="top10" dxfId="5752" priority="57" rank="1"/>
  </conditionalFormatting>
  <conditionalFormatting sqref="E75:O75">
    <cfRule type="top10" dxfId="5751" priority="56" rank="1"/>
  </conditionalFormatting>
  <conditionalFormatting sqref="E77:O77">
    <cfRule type="top10" dxfId="5750" priority="55" rank="1"/>
  </conditionalFormatting>
  <conditionalFormatting sqref="E79:O79">
    <cfRule type="top10" dxfId="5749" priority="54" rank="1"/>
  </conditionalFormatting>
  <conditionalFormatting sqref="E81:O81">
    <cfRule type="top10" dxfId="5748" priority="53" rank="1"/>
  </conditionalFormatting>
  <conditionalFormatting sqref="E83:O83">
    <cfRule type="top10" dxfId="5747" priority="52" rank="1"/>
  </conditionalFormatting>
  <conditionalFormatting sqref="E85:O85">
    <cfRule type="top10" dxfId="5746" priority="51" rank="1"/>
  </conditionalFormatting>
  <conditionalFormatting sqref="E87:O87">
    <cfRule type="top10" dxfId="5745" priority="50" rank="1"/>
  </conditionalFormatting>
  <conditionalFormatting sqref="E89:O89">
    <cfRule type="top10" dxfId="5744" priority="49" rank="1"/>
  </conditionalFormatting>
  <conditionalFormatting sqref="E91:O91">
    <cfRule type="top10" dxfId="5743" priority="48" rank="1"/>
  </conditionalFormatting>
  <conditionalFormatting sqref="E93:O93">
    <cfRule type="top10" dxfId="5742" priority="47" rank="1"/>
  </conditionalFormatting>
  <conditionalFormatting sqref="E95:O95">
    <cfRule type="top10" dxfId="5741" priority="46" rank="1"/>
  </conditionalFormatting>
  <conditionalFormatting sqref="E97:O97">
    <cfRule type="top10" dxfId="5740" priority="45" rank="1"/>
  </conditionalFormatting>
  <conditionalFormatting sqref="E99:O99">
    <cfRule type="top10" dxfId="5739" priority="44" rank="1"/>
  </conditionalFormatting>
  <conditionalFormatting sqref="E101:O101">
    <cfRule type="top10" dxfId="5738" priority="43" rank="1"/>
  </conditionalFormatting>
  <conditionalFormatting sqref="E103:O103">
    <cfRule type="top10" dxfId="5737" priority="42" rank="1"/>
  </conditionalFormatting>
  <conditionalFormatting sqref="E105:O105">
    <cfRule type="top10" dxfId="5736" priority="41" rank="1"/>
  </conditionalFormatting>
  <conditionalFormatting sqref="E107:O107">
    <cfRule type="top10" dxfId="5735" priority="40" rank="1"/>
  </conditionalFormatting>
  <conditionalFormatting sqref="E109:O109">
    <cfRule type="top10" dxfId="5734" priority="39" rank="1"/>
  </conditionalFormatting>
  <conditionalFormatting sqref="E111:O111">
    <cfRule type="top10" dxfId="5733" priority="38" rank="1"/>
  </conditionalFormatting>
  <conditionalFormatting sqref="E113:O113">
    <cfRule type="top10" dxfId="5732" priority="37" rank="1"/>
  </conditionalFormatting>
  <conditionalFormatting sqref="E115:O115">
    <cfRule type="top10" dxfId="5731" priority="36" rank="1"/>
  </conditionalFormatting>
  <conditionalFormatting sqref="E117:O117">
    <cfRule type="top10" dxfId="5730" priority="35" rank="1"/>
  </conditionalFormatting>
  <conditionalFormatting sqref="E119:O119">
    <cfRule type="top10" dxfId="5729" priority="34" rank="1"/>
  </conditionalFormatting>
  <conditionalFormatting sqref="E121:O121">
    <cfRule type="top10" dxfId="5728" priority="33" rank="1"/>
  </conditionalFormatting>
  <conditionalFormatting sqref="E123:O123">
    <cfRule type="top10" dxfId="5727" priority="32" rank="1"/>
  </conditionalFormatting>
  <conditionalFormatting sqref="E125:O125">
    <cfRule type="top10" dxfId="5726" priority="31" rank="1"/>
  </conditionalFormatting>
  <conditionalFormatting sqref="E127:O127">
    <cfRule type="top10" dxfId="5725" priority="30" rank="1"/>
  </conditionalFormatting>
  <conditionalFormatting sqref="E129:O129">
    <cfRule type="top10" dxfId="5724" priority="29" rank="1"/>
  </conditionalFormatting>
  <conditionalFormatting sqref="E131:O131">
    <cfRule type="top10" dxfId="5723" priority="28" rank="1"/>
  </conditionalFormatting>
  <conditionalFormatting sqref="E133:O133">
    <cfRule type="top10" dxfId="5722" priority="27" rank="1"/>
  </conditionalFormatting>
  <conditionalFormatting sqref="E135:O135">
    <cfRule type="top10" dxfId="5721" priority="26" rank="1"/>
  </conditionalFormatting>
  <conditionalFormatting sqref="E137:O137">
    <cfRule type="top10" dxfId="5720" priority="25" rank="1"/>
  </conditionalFormatting>
  <conditionalFormatting sqref="E139:O139">
    <cfRule type="top10" dxfId="5719" priority="24" rank="1"/>
  </conditionalFormatting>
  <conditionalFormatting sqref="E141:O141">
    <cfRule type="top10" dxfId="5718" priority="23" rank="1"/>
  </conditionalFormatting>
  <conditionalFormatting sqref="E143:O143">
    <cfRule type="top10" dxfId="5717" priority="22" rank="1"/>
  </conditionalFormatting>
  <conditionalFormatting sqref="E145:O145">
    <cfRule type="top10" dxfId="5716" priority="21" rank="1"/>
  </conditionalFormatting>
  <conditionalFormatting sqref="E147:O147">
    <cfRule type="top10" dxfId="5715" priority="20" rank="1"/>
  </conditionalFormatting>
  <conditionalFormatting sqref="E149:O149">
    <cfRule type="top10" dxfId="5714" priority="19" rank="1"/>
  </conditionalFormatting>
  <conditionalFormatting sqref="E151:O151">
    <cfRule type="top10" dxfId="5713" priority="18" rank="1"/>
  </conditionalFormatting>
  <conditionalFormatting sqref="E153:O153">
    <cfRule type="top10" dxfId="5712" priority="17" rank="1"/>
  </conditionalFormatting>
  <conditionalFormatting sqref="E155:O155">
    <cfRule type="top10" dxfId="5711" priority="16" rank="1"/>
  </conditionalFormatting>
  <conditionalFormatting sqref="E157:O157">
    <cfRule type="top10" dxfId="5710" priority="15" rank="1"/>
  </conditionalFormatting>
  <conditionalFormatting sqref="E159:O159">
    <cfRule type="top10" dxfId="5709" priority="14" rank="1"/>
  </conditionalFormatting>
  <conditionalFormatting sqref="E161:O161">
    <cfRule type="top10" dxfId="5708" priority="13" rank="1"/>
  </conditionalFormatting>
  <conditionalFormatting sqref="E163:O163">
    <cfRule type="top10" dxfId="5707" priority="12" rank="1"/>
  </conditionalFormatting>
  <conditionalFormatting sqref="E165:O165">
    <cfRule type="top10" dxfId="5706" priority="11" rank="1"/>
  </conditionalFormatting>
  <conditionalFormatting sqref="E167:O167">
    <cfRule type="top10" dxfId="5705" priority="10" rank="1"/>
  </conditionalFormatting>
  <conditionalFormatting sqref="E169:O169">
    <cfRule type="top10" dxfId="5704" priority="9" rank="1"/>
  </conditionalFormatting>
  <conditionalFormatting sqref="E171:O171">
    <cfRule type="top10" dxfId="5703" priority="8" rank="1"/>
  </conditionalFormatting>
  <conditionalFormatting sqref="E173:O173">
    <cfRule type="top10" dxfId="5702" priority="7" rank="1"/>
  </conditionalFormatting>
  <conditionalFormatting sqref="E175:O175">
    <cfRule type="top10" dxfId="5701" priority="6" rank="1"/>
  </conditionalFormatting>
  <conditionalFormatting sqref="E177:O177">
    <cfRule type="top10" dxfId="5700" priority="5" rank="1"/>
  </conditionalFormatting>
  <conditionalFormatting sqref="E179:O179">
    <cfRule type="top10" dxfId="5699" priority="4" rank="1"/>
  </conditionalFormatting>
  <conditionalFormatting sqref="E181:O181">
    <cfRule type="top10" dxfId="5698" priority="3" rank="1"/>
  </conditionalFormatting>
  <conditionalFormatting sqref="E183:O183">
    <cfRule type="top10" dxfId="5697" priority="2" rank="1"/>
  </conditionalFormatting>
  <conditionalFormatting sqref="E185:O185">
    <cfRule type="top10" dxfId="569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245</v>
      </c>
    </row>
    <row r="3" spans="1:15" ht="15" customHeight="1">
      <c r="B3" s="3" t="s">
        <v>15</v>
      </c>
    </row>
    <row r="4" spans="1:15" ht="15" customHeight="1">
      <c r="B4" s="3" t="s">
        <v>17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244</v>
      </c>
      <c r="C10" s="94" t="s">
        <v>189</v>
      </c>
      <c r="D10" s="34">
        <v>4074</v>
      </c>
      <c r="E10" s="35">
        <v>3263</v>
      </c>
      <c r="F10" s="36">
        <v>2156</v>
      </c>
      <c r="G10" s="36">
        <v>868</v>
      </c>
      <c r="H10" s="36">
        <v>2289</v>
      </c>
      <c r="I10" s="36">
        <v>2324</v>
      </c>
      <c r="J10" s="36">
        <v>2579</v>
      </c>
      <c r="K10" s="36">
        <v>767</v>
      </c>
      <c r="L10" s="36">
        <v>1455</v>
      </c>
      <c r="M10" s="36">
        <v>1438</v>
      </c>
      <c r="N10" s="36">
        <v>125</v>
      </c>
      <c r="O10" s="36">
        <v>85</v>
      </c>
    </row>
    <row r="11" spans="1:15" ht="15.95" customHeight="1">
      <c r="B11" s="96"/>
      <c r="C11" s="89"/>
      <c r="D11" s="17">
        <v>1</v>
      </c>
      <c r="E11" s="18">
        <v>0.80093274423171334</v>
      </c>
      <c r="F11" s="19">
        <v>0.52920962199312716</v>
      </c>
      <c r="G11" s="19">
        <v>0.21305841924398625</v>
      </c>
      <c r="H11" s="19">
        <v>0.56185567010309279</v>
      </c>
      <c r="I11" s="19">
        <v>0.57044673539518898</v>
      </c>
      <c r="J11" s="19">
        <v>0.63303878252331858</v>
      </c>
      <c r="K11" s="19">
        <v>0.18826705940108002</v>
      </c>
      <c r="L11" s="19">
        <v>0.35714285714285715</v>
      </c>
      <c r="M11" s="19">
        <v>0.35297005400098186</v>
      </c>
      <c r="N11" s="19">
        <v>3.0682376043200784E-2</v>
      </c>
      <c r="O11" s="19">
        <v>2.0864015709376533E-2</v>
      </c>
    </row>
    <row r="12" spans="1:15" ht="15.95" customHeight="1">
      <c r="B12" s="96"/>
      <c r="C12" s="100" t="s">
        <v>190</v>
      </c>
      <c r="D12" s="20">
        <v>9321</v>
      </c>
      <c r="E12" s="21">
        <v>7402</v>
      </c>
      <c r="F12" s="22">
        <v>5057</v>
      </c>
      <c r="G12" s="22">
        <v>1813</v>
      </c>
      <c r="H12" s="22">
        <v>5110</v>
      </c>
      <c r="I12" s="22">
        <v>5153</v>
      </c>
      <c r="J12" s="22">
        <v>6149</v>
      </c>
      <c r="K12" s="22">
        <v>1556</v>
      </c>
      <c r="L12" s="22">
        <v>3278</v>
      </c>
      <c r="M12" s="22">
        <v>3213</v>
      </c>
      <c r="N12" s="22">
        <v>228</v>
      </c>
      <c r="O12" s="22">
        <v>186</v>
      </c>
    </row>
    <row r="13" spans="1:15" ht="15.95" customHeight="1">
      <c r="B13" s="96"/>
      <c r="C13" s="101"/>
      <c r="D13" s="23">
        <v>1</v>
      </c>
      <c r="E13" s="18">
        <v>0.7941208024890033</v>
      </c>
      <c r="F13" s="19">
        <v>0.54253835425383545</v>
      </c>
      <c r="G13" s="19">
        <v>0.19450702714301041</v>
      </c>
      <c r="H13" s="19">
        <v>0.54822443943782861</v>
      </c>
      <c r="I13" s="19">
        <v>0.55283767836069087</v>
      </c>
      <c r="J13" s="19">
        <v>0.6596931659693166</v>
      </c>
      <c r="K13" s="19">
        <v>0.16693487823194936</v>
      </c>
      <c r="L13" s="19">
        <v>0.35167900439866967</v>
      </c>
      <c r="M13" s="19">
        <v>0.34470550370131958</v>
      </c>
      <c r="N13" s="19">
        <v>2.4460894753781784E-2</v>
      </c>
      <c r="O13" s="19">
        <v>1.9954940457032506E-2</v>
      </c>
    </row>
    <row r="14" spans="1:15" ht="15.95" customHeight="1">
      <c r="B14" s="96"/>
      <c r="C14" s="100" t="s">
        <v>191</v>
      </c>
      <c r="D14" s="20">
        <v>1587</v>
      </c>
      <c r="E14" s="21">
        <v>1377</v>
      </c>
      <c r="F14" s="22">
        <v>1051</v>
      </c>
      <c r="G14" s="22">
        <v>569</v>
      </c>
      <c r="H14" s="22">
        <v>953</v>
      </c>
      <c r="I14" s="22">
        <v>1173</v>
      </c>
      <c r="J14" s="22">
        <v>1266</v>
      </c>
      <c r="K14" s="22">
        <v>519</v>
      </c>
      <c r="L14" s="22">
        <v>911</v>
      </c>
      <c r="M14" s="22">
        <v>910</v>
      </c>
      <c r="N14" s="22">
        <v>11</v>
      </c>
      <c r="O14" s="22">
        <v>21</v>
      </c>
    </row>
    <row r="15" spans="1:15" ht="15.95" customHeight="1">
      <c r="B15" s="96"/>
      <c r="C15" s="101"/>
      <c r="D15" s="23">
        <v>1</v>
      </c>
      <c r="E15" s="18">
        <v>0.86767485822306234</v>
      </c>
      <c r="F15" s="19">
        <v>0.66225582860743537</v>
      </c>
      <c r="G15" s="19">
        <v>0.35853812224322623</v>
      </c>
      <c r="H15" s="19">
        <v>0.60050409577819786</v>
      </c>
      <c r="I15" s="19">
        <v>0.73913043478260865</v>
      </c>
      <c r="J15" s="19">
        <v>0.7977315689981096</v>
      </c>
      <c r="K15" s="19">
        <v>0.32703213610586013</v>
      </c>
      <c r="L15" s="19">
        <v>0.5740390674228103</v>
      </c>
      <c r="M15" s="19">
        <v>0.57340894770006301</v>
      </c>
      <c r="N15" s="19">
        <v>6.9313169502205419E-3</v>
      </c>
      <c r="O15" s="19">
        <v>1.3232514177693762E-2</v>
      </c>
    </row>
    <row r="16" spans="1:15" ht="15.95" customHeight="1">
      <c r="B16" s="96"/>
      <c r="C16" s="100" t="s">
        <v>192</v>
      </c>
      <c r="D16" s="20">
        <v>1530</v>
      </c>
      <c r="E16" s="21">
        <v>1292</v>
      </c>
      <c r="F16" s="22">
        <v>1012</v>
      </c>
      <c r="G16" s="22">
        <v>461</v>
      </c>
      <c r="H16" s="22">
        <v>860</v>
      </c>
      <c r="I16" s="22">
        <v>1051</v>
      </c>
      <c r="J16" s="22">
        <v>1143</v>
      </c>
      <c r="K16" s="22">
        <v>437</v>
      </c>
      <c r="L16" s="22">
        <v>786</v>
      </c>
      <c r="M16" s="22">
        <v>1040</v>
      </c>
      <c r="N16" s="22">
        <v>15</v>
      </c>
      <c r="O16" s="22">
        <v>27</v>
      </c>
    </row>
    <row r="17" spans="1:15" ht="15.95" customHeight="1">
      <c r="B17" s="96"/>
      <c r="C17" s="101"/>
      <c r="D17" s="23">
        <v>1</v>
      </c>
      <c r="E17" s="18">
        <v>0.84444444444444444</v>
      </c>
      <c r="F17" s="19">
        <v>0.66143790849673201</v>
      </c>
      <c r="G17" s="19">
        <v>0.30130718954248364</v>
      </c>
      <c r="H17" s="19">
        <v>0.56209150326797386</v>
      </c>
      <c r="I17" s="19">
        <v>0.6869281045751634</v>
      </c>
      <c r="J17" s="19">
        <v>0.74705882352941178</v>
      </c>
      <c r="K17" s="19">
        <v>0.28562091503267972</v>
      </c>
      <c r="L17" s="19">
        <v>0.51372549019607838</v>
      </c>
      <c r="M17" s="19">
        <v>0.6797385620915033</v>
      </c>
      <c r="N17" s="19">
        <v>9.8039215686274508E-3</v>
      </c>
      <c r="O17" s="19">
        <v>1.7647058823529412E-2</v>
      </c>
    </row>
    <row r="18" spans="1:15" ht="15.95" customHeight="1">
      <c r="B18" s="96"/>
      <c r="C18" s="88" t="s">
        <v>193</v>
      </c>
      <c r="D18" s="20">
        <v>4810</v>
      </c>
      <c r="E18" s="21">
        <v>4019</v>
      </c>
      <c r="F18" s="22">
        <v>2960</v>
      </c>
      <c r="G18" s="22">
        <v>1188</v>
      </c>
      <c r="H18" s="22">
        <v>2752</v>
      </c>
      <c r="I18" s="22">
        <v>3139</v>
      </c>
      <c r="J18" s="22">
        <v>3385</v>
      </c>
      <c r="K18" s="22">
        <v>1073</v>
      </c>
      <c r="L18" s="22">
        <v>2077</v>
      </c>
      <c r="M18" s="22">
        <v>2065</v>
      </c>
      <c r="N18" s="22">
        <v>65</v>
      </c>
      <c r="O18" s="22">
        <v>67</v>
      </c>
    </row>
    <row r="19" spans="1:15" ht="15.95" customHeight="1">
      <c r="B19" s="96"/>
      <c r="C19" s="89"/>
      <c r="D19" s="23">
        <v>1</v>
      </c>
      <c r="E19" s="18">
        <v>0.83555093555093551</v>
      </c>
      <c r="F19" s="19">
        <v>0.61538461538461542</v>
      </c>
      <c r="G19" s="19">
        <v>0.246985446985447</v>
      </c>
      <c r="H19" s="19">
        <v>0.57214137214137217</v>
      </c>
      <c r="I19" s="19">
        <v>0.65259875259875255</v>
      </c>
      <c r="J19" s="19">
        <v>0.70374220374220375</v>
      </c>
      <c r="K19" s="19">
        <v>0.22307692307692309</v>
      </c>
      <c r="L19" s="19">
        <v>0.4318087318087318</v>
      </c>
      <c r="M19" s="19">
        <v>0.42931392931392931</v>
      </c>
      <c r="N19" s="19">
        <v>1.3513513513513514E-2</v>
      </c>
      <c r="O19" s="19">
        <v>1.392931392931393E-2</v>
      </c>
    </row>
    <row r="20" spans="1:15" ht="15.95" customHeight="1">
      <c r="B20" s="96"/>
      <c r="C20" s="88" t="s">
        <v>194</v>
      </c>
      <c r="D20" s="20">
        <v>1823</v>
      </c>
      <c r="E20" s="21">
        <v>1532</v>
      </c>
      <c r="F20" s="22">
        <v>1167</v>
      </c>
      <c r="G20" s="22">
        <v>473</v>
      </c>
      <c r="H20" s="22">
        <v>1164</v>
      </c>
      <c r="I20" s="22">
        <v>1250</v>
      </c>
      <c r="J20" s="22">
        <v>1344</v>
      </c>
      <c r="K20" s="22">
        <v>492</v>
      </c>
      <c r="L20" s="22">
        <v>880</v>
      </c>
      <c r="M20" s="22">
        <v>888</v>
      </c>
      <c r="N20" s="22">
        <v>14</v>
      </c>
      <c r="O20" s="22">
        <v>28</v>
      </c>
    </row>
    <row r="21" spans="1:15" ht="15.95" customHeight="1">
      <c r="B21" s="96"/>
      <c r="C21" s="89"/>
      <c r="D21" s="23">
        <v>1</v>
      </c>
      <c r="E21" s="18">
        <v>0.84037301151947341</v>
      </c>
      <c r="F21" s="19">
        <v>0.64015359297860674</v>
      </c>
      <c r="G21" s="19">
        <v>0.25946242457487656</v>
      </c>
      <c r="H21" s="19">
        <v>0.63850795392210646</v>
      </c>
      <c r="I21" s="19">
        <v>0.68568294020844767</v>
      </c>
      <c r="J21" s="19">
        <v>0.73724629731212288</v>
      </c>
      <c r="K21" s="19">
        <v>0.26988480526604497</v>
      </c>
      <c r="L21" s="19">
        <v>0.48272078990674711</v>
      </c>
      <c r="M21" s="19">
        <v>0.48710916072408117</v>
      </c>
      <c r="N21" s="19">
        <v>7.679648930334613E-3</v>
      </c>
      <c r="O21" s="19">
        <v>1.5359297860669226E-2</v>
      </c>
    </row>
    <row r="22" spans="1:15" ht="15.95" customHeight="1">
      <c r="B22" s="102"/>
      <c r="C22" s="88" t="s">
        <v>195</v>
      </c>
      <c r="D22" s="20">
        <v>1308</v>
      </c>
      <c r="E22" s="21">
        <v>1112</v>
      </c>
      <c r="F22" s="22">
        <v>869</v>
      </c>
      <c r="G22" s="22">
        <v>361</v>
      </c>
      <c r="H22" s="22">
        <v>772</v>
      </c>
      <c r="I22" s="22">
        <v>850</v>
      </c>
      <c r="J22" s="22">
        <v>945</v>
      </c>
      <c r="K22" s="22">
        <v>396</v>
      </c>
      <c r="L22" s="22">
        <v>629</v>
      </c>
      <c r="M22" s="22">
        <v>612</v>
      </c>
      <c r="N22" s="22">
        <v>25</v>
      </c>
      <c r="O22" s="22">
        <v>16</v>
      </c>
    </row>
    <row r="23" spans="1:15" ht="15.95" customHeight="1">
      <c r="B23" s="102"/>
      <c r="C23" s="89"/>
      <c r="D23" s="23">
        <v>1</v>
      </c>
      <c r="E23" s="18">
        <v>0.85015290519877673</v>
      </c>
      <c r="F23" s="19">
        <v>0.66437308868501532</v>
      </c>
      <c r="G23" s="19">
        <v>0.27599388379204892</v>
      </c>
      <c r="H23" s="19">
        <v>0.59021406727828751</v>
      </c>
      <c r="I23" s="19">
        <v>0.64984709480122327</v>
      </c>
      <c r="J23" s="19">
        <v>0.72247706422018354</v>
      </c>
      <c r="K23" s="19">
        <v>0.30275229357798167</v>
      </c>
      <c r="L23" s="19">
        <v>0.48088685015290522</v>
      </c>
      <c r="M23" s="19">
        <v>0.46788990825688076</v>
      </c>
      <c r="N23" s="19">
        <v>1.91131498470948E-2</v>
      </c>
      <c r="O23" s="19">
        <v>1.2232415902140673E-2</v>
      </c>
    </row>
    <row r="24" spans="1:15" ht="15.95" customHeight="1">
      <c r="B24" s="102"/>
      <c r="C24" s="88" t="s">
        <v>196</v>
      </c>
      <c r="D24" s="20">
        <v>590</v>
      </c>
      <c r="E24" s="21">
        <v>510</v>
      </c>
      <c r="F24" s="22">
        <v>361</v>
      </c>
      <c r="G24" s="22">
        <v>157</v>
      </c>
      <c r="H24" s="22">
        <v>384</v>
      </c>
      <c r="I24" s="22">
        <v>424</v>
      </c>
      <c r="J24" s="22">
        <v>421</v>
      </c>
      <c r="K24" s="22">
        <v>177</v>
      </c>
      <c r="L24" s="22">
        <v>285</v>
      </c>
      <c r="M24" s="22">
        <v>285</v>
      </c>
      <c r="N24" s="22">
        <v>12</v>
      </c>
      <c r="O24" s="22">
        <v>5</v>
      </c>
    </row>
    <row r="25" spans="1:15" ht="15.95" customHeight="1">
      <c r="B25" s="102"/>
      <c r="C25" s="89"/>
      <c r="D25" s="23">
        <v>1</v>
      </c>
      <c r="E25" s="18">
        <v>0.86440677966101698</v>
      </c>
      <c r="F25" s="19">
        <v>0.61186440677966103</v>
      </c>
      <c r="G25" s="19">
        <v>0.26610169491525426</v>
      </c>
      <c r="H25" s="19">
        <v>0.6508474576271186</v>
      </c>
      <c r="I25" s="19">
        <v>0.71864406779661016</v>
      </c>
      <c r="J25" s="19">
        <v>0.71355932203389827</v>
      </c>
      <c r="K25" s="19">
        <v>0.3</v>
      </c>
      <c r="L25" s="19">
        <v>0.48305084745762711</v>
      </c>
      <c r="M25" s="19">
        <v>0.48305084745762711</v>
      </c>
      <c r="N25" s="19">
        <v>2.0338983050847456E-2</v>
      </c>
      <c r="O25" s="19">
        <v>8.4745762711864406E-3</v>
      </c>
    </row>
    <row r="26" spans="1:15" ht="15.95" customHeight="1">
      <c r="B26" s="102"/>
      <c r="C26" s="88" t="s">
        <v>197</v>
      </c>
      <c r="D26" s="20">
        <v>5082</v>
      </c>
      <c r="E26" s="21">
        <v>4177</v>
      </c>
      <c r="F26" s="22">
        <v>3135</v>
      </c>
      <c r="G26" s="22">
        <v>1378</v>
      </c>
      <c r="H26" s="22">
        <v>2753</v>
      </c>
      <c r="I26" s="22">
        <v>3252</v>
      </c>
      <c r="J26" s="22">
        <v>3639</v>
      </c>
      <c r="K26" s="22">
        <v>1075</v>
      </c>
      <c r="L26" s="22">
        <v>2146</v>
      </c>
      <c r="M26" s="22">
        <v>2159</v>
      </c>
      <c r="N26" s="22">
        <v>56</v>
      </c>
      <c r="O26" s="22">
        <v>81</v>
      </c>
    </row>
    <row r="27" spans="1:15" ht="15.95" customHeight="1">
      <c r="B27" s="102"/>
      <c r="C27" s="89"/>
      <c r="D27" s="23">
        <v>1</v>
      </c>
      <c r="E27" s="18">
        <v>0.82192050373868553</v>
      </c>
      <c r="F27" s="19">
        <v>0.61688311688311692</v>
      </c>
      <c r="G27" s="19">
        <v>0.2711530893349075</v>
      </c>
      <c r="H27" s="19">
        <v>0.54171585989767812</v>
      </c>
      <c r="I27" s="19">
        <v>0.63990554899645813</v>
      </c>
      <c r="J27" s="19">
        <v>0.71605667060212519</v>
      </c>
      <c r="K27" s="19">
        <v>0.21153089334907516</v>
      </c>
      <c r="L27" s="19">
        <v>0.42227469500196774</v>
      </c>
      <c r="M27" s="19">
        <v>0.4248327430145612</v>
      </c>
      <c r="N27" s="19">
        <v>1.1019283746556474E-2</v>
      </c>
      <c r="O27" s="19">
        <v>1.5938606847697757E-2</v>
      </c>
    </row>
    <row r="28" spans="1:15" ht="15.95" customHeight="1">
      <c r="B28" s="102"/>
      <c r="C28" s="88" t="s">
        <v>198</v>
      </c>
      <c r="D28" s="20">
        <v>7625</v>
      </c>
      <c r="E28" s="21">
        <v>5016</v>
      </c>
      <c r="F28" s="22">
        <v>2795</v>
      </c>
      <c r="G28" s="22">
        <v>678</v>
      </c>
      <c r="H28" s="22">
        <v>3059</v>
      </c>
      <c r="I28" s="22">
        <v>2352</v>
      </c>
      <c r="J28" s="22">
        <v>2701</v>
      </c>
      <c r="K28" s="22">
        <v>326</v>
      </c>
      <c r="L28" s="22">
        <v>999</v>
      </c>
      <c r="M28" s="22">
        <v>1185</v>
      </c>
      <c r="N28" s="22">
        <v>987</v>
      </c>
      <c r="O28" s="22">
        <v>298</v>
      </c>
    </row>
    <row r="29" spans="1:15" ht="15.95" customHeight="1">
      <c r="B29" s="102"/>
      <c r="C29" s="98"/>
      <c r="D29" s="17">
        <v>1</v>
      </c>
      <c r="E29" s="32">
        <v>0.6578360655737705</v>
      </c>
      <c r="F29" s="33">
        <v>0.36655737704918034</v>
      </c>
      <c r="G29" s="33">
        <v>8.8918032786885245E-2</v>
      </c>
      <c r="H29" s="33">
        <v>0.40118032786885244</v>
      </c>
      <c r="I29" s="33">
        <v>0.30845901639344264</v>
      </c>
      <c r="J29" s="33">
        <v>0.35422950819672133</v>
      </c>
      <c r="K29" s="33">
        <v>4.2754098360655739E-2</v>
      </c>
      <c r="L29" s="33">
        <v>0.13101639344262295</v>
      </c>
      <c r="M29" s="33">
        <v>0.15540983606557376</v>
      </c>
      <c r="N29" s="33">
        <v>0.12944262295081968</v>
      </c>
      <c r="O29" s="33">
        <v>3.9081967213114757E-2</v>
      </c>
    </row>
    <row r="30" spans="1:15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O9">
    <cfRule type="top10" dxfId="5695" priority="90" rank="1"/>
  </conditionalFormatting>
  <conditionalFormatting sqref="E11:O11">
    <cfRule type="top10" dxfId="5694" priority="89" rank="1"/>
  </conditionalFormatting>
  <conditionalFormatting sqref="E13:O13">
    <cfRule type="top10" dxfId="5693" priority="88" rank="1"/>
  </conditionalFormatting>
  <conditionalFormatting sqref="E15:O15">
    <cfRule type="top10" dxfId="5692" priority="87" rank="1"/>
  </conditionalFormatting>
  <conditionalFormatting sqref="E17:O17">
    <cfRule type="top10" dxfId="5691" priority="86" rank="1"/>
  </conditionalFormatting>
  <conditionalFormatting sqref="E19:O19">
    <cfRule type="top10" dxfId="5690" priority="85" rank="1"/>
  </conditionalFormatting>
  <conditionalFormatting sqref="E21:O21">
    <cfRule type="top10" dxfId="5689" priority="84" rank="1"/>
  </conditionalFormatting>
  <conditionalFormatting sqref="E23:O23">
    <cfRule type="top10" dxfId="5688" priority="83" rank="1"/>
  </conditionalFormatting>
  <conditionalFormatting sqref="E25:O25">
    <cfRule type="top10" dxfId="5687" priority="82" rank="1"/>
  </conditionalFormatting>
  <conditionalFormatting sqref="E27:O27">
    <cfRule type="top10" dxfId="5686" priority="81" rank="1"/>
  </conditionalFormatting>
  <conditionalFormatting sqref="E29:O29">
    <cfRule type="top10" dxfId="5685" priority="80" rank="1"/>
  </conditionalFormatting>
  <conditionalFormatting sqref="E31:O31">
    <cfRule type="top10" dxfId="5684" priority="78" rank="1"/>
  </conditionalFormatting>
  <conditionalFormatting sqref="E33:O33">
    <cfRule type="top10" dxfId="5683" priority="77" rank="1"/>
  </conditionalFormatting>
  <conditionalFormatting sqref="E35:O35">
    <cfRule type="top10" dxfId="5682" priority="76" rank="1"/>
  </conditionalFormatting>
  <conditionalFormatting sqref="E37:O37">
    <cfRule type="top10" dxfId="5681" priority="75" rank="1"/>
  </conditionalFormatting>
  <conditionalFormatting sqref="E39:O39">
    <cfRule type="top10" dxfId="5680" priority="74" rank="1"/>
  </conditionalFormatting>
  <conditionalFormatting sqref="E41:O41">
    <cfRule type="top10" dxfId="5679" priority="73" rank="1"/>
  </conditionalFormatting>
  <conditionalFormatting sqref="E43:O43">
    <cfRule type="top10" dxfId="5678" priority="72" rank="1"/>
  </conditionalFormatting>
  <conditionalFormatting sqref="E45:O45">
    <cfRule type="top10" dxfId="5677" priority="71" rank="1"/>
  </conditionalFormatting>
  <conditionalFormatting sqref="E47:O47">
    <cfRule type="top10" dxfId="5676" priority="70" rank="1"/>
  </conditionalFormatting>
  <conditionalFormatting sqref="E49:O49">
    <cfRule type="top10" dxfId="5675" priority="69" rank="1"/>
  </conditionalFormatting>
  <conditionalFormatting sqref="E51:O51">
    <cfRule type="top10" dxfId="5674" priority="68" rank="1"/>
  </conditionalFormatting>
  <conditionalFormatting sqref="E53:O53">
    <cfRule type="top10" dxfId="5673" priority="67" rank="1"/>
  </conditionalFormatting>
  <conditionalFormatting sqref="E55:O55">
    <cfRule type="top10" dxfId="5672" priority="66" rank="1"/>
  </conditionalFormatting>
  <conditionalFormatting sqref="E57:O57">
    <cfRule type="top10" dxfId="5671" priority="65" rank="1"/>
  </conditionalFormatting>
  <conditionalFormatting sqref="E59:O59">
    <cfRule type="top10" dxfId="5670" priority="64" rank="1"/>
  </conditionalFormatting>
  <conditionalFormatting sqref="E61:O61">
    <cfRule type="top10" dxfId="5669" priority="63" rank="1"/>
  </conditionalFormatting>
  <conditionalFormatting sqref="E63:O63">
    <cfRule type="top10" dxfId="5668" priority="62" rank="1"/>
  </conditionalFormatting>
  <conditionalFormatting sqref="E65:O65">
    <cfRule type="top10" dxfId="5667" priority="61" rank="1"/>
  </conditionalFormatting>
  <conditionalFormatting sqref="E67:O67">
    <cfRule type="top10" dxfId="5666" priority="60" rank="1"/>
  </conditionalFormatting>
  <conditionalFormatting sqref="E69:O69">
    <cfRule type="top10" dxfId="5665" priority="59" rank="1"/>
  </conditionalFormatting>
  <conditionalFormatting sqref="E71:O71">
    <cfRule type="top10" dxfId="5664" priority="58" rank="1"/>
  </conditionalFormatting>
  <conditionalFormatting sqref="E73:O73">
    <cfRule type="top10" dxfId="5663" priority="57" rank="1"/>
  </conditionalFormatting>
  <conditionalFormatting sqref="E75:O75">
    <cfRule type="top10" dxfId="5662" priority="56" rank="1"/>
  </conditionalFormatting>
  <conditionalFormatting sqref="E77:O77">
    <cfRule type="top10" dxfId="5661" priority="55" rank="1"/>
  </conditionalFormatting>
  <conditionalFormatting sqref="E79:O79">
    <cfRule type="top10" dxfId="5660" priority="54" rank="1"/>
  </conditionalFormatting>
  <conditionalFormatting sqref="E81:O81">
    <cfRule type="top10" dxfId="5659" priority="53" rank="1"/>
  </conditionalFormatting>
  <conditionalFormatting sqref="E83:O83">
    <cfRule type="top10" dxfId="5658" priority="52" rank="1"/>
  </conditionalFormatting>
  <conditionalFormatting sqref="E85:O85">
    <cfRule type="top10" dxfId="5657" priority="51" rank="1"/>
  </conditionalFormatting>
  <conditionalFormatting sqref="E87:O87">
    <cfRule type="top10" dxfId="5656" priority="50" rank="1"/>
  </conditionalFormatting>
  <conditionalFormatting sqref="E89:O89">
    <cfRule type="top10" dxfId="5655" priority="49" rank="1"/>
  </conditionalFormatting>
  <conditionalFormatting sqref="E91:O91">
    <cfRule type="top10" dxfId="5654" priority="48" rank="1"/>
  </conditionalFormatting>
  <conditionalFormatting sqref="E93:O93">
    <cfRule type="top10" dxfId="5653" priority="47" rank="1"/>
  </conditionalFormatting>
  <conditionalFormatting sqref="E95:O95">
    <cfRule type="top10" dxfId="5652" priority="46" rank="1"/>
  </conditionalFormatting>
  <conditionalFormatting sqref="E97:O97">
    <cfRule type="top10" dxfId="5651" priority="45" rank="1"/>
  </conditionalFormatting>
  <conditionalFormatting sqref="E99:O99">
    <cfRule type="top10" dxfId="5650" priority="44" rank="1"/>
  </conditionalFormatting>
  <conditionalFormatting sqref="E101:O101">
    <cfRule type="top10" dxfId="5649" priority="43" rank="1"/>
  </conditionalFormatting>
  <conditionalFormatting sqref="E103:O103">
    <cfRule type="top10" dxfId="5648" priority="42" rank="1"/>
  </conditionalFormatting>
  <conditionalFormatting sqref="E105:O105">
    <cfRule type="top10" dxfId="5647" priority="41" rank="1"/>
  </conditionalFormatting>
  <conditionalFormatting sqref="E107:O107">
    <cfRule type="top10" dxfId="5646" priority="40" rank="1"/>
  </conditionalFormatting>
  <conditionalFormatting sqref="E109:O109">
    <cfRule type="top10" dxfId="5645" priority="39" rank="1"/>
  </conditionalFormatting>
  <conditionalFormatting sqref="E111:O111">
    <cfRule type="top10" dxfId="5644" priority="38" rank="1"/>
  </conditionalFormatting>
  <conditionalFormatting sqref="E113:O113">
    <cfRule type="top10" dxfId="5643" priority="37" rank="1"/>
  </conditionalFormatting>
  <conditionalFormatting sqref="E115:O115">
    <cfRule type="top10" dxfId="5642" priority="36" rank="1"/>
  </conditionalFormatting>
  <conditionalFormatting sqref="E117:O117">
    <cfRule type="top10" dxfId="5641" priority="35" rank="1"/>
  </conditionalFormatting>
  <conditionalFormatting sqref="E119:O119">
    <cfRule type="top10" dxfId="5640" priority="34" rank="1"/>
  </conditionalFormatting>
  <conditionalFormatting sqref="E121:O121">
    <cfRule type="top10" dxfId="5639" priority="33" rank="1"/>
  </conditionalFormatting>
  <conditionalFormatting sqref="E123:O123">
    <cfRule type="top10" dxfId="5638" priority="32" rank="1"/>
  </conditionalFormatting>
  <conditionalFormatting sqref="E125:O125">
    <cfRule type="top10" dxfId="5637" priority="31" rank="1"/>
  </conditionalFormatting>
  <conditionalFormatting sqref="E127:O127">
    <cfRule type="top10" dxfId="5636" priority="30" rank="1"/>
  </conditionalFormatting>
  <conditionalFormatting sqref="E129:O129">
    <cfRule type="top10" dxfId="5635" priority="29" rank="1"/>
  </conditionalFormatting>
  <conditionalFormatting sqref="E131:O131">
    <cfRule type="top10" dxfId="5634" priority="28" rank="1"/>
  </conditionalFormatting>
  <conditionalFormatting sqref="E133:O133">
    <cfRule type="top10" dxfId="5633" priority="27" rank="1"/>
  </conditionalFormatting>
  <conditionalFormatting sqref="E135:O135">
    <cfRule type="top10" dxfId="5632" priority="26" rank="1"/>
  </conditionalFormatting>
  <conditionalFormatting sqref="E137:O137">
    <cfRule type="top10" dxfId="5631" priority="25" rank="1"/>
  </conditionalFormatting>
  <conditionalFormatting sqref="E139:O139">
    <cfRule type="top10" dxfId="5630" priority="24" rank="1"/>
  </conditionalFormatting>
  <conditionalFormatting sqref="E141:O141">
    <cfRule type="top10" dxfId="5629" priority="23" rank="1"/>
  </conditionalFormatting>
  <conditionalFormatting sqref="E143:O143">
    <cfRule type="top10" dxfId="5628" priority="22" rank="1"/>
  </conditionalFormatting>
  <conditionalFormatting sqref="E145:O145">
    <cfRule type="top10" dxfId="5627" priority="21" rank="1"/>
  </conditionalFormatting>
  <conditionalFormatting sqref="E147:O147">
    <cfRule type="top10" dxfId="5626" priority="20" rank="1"/>
  </conditionalFormatting>
  <conditionalFormatting sqref="E149:O149">
    <cfRule type="top10" dxfId="5625" priority="19" rank="1"/>
  </conditionalFormatting>
  <conditionalFormatting sqref="E151:O151">
    <cfRule type="top10" dxfId="5624" priority="18" rank="1"/>
  </conditionalFormatting>
  <conditionalFormatting sqref="E153:O153">
    <cfRule type="top10" dxfId="5623" priority="17" rank="1"/>
  </conditionalFormatting>
  <conditionalFormatting sqref="E155:O155">
    <cfRule type="top10" dxfId="5622" priority="16" rank="1"/>
  </conditionalFormatting>
  <conditionalFormatting sqref="E157:O157">
    <cfRule type="top10" dxfId="5621" priority="15" rank="1"/>
  </conditionalFormatting>
  <conditionalFormatting sqref="E159:O159">
    <cfRule type="top10" dxfId="5620" priority="14" rank="1"/>
  </conditionalFormatting>
  <conditionalFormatting sqref="E161:O161">
    <cfRule type="top10" dxfId="5619" priority="13" rank="1"/>
  </conditionalFormatting>
  <conditionalFormatting sqref="E163:O163">
    <cfRule type="top10" dxfId="5618" priority="12" rank="1"/>
  </conditionalFormatting>
  <conditionalFormatting sqref="E165:O165">
    <cfRule type="top10" dxfId="5617" priority="11" rank="1"/>
  </conditionalFormatting>
  <conditionalFormatting sqref="E167:O167">
    <cfRule type="top10" dxfId="5616" priority="10" rank="1"/>
  </conditionalFormatting>
  <conditionalFormatting sqref="E169:O169">
    <cfRule type="top10" dxfId="5615" priority="9" rank="1"/>
  </conditionalFormatting>
  <conditionalFormatting sqref="E171:O171">
    <cfRule type="top10" dxfId="5614" priority="8" rank="1"/>
  </conditionalFormatting>
  <conditionalFormatting sqref="E173:O173">
    <cfRule type="top10" dxfId="5613" priority="7" rank="1"/>
  </conditionalFormatting>
  <conditionalFormatting sqref="E175:O175">
    <cfRule type="top10" dxfId="5612" priority="6" rank="1"/>
  </conditionalFormatting>
  <conditionalFormatting sqref="E177:O177">
    <cfRule type="top10" dxfId="5611" priority="5" rank="1"/>
  </conditionalFormatting>
  <conditionalFormatting sqref="E179:O179">
    <cfRule type="top10" dxfId="5610" priority="4" rank="1"/>
  </conditionalFormatting>
  <conditionalFormatting sqref="E181:O181">
    <cfRule type="top10" dxfId="5609" priority="3" rank="1"/>
  </conditionalFormatting>
  <conditionalFormatting sqref="E183:O183">
    <cfRule type="top10" dxfId="5608" priority="2" rank="1"/>
  </conditionalFormatting>
  <conditionalFormatting sqref="E185:O185">
    <cfRule type="top10" dxfId="560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25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1</v>
      </c>
      <c r="C10" s="94" t="s">
        <v>102</v>
      </c>
      <c r="D10" s="34">
        <v>276</v>
      </c>
      <c r="E10" s="35">
        <v>53</v>
      </c>
      <c r="F10" s="36">
        <v>121</v>
      </c>
      <c r="G10" s="36">
        <v>36</v>
      </c>
      <c r="H10" s="36">
        <v>19</v>
      </c>
      <c r="I10" s="36">
        <v>35</v>
      </c>
      <c r="J10" s="36">
        <v>12</v>
      </c>
    </row>
    <row r="11" spans="1:10" ht="15.95" customHeight="1">
      <c r="B11" s="96"/>
      <c r="C11" s="89"/>
      <c r="D11" s="17">
        <v>1</v>
      </c>
      <c r="E11" s="18">
        <v>0.19202898550724637</v>
      </c>
      <c r="F11" s="19">
        <v>0.43840579710144928</v>
      </c>
      <c r="G11" s="19">
        <v>0.13043478260869565</v>
      </c>
      <c r="H11" s="19">
        <v>6.8840579710144928E-2</v>
      </c>
      <c r="I11" s="19">
        <v>0.12681159420289856</v>
      </c>
      <c r="J11" s="19">
        <v>4.3478260869565216E-2</v>
      </c>
    </row>
    <row r="12" spans="1:10" ht="15.95" customHeight="1">
      <c r="B12" s="96"/>
      <c r="C12" s="88" t="s">
        <v>103</v>
      </c>
      <c r="D12" s="20">
        <v>357</v>
      </c>
      <c r="E12" s="21">
        <v>70</v>
      </c>
      <c r="F12" s="22">
        <v>172</v>
      </c>
      <c r="G12" s="22">
        <v>55</v>
      </c>
      <c r="H12" s="22">
        <v>12</v>
      </c>
      <c r="I12" s="22">
        <v>32</v>
      </c>
      <c r="J12" s="22">
        <v>16</v>
      </c>
    </row>
    <row r="13" spans="1:10" ht="15.95" customHeight="1">
      <c r="B13" s="96"/>
      <c r="C13" s="89"/>
      <c r="D13" s="23">
        <v>1</v>
      </c>
      <c r="E13" s="18">
        <v>0.19607843137254902</v>
      </c>
      <c r="F13" s="19">
        <v>0.48179271708683474</v>
      </c>
      <c r="G13" s="19">
        <v>0.15406162464985995</v>
      </c>
      <c r="H13" s="19">
        <v>3.3613445378151259E-2</v>
      </c>
      <c r="I13" s="19">
        <v>8.9635854341736695E-2</v>
      </c>
      <c r="J13" s="19">
        <v>4.4817927170868348E-2</v>
      </c>
    </row>
    <row r="14" spans="1:10" ht="15.95" customHeight="1">
      <c r="B14" s="96"/>
      <c r="C14" s="88" t="s">
        <v>92</v>
      </c>
      <c r="D14" s="20">
        <v>346</v>
      </c>
      <c r="E14" s="21">
        <v>56</v>
      </c>
      <c r="F14" s="22">
        <v>163</v>
      </c>
      <c r="G14" s="22">
        <v>57</v>
      </c>
      <c r="H14" s="22">
        <v>24</v>
      </c>
      <c r="I14" s="22">
        <v>33</v>
      </c>
      <c r="J14" s="22">
        <v>13</v>
      </c>
    </row>
    <row r="15" spans="1:10" ht="15.95" customHeight="1">
      <c r="B15" s="96"/>
      <c r="C15" s="89"/>
      <c r="D15" s="23">
        <v>1</v>
      </c>
      <c r="E15" s="18">
        <v>0.16184971098265896</v>
      </c>
      <c r="F15" s="19">
        <v>0.47109826589595377</v>
      </c>
      <c r="G15" s="19">
        <v>0.16473988439306358</v>
      </c>
      <c r="H15" s="19">
        <v>6.9364161849710976E-2</v>
      </c>
      <c r="I15" s="19">
        <v>9.5375722543352595E-2</v>
      </c>
      <c r="J15" s="19">
        <v>3.7572254335260118E-2</v>
      </c>
    </row>
    <row r="16" spans="1:10" ht="15.95" customHeight="1">
      <c r="B16" s="96"/>
      <c r="C16" s="88" t="s">
        <v>104</v>
      </c>
      <c r="D16" s="20">
        <v>1242</v>
      </c>
      <c r="E16" s="21">
        <v>209</v>
      </c>
      <c r="F16" s="22">
        <v>621</v>
      </c>
      <c r="G16" s="22">
        <v>220</v>
      </c>
      <c r="H16" s="22">
        <v>43</v>
      </c>
      <c r="I16" s="22">
        <v>113</v>
      </c>
      <c r="J16" s="22">
        <v>36</v>
      </c>
    </row>
    <row r="17" spans="1:10" ht="15.95" customHeight="1">
      <c r="B17" s="96"/>
      <c r="C17" s="89"/>
      <c r="D17" s="23">
        <v>1</v>
      </c>
      <c r="E17" s="18">
        <v>0.16827697262479871</v>
      </c>
      <c r="F17" s="19">
        <v>0.5</v>
      </c>
      <c r="G17" s="19">
        <v>0.17713365539452497</v>
      </c>
      <c r="H17" s="19">
        <v>3.462157809983897E-2</v>
      </c>
      <c r="I17" s="19">
        <v>9.0982286634460549E-2</v>
      </c>
      <c r="J17" s="19">
        <v>2.8985507246376812E-2</v>
      </c>
    </row>
    <row r="18" spans="1:10" ht="15.95" customHeight="1">
      <c r="B18" s="96"/>
      <c r="C18" s="88" t="s">
        <v>105</v>
      </c>
      <c r="D18" s="20">
        <v>2553</v>
      </c>
      <c r="E18" s="21">
        <v>388</v>
      </c>
      <c r="F18" s="22">
        <v>1220</v>
      </c>
      <c r="G18" s="22">
        <v>428</v>
      </c>
      <c r="H18" s="22">
        <v>132</v>
      </c>
      <c r="I18" s="22">
        <v>309</v>
      </c>
      <c r="J18" s="22">
        <v>76</v>
      </c>
    </row>
    <row r="19" spans="1:10" ht="15.95" customHeight="1">
      <c r="B19" s="96"/>
      <c r="C19" s="89"/>
      <c r="D19" s="23">
        <v>1</v>
      </c>
      <c r="E19" s="18">
        <v>0.15197806502154329</v>
      </c>
      <c r="F19" s="19">
        <v>0.47786917352134745</v>
      </c>
      <c r="G19" s="19">
        <v>0.16764590677634156</v>
      </c>
      <c r="H19" s="19">
        <v>5.170387779083431E-2</v>
      </c>
      <c r="I19" s="19">
        <v>0.12103407755581669</v>
      </c>
      <c r="J19" s="19">
        <v>2.9768899334116725E-2</v>
      </c>
    </row>
    <row r="20" spans="1:10" ht="15.95" customHeight="1">
      <c r="B20" s="96"/>
      <c r="C20" s="88" t="s">
        <v>106</v>
      </c>
      <c r="D20" s="20">
        <v>10913</v>
      </c>
      <c r="E20" s="21">
        <v>1110</v>
      </c>
      <c r="F20" s="22">
        <v>3640</v>
      </c>
      <c r="G20" s="22">
        <v>1539</v>
      </c>
      <c r="H20" s="22">
        <v>861</v>
      </c>
      <c r="I20" s="22">
        <v>3308</v>
      </c>
      <c r="J20" s="22">
        <v>455</v>
      </c>
    </row>
    <row r="21" spans="1:10" ht="15.95" customHeight="1">
      <c r="B21" s="96"/>
      <c r="C21" s="98"/>
      <c r="D21" s="17">
        <v>1</v>
      </c>
      <c r="E21" s="32">
        <v>0.10171355264363603</v>
      </c>
      <c r="F21" s="33">
        <v>0.33354714560615778</v>
      </c>
      <c r="G21" s="33">
        <v>0.14102446623293319</v>
      </c>
      <c r="H21" s="33">
        <v>7.8896728672225788E-2</v>
      </c>
      <c r="I21" s="33">
        <v>0.30312471364427745</v>
      </c>
      <c r="J21" s="33">
        <v>4.1693393200769722E-2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606" priority="90" rank="1"/>
  </conditionalFormatting>
  <conditionalFormatting sqref="E11:J11">
    <cfRule type="top10" dxfId="5605" priority="89" rank="1"/>
  </conditionalFormatting>
  <conditionalFormatting sqref="E13:J13">
    <cfRule type="top10" dxfId="5604" priority="88" rank="1"/>
  </conditionalFormatting>
  <conditionalFormatting sqref="E15:J15">
    <cfRule type="top10" dxfId="5603" priority="87" rank="1"/>
  </conditionalFormatting>
  <conditionalFormatting sqref="E17:J17">
    <cfRule type="top10" dxfId="5602" priority="86" rank="1"/>
  </conditionalFormatting>
  <conditionalFormatting sqref="E19:J19">
    <cfRule type="top10" dxfId="5601" priority="85" rank="1"/>
  </conditionalFormatting>
  <conditionalFormatting sqref="E21:J21">
    <cfRule type="top10" dxfId="5600" priority="84" rank="1"/>
  </conditionalFormatting>
  <conditionalFormatting sqref="E23:J23">
    <cfRule type="top10" dxfId="5599" priority="82" rank="1"/>
  </conditionalFormatting>
  <conditionalFormatting sqref="E25:J25">
    <cfRule type="top10" dxfId="5598" priority="81" rank="1"/>
  </conditionalFormatting>
  <conditionalFormatting sqref="E27:J27">
    <cfRule type="top10" dxfId="5597" priority="80" rank="1"/>
  </conditionalFormatting>
  <conditionalFormatting sqref="E29:J29">
    <cfRule type="top10" dxfId="5596" priority="79" rank="1"/>
  </conditionalFormatting>
  <conditionalFormatting sqref="E31:J31">
    <cfRule type="top10" dxfId="5595" priority="78" rank="1"/>
  </conditionalFormatting>
  <conditionalFormatting sqref="E33:J33">
    <cfRule type="top10" dxfId="5594" priority="77" rank="1"/>
  </conditionalFormatting>
  <conditionalFormatting sqref="E35:J35">
    <cfRule type="top10" dxfId="5593" priority="76" rank="1"/>
  </conditionalFormatting>
  <conditionalFormatting sqref="E37:J37">
    <cfRule type="top10" dxfId="5592" priority="75" rank="1"/>
  </conditionalFormatting>
  <conditionalFormatting sqref="E39:J39">
    <cfRule type="top10" dxfId="5591" priority="74" rank="1"/>
  </conditionalFormatting>
  <conditionalFormatting sqref="E41:J41">
    <cfRule type="top10" dxfId="5590" priority="73" rank="1"/>
  </conditionalFormatting>
  <conditionalFormatting sqref="E43:J43">
    <cfRule type="top10" dxfId="5589" priority="72" rank="1"/>
  </conditionalFormatting>
  <conditionalFormatting sqref="E45:J45">
    <cfRule type="top10" dxfId="5588" priority="71" rank="1"/>
  </conditionalFormatting>
  <conditionalFormatting sqref="E47:J47">
    <cfRule type="top10" dxfId="5587" priority="70" rank="1"/>
  </conditionalFormatting>
  <conditionalFormatting sqref="E49:J49">
    <cfRule type="top10" dxfId="5586" priority="69" rank="1"/>
  </conditionalFormatting>
  <conditionalFormatting sqref="E51:J51">
    <cfRule type="top10" dxfId="5585" priority="68" rank="1"/>
  </conditionalFormatting>
  <conditionalFormatting sqref="E53:J53">
    <cfRule type="top10" dxfId="5584" priority="67" rank="1"/>
  </conditionalFormatting>
  <conditionalFormatting sqref="E55:J55">
    <cfRule type="top10" dxfId="5583" priority="66" rank="1"/>
  </conditionalFormatting>
  <conditionalFormatting sqref="E57:J57">
    <cfRule type="top10" dxfId="5582" priority="65" rank="1"/>
  </conditionalFormatting>
  <conditionalFormatting sqref="E59:J59">
    <cfRule type="top10" dxfId="5581" priority="64" rank="1"/>
  </conditionalFormatting>
  <conditionalFormatting sqref="E61:J61">
    <cfRule type="top10" dxfId="5580" priority="63" rank="1"/>
  </conditionalFormatting>
  <conditionalFormatting sqref="E63:J63">
    <cfRule type="top10" dxfId="5579" priority="62" rank="1"/>
  </conditionalFormatting>
  <conditionalFormatting sqref="E65:J65">
    <cfRule type="top10" dxfId="5578" priority="61" rank="1"/>
  </conditionalFormatting>
  <conditionalFormatting sqref="E67:J67">
    <cfRule type="top10" dxfId="5577" priority="60" rank="1"/>
  </conditionalFormatting>
  <conditionalFormatting sqref="E69:J69">
    <cfRule type="top10" dxfId="5576" priority="59" rank="1"/>
  </conditionalFormatting>
  <conditionalFormatting sqref="E71:J71">
    <cfRule type="top10" dxfId="5575" priority="58" rank="1"/>
  </conditionalFormatting>
  <conditionalFormatting sqref="E73:J73">
    <cfRule type="top10" dxfId="5574" priority="57" rank="1"/>
  </conditionalFormatting>
  <conditionalFormatting sqref="E75:J75">
    <cfRule type="top10" dxfId="5573" priority="56" rank="1"/>
  </conditionalFormatting>
  <conditionalFormatting sqref="E77:J77">
    <cfRule type="top10" dxfId="5572" priority="55" rank="1"/>
  </conditionalFormatting>
  <conditionalFormatting sqref="E79:J79">
    <cfRule type="top10" dxfId="5571" priority="54" rank="1"/>
  </conditionalFormatting>
  <conditionalFormatting sqref="E81:J81">
    <cfRule type="top10" dxfId="5570" priority="53" rank="1"/>
  </conditionalFormatting>
  <conditionalFormatting sqref="E83:J83">
    <cfRule type="top10" dxfId="5569" priority="52" rank="1"/>
  </conditionalFormatting>
  <conditionalFormatting sqref="E85:J85">
    <cfRule type="top10" dxfId="5568" priority="51" rank="1"/>
  </conditionalFormatting>
  <conditionalFormatting sqref="E87:J87">
    <cfRule type="top10" dxfId="5567" priority="50" rank="1"/>
  </conditionalFormatting>
  <conditionalFormatting sqref="E89:J89">
    <cfRule type="top10" dxfId="5566" priority="49" rank="1"/>
  </conditionalFormatting>
  <conditionalFormatting sqref="E91:J91">
    <cfRule type="top10" dxfId="5565" priority="48" rank="1"/>
  </conditionalFormatting>
  <conditionalFormatting sqref="E93:J93">
    <cfRule type="top10" dxfId="5564" priority="47" rank="1"/>
  </conditionalFormatting>
  <conditionalFormatting sqref="E95:J95">
    <cfRule type="top10" dxfId="5563" priority="46" rank="1"/>
  </conditionalFormatting>
  <conditionalFormatting sqref="E97:J97">
    <cfRule type="top10" dxfId="5562" priority="45" rank="1"/>
  </conditionalFormatting>
  <conditionalFormatting sqref="E99:J99">
    <cfRule type="top10" dxfId="5561" priority="44" rank="1"/>
  </conditionalFormatting>
  <conditionalFormatting sqref="E101:J101">
    <cfRule type="top10" dxfId="5560" priority="43" rank="1"/>
  </conditionalFormatting>
  <conditionalFormatting sqref="E103:J103">
    <cfRule type="top10" dxfId="5559" priority="42" rank="1"/>
  </conditionalFormatting>
  <conditionalFormatting sqref="E105:J105">
    <cfRule type="top10" dxfId="5558" priority="41" rank="1"/>
  </conditionalFormatting>
  <conditionalFormatting sqref="E107:J107">
    <cfRule type="top10" dxfId="5557" priority="40" rank="1"/>
  </conditionalFormatting>
  <conditionalFormatting sqref="E109:J109">
    <cfRule type="top10" dxfId="5556" priority="39" rank="1"/>
  </conditionalFormatting>
  <conditionalFormatting sqref="E111:J111">
    <cfRule type="top10" dxfId="5555" priority="38" rank="1"/>
  </conditionalFormatting>
  <conditionalFormatting sqref="E113:J113">
    <cfRule type="top10" dxfId="5554" priority="37" rank="1"/>
  </conditionalFormatting>
  <conditionalFormatting sqref="E115:J115">
    <cfRule type="top10" dxfId="5553" priority="36" rank="1"/>
  </conditionalFormatting>
  <conditionalFormatting sqref="E117:J117">
    <cfRule type="top10" dxfId="5552" priority="35" rank="1"/>
  </conditionalFormatting>
  <conditionalFormatting sqref="E119:J119">
    <cfRule type="top10" dxfId="5551" priority="34" rank="1"/>
  </conditionalFormatting>
  <conditionalFormatting sqref="E121:J121">
    <cfRule type="top10" dxfId="5550" priority="33" rank="1"/>
  </conditionalFormatting>
  <conditionalFormatting sqref="E123:J123">
    <cfRule type="top10" dxfId="5549" priority="32" rank="1"/>
  </conditionalFormatting>
  <conditionalFormatting sqref="E125:J125">
    <cfRule type="top10" dxfId="5548" priority="31" rank="1"/>
  </conditionalFormatting>
  <conditionalFormatting sqref="E127:J127">
    <cfRule type="top10" dxfId="5547" priority="30" rank="1"/>
  </conditionalFormatting>
  <conditionalFormatting sqref="E129:J129">
    <cfRule type="top10" dxfId="5546" priority="29" rank="1"/>
  </conditionalFormatting>
  <conditionalFormatting sqref="E131:J131">
    <cfRule type="top10" dxfId="5545" priority="28" rank="1"/>
  </conditionalFormatting>
  <conditionalFormatting sqref="E133:J133">
    <cfRule type="top10" dxfId="5544" priority="27" rank="1"/>
  </conditionalFormatting>
  <conditionalFormatting sqref="E135:J135">
    <cfRule type="top10" dxfId="5543" priority="26" rank="1"/>
  </conditionalFormatting>
  <conditionalFormatting sqref="E137:J137">
    <cfRule type="top10" dxfId="5542" priority="25" rank="1"/>
  </conditionalFormatting>
  <conditionalFormatting sqref="E139:J139">
    <cfRule type="top10" dxfId="5541" priority="24" rank="1"/>
  </conditionalFormatting>
  <conditionalFormatting sqref="E141:J141">
    <cfRule type="top10" dxfId="5540" priority="23" rank="1"/>
  </conditionalFormatting>
  <conditionalFormatting sqref="E143:J143">
    <cfRule type="top10" dxfId="5539" priority="22" rank="1"/>
  </conditionalFormatting>
  <conditionalFormatting sqref="E145:J145">
    <cfRule type="top10" dxfId="5538" priority="21" rank="1"/>
  </conditionalFormatting>
  <conditionalFormatting sqref="E147:J147">
    <cfRule type="top10" dxfId="5537" priority="20" rank="1"/>
  </conditionalFormatting>
  <conditionalFormatting sqref="E149:J149">
    <cfRule type="top10" dxfId="5536" priority="19" rank="1"/>
  </conditionalFormatting>
  <conditionalFormatting sqref="E151:J151">
    <cfRule type="top10" dxfId="5535" priority="18" rank="1"/>
  </conditionalFormatting>
  <conditionalFormatting sqref="E153:J153">
    <cfRule type="top10" dxfId="5534" priority="17" rank="1"/>
  </conditionalFormatting>
  <conditionalFormatting sqref="E155:J155">
    <cfRule type="top10" dxfId="5533" priority="16" rank="1"/>
  </conditionalFormatting>
  <conditionalFormatting sqref="E157:J157">
    <cfRule type="top10" dxfId="5532" priority="15" rank="1"/>
  </conditionalFormatting>
  <conditionalFormatting sqref="E159:J159">
    <cfRule type="top10" dxfId="5531" priority="14" rank="1"/>
  </conditionalFormatting>
  <conditionalFormatting sqref="E161:J161">
    <cfRule type="top10" dxfId="5530" priority="13" rank="1"/>
  </conditionalFormatting>
  <conditionalFormatting sqref="E163:J163">
    <cfRule type="top10" dxfId="5529" priority="12" rank="1"/>
  </conditionalFormatting>
  <conditionalFormatting sqref="E165:J165">
    <cfRule type="top10" dxfId="5528" priority="11" rank="1"/>
  </conditionalFormatting>
  <conditionalFormatting sqref="E167:J167">
    <cfRule type="top10" dxfId="5527" priority="10" rank="1"/>
  </conditionalFormatting>
  <conditionalFormatting sqref="E169:J169">
    <cfRule type="top10" dxfId="5526" priority="9" rank="1"/>
  </conditionalFormatting>
  <conditionalFormatting sqref="E171:J171">
    <cfRule type="top10" dxfId="5525" priority="8" rank="1"/>
  </conditionalFormatting>
  <conditionalFormatting sqref="E173:J173">
    <cfRule type="top10" dxfId="5524" priority="7" rank="1"/>
  </conditionalFormatting>
  <conditionalFormatting sqref="E175:J175">
    <cfRule type="top10" dxfId="5523" priority="6" rank="1"/>
  </conditionalFormatting>
  <conditionalFormatting sqref="E177:J177">
    <cfRule type="top10" dxfId="5522" priority="5" rank="1"/>
  </conditionalFormatting>
  <conditionalFormatting sqref="E179:J179">
    <cfRule type="top10" dxfId="5521" priority="4" rank="1"/>
  </conditionalFormatting>
  <conditionalFormatting sqref="E181:J181">
    <cfRule type="top10" dxfId="5520" priority="3" rank="1"/>
  </conditionalFormatting>
  <conditionalFormatting sqref="E183:J183">
    <cfRule type="top10" dxfId="5519" priority="2" rank="1"/>
  </conditionalFormatting>
  <conditionalFormatting sqref="E185:J185">
    <cfRule type="top10" dxfId="551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26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3</v>
      </c>
      <c r="C10" s="94" t="s">
        <v>102</v>
      </c>
      <c r="D10" s="34">
        <v>828</v>
      </c>
      <c r="E10" s="35">
        <v>125</v>
      </c>
      <c r="F10" s="36">
        <v>353</v>
      </c>
      <c r="G10" s="36">
        <v>123</v>
      </c>
      <c r="H10" s="36">
        <v>51</v>
      </c>
      <c r="I10" s="36">
        <v>136</v>
      </c>
      <c r="J10" s="36">
        <v>40</v>
      </c>
    </row>
    <row r="11" spans="1:10" ht="15.95" customHeight="1">
      <c r="B11" s="96"/>
      <c r="C11" s="89"/>
      <c r="D11" s="17">
        <v>1</v>
      </c>
      <c r="E11" s="18">
        <v>0.15096618357487923</v>
      </c>
      <c r="F11" s="19">
        <v>0.42632850241545894</v>
      </c>
      <c r="G11" s="19">
        <v>0.14855072463768115</v>
      </c>
      <c r="H11" s="19">
        <v>6.1594202898550728E-2</v>
      </c>
      <c r="I11" s="19">
        <v>0.16425120772946861</v>
      </c>
      <c r="J11" s="19">
        <v>4.8309178743961352E-2</v>
      </c>
    </row>
    <row r="12" spans="1:10" ht="15.95" customHeight="1">
      <c r="B12" s="96"/>
      <c r="C12" s="88" t="s">
        <v>103</v>
      </c>
      <c r="D12" s="20">
        <v>1622</v>
      </c>
      <c r="E12" s="21">
        <v>233</v>
      </c>
      <c r="F12" s="22">
        <v>749</v>
      </c>
      <c r="G12" s="22">
        <v>241</v>
      </c>
      <c r="H12" s="22">
        <v>80</v>
      </c>
      <c r="I12" s="22">
        <v>262</v>
      </c>
      <c r="J12" s="22">
        <v>57</v>
      </c>
    </row>
    <row r="13" spans="1:10" ht="15.95" customHeight="1">
      <c r="B13" s="96"/>
      <c r="C13" s="89"/>
      <c r="D13" s="23">
        <v>1</v>
      </c>
      <c r="E13" s="18">
        <v>0.1436498150431566</v>
      </c>
      <c r="F13" s="19">
        <v>0.46177558569667077</v>
      </c>
      <c r="G13" s="19">
        <v>0.14858199753390874</v>
      </c>
      <c r="H13" s="19">
        <v>4.9321824907521579E-2</v>
      </c>
      <c r="I13" s="19">
        <v>0.16152897657213316</v>
      </c>
      <c r="J13" s="19">
        <v>3.5141800246609123E-2</v>
      </c>
    </row>
    <row r="14" spans="1:10" ht="15.95" customHeight="1">
      <c r="B14" s="96"/>
      <c r="C14" s="88" t="s">
        <v>92</v>
      </c>
      <c r="D14" s="20">
        <v>1061</v>
      </c>
      <c r="E14" s="21">
        <v>159</v>
      </c>
      <c r="F14" s="22">
        <v>443</v>
      </c>
      <c r="G14" s="22">
        <v>173</v>
      </c>
      <c r="H14" s="22">
        <v>60</v>
      </c>
      <c r="I14" s="22">
        <v>182</v>
      </c>
      <c r="J14" s="22">
        <v>44</v>
      </c>
    </row>
    <row r="15" spans="1:10" ht="15.95" customHeight="1">
      <c r="B15" s="96"/>
      <c r="C15" s="89"/>
      <c r="D15" s="23">
        <v>1</v>
      </c>
      <c r="E15" s="18">
        <v>0.14985862393967955</v>
      </c>
      <c r="F15" s="19">
        <v>0.41753063147973613</v>
      </c>
      <c r="G15" s="19">
        <v>0.16305372290292178</v>
      </c>
      <c r="H15" s="19">
        <v>5.6550424128180961E-2</v>
      </c>
      <c r="I15" s="19">
        <v>0.17153628652214892</v>
      </c>
      <c r="J15" s="19">
        <v>4.1470311027332708E-2</v>
      </c>
    </row>
    <row r="16" spans="1:10" ht="15.95" customHeight="1">
      <c r="B16" s="96"/>
      <c r="C16" s="88" t="s">
        <v>104</v>
      </c>
      <c r="D16" s="20">
        <v>1336</v>
      </c>
      <c r="E16" s="21">
        <v>192</v>
      </c>
      <c r="F16" s="22">
        <v>631</v>
      </c>
      <c r="G16" s="22">
        <v>211</v>
      </c>
      <c r="H16" s="22">
        <v>70</v>
      </c>
      <c r="I16" s="22">
        <v>192</v>
      </c>
      <c r="J16" s="22">
        <v>40</v>
      </c>
    </row>
    <row r="17" spans="1:10" ht="15.95" customHeight="1">
      <c r="B17" s="96"/>
      <c r="C17" s="89"/>
      <c r="D17" s="23">
        <v>1</v>
      </c>
      <c r="E17" s="18">
        <v>0.1437125748502994</v>
      </c>
      <c r="F17" s="19">
        <v>0.4723053892215569</v>
      </c>
      <c r="G17" s="19">
        <v>0.15793413173652696</v>
      </c>
      <c r="H17" s="19">
        <v>5.239520958083832E-2</v>
      </c>
      <c r="I17" s="19">
        <v>0.1437125748502994</v>
      </c>
      <c r="J17" s="19">
        <v>2.9940119760479042E-2</v>
      </c>
    </row>
    <row r="18" spans="1:10" ht="15.95" customHeight="1">
      <c r="B18" s="96"/>
      <c r="C18" s="88" t="s">
        <v>105</v>
      </c>
      <c r="D18" s="20">
        <v>1539</v>
      </c>
      <c r="E18" s="21">
        <v>273</v>
      </c>
      <c r="F18" s="22">
        <v>688</v>
      </c>
      <c r="G18" s="22">
        <v>260</v>
      </c>
      <c r="H18" s="22">
        <v>79</v>
      </c>
      <c r="I18" s="22">
        <v>198</v>
      </c>
      <c r="J18" s="22">
        <v>41</v>
      </c>
    </row>
    <row r="19" spans="1:10" ht="15.95" customHeight="1">
      <c r="B19" s="96"/>
      <c r="C19" s="89"/>
      <c r="D19" s="23">
        <v>1</v>
      </c>
      <c r="E19" s="18">
        <v>0.17738791423001948</v>
      </c>
      <c r="F19" s="19">
        <v>0.44704353476283298</v>
      </c>
      <c r="G19" s="19">
        <v>0.16894087069525665</v>
      </c>
      <c r="H19" s="19">
        <v>5.1332033788174136E-2</v>
      </c>
      <c r="I19" s="19">
        <v>0.12865497076023391</v>
      </c>
      <c r="J19" s="19">
        <v>2.664067576348278E-2</v>
      </c>
    </row>
    <row r="20" spans="1:10" ht="15.95" customHeight="1">
      <c r="B20" s="96"/>
      <c r="C20" s="88" t="s">
        <v>106</v>
      </c>
      <c r="D20" s="20">
        <v>10285</v>
      </c>
      <c r="E20" s="21">
        <v>1047</v>
      </c>
      <c r="F20" s="22">
        <v>3457</v>
      </c>
      <c r="G20" s="22">
        <v>1464</v>
      </c>
      <c r="H20" s="22">
        <v>817</v>
      </c>
      <c r="I20" s="22">
        <v>3059</v>
      </c>
      <c r="J20" s="22">
        <v>441</v>
      </c>
    </row>
    <row r="21" spans="1:10" ht="15.95" customHeight="1">
      <c r="B21" s="96"/>
      <c r="C21" s="98"/>
      <c r="D21" s="17">
        <v>1</v>
      </c>
      <c r="E21" s="32">
        <v>0.10179873602333496</v>
      </c>
      <c r="F21" s="33">
        <v>0.33612056392805056</v>
      </c>
      <c r="G21" s="33">
        <v>0.14234321827904717</v>
      </c>
      <c r="H21" s="33">
        <v>7.943607194944094E-2</v>
      </c>
      <c r="I21" s="33">
        <v>0.29742343218279049</v>
      </c>
      <c r="J21" s="33">
        <v>4.2877977637335925E-2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517" priority="90" rank="1"/>
  </conditionalFormatting>
  <conditionalFormatting sqref="E11:J11">
    <cfRule type="top10" dxfId="5516" priority="89" rank="1"/>
  </conditionalFormatting>
  <conditionalFormatting sqref="E13:J13">
    <cfRule type="top10" dxfId="5515" priority="88" rank="1"/>
  </conditionalFormatting>
  <conditionalFormatting sqref="E15:J15">
    <cfRule type="top10" dxfId="5514" priority="87" rank="1"/>
  </conditionalFormatting>
  <conditionalFormatting sqref="E17:J17">
    <cfRule type="top10" dxfId="5513" priority="86" rank="1"/>
  </conditionalFormatting>
  <conditionalFormatting sqref="E19:J19">
    <cfRule type="top10" dxfId="5512" priority="85" rank="1"/>
  </conditionalFormatting>
  <conditionalFormatting sqref="E21:J21">
    <cfRule type="top10" dxfId="5511" priority="84" rank="1"/>
  </conditionalFormatting>
  <conditionalFormatting sqref="E23:J23">
    <cfRule type="top10" dxfId="5510" priority="82" rank="1"/>
  </conditionalFormatting>
  <conditionalFormatting sqref="E25:J25">
    <cfRule type="top10" dxfId="5509" priority="81" rank="1"/>
  </conditionalFormatting>
  <conditionalFormatting sqref="E27:J27">
    <cfRule type="top10" dxfId="5508" priority="80" rank="1"/>
  </conditionalFormatting>
  <conditionalFormatting sqref="E29:J29">
    <cfRule type="top10" dxfId="5507" priority="79" rank="1"/>
  </conditionalFormatting>
  <conditionalFormatting sqref="E31:J31">
    <cfRule type="top10" dxfId="5506" priority="78" rank="1"/>
  </conditionalFormatting>
  <conditionalFormatting sqref="E33:J33">
    <cfRule type="top10" dxfId="5505" priority="77" rank="1"/>
  </conditionalFormatting>
  <conditionalFormatting sqref="E35:J35">
    <cfRule type="top10" dxfId="5504" priority="76" rank="1"/>
  </conditionalFormatting>
  <conditionalFormatting sqref="E37:J37">
    <cfRule type="top10" dxfId="5503" priority="75" rank="1"/>
  </conditionalFormatting>
  <conditionalFormatting sqref="E39:J39">
    <cfRule type="top10" dxfId="5502" priority="74" rank="1"/>
  </conditionalFormatting>
  <conditionalFormatting sqref="E41:J41">
    <cfRule type="top10" dxfId="5501" priority="73" rank="1"/>
  </conditionalFormatting>
  <conditionalFormatting sqref="E43:J43">
    <cfRule type="top10" dxfId="5500" priority="72" rank="1"/>
  </conditionalFormatting>
  <conditionalFormatting sqref="E45:J45">
    <cfRule type="top10" dxfId="5499" priority="71" rank="1"/>
  </conditionalFormatting>
  <conditionalFormatting sqref="E47:J47">
    <cfRule type="top10" dxfId="5498" priority="70" rank="1"/>
  </conditionalFormatting>
  <conditionalFormatting sqref="E49:J49">
    <cfRule type="top10" dxfId="5497" priority="69" rank="1"/>
  </conditionalFormatting>
  <conditionalFormatting sqref="E51:J51">
    <cfRule type="top10" dxfId="5496" priority="68" rank="1"/>
  </conditionalFormatting>
  <conditionalFormatting sqref="E53:J53">
    <cfRule type="top10" dxfId="5495" priority="67" rank="1"/>
  </conditionalFormatting>
  <conditionalFormatting sqref="E55:J55">
    <cfRule type="top10" dxfId="5494" priority="66" rank="1"/>
  </conditionalFormatting>
  <conditionalFormatting sqref="E57:J57">
    <cfRule type="top10" dxfId="5493" priority="65" rank="1"/>
  </conditionalFormatting>
  <conditionalFormatting sqref="E59:J59">
    <cfRule type="top10" dxfId="5492" priority="64" rank="1"/>
  </conditionalFormatting>
  <conditionalFormatting sqref="E61:J61">
    <cfRule type="top10" dxfId="5491" priority="63" rank="1"/>
  </conditionalFormatting>
  <conditionalFormatting sqref="E63:J63">
    <cfRule type="top10" dxfId="5490" priority="62" rank="1"/>
  </conditionalFormatting>
  <conditionalFormatting sqref="E65:J65">
    <cfRule type="top10" dxfId="5489" priority="61" rank="1"/>
  </conditionalFormatting>
  <conditionalFormatting sqref="E67:J67">
    <cfRule type="top10" dxfId="5488" priority="60" rank="1"/>
  </conditionalFormatting>
  <conditionalFormatting sqref="E69:J69">
    <cfRule type="top10" dxfId="5487" priority="59" rank="1"/>
  </conditionalFormatting>
  <conditionalFormatting sqref="E71:J71">
    <cfRule type="top10" dxfId="5486" priority="58" rank="1"/>
  </conditionalFormatting>
  <conditionalFormatting sqref="E73:J73">
    <cfRule type="top10" dxfId="5485" priority="57" rank="1"/>
  </conditionalFormatting>
  <conditionalFormatting sqref="E75:J75">
    <cfRule type="top10" dxfId="5484" priority="56" rank="1"/>
  </conditionalFormatting>
  <conditionalFormatting sqref="E77:J77">
    <cfRule type="top10" dxfId="5483" priority="55" rank="1"/>
  </conditionalFormatting>
  <conditionalFormatting sqref="E79:J79">
    <cfRule type="top10" dxfId="5482" priority="54" rank="1"/>
  </conditionalFormatting>
  <conditionalFormatting sqref="E81:J81">
    <cfRule type="top10" dxfId="5481" priority="53" rank="1"/>
  </conditionalFormatting>
  <conditionalFormatting sqref="E83:J83">
    <cfRule type="top10" dxfId="5480" priority="52" rank="1"/>
  </conditionalFormatting>
  <conditionalFormatting sqref="E85:J85">
    <cfRule type="top10" dxfId="5479" priority="51" rank="1"/>
  </conditionalFormatting>
  <conditionalFormatting sqref="E87:J87">
    <cfRule type="top10" dxfId="5478" priority="50" rank="1"/>
  </conditionalFormatting>
  <conditionalFormatting sqref="E89:J89">
    <cfRule type="top10" dxfId="5477" priority="49" rank="1"/>
  </conditionalFormatting>
  <conditionalFormatting sqref="E91:J91">
    <cfRule type="top10" dxfId="5476" priority="48" rank="1"/>
  </conditionalFormatting>
  <conditionalFormatting sqref="E93:J93">
    <cfRule type="top10" dxfId="5475" priority="47" rank="1"/>
  </conditionalFormatting>
  <conditionalFormatting sqref="E95:J95">
    <cfRule type="top10" dxfId="5474" priority="46" rank="1"/>
  </conditionalFormatting>
  <conditionalFormatting sqref="E97:J97">
    <cfRule type="top10" dxfId="5473" priority="45" rank="1"/>
  </conditionalFormatting>
  <conditionalFormatting sqref="E99:J99">
    <cfRule type="top10" dxfId="5472" priority="44" rank="1"/>
  </conditionalFormatting>
  <conditionalFormatting sqref="E101:J101">
    <cfRule type="top10" dxfId="5471" priority="43" rank="1"/>
  </conditionalFormatting>
  <conditionalFormatting sqref="E103:J103">
    <cfRule type="top10" dxfId="5470" priority="42" rank="1"/>
  </conditionalFormatting>
  <conditionalFormatting sqref="E105:J105">
    <cfRule type="top10" dxfId="5469" priority="41" rank="1"/>
  </conditionalFormatting>
  <conditionalFormatting sqref="E107:J107">
    <cfRule type="top10" dxfId="5468" priority="40" rank="1"/>
  </conditionalFormatting>
  <conditionalFormatting sqref="E109:J109">
    <cfRule type="top10" dxfId="5467" priority="39" rank="1"/>
  </conditionalFormatting>
  <conditionalFormatting sqref="E111:J111">
    <cfRule type="top10" dxfId="5466" priority="38" rank="1"/>
  </conditionalFormatting>
  <conditionalFormatting sqref="E113:J113">
    <cfRule type="top10" dxfId="5465" priority="37" rank="1"/>
  </conditionalFormatting>
  <conditionalFormatting sqref="E115:J115">
    <cfRule type="top10" dxfId="5464" priority="36" rank="1"/>
  </conditionalFormatting>
  <conditionalFormatting sqref="E117:J117">
    <cfRule type="top10" dxfId="5463" priority="35" rank="1"/>
  </conditionalFormatting>
  <conditionalFormatting sqref="E119:J119">
    <cfRule type="top10" dxfId="5462" priority="34" rank="1"/>
  </conditionalFormatting>
  <conditionalFormatting sqref="E121:J121">
    <cfRule type="top10" dxfId="5461" priority="33" rank="1"/>
  </conditionalFormatting>
  <conditionalFormatting sqref="E123:J123">
    <cfRule type="top10" dxfId="5460" priority="32" rank="1"/>
  </conditionalFormatting>
  <conditionalFormatting sqref="E125:J125">
    <cfRule type="top10" dxfId="5459" priority="31" rank="1"/>
  </conditionalFormatting>
  <conditionalFormatting sqref="E127:J127">
    <cfRule type="top10" dxfId="5458" priority="30" rank="1"/>
  </conditionalFormatting>
  <conditionalFormatting sqref="E129:J129">
    <cfRule type="top10" dxfId="5457" priority="29" rank="1"/>
  </conditionalFormatting>
  <conditionalFormatting sqref="E131:J131">
    <cfRule type="top10" dxfId="5456" priority="28" rank="1"/>
  </conditionalFormatting>
  <conditionalFormatting sqref="E133:J133">
    <cfRule type="top10" dxfId="5455" priority="27" rank="1"/>
  </conditionalFormatting>
  <conditionalFormatting sqref="E135:J135">
    <cfRule type="top10" dxfId="5454" priority="26" rank="1"/>
  </conditionalFormatting>
  <conditionalFormatting sqref="E137:J137">
    <cfRule type="top10" dxfId="5453" priority="25" rank="1"/>
  </conditionalFormatting>
  <conditionalFormatting sqref="E139:J139">
    <cfRule type="top10" dxfId="5452" priority="24" rank="1"/>
  </conditionalFormatting>
  <conditionalFormatting sqref="E141:J141">
    <cfRule type="top10" dxfId="5451" priority="23" rank="1"/>
  </conditionalFormatting>
  <conditionalFormatting sqref="E143:J143">
    <cfRule type="top10" dxfId="5450" priority="22" rank="1"/>
  </conditionalFormatting>
  <conditionalFormatting sqref="E145:J145">
    <cfRule type="top10" dxfId="5449" priority="21" rank="1"/>
  </conditionalFormatting>
  <conditionalFormatting sqref="E147:J147">
    <cfRule type="top10" dxfId="5448" priority="20" rank="1"/>
  </conditionalFormatting>
  <conditionalFormatting sqref="E149:J149">
    <cfRule type="top10" dxfId="5447" priority="19" rank="1"/>
  </conditionalFormatting>
  <conditionalFormatting sqref="E151:J151">
    <cfRule type="top10" dxfId="5446" priority="18" rank="1"/>
  </conditionalFormatting>
  <conditionalFormatting sqref="E153:J153">
    <cfRule type="top10" dxfId="5445" priority="17" rank="1"/>
  </conditionalFormatting>
  <conditionalFormatting sqref="E155:J155">
    <cfRule type="top10" dxfId="5444" priority="16" rank="1"/>
  </conditionalFormatting>
  <conditionalFormatting sqref="E157:J157">
    <cfRule type="top10" dxfId="5443" priority="15" rank="1"/>
  </conditionalFormatting>
  <conditionalFormatting sqref="E159:J159">
    <cfRule type="top10" dxfId="5442" priority="14" rank="1"/>
  </conditionalFormatting>
  <conditionalFormatting sqref="E161:J161">
    <cfRule type="top10" dxfId="5441" priority="13" rank="1"/>
  </conditionalFormatting>
  <conditionalFormatting sqref="E163:J163">
    <cfRule type="top10" dxfId="5440" priority="12" rank="1"/>
  </conditionalFormatting>
  <conditionalFormatting sqref="E165:J165">
    <cfRule type="top10" dxfId="5439" priority="11" rank="1"/>
  </conditionalFormatting>
  <conditionalFormatting sqref="E167:J167">
    <cfRule type="top10" dxfId="5438" priority="10" rank="1"/>
  </conditionalFormatting>
  <conditionalFormatting sqref="E169:J169">
    <cfRule type="top10" dxfId="5437" priority="9" rank="1"/>
  </conditionalFormatting>
  <conditionalFormatting sqref="E171:J171">
    <cfRule type="top10" dxfId="5436" priority="8" rank="1"/>
  </conditionalFormatting>
  <conditionalFormatting sqref="E173:J173">
    <cfRule type="top10" dxfId="5435" priority="7" rank="1"/>
  </conditionalFormatting>
  <conditionalFormatting sqref="E175:J175">
    <cfRule type="top10" dxfId="5434" priority="6" rank="1"/>
  </conditionalFormatting>
  <conditionalFormatting sqref="E177:J177">
    <cfRule type="top10" dxfId="5433" priority="5" rank="1"/>
  </conditionalFormatting>
  <conditionalFormatting sqref="E179:J179">
    <cfRule type="top10" dxfId="5432" priority="4" rank="1"/>
  </conditionalFormatting>
  <conditionalFormatting sqref="E181:J181">
    <cfRule type="top10" dxfId="5431" priority="3" rank="1"/>
  </conditionalFormatting>
  <conditionalFormatting sqref="E183:J183">
    <cfRule type="top10" dxfId="5430" priority="2" rank="1"/>
  </conditionalFormatting>
  <conditionalFormatting sqref="E185:J185">
    <cfRule type="top10" dxfId="542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2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1</v>
      </c>
      <c r="C10" s="94" t="s">
        <v>102</v>
      </c>
      <c r="D10" s="34">
        <v>276</v>
      </c>
      <c r="E10" s="35">
        <v>108</v>
      </c>
      <c r="F10" s="36">
        <v>122</v>
      </c>
      <c r="G10" s="36">
        <v>50</v>
      </c>
      <c r="H10" s="36">
        <v>45</v>
      </c>
      <c r="I10" s="36">
        <v>31</v>
      </c>
      <c r="J10" s="36">
        <v>22</v>
      </c>
      <c r="K10" s="36">
        <v>35</v>
      </c>
      <c r="L10" s="36">
        <v>8</v>
      </c>
      <c r="M10" s="36">
        <v>34</v>
      </c>
    </row>
    <row r="11" spans="1:13" ht="15.95" customHeight="1">
      <c r="B11" s="96"/>
      <c r="C11" s="89"/>
      <c r="D11" s="17">
        <v>1</v>
      </c>
      <c r="E11" s="18">
        <v>0.39130434782608697</v>
      </c>
      <c r="F11" s="19">
        <v>0.4420289855072464</v>
      </c>
      <c r="G11" s="19">
        <v>0.18115942028985507</v>
      </c>
      <c r="H11" s="19">
        <v>0.16304347826086957</v>
      </c>
      <c r="I11" s="19">
        <v>0.11231884057971014</v>
      </c>
      <c r="J11" s="19">
        <v>7.9710144927536225E-2</v>
      </c>
      <c r="K11" s="19">
        <v>0.12681159420289856</v>
      </c>
      <c r="L11" s="19">
        <v>2.8985507246376812E-2</v>
      </c>
      <c r="M11" s="19">
        <v>0.12318840579710146</v>
      </c>
    </row>
    <row r="12" spans="1:13" ht="15.95" customHeight="1">
      <c r="B12" s="96"/>
      <c r="C12" s="88" t="s">
        <v>103</v>
      </c>
      <c r="D12" s="20">
        <v>357</v>
      </c>
      <c r="E12" s="21">
        <v>114</v>
      </c>
      <c r="F12" s="22">
        <v>172</v>
      </c>
      <c r="G12" s="22">
        <v>64</v>
      </c>
      <c r="H12" s="22">
        <v>88</v>
      </c>
      <c r="I12" s="22">
        <v>49</v>
      </c>
      <c r="J12" s="22">
        <v>36</v>
      </c>
      <c r="K12" s="22">
        <v>58</v>
      </c>
      <c r="L12" s="22">
        <v>3</v>
      </c>
      <c r="M12" s="22">
        <v>34</v>
      </c>
    </row>
    <row r="13" spans="1:13" ht="15.95" customHeight="1">
      <c r="B13" s="96"/>
      <c r="C13" s="89"/>
      <c r="D13" s="23">
        <v>1</v>
      </c>
      <c r="E13" s="18">
        <v>0.31932773109243695</v>
      </c>
      <c r="F13" s="19">
        <v>0.48179271708683474</v>
      </c>
      <c r="G13" s="19">
        <v>0.17927170868347339</v>
      </c>
      <c r="H13" s="19">
        <v>0.24649859943977592</v>
      </c>
      <c r="I13" s="19">
        <v>0.13725490196078433</v>
      </c>
      <c r="J13" s="19">
        <v>0.10084033613445378</v>
      </c>
      <c r="K13" s="19">
        <v>0.16246498599439776</v>
      </c>
      <c r="L13" s="19">
        <v>8.4033613445378148E-3</v>
      </c>
      <c r="M13" s="19">
        <v>9.5238095238095233E-2</v>
      </c>
    </row>
    <row r="14" spans="1:13" ht="15.95" customHeight="1">
      <c r="B14" s="96"/>
      <c r="C14" s="88" t="s">
        <v>92</v>
      </c>
      <c r="D14" s="20">
        <v>346</v>
      </c>
      <c r="E14" s="21">
        <v>123</v>
      </c>
      <c r="F14" s="22">
        <v>162</v>
      </c>
      <c r="G14" s="22">
        <v>65</v>
      </c>
      <c r="H14" s="22">
        <v>81</v>
      </c>
      <c r="I14" s="22">
        <v>39</v>
      </c>
      <c r="J14" s="22">
        <v>25</v>
      </c>
      <c r="K14" s="22">
        <v>52</v>
      </c>
      <c r="L14" s="22">
        <v>10</v>
      </c>
      <c r="M14" s="22">
        <v>37</v>
      </c>
    </row>
    <row r="15" spans="1:13" ht="15.95" customHeight="1">
      <c r="B15" s="96"/>
      <c r="C15" s="89"/>
      <c r="D15" s="23">
        <v>1</v>
      </c>
      <c r="E15" s="18">
        <v>0.3554913294797688</v>
      </c>
      <c r="F15" s="19">
        <v>0.46820809248554912</v>
      </c>
      <c r="G15" s="19">
        <v>0.18786127167630057</v>
      </c>
      <c r="H15" s="19">
        <v>0.23410404624277456</v>
      </c>
      <c r="I15" s="19">
        <v>0.11271676300578035</v>
      </c>
      <c r="J15" s="19">
        <v>7.2254335260115612E-2</v>
      </c>
      <c r="K15" s="19">
        <v>0.15028901734104047</v>
      </c>
      <c r="L15" s="19">
        <v>2.8901734104046242E-2</v>
      </c>
      <c r="M15" s="19">
        <v>0.1069364161849711</v>
      </c>
    </row>
    <row r="16" spans="1:13" ht="15.95" customHeight="1">
      <c r="B16" s="96"/>
      <c r="C16" s="88" t="s">
        <v>104</v>
      </c>
      <c r="D16" s="20">
        <v>1242</v>
      </c>
      <c r="E16" s="21">
        <v>464</v>
      </c>
      <c r="F16" s="22">
        <v>671</v>
      </c>
      <c r="G16" s="22">
        <v>231</v>
      </c>
      <c r="H16" s="22">
        <v>282</v>
      </c>
      <c r="I16" s="22">
        <v>144</v>
      </c>
      <c r="J16" s="22">
        <v>106</v>
      </c>
      <c r="K16" s="22">
        <v>180</v>
      </c>
      <c r="L16" s="22">
        <v>17</v>
      </c>
      <c r="M16" s="22">
        <v>83</v>
      </c>
    </row>
    <row r="17" spans="1:13" ht="15.95" customHeight="1">
      <c r="B17" s="96"/>
      <c r="C17" s="89"/>
      <c r="D17" s="23">
        <v>1</v>
      </c>
      <c r="E17" s="18">
        <v>0.37359098228663445</v>
      </c>
      <c r="F17" s="19">
        <v>0.54025764895330108</v>
      </c>
      <c r="G17" s="19">
        <v>0.1859903381642512</v>
      </c>
      <c r="H17" s="19">
        <v>0.22705314009661837</v>
      </c>
      <c r="I17" s="19">
        <v>0.11594202898550725</v>
      </c>
      <c r="J17" s="19">
        <v>8.5346215780998394E-2</v>
      </c>
      <c r="K17" s="19">
        <v>0.14492753623188406</v>
      </c>
      <c r="L17" s="19">
        <v>1.3687600644122383E-2</v>
      </c>
      <c r="M17" s="19">
        <v>6.6827697262479877E-2</v>
      </c>
    </row>
    <row r="18" spans="1:13" ht="15.95" customHeight="1">
      <c r="B18" s="96"/>
      <c r="C18" s="88" t="s">
        <v>105</v>
      </c>
      <c r="D18" s="20">
        <v>2553</v>
      </c>
      <c r="E18" s="21">
        <v>948</v>
      </c>
      <c r="F18" s="22">
        <v>1349</v>
      </c>
      <c r="G18" s="22">
        <v>387</v>
      </c>
      <c r="H18" s="22">
        <v>505</v>
      </c>
      <c r="I18" s="22">
        <v>299</v>
      </c>
      <c r="J18" s="22">
        <v>231</v>
      </c>
      <c r="K18" s="22">
        <v>290</v>
      </c>
      <c r="L18" s="22">
        <v>40</v>
      </c>
      <c r="M18" s="22">
        <v>232</v>
      </c>
    </row>
    <row r="19" spans="1:13" ht="15.95" customHeight="1">
      <c r="B19" s="96"/>
      <c r="C19" s="89"/>
      <c r="D19" s="23">
        <v>1</v>
      </c>
      <c r="E19" s="18">
        <v>0.37132784958871917</v>
      </c>
      <c r="F19" s="19">
        <v>0.52839796318057186</v>
      </c>
      <c r="G19" s="19">
        <v>0.15158636897767333</v>
      </c>
      <c r="H19" s="19">
        <v>0.19780650215432824</v>
      </c>
      <c r="I19" s="19">
        <v>0.11711711711711711</v>
      </c>
      <c r="J19" s="19">
        <v>9.0481786133960046E-2</v>
      </c>
      <c r="K19" s="19">
        <v>0.1135918527222875</v>
      </c>
      <c r="L19" s="19">
        <v>1.5667841754798278E-2</v>
      </c>
      <c r="M19" s="19">
        <v>9.0873482177830006E-2</v>
      </c>
    </row>
    <row r="20" spans="1:13" ht="15.95" customHeight="1">
      <c r="B20" s="96"/>
      <c r="C20" s="88" t="s">
        <v>106</v>
      </c>
      <c r="D20" s="20">
        <v>10913</v>
      </c>
      <c r="E20" s="21">
        <v>3587</v>
      </c>
      <c r="F20" s="22">
        <v>4995</v>
      </c>
      <c r="G20" s="22">
        <v>894</v>
      </c>
      <c r="H20" s="22">
        <v>2061</v>
      </c>
      <c r="I20" s="22">
        <v>983</v>
      </c>
      <c r="J20" s="22">
        <v>514</v>
      </c>
      <c r="K20" s="22">
        <v>952</v>
      </c>
      <c r="L20" s="22">
        <v>777</v>
      </c>
      <c r="M20" s="22">
        <v>1616</v>
      </c>
    </row>
    <row r="21" spans="1:13" ht="15.95" customHeight="1">
      <c r="B21" s="96"/>
      <c r="C21" s="98"/>
      <c r="D21" s="17">
        <v>1</v>
      </c>
      <c r="E21" s="32">
        <v>0.32869055255200219</v>
      </c>
      <c r="F21" s="33">
        <v>0.45771098689636214</v>
      </c>
      <c r="G21" s="33">
        <v>8.1920645102171716E-2</v>
      </c>
      <c r="H21" s="33">
        <v>0.18885732612480527</v>
      </c>
      <c r="I21" s="33">
        <v>9.0076056079904696E-2</v>
      </c>
      <c r="J21" s="33">
        <v>4.7099789242188217E-2</v>
      </c>
      <c r="K21" s="33">
        <v>8.7235407312379734E-2</v>
      </c>
      <c r="L21" s="33">
        <v>7.1199486850545224E-2</v>
      </c>
      <c r="M21" s="33">
        <v>0.14808027123614037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7030" priority="90" rank="1"/>
  </conditionalFormatting>
  <conditionalFormatting sqref="E11:M11">
    <cfRule type="top10" dxfId="7029" priority="89" rank="1"/>
  </conditionalFormatting>
  <conditionalFormatting sqref="E13:M13">
    <cfRule type="top10" dxfId="7028" priority="88" rank="1"/>
  </conditionalFormatting>
  <conditionalFormatting sqref="E15:M15">
    <cfRule type="top10" dxfId="7027" priority="87" rank="1"/>
  </conditionalFormatting>
  <conditionalFormatting sqref="E17:M17">
    <cfRule type="top10" dxfId="7026" priority="86" rank="1"/>
  </conditionalFormatting>
  <conditionalFormatting sqref="E19:M19">
    <cfRule type="top10" dxfId="7025" priority="85" rank="1"/>
  </conditionalFormatting>
  <conditionalFormatting sqref="E21:M21">
    <cfRule type="top10" dxfId="7024" priority="84" rank="1"/>
  </conditionalFormatting>
  <conditionalFormatting sqref="E23:M23">
    <cfRule type="top10" dxfId="7023" priority="82" rank="1"/>
  </conditionalFormatting>
  <conditionalFormatting sqref="E25:M25">
    <cfRule type="top10" dxfId="7022" priority="81" rank="1"/>
  </conditionalFormatting>
  <conditionalFormatting sqref="E27:M27">
    <cfRule type="top10" dxfId="7021" priority="80" rank="1"/>
  </conditionalFormatting>
  <conditionalFormatting sqref="E29:M29">
    <cfRule type="top10" dxfId="7020" priority="79" rank="1"/>
  </conditionalFormatting>
  <conditionalFormatting sqref="E31:M31">
    <cfRule type="top10" dxfId="7019" priority="78" rank="1"/>
  </conditionalFormatting>
  <conditionalFormatting sqref="E33:M33">
    <cfRule type="top10" dxfId="7018" priority="77" rank="1"/>
  </conditionalFormatting>
  <conditionalFormatting sqref="E35:M35">
    <cfRule type="top10" dxfId="7017" priority="76" rank="1"/>
  </conditionalFormatting>
  <conditionalFormatting sqref="E37:M37">
    <cfRule type="top10" dxfId="7016" priority="75" rank="1"/>
  </conditionalFormatting>
  <conditionalFormatting sqref="E39:M39">
    <cfRule type="top10" dxfId="7015" priority="74" rank="1"/>
  </conditionalFormatting>
  <conditionalFormatting sqref="E41:M41">
    <cfRule type="top10" dxfId="7014" priority="73" rank="1"/>
  </conditionalFormatting>
  <conditionalFormatting sqref="E43:M43">
    <cfRule type="top10" dxfId="7013" priority="72" rank="1"/>
  </conditionalFormatting>
  <conditionalFormatting sqref="E45:M45">
    <cfRule type="top10" dxfId="7012" priority="71" rank="1"/>
  </conditionalFormatting>
  <conditionalFormatting sqref="E47:M47">
    <cfRule type="top10" dxfId="7011" priority="70" rank="1"/>
  </conditionalFormatting>
  <conditionalFormatting sqref="E49:M49">
    <cfRule type="top10" dxfId="7010" priority="69" rank="1"/>
  </conditionalFormatting>
  <conditionalFormatting sqref="E51:M51">
    <cfRule type="top10" dxfId="7009" priority="68" rank="1"/>
  </conditionalFormatting>
  <conditionalFormatting sqref="E53:M53">
    <cfRule type="top10" dxfId="7008" priority="67" rank="1"/>
  </conditionalFormatting>
  <conditionalFormatting sqref="E55:M55">
    <cfRule type="top10" dxfId="7007" priority="66" rank="1"/>
  </conditionalFormatting>
  <conditionalFormatting sqref="E57:M57">
    <cfRule type="top10" dxfId="7006" priority="65" rank="1"/>
  </conditionalFormatting>
  <conditionalFormatting sqref="E59:M59">
    <cfRule type="top10" dxfId="7005" priority="64" rank="1"/>
  </conditionalFormatting>
  <conditionalFormatting sqref="E61:M61">
    <cfRule type="top10" dxfId="7004" priority="63" rank="1"/>
  </conditionalFormatting>
  <conditionalFormatting sqref="E63:M63">
    <cfRule type="top10" dxfId="7003" priority="62" rank="1"/>
  </conditionalFormatting>
  <conditionalFormatting sqref="E65:M65">
    <cfRule type="top10" dxfId="7002" priority="61" rank="1"/>
  </conditionalFormatting>
  <conditionalFormatting sqref="E67:M67">
    <cfRule type="top10" dxfId="7001" priority="60" rank="1"/>
  </conditionalFormatting>
  <conditionalFormatting sqref="E69:M69">
    <cfRule type="top10" dxfId="7000" priority="59" rank="1"/>
  </conditionalFormatting>
  <conditionalFormatting sqref="E71:M71">
    <cfRule type="top10" dxfId="6999" priority="58" rank="1"/>
  </conditionalFormatting>
  <conditionalFormatting sqref="E73:M73">
    <cfRule type="top10" dxfId="6998" priority="57" rank="1"/>
  </conditionalFormatting>
  <conditionalFormatting sqref="E75:M75">
    <cfRule type="top10" dxfId="6997" priority="56" rank="1"/>
  </conditionalFormatting>
  <conditionalFormatting sqref="E77:M77">
    <cfRule type="top10" dxfId="6996" priority="55" rank="1"/>
  </conditionalFormatting>
  <conditionalFormatting sqref="E79:M79">
    <cfRule type="top10" dxfId="6995" priority="54" rank="1"/>
  </conditionalFormatting>
  <conditionalFormatting sqref="E81:M81">
    <cfRule type="top10" dxfId="6994" priority="53" rank="1"/>
  </conditionalFormatting>
  <conditionalFormatting sqref="E83:M83">
    <cfRule type="top10" dxfId="6993" priority="52" rank="1"/>
  </conditionalFormatting>
  <conditionalFormatting sqref="E85:M85">
    <cfRule type="top10" dxfId="6992" priority="51" rank="1"/>
  </conditionalFormatting>
  <conditionalFormatting sqref="E87:M87">
    <cfRule type="top10" dxfId="6991" priority="50" rank="1"/>
  </conditionalFormatting>
  <conditionalFormatting sqref="E89:M89">
    <cfRule type="top10" dxfId="6990" priority="49" rank="1"/>
  </conditionalFormatting>
  <conditionalFormatting sqref="E91:M91">
    <cfRule type="top10" dxfId="6989" priority="48" rank="1"/>
  </conditionalFormatting>
  <conditionalFormatting sqref="E93:M93">
    <cfRule type="top10" dxfId="6988" priority="47" rank="1"/>
  </conditionalFormatting>
  <conditionalFormatting sqref="E95:M95">
    <cfRule type="top10" dxfId="6987" priority="46" rank="1"/>
  </conditionalFormatting>
  <conditionalFormatting sqref="E97:M97">
    <cfRule type="top10" dxfId="6986" priority="45" rank="1"/>
  </conditionalFormatting>
  <conditionalFormatting sqref="E99:M99">
    <cfRule type="top10" dxfId="6985" priority="44" rank="1"/>
  </conditionalFormatting>
  <conditionalFormatting sqref="E101:M101">
    <cfRule type="top10" dxfId="6984" priority="43" rank="1"/>
  </conditionalFormatting>
  <conditionalFormatting sqref="E103:M103">
    <cfRule type="top10" dxfId="6983" priority="42" rank="1"/>
  </conditionalFormatting>
  <conditionalFormatting sqref="E105:M105">
    <cfRule type="top10" dxfId="6982" priority="41" rank="1"/>
  </conditionalFormatting>
  <conditionalFormatting sqref="E107:M107">
    <cfRule type="top10" dxfId="6981" priority="40" rank="1"/>
  </conditionalFormatting>
  <conditionalFormatting sqref="E109:M109">
    <cfRule type="top10" dxfId="6980" priority="39" rank="1"/>
  </conditionalFormatting>
  <conditionalFormatting sqref="E111:M111">
    <cfRule type="top10" dxfId="6979" priority="38" rank="1"/>
  </conditionalFormatting>
  <conditionalFormatting sqref="E113:M113">
    <cfRule type="top10" dxfId="6978" priority="37" rank="1"/>
  </conditionalFormatting>
  <conditionalFormatting sqref="E115:M115">
    <cfRule type="top10" dxfId="6977" priority="36" rank="1"/>
  </conditionalFormatting>
  <conditionalFormatting sqref="E117:M117">
    <cfRule type="top10" dxfId="6976" priority="35" rank="1"/>
  </conditionalFormatting>
  <conditionalFormatting sqref="E119:M119">
    <cfRule type="top10" dxfId="6975" priority="34" rank="1"/>
  </conditionalFormatting>
  <conditionalFormatting sqref="E121:M121">
    <cfRule type="top10" dxfId="6974" priority="33" rank="1"/>
  </conditionalFormatting>
  <conditionalFormatting sqref="E123:M123">
    <cfRule type="top10" dxfId="6973" priority="32" rank="1"/>
  </conditionalFormatting>
  <conditionalFormatting sqref="E125:M125">
    <cfRule type="top10" dxfId="6972" priority="31" rank="1"/>
  </conditionalFormatting>
  <conditionalFormatting sqref="E127:M127">
    <cfRule type="top10" dxfId="6971" priority="30" rank="1"/>
  </conditionalFormatting>
  <conditionalFormatting sqref="E129:M129">
    <cfRule type="top10" dxfId="6970" priority="29" rank="1"/>
  </conditionalFormatting>
  <conditionalFormatting sqref="E131:M131">
    <cfRule type="top10" dxfId="6969" priority="28" rank="1"/>
  </conditionalFormatting>
  <conditionalFormatting sqref="E133:M133">
    <cfRule type="top10" dxfId="6968" priority="27" rank="1"/>
  </conditionalFormatting>
  <conditionalFormatting sqref="E135:M135">
    <cfRule type="top10" dxfId="6967" priority="26" rank="1"/>
  </conditionalFormatting>
  <conditionalFormatting sqref="E137:M137">
    <cfRule type="top10" dxfId="6966" priority="25" rank="1"/>
  </conditionalFormatting>
  <conditionalFormatting sqref="E139:M139">
    <cfRule type="top10" dxfId="6965" priority="24" rank="1"/>
  </conditionalFormatting>
  <conditionalFormatting sqref="E141:M141">
    <cfRule type="top10" dxfId="6964" priority="23" rank="1"/>
  </conditionalFormatting>
  <conditionalFormatting sqref="E143:M143">
    <cfRule type="top10" dxfId="6963" priority="22" rank="1"/>
  </conditionalFormatting>
  <conditionalFormatting sqref="E145:M145">
    <cfRule type="top10" dxfId="6962" priority="21" rank="1"/>
  </conditionalFormatting>
  <conditionalFormatting sqref="E147:M147">
    <cfRule type="top10" dxfId="6961" priority="20" rank="1"/>
  </conditionalFormatting>
  <conditionalFormatting sqref="E149:M149">
    <cfRule type="top10" dxfId="6960" priority="19" rank="1"/>
  </conditionalFormatting>
  <conditionalFormatting sqref="E151:M151">
    <cfRule type="top10" dxfId="6959" priority="18" rank="1"/>
  </conditionalFormatting>
  <conditionalFormatting sqref="E153:M153">
    <cfRule type="top10" dxfId="6958" priority="17" rank="1"/>
  </conditionalFormatting>
  <conditionalFormatting sqref="E155:M155">
    <cfRule type="top10" dxfId="6957" priority="16" rank="1"/>
  </conditionalFormatting>
  <conditionalFormatting sqref="E157:M157">
    <cfRule type="top10" dxfId="6956" priority="15" rank="1"/>
  </conditionalFormatting>
  <conditionalFormatting sqref="E159:M159">
    <cfRule type="top10" dxfId="6955" priority="14" rank="1"/>
  </conditionalFormatting>
  <conditionalFormatting sqref="E161:M161">
    <cfRule type="top10" dxfId="6954" priority="13" rank="1"/>
  </conditionalFormatting>
  <conditionalFormatting sqref="E163:M163">
    <cfRule type="top10" dxfId="6953" priority="12" rank="1"/>
  </conditionalFormatting>
  <conditionalFormatting sqref="E165:M165">
    <cfRule type="top10" dxfId="6952" priority="11" rank="1"/>
  </conditionalFormatting>
  <conditionalFormatting sqref="E167:M167">
    <cfRule type="top10" dxfId="6951" priority="10" rank="1"/>
  </conditionalFormatting>
  <conditionalFormatting sqref="E169:M169">
    <cfRule type="top10" dxfId="6950" priority="9" rank="1"/>
  </conditionalFormatting>
  <conditionalFormatting sqref="E171:M171">
    <cfRule type="top10" dxfId="6949" priority="8" rank="1"/>
  </conditionalFormatting>
  <conditionalFormatting sqref="E173:M173">
    <cfRule type="top10" dxfId="6948" priority="7" rank="1"/>
  </conditionalFormatting>
  <conditionalFormatting sqref="E175:M175">
    <cfRule type="top10" dxfId="6947" priority="6" rank="1"/>
  </conditionalFormatting>
  <conditionalFormatting sqref="E177:M177">
    <cfRule type="top10" dxfId="6946" priority="5" rank="1"/>
  </conditionalFormatting>
  <conditionalFormatting sqref="E179:M179">
    <cfRule type="top10" dxfId="6945" priority="4" rank="1"/>
  </conditionalFormatting>
  <conditionalFormatting sqref="E181:M181">
    <cfRule type="top10" dxfId="6944" priority="3" rank="1"/>
  </conditionalFormatting>
  <conditionalFormatting sqref="E183:M183">
    <cfRule type="top10" dxfId="6943" priority="2" rank="1"/>
  </conditionalFormatting>
  <conditionalFormatting sqref="E185:M185">
    <cfRule type="top10" dxfId="694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27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5</v>
      </c>
      <c r="C10" s="94" t="s">
        <v>102</v>
      </c>
      <c r="D10" s="34">
        <v>458</v>
      </c>
      <c r="E10" s="35">
        <v>63</v>
      </c>
      <c r="F10" s="36">
        <v>208</v>
      </c>
      <c r="G10" s="36">
        <v>66</v>
      </c>
      <c r="H10" s="36">
        <v>29</v>
      </c>
      <c r="I10" s="36">
        <v>79</v>
      </c>
      <c r="J10" s="36">
        <v>13</v>
      </c>
    </row>
    <row r="11" spans="1:10" ht="15.95" customHeight="1">
      <c r="B11" s="96"/>
      <c r="C11" s="89"/>
      <c r="D11" s="17">
        <v>1</v>
      </c>
      <c r="E11" s="18">
        <v>0.13755458515283842</v>
      </c>
      <c r="F11" s="19">
        <v>0.45414847161572053</v>
      </c>
      <c r="G11" s="19">
        <v>0.14410480349344978</v>
      </c>
      <c r="H11" s="19">
        <v>6.3318777292576414E-2</v>
      </c>
      <c r="I11" s="19">
        <v>0.17248908296943233</v>
      </c>
      <c r="J11" s="19">
        <v>2.8384279475982533E-2</v>
      </c>
    </row>
    <row r="12" spans="1:10" ht="15.95" customHeight="1">
      <c r="B12" s="96"/>
      <c r="C12" s="88" t="s">
        <v>103</v>
      </c>
      <c r="D12" s="20">
        <v>895</v>
      </c>
      <c r="E12" s="21">
        <v>125</v>
      </c>
      <c r="F12" s="22">
        <v>385</v>
      </c>
      <c r="G12" s="22">
        <v>142</v>
      </c>
      <c r="H12" s="22">
        <v>42</v>
      </c>
      <c r="I12" s="22">
        <v>167</v>
      </c>
      <c r="J12" s="22">
        <v>34</v>
      </c>
    </row>
    <row r="13" spans="1:10" ht="15.95" customHeight="1">
      <c r="B13" s="96"/>
      <c r="C13" s="89"/>
      <c r="D13" s="23">
        <v>1</v>
      </c>
      <c r="E13" s="18">
        <v>0.13966480446927373</v>
      </c>
      <c r="F13" s="19">
        <v>0.43016759776536312</v>
      </c>
      <c r="G13" s="19">
        <v>0.15865921787709497</v>
      </c>
      <c r="H13" s="19">
        <v>4.6927374301675977E-2</v>
      </c>
      <c r="I13" s="19">
        <v>0.18659217877094972</v>
      </c>
      <c r="J13" s="19">
        <v>3.798882681564246E-2</v>
      </c>
    </row>
    <row r="14" spans="1:10" ht="15.95" customHeight="1">
      <c r="B14" s="96"/>
      <c r="C14" s="88" t="s">
        <v>92</v>
      </c>
      <c r="D14" s="20">
        <v>840</v>
      </c>
      <c r="E14" s="21">
        <v>125</v>
      </c>
      <c r="F14" s="22">
        <v>362</v>
      </c>
      <c r="G14" s="22">
        <v>132</v>
      </c>
      <c r="H14" s="22">
        <v>38</v>
      </c>
      <c r="I14" s="22">
        <v>155</v>
      </c>
      <c r="J14" s="22">
        <v>28</v>
      </c>
    </row>
    <row r="15" spans="1:10" ht="15.95" customHeight="1">
      <c r="B15" s="96"/>
      <c r="C15" s="89"/>
      <c r="D15" s="23">
        <v>1</v>
      </c>
      <c r="E15" s="18">
        <v>0.14880952380952381</v>
      </c>
      <c r="F15" s="19">
        <v>0.43095238095238098</v>
      </c>
      <c r="G15" s="19">
        <v>0.15714285714285714</v>
      </c>
      <c r="H15" s="19">
        <v>4.5238095238095237E-2</v>
      </c>
      <c r="I15" s="19">
        <v>0.18452380952380953</v>
      </c>
      <c r="J15" s="19">
        <v>3.3333333333333333E-2</v>
      </c>
    </row>
    <row r="16" spans="1:10" ht="15.95" customHeight="1">
      <c r="B16" s="96"/>
      <c r="C16" s="88" t="s">
        <v>104</v>
      </c>
      <c r="D16" s="20">
        <v>1980</v>
      </c>
      <c r="E16" s="21">
        <v>254</v>
      </c>
      <c r="F16" s="22">
        <v>899</v>
      </c>
      <c r="G16" s="22">
        <v>316</v>
      </c>
      <c r="H16" s="22">
        <v>122</v>
      </c>
      <c r="I16" s="22">
        <v>329</v>
      </c>
      <c r="J16" s="22">
        <v>60</v>
      </c>
    </row>
    <row r="17" spans="1:10" ht="15.95" customHeight="1">
      <c r="B17" s="96"/>
      <c r="C17" s="89"/>
      <c r="D17" s="23">
        <v>1</v>
      </c>
      <c r="E17" s="18">
        <v>0.12828282828282828</v>
      </c>
      <c r="F17" s="19">
        <v>0.45404040404040402</v>
      </c>
      <c r="G17" s="19">
        <v>0.1595959595959596</v>
      </c>
      <c r="H17" s="19">
        <v>6.1616161616161617E-2</v>
      </c>
      <c r="I17" s="19">
        <v>0.16616161616161615</v>
      </c>
      <c r="J17" s="19">
        <v>3.0303030303030304E-2</v>
      </c>
    </row>
    <row r="18" spans="1:10" ht="15.95" customHeight="1">
      <c r="B18" s="96"/>
      <c r="C18" s="88" t="s">
        <v>105</v>
      </c>
      <c r="D18" s="20">
        <v>1500</v>
      </c>
      <c r="E18" s="21">
        <v>208</v>
      </c>
      <c r="F18" s="22">
        <v>702</v>
      </c>
      <c r="G18" s="22">
        <v>244</v>
      </c>
      <c r="H18" s="22">
        <v>88</v>
      </c>
      <c r="I18" s="22">
        <v>209</v>
      </c>
      <c r="J18" s="22">
        <v>49</v>
      </c>
    </row>
    <row r="19" spans="1:10" ht="15.95" customHeight="1">
      <c r="B19" s="96"/>
      <c r="C19" s="89"/>
      <c r="D19" s="23">
        <v>1</v>
      </c>
      <c r="E19" s="18">
        <v>0.13866666666666666</v>
      </c>
      <c r="F19" s="19">
        <v>0.46800000000000003</v>
      </c>
      <c r="G19" s="19">
        <v>0.16266666666666665</v>
      </c>
      <c r="H19" s="19">
        <v>5.8666666666666666E-2</v>
      </c>
      <c r="I19" s="19">
        <v>0.13933333333333334</v>
      </c>
      <c r="J19" s="19">
        <v>3.2666666666666663E-2</v>
      </c>
    </row>
    <row r="20" spans="1:10" ht="15.95" customHeight="1">
      <c r="B20" s="96"/>
      <c r="C20" s="88" t="s">
        <v>106</v>
      </c>
      <c r="D20" s="20">
        <v>10436</v>
      </c>
      <c r="E20" s="21">
        <v>1135</v>
      </c>
      <c r="F20" s="22">
        <v>3503</v>
      </c>
      <c r="G20" s="22">
        <v>1516</v>
      </c>
      <c r="H20" s="22">
        <v>813</v>
      </c>
      <c r="I20" s="22">
        <v>3029</v>
      </c>
      <c r="J20" s="22">
        <v>440</v>
      </c>
    </row>
    <row r="21" spans="1:10" ht="15.95" customHeight="1">
      <c r="B21" s="96"/>
      <c r="C21" s="98"/>
      <c r="D21" s="17">
        <v>1</v>
      </c>
      <c r="E21" s="32">
        <v>0.10875814488309697</v>
      </c>
      <c r="F21" s="33">
        <v>0.33566500574932923</v>
      </c>
      <c r="G21" s="33">
        <v>0.14526638558834803</v>
      </c>
      <c r="H21" s="33">
        <v>7.7903411268685316E-2</v>
      </c>
      <c r="I21" s="33">
        <v>0.29024530471444998</v>
      </c>
      <c r="J21" s="33">
        <v>4.2161747796090457E-2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428" priority="90" rank="1"/>
  </conditionalFormatting>
  <conditionalFormatting sqref="E11:J11">
    <cfRule type="top10" dxfId="5427" priority="89" rank="1"/>
  </conditionalFormatting>
  <conditionalFormatting sqref="E13:J13">
    <cfRule type="top10" dxfId="5426" priority="88" rank="1"/>
  </conditionalFormatting>
  <conditionalFormatting sqref="E15:J15">
    <cfRule type="top10" dxfId="5425" priority="87" rank="1"/>
  </conditionalFormatting>
  <conditionalFormatting sqref="E17:J17">
    <cfRule type="top10" dxfId="5424" priority="86" rank="1"/>
  </conditionalFormatting>
  <conditionalFormatting sqref="E19:J19">
    <cfRule type="top10" dxfId="5423" priority="85" rank="1"/>
  </conditionalFormatting>
  <conditionalFormatting sqref="E21:J21">
    <cfRule type="top10" dxfId="5422" priority="84" rank="1"/>
  </conditionalFormatting>
  <conditionalFormatting sqref="E23:J23">
    <cfRule type="top10" dxfId="5421" priority="82" rank="1"/>
  </conditionalFormatting>
  <conditionalFormatting sqref="E25:J25">
    <cfRule type="top10" dxfId="5420" priority="81" rank="1"/>
  </conditionalFormatting>
  <conditionalFormatting sqref="E27:J27">
    <cfRule type="top10" dxfId="5419" priority="80" rank="1"/>
  </conditionalFormatting>
  <conditionalFormatting sqref="E29:J29">
    <cfRule type="top10" dxfId="5418" priority="79" rank="1"/>
  </conditionalFormatting>
  <conditionalFormatting sqref="E31:J31">
    <cfRule type="top10" dxfId="5417" priority="78" rank="1"/>
  </conditionalFormatting>
  <conditionalFormatting sqref="E33:J33">
    <cfRule type="top10" dxfId="5416" priority="77" rank="1"/>
  </conditionalFormatting>
  <conditionalFormatting sqref="E35:J35">
    <cfRule type="top10" dxfId="5415" priority="76" rank="1"/>
  </conditionalFormatting>
  <conditionalFormatting sqref="E37:J37">
    <cfRule type="top10" dxfId="5414" priority="75" rank="1"/>
  </conditionalFormatting>
  <conditionalFormatting sqref="E39:J39">
    <cfRule type="top10" dxfId="5413" priority="74" rank="1"/>
  </conditionalFormatting>
  <conditionalFormatting sqref="E41:J41">
    <cfRule type="top10" dxfId="5412" priority="73" rank="1"/>
  </conditionalFormatting>
  <conditionalFormatting sqref="E43:J43">
    <cfRule type="top10" dxfId="5411" priority="72" rank="1"/>
  </conditionalFormatting>
  <conditionalFormatting sqref="E45:J45">
    <cfRule type="top10" dxfId="5410" priority="71" rank="1"/>
  </conditionalFormatting>
  <conditionalFormatting sqref="E47:J47">
    <cfRule type="top10" dxfId="5409" priority="70" rank="1"/>
  </conditionalFormatting>
  <conditionalFormatting sqref="E49:J49">
    <cfRule type="top10" dxfId="5408" priority="69" rank="1"/>
  </conditionalFormatting>
  <conditionalFormatting sqref="E51:J51">
    <cfRule type="top10" dxfId="5407" priority="68" rank="1"/>
  </conditionalFormatting>
  <conditionalFormatting sqref="E53:J53">
    <cfRule type="top10" dxfId="5406" priority="67" rank="1"/>
  </conditionalFormatting>
  <conditionalFormatting sqref="E55:J55">
    <cfRule type="top10" dxfId="5405" priority="66" rank="1"/>
  </conditionalFormatting>
  <conditionalFormatting sqref="E57:J57">
    <cfRule type="top10" dxfId="5404" priority="65" rank="1"/>
  </conditionalFormatting>
  <conditionalFormatting sqref="E59:J59">
    <cfRule type="top10" dxfId="5403" priority="64" rank="1"/>
  </conditionalFormatting>
  <conditionalFormatting sqref="E61:J61">
    <cfRule type="top10" dxfId="5402" priority="63" rank="1"/>
  </conditionalFormatting>
  <conditionalFormatting sqref="E63:J63">
    <cfRule type="top10" dxfId="5401" priority="62" rank="1"/>
  </conditionalFormatting>
  <conditionalFormatting sqref="E65:J65">
    <cfRule type="top10" dxfId="5400" priority="61" rank="1"/>
  </conditionalFormatting>
  <conditionalFormatting sqref="E67:J67">
    <cfRule type="top10" dxfId="5399" priority="60" rank="1"/>
  </conditionalFormatting>
  <conditionalFormatting sqref="E69:J69">
    <cfRule type="top10" dxfId="5398" priority="59" rank="1"/>
  </conditionalFormatting>
  <conditionalFormatting sqref="E71:J71">
    <cfRule type="top10" dxfId="5397" priority="58" rank="1"/>
  </conditionalFormatting>
  <conditionalFormatting sqref="E73:J73">
    <cfRule type="top10" dxfId="5396" priority="57" rank="1"/>
  </conditionalFormatting>
  <conditionalFormatting sqref="E75:J75">
    <cfRule type="top10" dxfId="5395" priority="56" rank="1"/>
  </conditionalFormatting>
  <conditionalFormatting sqref="E77:J77">
    <cfRule type="top10" dxfId="5394" priority="55" rank="1"/>
  </conditionalFormatting>
  <conditionalFormatting sqref="E79:J79">
    <cfRule type="top10" dxfId="5393" priority="54" rank="1"/>
  </conditionalFormatting>
  <conditionalFormatting sqref="E81:J81">
    <cfRule type="top10" dxfId="5392" priority="53" rank="1"/>
  </conditionalFormatting>
  <conditionalFormatting sqref="E83:J83">
    <cfRule type="top10" dxfId="5391" priority="52" rank="1"/>
  </conditionalFormatting>
  <conditionalFormatting sqref="E85:J85">
    <cfRule type="top10" dxfId="5390" priority="51" rank="1"/>
  </conditionalFormatting>
  <conditionalFormatting sqref="E87:J87">
    <cfRule type="top10" dxfId="5389" priority="50" rank="1"/>
  </conditionalFormatting>
  <conditionalFormatting sqref="E89:J89">
    <cfRule type="top10" dxfId="5388" priority="49" rank="1"/>
  </conditionalFormatting>
  <conditionalFormatting sqref="E91:J91">
    <cfRule type="top10" dxfId="5387" priority="48" rank="1"/>
  </conditionalFormatting>
  <conditionalFormatting sqref="E93:J93">
    <cfRule type="top10" dxfId="5386" priority="47" rank="1"/>
  </conditionalFormatting>
  <conditionalFormatting sqref="E95:J95">
    <cfRule type="top10" dxfId="5385" priority="46" rank="1"/>
  </conditionalFormatting>
  <conditionalFormatting sqref="E97:J97">
    <cfRule type="top10" dxfId="5384" priority="45" rank="1"/>
  </conditionalFormatting>
  <conditionalFormatting sqref="E99:J99">
    <cfRule type="top10" dxfId="5383" priority="44" rank="1"/>
  </conditionalFormatting>
  <conditionalFormatting sqref="E101:J101">
    <cfRule type="top10" dxfId="5382" priority="43" rank="1"/>
  </conditionalFormatting>
  <conditionalFormatting sqref="E103:J103">
    <cfRule type="top10" dxfId="5381" priority="42" rank="1"/>
  </conditionalFormatting>
  <conditionalFormatting sqref="E105:J105">
    <cfRule type="top10" dxfId="5380" priority="41" rank="1"/>
  </conditionalFormatting>
  <conditionalFormatting sqref="E107:J107">
    <cfRule type="top10" dxfId="5379" priority="40" rank="1"/>
  </conditionalFormatting>
  <conditionalFormatting sqref="E109:J109">
    <cfRule type="top10" dxfId="5378" priority="39" rank="1"/>
  </conditionalFormatting>
  <conditionalFormatting sqref="E111:J111">
    <cfRule type="top10" dxfId="5377" priority="38" rank="1"/>
  </conditionalFormatting>
  <conditionalFormatting sqref="E113:J113">
    <cfRule type="top10" dxfId="5376" priority="37" rank="1"/>
  </conditionalFormatting>
  <conditionalFormatting sqref="E115:J115">
    <cfRule type="top10" dxfId="5375" priority="36" rank="1"/>
  </conditionalFormatting>
  <conditionalFormatting sqref="E117:J117">
    <cfRule type="top10" dxfId="5374" priority="35" rank="1"/>
  </conditionalFormatting>
  <conditionalFormatting sqref="E119:J119">
    <cfRule type="top10" dxfId="5373" priority="34" rank="1"/>
  </conditionalFormatting>
  <conditionalFormatting sqref="E121:J121">
    <cfRule type="top10" dxfId="5372" priority="33" rank="1"/>
  </conditionalFormatting>
  <conditionalFormatting sqref="E123:J123">
    <cfRule type="top10" dxfId="5371" priority="32" rank="1"/>
  </conditionalFormatting>
  <conditionalFormatting sqref="E125:J125">
    <cfRule type="top10" dxfId="5370" priority="31" rank="1"/>
  </conditionalFormatting>
  <conditionalFormatting sqref="E127:J127">
    <cfRule type="top10" dxfId="5369" priority="30" rank="1"/>
  </conditionalFormatting>
  <conditionalFormatting sqref="E129:J129">
    <cfRule type="top10" dxfId="5368" priority="29" rank="1"/>
  </conditionalFormatting>
  <conditionalFormatting sqref="E131:J131">
    <cfRule type="top10" dxfId="5367" priority="28" rank="1"/>
  </conditionalFormatting>
  <conditionalFormatting sqref="E133:J133">
    <cfRule type="top10" dxfId="5366" priority="27" rank="1"/>
  </conditionalFormatting>
  <conditionalFormatting sqref="E135:J135">
    <cfRule type="top10" dxfId="5365" priority="26" rank="1"/>
  </conditionalFormatting>
  <conditionalFormatting sqref="E137:J137">
    <cfRule type="top10" dxfId="5364" priority="25" rank="1"/>
  </conditionalFormatting>
  <conditionalFormatting sqref="E139:J139">
    <cfRule type="top10" dxfId="5363" priority="24" rank="1"/>
  </conditionalFormatting>
  <conditionalFormatting sqref="E141:J141">
    <cfRule type="top10" dxfId="5362" priority="23" rank="1"/>
  </conditionalFormatting>
  <conditionalFormatting sqref="E143:J143">
    <cfRule type="top10" dxfId="5361" priority="22" rank="1"/>
  </conditionalFormatting>
  <conditionalFormatting sqref="E145:J145">
    <cfRule type="top10" dxfId="5360" priority="21" rank="1"/>
  </conditionalFormatting>
  <conditionalFormatting sqref="E147:J147">
    <cfRule type="top10" dxfId="5359" priority="20" rank="1"/>
  </conditionalFormatting>
  <conditionalFormatting sqref="E149:J149">
    <cfRule type="top10" dxfId="5358" priority="19" rank="1"/>
  </conditionalFormatting>
  <conditionalFormatting sqref="E151:J151">
    <cfRule type="top10" dxfId="5357" priority="18" rank="1"/>
  </conditionalFormatting>
  <conditionalFormatting sqref="E153:J153">
    <cfRule type="top10" dxfId="5356" priority="17" rank="1"/>
  </conditionalFormatting>
  <conditionalFormatting sqref="E155:J155">
    <cfRule type="top10" dxfId="5355" priority="16" rank="1"/>
  </conditionalFormatting>
  <conditionalFormatting sqref="E157:J157">
    <cfRule type="top10" dxfId="5354" priority="15" rank="1"/>
  </conditionalFormatting>
  <conditionalFormatting sqref="E159:J159">
    <cfRule type="top10" dxfId="5353" priority="14" rank="1"/>
  </conditionalFormatting>
  <conditionalFormatting sqref="E161:J161">
    <cfRule type="top10" dxfId="5352" priority="13" rank="1"/>
  </conditionalFormatting>
  <conditionalFormatting sqref="E163:J163">
    <cfRule type="top10" dxfId="5351" priority="12" rank="1"/>
  </conditionalFormatting>
  <conditionalFormatting sqref="E165:J165">
    <cfRule type="top10" dxfId="5350" priority="11" rank="1"/>
  </conditionalFormatting>
  <conditionalFormatting sqref="E167:J167">
    <cfRule type="top10" dxfId="5349" priority="10" rank="1"/>
  </conditionalFormatting>
  <conditionalFormatting sqref="E169:J169">
    <cfRule type="top10" dxfId="5348" priority="9" rank="1"/>
  </conditionalFormatting>
  <conditionalFormatting sqref="E171:J171">
    <cfRule type="top10" dxfId="5347" priority="8" rank="1"/>
  </conditionalFormatting>
  <conditionalFormatting sqref="E173:J173">
    <cfRule type="top10" dxfId="5346" priority="7" rank="1"/>
  </conditionalFormatting>
  <conditionalFormatting sqref="E175:J175">
    <cfRule type="top10" dxfId="5345" priority="6" rank="1"/>
  </conditionalFormatting>
  <conditionalFormatting sqref="E177:J177">
    <cfRule type="top10" dxfId="5344" priority="5" rank="1"/>
  </conditionalFormatting>
  <conditionalFormatting sqref="E179:J179">
    <cfRule type="top10" dxfId="5343" priority="4" rank="1"/>
  </conditionalFormatting>
  <conditionalFormatting sqref="E181:J181">
    <cfRule type="top10" dxfId="5342" priority="3" rank="1"/>
  </conditionalFormatting>
  <conditionalFormatting sqref="E183:J183">
    <cfRule type="top10" dxfId="5341" priority="2" rank="1"/>
  </conditionalFormatting>
  <conditionalFormatting sqref="E185:J185">
    <cfRule type="top10" dxfId="534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28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7</v>
      </c>
      <c r="C10" s="94" t="s">
        <v>102</v>
      </c>
      <c r="D10" s="34">
        <v>127</v>
      </c>
      <c r="E10" s="35">
        <v>18</v>
      </c>
      <c r="F10" s="36">
        <v>60</v>
      </c>
      <c r="G10" s="36">
        <v>24</v>
      </c>
      <c r="H10" s="36">
        <v>7</v>
      </c>
      <c r="I10" s="36">
        <v>12</v>
      </c>
      <c r="J10" s="36">
        <v>6</v>
      </c>
    </row>
    <row r="11" spans="1:10" ht="15.95" customHeight="1">
      <c r="B11" s="96"/>
      <c r="C11" s="89"/>
      <c r="D11" s="17">
        <v>1</v>
      </c>
      <c r="E11" s="18">
        <v>0.14173228346456693</v>
      </c>
      <c r="F11" s="19">
        <v>0.47244094488188976</v>
      </c>
      <c r="G11" s="19">
        <v>0.1889763779527559</v>
      </c>
      <c r="H11" s="19">
        <v>5.5118110236220472E-2</v>
      </c>
      <c r="I11" s="19">
        <v>9.4488188976377951E-2</v>
      </c>
      <c r="J11" s="19">
        <v>4.7244094488188976E-2</v>
      </c>
    </row>
    <row r="12" spans="1:10" ht="15.95" customHeight="1">
      <c r="B12" s="96"/>
      <c r="C12" s="88" t="s">
        <v>103</v>
      </c>
      <c r="D12" s="20">
        <v>153</v>
      </c>
      <c r="E12" s="21">
        <v>26</v>
      </c>
      <c r="F12" s="22">
        <v>66</v>
      </c>
      <c r="G12" s="22">
        <v>21</v>
      </c>
      <c r="H12" s="22">
        <v>8</v>
      </c>
      <c r="I12" s="22">
        <v>26</v>
      </c>
      <c r="J12" s="22">
        <v>6</v>
      </c>
    </row>
    <row r="13" spans="1:10" ht="15.95" customHeight="1">
      <c r="B13" s="96"/>
      <c r="C13" s="89"/>
      <c r="D13" s="23">
        <v>1</v>
      </c>
      <c r="E13" s="18">
        <v>0.16993464052287582</v>
      </c>
      <c r="F13" s="19">
        <v>0.43137254901960786</v>
      </c>
      <c r="G13" s="19">
        <v>0.13725490196078433</v>
      </c>
      <c r="H13" s="19">
        <v>5.2287581699346407E-2</v>
      </c>
      <c r="I13" s="19">
        <v>0.16993464052287582</v>
      </c>
      <c r="J13" s="19">
        <v>3.9215686274509803E-2</v>
      </c>
    </row>
    <row r="14" spans="1:10" ht="15.95" customHeight="1">
      <c r="B14" s="96"/>
      <c r="C14" s="88" t="s">
        <v>92</v>
      </c>
      <c r="D14" s="20">
        <v>254</v>
      </c>
      <c r="E14" s="21">
        <v>43</v>
      </c>
      <c r="F14" s="22">
        <v>118</v>
      </c>
      <c r="G14" s="22">
        <v>39</v>
      </c>
      <c r="H14" s="22">
        <v>12</v>
      </c>
      <c r="I14" s="22">
        <v>36</v>
      </c>
      <c r="J14" s="22">
        <v>6</v>
      </c>
    </row>
    <row r="15" spans="1:10" ht="15.95" customHeight="1">
      <c r="B15" s="96"/>
      <c r="C15" s="89"/>
      <c r="D15" s="23">
        <v>1</v>
      </c>
      <c r="E15" s="18">
        <v>0.16929133858267717</v>
      </c>
      <c r="F15" s="19">
        <v>0.46456692913385828</v>
      </c>
      <c r="G15" s="19">
        <v>0.15354330708661418</v>
      </c>
      <c r="H15" s="19">
        <v>4.7244094488188976E-2</v>
      </c>
      <c r="I15" s="19">
        <v>0.14173228346456693</v>
      </c>
      <c r="J15" s="19">
        <v>2.3622047244094488E-2</v>
      </c>
    </row>
    <row r="16" spans="1:10" ht="15.95" customHeight="1">
      <c r="B16" s="96"/>
      <c r="C16" s="88" t="s">
        <v>104</v>
      </c>
      <c r="D16" s="20">
        <v>896</v>
      </c>
      <c r="E16" s="21">
        <v>123</v>
      </c>
      <c r="F16" s="22">
        <v>413</v>
      </c>
      <c r="G16" s="22">
        <v>150</v>
      </c>
      <c r="H16" s="22">
        <v>40</v>
      </c>
      <c r="I16" s="22">
        <v>145</v>
      </c>
      <c r="J16" s="22">
        <v>25</v>
      </c>
    </row>
    <row r="17" spans="1:10" ht="15.95" customHeight="1">
      <c r="B17" s="96"/>
      <c r="C17" s="89"/>
      <c r="D17" s="23">
        <v>1</v>
      </c>
      <c r="E17" s="18">
        <v>0.13727678571428573</v>
      </c>
      <c r="F17" s="19">
        <v>0.4609375</v>
      </c>
      <c r="G17" s="19">
        <v>0.16741071428571427</v>
      </c>
      <c r="H17" s="19">
        <v>4.4642857142857144E-2</v>
      </c>
      <c r="I17" s="19">
        <v>0.16183035714285715</v>
      </c>
      <c r="J17" s="19">
        <v>2.7901785714285716E-2</v>
      </c>
    </row>
    <row r="18" spans="1:10" ht="15.95" customHeight="1">
      <c r="B18" s="96"/>
      <c r="C18" s="88" t="s">
        <v>105</v>
      </c>
      <c r="D18" s="20">
        <v>1100</v>
      </c>
      <c r="E18" s="21">
        <v>181</v>
      </c>
      <c r="F18" s="22">
        <v>560</v>
      </c>
      <c r="G18" s="22">
        <v>175</v>
      </c>
      <c r="H18" s="22">
        <v>51</v>
      </c>
      <c r="I18" s="22">
        <v>108</v>
      </c>
      <c r="J18" s="22">
        <v>25</v>
      </c>
    </row>
    <row r="19" spans="1:10" ht="15.95" customHeight="1">
      <c r="B19" s="96"/>
      <c r="C19" s="89"/>
      <c r="D19" s="23">
        <v>1</v>
      </c>
      <c r="E19" s="18">
        <v>0.16454545454545455</v>
      </c>
      <c r="F19" s="19">
        <v>0.50909090909090904</v>
      </c>
      <c r="G19" s="19">
        <v>0.15909090909090909</v>
      </c>
      <c r="H19" s="19">
        <v>4.6363636363636364E-2</v>
      </c>
      <c r="I19" s="19">
        <v>9.8181818181818176E-2</v>
      </c>
      <c r="J19" s="19">
        <v>2.2727272727272728E-2</v>
      </c>
    </row>
    <row r="20" spans="1:10" ht="15.95" customHeight="1">
      <c r="B20" s="96"/>
      <c r="C20" s="88" t="s">
        <v>106</v>
      </c>
      <c r="D20" s="20">
        <v>12370</v>
      </c>
      <c r="E20" s="21">
        <v>1367</v>
      </c>
      <c r="F20" s="22">
        <v>4343</v>
      </c>
      <c r="G20" s="22">
        <v>1818</v>
      </c>
      <c r="H20" s="22">
        <v>943</v>
      </c>
      <c r="I20" s="22">
        <v>3408</v>
      </c>
      <c r="J20" s="22">
        <v>491</v>
      </c>
    </row>
    <row r="21" spans="1:10" ht="15.95" customHeight="1">
      <c r="B21" s="96"/>
      <c r="C21" s="98"/>
      <c r="D21" s="17">
        <v>1</v>
      </c>
      <c r="E21" s="32">
        <v>0.1105092966855295</v>
      </c>
      <c r="F21" s="33">
        <v>0.35109135004042036</v>
      </c>
      <c r="G21" s="33">
        <v>0.1469684721099434</v>
      </c>
      <c r="H21" s="33">
        <v>7.6232821341956344E-2</v>
      </c>
      <c r="I21" s="33">
        <v>0.27550525464834275</v>
      </c>
      <c r="J21" s="33">
        <v>3.9692805173807598E-2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339" priority="90" rank="1"/>
  </conditionalFormatting>
  <conditionalFormatting sqref="E11:J11">
    <cfRule type="top10" dxfId="5338" priority="89" rank="1"/>
  </conditionalFormatting>
  <conditionalFormatting sqref="E13:J13">
    <cfRule type="top10" dxfId="5337" priority="88" rank="1"/>
  </conditionalFormatting>
  <conditionalFormatting sqref="E15:J15">
    <cfRule type="top10" dxfId="5336" priority="87" rank="1"/>
  </conditionalFormatting>
  <conditionalFormatting sqref="E17:J17">
    <cfRule type="top10" dxfId="5335" priority="86" rank="1"/>
  </conditionalFormatting>
  <conditionalFormatting sqref="E19:J19">
    <cfRule type="top10" dxfId="5334" priority="85" rank="1"/>
  </conditionalFormatting>
  <conditionalFormatting sqref="E21:J21">
    <cfRule type="top10" dxfId="5333" priority="84" rank="1"/>
  </conditionalFormatting>
  <conditionalFormatting sqref="E23:J23">
    <cfRule type="top10" dxfId="5332" priority="82" rank="1"/>
  </conditionalFormatting>
  <conditionalFormatting sqref="E25:J25">
    <cfRule type="top10" dxfId="5331" priority="81" rank="1"/>
  </conditionalFormatting>
  <conditionalFormatting sqref="E27:J27">
    <cfRule type="top10" dxfId="5330" priority="80" rank="1"/>
  </conditionalFormatting>
  <conditionalFormatting sqref="E29:J29">
    <cfRule type="top10" dxfId="5329" priority="79" rank="1"/>
  </conditionalFormatting>
  <conditionalFormatting sqref="E31:J31">
    <cfRule type="top10" dxfId="5328" priority="78" rank="1"/>
  </conditionalFormatting>
  <conditionalFormatting sqref="E33:J33">
    <cfRule type="top10" dxfId="5327" priority="77" rank="1"/>
  </conditionalFormatting>
  <conditionalFormatting sqref="E35:J35">
    <cfRule type="top10" dxfId="5326" priority="76" rank="1"/>
  </conditionalFormatting>
  <conditionalFormatting sqref="E37:J37">
    <cfRule type="top10" dxfId="5325" priority="75" rank="1"/>
  </conditionalFormatting>
  <conditionalFormatting sqref="E39:J39">
    <cfRule type="top10" dxfId="5324" priority="74" rank="1"/>
  </conditionalFormatting>
  <conditionalFormatting sqref="E41:J41">
    <cfRule type="top10" dxfId="5323" priority="73" rank="1"/>
  </conditionalFormatting>
  <conditionalFormatting sqref="E43:J43">
    <cfRule type="top10" dxfId="5322" priority="72" rank="1"/>
  </conditionalFormatting>
  <conditionalFormatting sqref="E45:J45">
    <cfRule type="top10" dxfId="5321" priority="71" rank="1"/>
  </conditionalFormatting>
  <conditionalFormatting sqref="E47:J47">
    <cfRule type="top10" dxfId="5320" priority="70" rank="1"/>
  </conditionalFormatting>
  <conditionalFormatting sqref="E49:J49">
    <cfRule type="top10" dxfId="5319" priority="69" rank="1"/>
  </conditionalFormatting>
  <conditionalFormatting sqref="E51:J51">
    <cfRule type="top10" dxfId="5318" priority="68" rank="1"/>
  </conditionalFormatting>
  <conditionalFormatting sqref="E53:J53">
    <cfRule type="top10" dxfId="5317" priority="67" rank="1"/>
  </conditionalFormatting>
  <conditionalFormatting sqref="E55:J55">
    <cfRule type="top10" dxfId="5316" priority="66" rank="1"/>
  </conditionalFormatting>
  <conditionalFormatting sqref="E57:J57">
    <cfRule type="top10" dxfId="5315" priority="65" rank="1"/>
  </conditionalFormatting>
  <conditionalFormatting sqref="E59:J59">
    <cfRule type="top10" dxfId="5314" priority="64" rank="1"/>
  </conditionalFormatting>
  <conditionalFormatting sqref="E61:J61">
    <cfRule type="top10" dxfId="5313" priority="63" rank="1"/>
  </conditionalFormatting>
  <conditionalFormatting sqref="E63:J63">
    <cfRule type="top10" dxfId="5312" priority="62" rank="1"/>
  </conditionalFormatting>
  <conditionalFormatting sqref="E65:J65">
    <cfRule type="top10" dxfId="5311" priority="61" rank="1"/>
  </conditionalFormatting>
  <conditionalFormatting sqref="E67:J67">
    <cfRule type="top10" dxfId="5310" priority="60" rank="1"/>
  </conditionalFormatting>
  <conditionalFormatting sqref="E69:J69">
    <cfRule type="top10" dxfId="5309" priority="59" rank="1"/>
  </conditionalFormatting>
  <conditionalFormatting sqref="E71:J71">
    <cfRule type="top10" dxfId="5308" priority="58" rank="1"/>
  </conditionalFormatting>
  <conditionalFormatting sqref="E73:J73">
    <cfRule type="top10" dxfId="5307" priority="57" rank="1"/>
  </conditionalFormatting>
  <conditionalFormatting sqref="E75:J75">
    <cfRule type="top10" dxfId="5306" priority="56" rank="1"/>
  </conditionalFormatting>
  <conditionalFormatting sqref="E77:J77">
    <cfRule type="top10" dxfId="5305" priority="55" rank="1"/>
  </conditionalFormatting>
  <conditionalFormatting sqref="E79:J79">
    <cfRule type="top10" dxfId="5304" priority="54" rank="1"/>
  </conditionalFormatting>
  <conditionalFormatting sqref="E81:J81">
    <cfRule type="top10" dxfId="5303" priority="53" rank="1"/>
  </conditionalFormatting>
  <conditionalFormatting sqref="E83:J83">
    <cfRule type="top10" dxfId="5302" priority="52" rank="1"/>
  </conditionalFormatting>
  <conditionalFormatting sqref="E85:J85">
    <cfRule type="top10" dxfId="5301" priority="51" rank="1"/>
  </conditionalFormatting>
  <conditionalFormatting sqref="E87:J87">
    <cfRule type="top10" dxfId="5300" priority="50" rank="1"/>
  </conditionalFormatting>
  <conditionalFormatting sqref="E89:J89">
    <cfRule type="top10" dxfId="5299" priority="49" rank="1"/>
  </conditionalFormatting>
  <conditionalFormatting sqref="E91:J91">
    <cfRule type="top10" dxfId="5298" priority="48" rank="1"/>
  </conditionalFormatting>
  <conditionalFormatting sqref="E93:J93">
    <cfRule type="top10" dxfId="5297" priority="47" rank="1"/>
  </conditionalFormatting>
  <conditionalFormatting sqref="E95:J95">
    <cfRule type="top10" dxfId="5296" priority="46" rank="1"/>
  </conditionalFormatting>
  <conditionalFormatting sqref="E97:J97">
    <cfRule type="top10" dxfId="5295" priority="45" rank="1"/>
  </conditionalFormatting>
  <conditionalFormatting sqref="E99:J99">
    <cfRule type="top10" dxfId="5294" priority="44" rank="1"/>
  </conditionalFormatting>
  <conditionalFormatting sqref="E101:J101">
    <cfRule type="top10" dxfId="5293" priority="43" rank="1"/>
  </conditionalFormatting>
  <conditionalFormatting sqref="E103:J103">
    <cfRule type="top10" dxfId="5292" priority="42" rank="1"/>
  </conditionalFormatting>
  <conditionalFormatting sqref="E105:J105">
    <cfRule type="top10" dxfId="5291" priority="41" rank="1"/>
  </conditionalFormatting>
  <conditionalFormatting sqref="E107:J107">
    <cfRule type="top10" dxfId="5290" priority="40" rank="1"/>
  </conditionalFormatting>
  <conditionalFormatting sqref="E109:J109">
    <cfRule type="top10" dxfId="5289" priority="39" rank="1"/>
  </conditionalFormatting>
  <conditionalFormatting sqref="E111:J111">
    <cfRule type="top10" dxfId="5288" priority="38" rank="1"/>
  </conditionalFormatting>
  <conditionalFormatting sqref="E113:J113">
    <cfRule type="top10" dxfId="5287" priority="37" rank="1"/>
  </conditionalFormatting>
  <conditionalFormatting sqref="E115:J115">
    <cfRule type="top10" dxfId="5286" priority="36" rank="1"/>
  </conditionalFormatting>
  <conditionalFormatting sqref="E117:J117">
    <cfRule type="top10" dxfId="5285" priority="35" rank="1"/>
  </conditionalFormatting>
  <conditionalFormatting sqref="E119:J119">
    <cfRule type="top10" dxfId="5284" priority="34" rank="1"/>
  </conditionalFormatting>
  <conditionalFormatting sqref="E121:J121">
    <cfRule type="top10" dxfId="5283" priority="33" rank="1"/>
  </conditionalFormatting>
  <conditionalFormatting sqref="E123:J123">
    <cfRule type="top10" dxfId="5282" priority="32" rank="1"/>
  </conditionalFormatting>
  <conditionalFormatting sqref="E125:J125">
    <cfRule type="top10" dxfId="5281" priority="31" rank="1"/>
  </conditionalFormatting>
  <conditionalFormatting sqref="E127:J127">
    <cfRule type="top10" dxfId="5280" priority="30" rank="1"/>
  </conditionalFormatting>
  <conditionalFormatting sqref="E129:J129">
    <cfRule type="top10" dxfId="5279" priority="29" rank="1"/>
  </conditionalFormatting>
  <conditionalFormatting sqref="E131:J131">
    <cfRule type="top10" dxfId="5278" priority="28" rank="1"/>
  </conditionalFormatting>
  <conditionalFormatting sqref="E133:J133">
    <cfRule type="top10" dxfId="5277" priority="27" rank="1"/>
  </conditionalFormatting>
  <conditionalFormatting sqref="E135:J135">
    <cfRule type="top10" dxfId="5276" priority="26" rank="1"/>
  </conditionalFormatting>
  <conditionalFormatting sqref="E137:J137">
    <cfRule type="top10" dxfId="5275" priority="25" rank="1"/>
  </conditionalFormatting>
  <conditionalFormatting sqref="E139:J139">
    <cfRule type="top10" dxfId="5274" priority="24" rank="1"/>
  </conditionalFormatting>
  <conditionalFormatting sqref="E141:J141">
    <cfRule type="top10" dxfId="5273" priority="23" rank="1"/>
  </conditionalFormatting>
  <conditionalFormatting sqref="E143:J143">
    <cfRule type="top10" dxfId="5272" priority="22" rank="1"/>
  </conditionalFormatting>
  <conditionalFormatting sqref="E145:J145">
    <cfRule type="top10" dxfId="5271" priority="21" rank="1"/>
  </conditionalFormatting>
  <conditionalFormatting sqref="E147:J147">
    <cfRule type="top10" dxfId="5270" priority="20" rank="1"/>
  </conditionalFormatting>
  <conditionalFormatting sqref="E149:J149">
    <cfRule type="top10" dxfId="5269" priority="19" rank="1"/>
  </conditionalFormatting>
  <conditionalFormatting sqref="E151:J151">
    <cfRule type="top10" dxfId="5268" priority="18" rank="1"/>
  </conditionalFormatting>
  <conditionalFormatting sqref="E153:J153">
    <cfRule type="top10" dxfId="5267" priority="17" rank="1"/>
  </conditionalFormatting>
  <conditionalFormatting sqref="E155:J155">
    <cfRule type="top10" dxfId="5266" priority="16" rank="1"/>
  </conditionalFormatting>
  <conditionalFormatting sqref="E157:J157">
    <cfRule type="top10" dxfId="5265" priority="15" rank="1"/>
  </conditionalFormatting>
  <conditionalFormatting sqref="E159:J159">
    <cfRule type="top10" dxfId="5264" priority="14" rank="1"/>
  </conditionalFormatting>
  <conditionalFormatting sqref="E161:J161">
    <cfRule type="top10" dxfId="5263" priority="13" rank="1"/>
  </conditionalFormatting>
  <conditionalFormatting sqref="E163:J163">
    <cfRule type="top10" dxfId="5262" priority="12" rank="1"/>
  </conditionalFormatting>
  <conditionalFormatting sqref="E165:J165">
    <cfRule type="top10" dxfId="5261" priority="11" rank="1"/>
  </conditionalFormatting>
  <conditionalFormatting sqref="E167:J167">
    <cfRule type="top10" dxfId="5260" priority="10" rank="1"/>
  </conditionalFormatting>
  <conditionalFormatting sqref="E169:J169">
    <cfRule type="top10" dxfId="5259" priority="9" rank="1"/>
  </conditionalFormatting>
  <conditionalFormatting sqref="E171:J171">
    <cfRule type="top10" dxfId="5258" priority="8" rank="1"/>
  </conditionalFormatting>
  <conditionalFormatting sqref="E173:J173">
    <cfRule type="top10" dxfId="5257" priority="7" rank="1"/>
  </conditionalFormatting>
  <conditionalFormatting sqref="E175:J175">
    <cfRule type="top10" dxfId="5256" priority="6" rank="1"/>
  </conditionalFormatting>
  <conditionalFormatting sqref="E177:J177">
    <cfRule type="top10" dxfId="5255" priority="5" rank="1"/>
  </conditionalFormatting>
  <conditionalFormatting sqref="E179:J179">
    <cfRule type="top10" dxfId="5254" priority="4" rank="1"/>
  </conditionalFormatting>
  <conditionalFormatting sqref="E181:J181">
    <cfRule type="top10" dxfId="5253" priority="3" rank="1"/>
  </conditionalFormatting>
  <conditionalFormatting sqref="E183:J183">
    <cfRule type="top10" dxfId="5252" priority="2" rank="1"/>
  </conditionalFormatting>
  <conditionalFormatting sqref="E185:J185">
    <cfRule type="top10" dxfId="525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29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9</v>
      </c>
      <c r="C10" s="94" t="s">
        <v>102</v>
      </c>
      <c r="D10" s="34">
        <v>399</v>
      </c>
      <c r="E10" s="35">
        <v>63</v>
      </c>
      <c r="F10" s="36">
        <v>156</v>
      </c>
      <c r="G10" s="36">
        <v>58</v>
      </c>
      <c r="H10" s="36">
        <v>18</v>
      </c>
      <c r="I10" s="36">
        <v>62</v>
      </c>
      <c r="J10" s="36">
        <v>42</v>
      </c>
    </row>
    <row r="11" spans="1:10" ht="15.95" customHeight="1">
      <c r="B11" s="96"/>
      <c r="C11" s="89"/>
      <c r="D11" s="17">
        <v>1</v>
      </c>
      <c r="E11" s="18">
        <v>0.15789473684210525</v>
      </c>
      <c r="F11" s="19">
        <v>0.39097744360902253</v>
      </c>
      <c r="G11" s="19">
        <v>0.14536340852130325</v>
      </c>
      <c r="H11" s="19">
        <v>4.5112781954887216E-2</v>
      </c>
      <c r="I11" s="19">
        <v>0.15538847117794485</v>
      </c>
      <c r="J11" s="19">
        <v>0.10526315789473684</v>
      </c>
    </row>
    <row r="12" spans="1:10" ht="15.95" customHeight="1">
      <c r="B12" s="96"/>
      <c r="C12" s="88" t="s">
        <v>103</v>
      </c>
      <c r="D12" s="20">
        <v>383</v>
      </c>
      <c r="E12" s="21">
        <v>71</v>
      </c>
      <c r="F12" s="22">
        <v>169</v>
      </c>
      <c r="G12" s="22">
        <v>52</v>
      </c>
      <c r="H12" s="22">
        <v>20</v>
      </c>
      <c r="I12" s="22">
        <v>45</v>
      </c>
      <c r="J12" s="22">
        <v>26</v>
      </c>
    </row>
    <row r="13" spans="1:10" ht="15.95" customHeight="1">
      <c r="B13" s="96"/>
      <c r="C13" s="89"/>
      <c r="D13" s="23">
        <v>1</v>
      </c>
      <c r="E13" s="18">
        <v>0.18537859007832899</v>
      </c>
      <c r="F13" s="19">
        <v>0.44125326370757179</v>
      </c>
      <c r="G13" s="19">
        <v>0.13577023498694518</v>
      </c>
      <c r="H13" s="19">
        <v>5.2219321148825062E-2</v>
      </c>
      <c r="I13" s="19">
        <v>0.1174934725848564</v>
      </c>
      <c r="J13" s="19">
        <v>6.7885117493472591E-2</v>
      </c>
    </row>
    <row r="14" spans="1:10" ht="15.95" customHeight="1">
      <c r="B14" s="96"/>
      <c r="C14" s="88" t="s">
        <v>92</v>
      </c>
      <c r="D14" s="20">
        <v>372</v>
      </c>
      <c r="E14" s="21">
        <v>56</v>
      </c>
      <c r="F14" s="22">
        <v>175</v>
      </c>
      <c r="G14" s="22">
        <v>48</v>
      </c>
      <c r="H14" s="22">
        <v>26</v>
      </c>
      <c r="I14" s="22">
        <v>38</v>
      </c>
      <c r="J14" s="22">
        <v>29</v>
      </c>
    </row>
    <row r="15" spans="1:10" ht="15.95" customHeight="1">
      <c r="B15" s="96"/>
      <c r="C15" s="89"/>
      <c r="D15" s="23">
        <v>1</v>
      </c>
      <c r="E15" s="18">
        <v>0.15053763440860216</v>
      </c>
      <c r="F15" s="19">
        <v>0.47043010752688175</v>
      </c>
      <c r="G15" s="19">
        <v>0.12903225806451613</v>
      </c>
      <c r="H15" s="19">
        <v>6.9892473118279563E-2</v>
      </c>
      <c r="I15" s="19">
        <v>0.10215053763440861</v>
      </c>
      <c r="J15" s="19">
        <v>7.7956989247311828E-2</v>
      </c>
    </row>
    <row r="16" spans="1:10" ht="15.95" customHeight="1">
      <c r="B16" s="96"/>
      <c r="C16" s="88" t="s">
        <v>104</v>
      </c>
      <c r="D16" s="20">
        <v>1802</v>
      </c>
      <c r="E16" s="21">
        <v>304</v>
      </c>
      <c r="F16" s="22">
        <v>866</v>
      </c>
      <c r="G16" s="22">
        <v>253</v>
      </c>
      <c r="H16" s="22">
        <v>88</v>
      </c>
      <c r="I16" s="22">
        <v>200</v>
      </c>
      <c r="J16" s="22">
        <v>91</v>
      </c>
    </row>
    <row r="17" spans="1:10" ht="15.95" customHeight="1">
      <c r="B17" s="96"/>
      <c r="C17" s="89"/>
      <c r="D17" s="23">
        <v>1</v>
      </c>
      <c r="E17" s="18">
        <v>0.16870144284128746</v>
      </c>
      <c r="F17" s="19">
        <v>0.48057713651498335</v>
      </c>
      <c r="G17" s="19">
        <v>0.14039955604883464</v>
      </c>
      <c r="H17" s="19">
        <v>4.8834628190899003E-2</v>
      </c>
      <c r="I17" s="19">
        <v>0.11098779134295228</v>
      </c>
      <c r="J17" s="19">
        <v>5.0499445061043285E-2</v>
      </c>
    </row>
    <row r="18" spans="1:10" ht="15.95" customHeight="1">
      <c r="B18" s="96"/>
      <c r="C18" s="88" t="s">
        <v>105</v>
      </c>
      <c r="D18" s="20">
        <v>2976</v>
      </c>
      <c r="E18" s="21">
        <v>485</v>
      </c>
      <c r="F18" s="22">
        <v>1384</v>
      </c>
      <c r="G18" s="22">
        <v>456</v>
      </c>
      <c r="H18" s="22">
        <v>132</v>
      </c>
      <c r="I18" s="22">
        <v>424</v>
      </c>
      <c r="J18" s="22">
        <v>95</v>
      </c>
    </row>
    <row r="19" spans="1:10" ht="15.95" customHeight="1">
      <c r="B19" s="96"/>
      <c r="C19" s="89"/>
      <c r="D19" s="23">
        <v>1</v>
      </c>
      <c r="E19" s="18">
        <v>0.16297043010752688</v>
      </c>
      <c r="F19" s="19">
        <v>0.46505376344086019</v>
      </c>
      <c r="G19" s="19">
        <v>0.15322580645161291</v>
      </c>
      <c r="H19" s="19">
        <v>4.4354838709677422E-2</v>
      </c>
      <c r="I19" s="19">
        <v>0.1424731182795699</v>
      </c>
      <c r="J19" s="19">
        <v>3.1922043010752688E-2</v>
      </c>
    </row>
    <row r="20" spans="1:10" ht="15.95" customHeight="1">
      <c r="B20" s="96"/>
      <c r="C20" s="88" t="s">
        <v>106</v>
      </c>
      <c r="D20" s="20">
        <v>10697</v>
      </c>
      <c r="E20" s="21">
        <v>1058</v>
      </c>
      <c r="F20" s="22">
        <v>3590</v>
      </c>
      <c r="G20" s="22">
        <v>1582</v>
      </c>
      <c r="H20" s="22">
        <v>841</v>
      </c>
      <c r="I20" s="22">
        <v>3203</v>
      </c>
      <c r="J20" s="22">
        <v>423</v>
      </c>
    </row>
    <row r="21" spans="1:10" ht="15.95" customHeight="1">
      <c r="B21" s="96"/>
      <c r="C21" s="98"/>
      <c r="D21" s="17">
        <v>1</v>
      </c>
      <c r="E21" s="32">
        <v>9.8906235393100866E-2</v>
      </c>
      <c r="F21" s="33">
        <v>0.33560811442460503</v>
      </c>
      <c r="G21" s="33">
        <v>0.14789193231747219</v>
      </c>
      <c r="H21" s="33">
        <v>7.862017388052725E-2</v>
      </c>
      <c r="I21" s="33">
        <v>0.29942974665794148</v>
      </c>
      <c r="J21" s="33">
        <v>3.9543797326353186E-2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250" priority="90" rank="1"/>
  </conditionalFormatting>
  <conditionalFormatting sqref="E11:J11">
    <cfRule type="top10" dxfId="5249" priority="89" rank="1"/>
  </conditionalFormatting>
  <conditionalFormatting sqref="E13:J13">
    <cfRule type="top10" dxfId="5248" priority="88" rank="1"/>
  </conditionalFormatting>
  <conditionalFormatting sqref="E15:J15">
    <cfRule type="top10" dxfId="5247" priority="87" rank="1"/>
  </conditionalFormatting>
  <conditionalFormatting sqref="E17:J17">
    <cfRule type="top10" dxfId="5246" priority="86" rank="1"/>
  </conditionalFormatting>
  <conditionalFormatting sqref="E19:J19">
    <cfRule type="top10" dxfId="5245" priority="85" rank="1"/>
  </conditionalFormatting>
  <conditionalFormatting sqref="E21:J21">
    <cfRule type="top10" dxfId="5244" priority="84" rank="1"/>
  </conditionalFormatting>
  <conditionalFormatting sqref="E23:J23">
    <cfRule type="top10" dxfId="5243" priority="82" rank="1"/>
  </conditionalFormatting>
  <conditionalFormatting sqref="E25:J25">
    <cfRule type="top10" dxfId="5242" priority="81" rank="1"/>
  </conditionalFormatting>
  <conditionalFormatting sqref="E27:J27">
    <cfRule type="top10" dxfId="5241" priority="80" rank="1"/>
  </conditionalFormatting>
  <conditionalFormatting sqref="E29:J29">
    <cfRule type="top10" dxfId="5240" priority="79" rank="1"/>
  </conditionalFormatting>
  <conditionalFormatting sqref="E31:J31">
    <cfRule type="top10" dxfId="5239" priority="78" rank="1"/>
  </conditionalFormatting>
  <conditionalFormatting sqref="E33:J33">
    <cfRule type="top10" dxfId="5238" priority="77" rank="1"/>
  </conditionalFormatting>
  <conditionalFormatting sqref="E35:J35">
    <cfRule type="top10" dxfId="5237" priority="76" rank="1"/>
  </conditionalFormatting>
  <conditionalFormatting sqref="E37:J37">
    <cfRule type="top10" dxfId="5236" priority="75" rank="1"/>
  </conditionalFormatting>
  <conditionalFormatting sqref="E39:J39">
    <cfRule type="top10" dxfId="5235" priority="74" rank="1"/>
  </conditionalFormatting>
  <conditionalFormatting sqref="E41:J41">
    <cfRule type="top10" dxfId="5234" priority="73" rank="1"/>
  </conditionalFormatting>
  <conditionalFormatting sqref="E43:J43">
    <cfRule type="top10" dxfId="5233" priority="72" rank="1"/>
  </conditionalFormatting>
  <conditionalFormatting sqref="E45:J45">
    <cfRule type="top10" dxfId="5232" priority="71" rank="1"/>
  </conditionalFormatting>
  <conditionalFormatting sqref="E47:J47">
    <cfRule type="top10" dxfId="5231" priority="70" rank="1"/>
  </conditionalFormatting>
  <conditionalFormatting sqref="E49:J49">
    <cfRule type="top10" dxfId="5230" priority="69" rank="1"/>
  </conditionalFormatting>
  <conditionalFormatting sqref="E51:J51">
    <cfRule type="top10" dxfId="5229" priority="68" rank="1"/>
  </conditionalFormatting>
  <conditionalFormatting sqref="E53:J53">
    <cfRule type="top10" dxfId="5228" priority="67" rank="1"/>
  </conditionalFormatting>
  <conditionalFormatting sqref="E55:J55">
    <cfRule type="top10" dxfId="5227" priority="66" rank="1"/>
  </conditionalFormatting>
  <conditionalFormatting sqref="E57:J57">
    <cfRule type="top10" dxfId="5226" priority="65" rank="1"/>
  </conditionalFormatting>
  <conditionalFormatting sqref="E59:J59">
    <cfRule type="top10" dxfId="5225" priority="64" rank="1"/>
  </conditionalFormatting>
  <conditionalFormatting sqref="E61:J61">
    <cfRule type="top10" dxfId="5224" priority="63" rank="1"/>
  </conditionalFormatting>
  <conditionalFormatting sqref="E63:J63">
    <cfRule type="top10" dxfId="5223" priority="62" rank="1"/>
  </conditionalFormatting>
  <conditionalFormatting sqref="E65:J65">
    <cfRule type="top10" dxfId="5222" priority="61" rank="1"/>
  </conditionalFormatting>
  <conditionalFormatting sqref="E67:J67">
    <cfRule type="top10" dxfId="5221" priority="60" rank="1"/>
  </conditionalFormatting>
  <conditionalFormatting sqref="E69:J69">
    <cfRule type="top10" dxfId="5220" priority="59" rank="1"/>
  </conditionalFormatting>
  <conditionalFormatting sqref="E71:J71">
    <cfRule type="top10" dxfId="5219" priority="58" rank="1"/>
  </conditionalFormatting>
  <conditionalFormatting sqref="E73:J73">
    <cfRule type="top10" dxfId="5218" priority="57" rank="1"/>
  </conditionalFormatting>
  <conditionalFormatting sqref="E75:J75">
    <cfRule type="top10" dxfId="5217" priority="56" rank="1"/>
  </conditionalFormatting>
  <conditionalFormatting sqref="E77:J77">
    <cfRule type="top10" dxfId="5216" priority="55" rank="1"/>
  </conditionalFormatting>
  <conditionalFormatting sqref="E79:J79">
    <cfRule type="top10" dxfId="5215" priority="54" rank="1"/>
  </conditionalFormatting>
  <conditionalFormatting sqref="E81:J81">
    <cfRule type="top10" dxfId="5214" priority="53" rank="1"/>
  </conditionalFormatting>
  <conditionalFormatting sqref="E83:J83">
    <cfRule type="top10" dxfId="5213" priority="52" rank="1"/>
  </conditionalFormatting>
  <conditionalFormatting sqref="E85:J85">
    <cfRule type="top10" dxfId="5212" priority="51" rank="1"/>
  </conditionalFormatting>
  <conditionalFormatting sqref="E87:J87">
    <cfRule type="top10" dxfId="5211" priority="50" rank="1"/>
  </conditionalFormatting>
  <conditionalFormatting sqref="E89:J89">
    <cfRule type="top10" dxfId="5210" priority="49" rank="1"/>
  </conditionalFormatting>
  <conditionalFormatting sqref="E91:J91">
    <cfRule type="top10" dxfId="5209" priority="48" rank="1"/>
  </conditionalFormatting>
  <conditionalFormatting sqref="E93:J93">
    <cfRule type="top10" dxfId="5208" priority="47" rank="1"/>
  </conditionalFormatting>
  <conditionalFormatting sqref="E95:J95">
    <cfRule type="top10" dxfId="5207" priority="46" rank="1"/>
  </conditionalFormatting>
  <conditionalFormatting sqref="E97:J97">
    <cfRule type="top10" dxfId="5206" priority="45" rank="1"/>
  </conditionalFormatting>
  <conditionalFormatting sqref="E99:J99">
    <cfRule type="top10" dxfId="5205" priority="44" rank="1"/>
  </conditionalFormatting>
  <conditionalFormatting sqref="E101:J101">
    <cfRule type="top10" dxfId="5204" priority="43" rank="1"/>
  </conditionalFormatting>
  <conditionalFormatting sqref="E103:J103">
    <cfRule type="top10" dxfId="5203" priority="42" rank="1"/>
  </conditionalFormatting>
  <conditionalFormatting sqref="E105:J105">
    <cfRule type="top10" dxfId="5202" priority="41" rank="1"/>
  </conditionalFormatting>
  <conditionalFormatting sqref="E107:J107">
    <cfRule type="top10" dxfId="5201" priority="40" rank="1"/>
  </conditionalFormatting>
  <conditionalFormatting sqref="E109:J109">
    <cfRule type="top10" dxfId="5200" priority="39" rank="1"/>
  </conditionalFormatting>
  <conditionalFormatting sqref="E111:J111">
    <cfRule type="top10" dxfId="5199" priority="38" rank="1"/>
  </conditionalFormatting>
  <conditionalFormatting sqref="E113:J113">
    <cfRule type="top10" dxfId="5198" priority="37" rank="1"/>
  </conditionalFormatting>
  <conditionalFormatting sqref="E115:J115">
    <cfRule type="top10" dxfId="5197" priority="36" rank="1"/>
  </conditionalFormatting>
  <conditionalFormatting sqref="E117:J117">
    <cfRule type="top10" dxfId="5196" priority="35" rank="1"/>
  </conditionalFormatting>
  <conditionalFormatting sqref="E119:J119">
    <cfRule type="top10" dxfId="5195" priority="34" rank="1"/>
  </conditionalFormatting>
  <conditionalFormatting sqref="E121:J121">
    <cfRule type="top10" dxfId="5194" priority="33" rank="1"/>
  </conditionalFormatting>
  <conditionalFormatting sqref="E123:J123">
    <cfRule type="top10" dxfId="5193" priority="32" rank="1"/>
  </conditionalFormatting>
  <conditionalFormatting sqref="E125:J125">
    <cfRule type="top10" dxfId="5192" priority="31" rank="1"/>
  </conditionalFormatting>
  <conditionalFormatting sqref="E127:J127">
    <cfRule type="top10" dxfId="5191" priority="30" rank="1"/>
  </conditionalFormatting>
  <conditionalFormatting sqref="E129:J129">
    <cfRule type="top10" dxfId="5190" priority="29" rank="1"/>
  </conditionalFormatting>
  <conditionalFormatting sqref="E131:J131">
    <cfRule type="top10" dxfId="5189" priority="28" rank="1"/>
  </conditionalFormatting>
  <conditionalFormatting sqref="E133:J133">
    <cfRule type="top10" dxfId="5188" priority="27" rank="1"/>
  </conditionalFormatting>
  <conditionalFormatting sqref="E135:J135">
    <cfRule type="top10" dxfId="5187" priority="26" rank="1"/>
  </conditionalFormatting>
  <conditionalFormatting sqref="E137:J137">
    <cfRule type="top10" dxfId="5186" priority="25" rank="1"/>
  </conditionalFormatting>
  <conditionalFormatting sqref="E139:J139">
    <cfRule type="top10" dxfId="5185" priority="24" rank="1"/>
  </conditionalFormatting>
  <conditionalFormatting sqref="E141:J141">
    <cfRule type="top10" dxfId="5184" priority="23" rank="1"/>
  </conditionalFormatting>
  <conditionalFormatting sqref="E143:J143">
    <cfRule type="top10" dxfId="5183" priority="22" rank="1"/>
  </conditionalFormatting>
  <conditionalFormatting sqref="E145:J145">
    <cfRule type="top10" dxfId="5182" priority="21" rank="1"/>
  </conditionalFormatting>
  <conditionalFormatting sqref="E147:J147">
    <cfRule type="top10" dxfId="5181" priority="20" rank="1"/>
  </conditionalFormatting>
  <conditionalFormatting sqref="E149:J149">
    <cfRule type="top10" dxfId="5180" priority="19" rank="1"/>
  </conditionalFormatting>
  <conditionalFormatting sqref="E151:J151">
    <cfRule type="top10" dxfId="5179" priority="18" rank="1"/>
  </conditionalFormatting>
  <conditionalFormatting sqref="E153:J153">
    <cfRule type="top10" dxfId="5178" priority="17" rank="1"/>
  </conditionalFormatting>
  <conditionalFormatting sqref="E155:J155">
    <cfRule type="top10" dxfId="5177" priority="16" rank="1"/>
  </conditionalFormatting>
  <conditionalFormatting sqref="E157:J157">
    <cfRule type="top10" dxfId="5176" priority="15" rank="1"/>
  </conditionalFormatting>
  <conditionalFormatting sqref="E159:J159">
    <cfRule type="top10" dxfId="5175" priority="14" rank="1"/>
  </conditionalFormatting>
  <conditionalFormatting sqref="E161:J161">
    <cfRule type="top10" dxfId="5174" priority="13" rank="1"/>
  </conditionalFormatting>
  <conditionalFormatting sqref="E163:J163">
    <cfRule type="top10" dxfId="5173" priority="12" rank="1"/>
  </conditionalFormatting>
  <conditionalFormatting sqref="E165:J165">
    <cfRule type="top10" dxfId="5172" priority="11" rank="1"/>
  </conditionalFormatting>
  <conditionalFormatting sqref="E167:J167">
    <cfRule type="top10" dxfId="5171" priority="10" rank="1"/>
  </conditionalFormatting>
  <conditionalFormatting sqref="E169:J169">
    <cfRule type="top10" dxfId="5170" priority="9" rank="1"/>
  </conditionalFormatting>
  <conditionalFormatting sqref="E171:J171">
    <cfRule type="top10" dxfId="5169" priority="8" rank="1"/>
  </conditionalFormatting>
  <conditionalFormatting sqref="E173:J173">
    <cfRule type="top10" dxfId="5168" priority="7" rank="1"/>
  </conditionalFormatting>
  <conditionalFormatting sqref="E175:J175">
    <cfRule type="top10" dxfId="5167" priority="6" rank="1"/>
  </conditionalFormatting>
  <conditionalFormatting sqref="E177:J177">
    <cfRule type="top10" dxfId="5166" priority="5" rank="1"/>
  </conditionalFormatting>
  <conditionalFormatting sqref="E179:J179">
    <cfRule type="top10" dxfId="5165" priority="4" rank="1"/>
  </conditionalFormatting>
  <conditionalFormatting sqref="E181:J181">
    <cfRule type="top10" dxfId="5164" priority="3" rank="1"/>
  </conditionalFormatting>
  <conditionalFormatting sqref="E183:J183">
    <cfRule type="top10" dxfId="5163" priority="2" rank="1"/>
  </conditionalFormatting>
  <conditionalFormatting sqref="E185:J185">
    <cfRule type="top10" dxfId="516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30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11</v>
      </c>
      <c r="C10" s="94" t="s">
        <v>102</v>
      </c>
      <c r="D10" s="34">
        <v>327</v>
      </c>
      <c r="E10" s="35">
        <v>65</v>
      </c>
      <c r="F10" s="36">
        <v>136</v>
      </c>
      <c r="G10" s="36">
        <v>54</v>
      </c>
      <c r="H10" s="36">
        <v>10</v>
      </c>
      <c r="I10" s="36">
        <v>37</v>
      </c>
      <c r="J10" s="36">
        <v>25</v>
      </c>
    </row>
    <row r="11" spans="1:10" ht="15.95" customHeight="1">
      <c r="B11" s="96"/>
      <c r="C11" s="89"/>
      <c r="D11" s="17">
        <v>1</v>
      </c>
      <c r="E11" s="18">
        <v>0.19877675840978593</v>
      </c>
      <c r="F11" s="19">
        <v>0.41590214067278286</v>
      </c>
      <c r="G11" s="19">
        <v>0.16513761467889909</v>
      </c>
      <c r="H11" s="19">
        <v>3.0581039755351681E-2</v>
      </c>
      <c r="I11" s="19">
        <v>0.11314984709480122</v>
      </c>
      <c r="J11" s="19">
        <v>7.64525993883792E-2</v>
      </c>
    </row>
    <row r="12" spans="1:10" ht="15.95" customHeight="1">
      <c r="B12" s="96"/>
      <c r="C12" s="88" t="s">
        <v>103</v>
      </c>
      <c r="D12" s="20">
        <v>289</v>
      </c>
      <c r="E12" s="21">
        <v>52</v>
      </c>
      <c r="F12" s="22">
        <v>136</v>
      </c>
      <c r="G12" s="22">
        <v>45</v>
      </c>
      <c r="H12" s="22">
        <v>12</v>
      </c>
      <c r="I12" s="22">
        <v>37</v>
      </c>
      <c r="J12" s="22">
        <v>7</v>
      </c>
    </row>
    <row r="13" spans="1:10" ht="15.95" customHeight="1">
      <c r="B13" s="96"/>
      <c r="C13" s="89"/>
      <c r="D13" s="23">
        <v>1</v>
      </c>
      <c r="E13" s="18">
        <v>0.17993079584775087</v>
      </c>
      <c r="F13" s="19">
        <v>0.47058823529411764</v>
      </c>
      <c r="G13" s="19">
        <v>0.15570934256055363</v>
      </c>
      <c r="H13" s="19">
        <v>4.1522491349480967E-2</v>
      </c>
      <c r="I13" s="19">
        <v>0.12802768166089964</v>
      </c>
      <c r="J13" s="19">
        <v>2.4221453287197232E-2</v>
      </c>
    </row>
    <row r="14" spans="1:10" ht="15.95" customHeight="1">
      <c r="B14" s="96"/>
      <c r="C14" s="88" t="s">
        <v>92</v>
      </c>
      <c r="D14" s="20">
        <v>238</v>
      </c>
      <c r="E14" s="21">
        <v>40</v>
      </c>
      <c r="F14" s="22">
        <v>107</v>
      </c>
      <c r="G14" s="22">
        <v>42</v>
      </c>
      <c r="H14" s="22">
        <v>15</v>
      </c>
      <c r="I14" s="22">
        <v>23</v>
      </c>
      <c r="J14" s="22">
        <v>11</v>
      </c>
    </row>
    <row r="15" spans="1:10" ht="15.95" customHeight="1">
      <c r="B15" s="96"/>
      <c r="C15" s="89"/>
      <c r="D15" s="23">
        <v>1</v>
      </c>
      <c r="E15" s="18">
        <v>0.16806722689075632</v>
      </c>
      <c r="F15" s="19">
        <v>0.44957983193277312</v>
      </c>
      <c r="G15" s="19">
        <v>0.17647058823529413</v>
      </c>
      <c r="H15" s="19">
        <v>6.3025210084033612E-2</v>
      </c>
      <c r="I15" s="19">
        <v>9.6638655462184878E-2</v>
      </c>
      <c r="J15" s="19">
        <v>4.6218487394957986E-2</v>
      </c>
    </row>
    <row r="16" spans="1:10" ht="15.95" customHeight="1">
      <c r="B16" s="96"/>
      <c r="C16" s="88" t="s">
        <v>104</v>
      </c>
      <c r="D16" s="20">
        <v>1613</v>
      </c>
      <c r="E16" s="21">
        <v>276</v>
      </c>
      <c r="F16" s="22">
        <v>808</v>
      </c>
      <c r="G16" s="22">
        <v>248</v>
      </c>
      <c r="H16" s="22">
        <v>65</v>
      </c>
      <c r="I16" s="22">
        <v>171</v>
      </c>
      <c r="J16" s="22">
        <v>45</v>
      </c>
    </row>
    <row r="17" spans="1:10" ht="15.95" customHeight="1">
      <c r="B17" s="96"/>
      <c r="C17" s="89"/>
      <c r="D17" s="23">
        <v>1</v>
      </c>
      <c r="E17" s="18">
        <v>0.17110973341599503</v>
      </c>
      <c r="F17" s="19">
        <v>0.5009299442033478</v>
      </c>
      <c r="G17" s="19">
        <v>0.15375077495350278</v>
      </c>
      <c r="H17" s="19">
        <v>4.0297582145071294E-2</v>
      </c>
      <c r="I17" s="19">
        <v>0.10601363918164911</v>
      </c>
      <c r="J17" s="19">
        <v>2.7898326100433975E-2</v>
      </c>
    </row>
    <row r="18" spans="1:10" ht="15.95" customHeight="1">
      <c r="B18" s="96"/>
      <c r="C18" s="88" t="s">
        <v>105</v>
      </c>
      <c r="D18" s="20">
        <v>7052</v>
      </c>
      <c r="E18" s="21">
        <v>967</v>
      </c>
      <c r="F18" s="22">
        <v>3123</v>
      </c>
      <c r="G18" s="22">
        <v>1160</v>
      </c>
      <c r="H18" s="22">
        <v>422</v>
      </c>
      <c r="I18" s="22">
        <v>1161</v>
      </c>
      <c r="J18" s="22">
        <v>219</v>
      </c>
    </row>
    <row r="19" spans="1:10" ht="15.95" customHeight="1">
      <c r="B19" s="96"/>
      <c r="C19" s="89"/>
      <c r="D19" s="23">
        <v>1</v>
      </c>
      <c r="E19" s="18">
        <v>0.13712422007941011</v>
      </c>
      <c r="F19" s="19">
        <v>0.44285309132161088</v>
      </c>
      <c r="G19" s="19">
        <v>0.16449234259784459</v>
      </c>
      <c r="H19" s="19">
        <v>5.9841179807146906E-2</v>
      </c>
      <c r="I19" s="19">
        <v>0.16463414634146342</v>
      </c>
      <c r="J19" s="19">
        <v>3.1055019852524107E-2</v>
      </c>
    </row>
    <row r="20" spans="1:10" ht="15.95" customHeight="1">
      <c r="B20" s="96"/>
      <c r="C20" s="88" t="s">
        <v>106</v>
      </c>
      <c r="D20" s="20">
        <v>7186</v>
      </c>
      <c r="E20" s="21">
        <v>658</v>
      </c>
      <c r="F20" s="22">
        <v>2067</v>
      </c>
      <c r="G20" s="22">
        <v>957</v>
      </c>
      <c r="H20" s="22">
        <v>618</v>
      </c>
      <c r="I20" s="22">
        <v>2527</v>
      </c>
      <c r="J20" s="22">
        <v>359</v>
      </c>
    </row>
    <row r="21" spans="1:10" ht="15.95" customHeight="1">
      <c r="B21" s="96"/>
      <c r="C21" s="98"/>
      <c r="D21" s="17">
        <v>1</v>
      </c>
      <c r="E21" s="32">
        <v>9.1566935708321737E-2</v>
      </c>
      <c r="F21" s="33">
        <v>0.28764263846367938</v>
      </c>
      <c r="G21" s="33">
        <v>0.13317561925967158</v>
      </c>
      <c r="H21" s="33">
        <v>8.6000556637907039E-2</v>
      </c>
      <c r="I21" s="33">
        <v>0.35165599777344836</v>
      </c>
      <c r="J21" s="33">
        <v>4.9958252156971888E-2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161" priority="90" rank="1"/>
  </conditionalFormatting>
  <conditionalFormatting sqref="E11:J11">
    <cfRule type="top10" dxfId="5160" priority="89" rank="1"/>
  </conditionalFormatting>
  <conditionalFormatting sqref="E13:J13">
    <cfRule type="top10" dxfId="5159" priority="88" rank="1"/>
  </conditionalFormatting>
  <conditionalFormatting sqref="E15:J15">
    <cfRule type="top10" dxfId="5158" priority="87" rank="1"/>
  </conditionalFormatting>
  <conditionalFormatting sqref="E17:J17">
    <cfRule type="top10" dxfId="5157" priority="86" rank="1"/>
  </conditionalFormatting>
  <conditionalFormatting sqref="E19:J19">
    <cfRule type="top10" dxfId="5156" priority="85" rank="1"/>
  </conditionalFormatting>
  <conditionalFormatting sqref="E21:J21">
    <cfRule type="top10" dxfId="5155" priority="84" rank="1"/>
  </conditionalFormatting>
  <conditionalFormatting sqref="E23:J23">
    <cfRule type="top10" dxfId="5154" priority="82" rank="1"/>
  </conditionalFormatting>
  <conditionalFormatting sqref="E25:J25">
    <cfRule type="top10" dxfId="5153" priority="81" rank="1"/>
  </conditionalFormatting>
  <conditionalFormatting sqref="E27:J27">
    <cfRule type="top10" dxfId="5152" priority="80" rank="1"/>
  </conditionalFormatting>
  <conditionalFormatting sqref="E29:J29">
    <cfRule type="top10" dxfId="5151" priority="79" rank="1"/>
  </conditionalFormatting>
  <conditionalFormatting sqref="E31:J31">
    <cfRule type="top10" dxfId="5150" priority="78" rank="1"/>
  </conditionalFormatting>
  <conditionalFormatting sqref="E33:J33">
    <cfRule type="top10" dxfId="5149" priority="77" rank="1"/>
  </conditionalFormatting>
  <conditionalFormatting sqref="E35:J35">
    <cfRule type="top10" dxfId="5148" priority="76" rank="1"/>
  </conditionalFormatting>
  <conditionalFormatting sqref="E37:J37">
    <cfRule type="top10" dxfId="5147" priority="75" rank="1"/>
  </conditionalFormatting>
  <conditionalFormatting sqref="E39:J39">
    <cfRule type="top10" dxfId="5146" priority="74" rank="1"/>
  </conditionalFormatting>
  <conditionalFormatting sqref="E41:J41">
    <cfRule type="top10" dxfId="5145" priority="73" rank="1"/>
  </conditionalFormatting>
  <conditionalFormatting sqref="E43:J43">
    <cfRule type="top10" dxfId="5144" priority="72" rank="1"/>
  </conditionalFormatting>
  <conditionalFormatting sqref="E45:J45">
    <cfRule type="top10" dxfId="5143" priority="71" rank="1"/>
  </conditionalFormatting>
  <conditionalFormatting sqref="E47:J47">
    <cfRule type="top10" dxfId="5142" priority="70" rank="1"/>
  </conditionalFormatting>
  <conditionalFormatting sqref="E49:J49">
    <cfRule type="top10" dxfId="5141" priority="69" rank="1"/>
  </conditionalFormatting>
  <conditionalFormatting sqref="E51:J51">
    <cfRule type="top10" dxfId="5140" priority="68" rank="1"/>
  </conditionalFormatting>
  <conditionalFormatting sqref="E53:J53">
    <cfRule type="top10" dxfId="5139" priority="67" rank="1"/>
  </conditionalFormatting>
  <conditionalFormatting sqref="E55:J55">
    <cfRule type="top10" dxfId="5138" priority="66" rank="1"/>
  </conditionalFormatting>
  <conditionalFormatting sqref="E57:J57">
    <cfRule type="top10" dxfId="5137" priority="65" rank="1"/>
  </conditionalFormatting>
  <conditionalFormatting sqref="E59:J59">
    <cfRule type="top10" dxfId="5136" priority="64" rank="1"/>
  </conditionalFormatting>
  <conditionalFormatting sqref="E61:J61">
    <cfRule type="top10" dxfId="5135" priority="63" rank="1"/>
  </conditionalFormatting>
  <conditionalFormatting sqref="E63:J63">
    <cfRule type="top10" dxfId="5134" priority="62" rank="1"/>
  </conditionalFormatting>
  <conditionalFormatting sqref="E65:J65">
    <cfRule type="top10" dxfId="5133" priority="61" rank="1"/>
  </conditionalFormatting>
  <conditionalFormatting sqref="E67:J67">
    <cfRule type="top10" dxfId="5132" priority="60" rank="1"/>
  </conditionalFormatting>
  <conditionalFormatting sqref="E69:J69">
    <cfRule type="top10" dxfId="5131" priority="59" rank="1"/>
  </conditionalFormatting>
  <conditionalFormatting sqref="E71:J71">
    <cfRule type="top10" dxfId="5130" priority="58" rank="1"/>
  </conditionalFormatting>
  <conditionalFormatting sqref="E73:J73">
    <cfRule type="top10" dxfId="5129" priority="57" rank="1"/>
  </conditionalFormatting>
  <conditionalFormatting sqref="E75:J75">
    <cfRule type="top10" dxfId="5128" priority="56" rank="1"/>
  </conditionalFormatting>
  <conditionalFormatting sqref="E77:J77">
    <cfRule type="top10" dxfId="5127" priority="55" rank="1"/>
  </conditionalFormatting>
  <conditionalFormatting sqref="E79:J79">
    <cfRule type="top10" dxfId="5126" priority="54" rank="1"/>
  </conditionalFormatting>
  <conditionalFormatting sqref="E81:J81">
    <cfRule type="top10" dxfId="5125" priority="53" rank="1"/>
  </conditionalFormatting>
  <conditionalFormatting sqref="E83:J83">
    <cfRule type="top10" dxfId="5124" priority="52" rank="1"/>
  </conditionalFormatting>
  <conditionalFormatting sqref="E85:J85">
    <cfRule type="top10" dxfId="5123" priority="51" rank="1"/>
  </conditionalFormatting>
  <conditionalFormatting sqref="E87:J87">
    <cfRule type="top10" dxfId="5122" priority="50" rank="1"/>
  </conditionalFormatting>
  <conditionalFormatting sqref="E89:J89">
    <cfRule type="top10" dxfId="5121" priority="49" rank="1"/>
  </conditionalFormatting>
  <conditionalFormatting sqref="E91:J91">
    <cfRule type="top10" dxfId="5120" priority="48" rank="1"/>
  </conditionalFormatting>
  <conditionalFormatting sqref="E93:J93">
    <cfRule type="top10" dxfId="5119" priority="47" rank="1"/>
  </conditionalFormatting>
  <conditionalFormatting sqref="E95:J95">
    <cfRule type="top10" dxfId="5118" priority="46" rank="1"/>
  </conditionalFormatting>
  <conditionalFormatting sqref="E97:J97">
    <cfRule type="top10" dxfId="5117" priority="45" rank="1"/>
  </conditionalFormatting>
  <conditionalFormatting sqref="E99:J99">
    <cfRule type="top10" dxfId="5116" priority="44" rank="1"/>
  </conditionalFormatting>
  <conditionalFormatting sqref="E101:J101">
    <cfRule type="top10" dxfId="5115" priority="43" rank="1"/>
  </conditionalFormatting>
  <conditionalFormatting sqref="E103:J103">
    <cfRule type="top10" dxfId="5114" priority="42" rank="1"/>
  </conditionalFormatting>
  <conditionalFormatting sqref="E105:J105">
    <cfRule type="top10" dxfId="5113" priority="41" rank="1"/>
  </conditionalFormatting>
  <conditionalFormatting sqref="E107:J107">
    <cfRule type="top10" dxfId="5112" priority="40" rank="1"/>
  </conditionalFormatting>
  <conditionalFormatting sqref="E109:J109">
    <cfRule type="top10" dxfId="5111" priority="39" rank="1"/>
  </conditionalFormatting>
  <conditionalFormatting sqref="E111:J111">
    <cfRule type="top10" dxfId="5110" priority="38" rank="1"/>
  </conditionalFormatting>
  <conditionalFormatting sqref="E113:J113">
    <cfRule type="top10" dxfId="5109" priority="37" rank="1"/>
  </conditionalFormatting>
  <conditionalFormatting sqref="E115:J115">
    <cfRule type="top10" dxfId="5108" priority="36" rank="1"/>
  </conditionalFormatting>
  <conditionalFormatting sqref="E117:J117">
    <cfRule type="top10" dxfId="5107" priority="35" rank="1"/>
  </conditionalFormatting>
  <conditionalFormatting sqref="E119:J119">
    <cfRule type="top10" dxfId="5106" priority="34" rank="1"/>
  </conditionalFormatting>
  <conditionalFormatting sqref="E121:J121">
    <cfRule type="top10" dxfId="5105" priority="33" rank="1"/>
  </conditionalFormatting>
  <conditionalFormatting sqref="E123:J123">
    <cfRule type="top10" dxfId="5104" priority="32" rank="1"/>
  </conditionalFormatting>
  <conditionalFormatting sqref="E125:J125">
    <cfRule type="top10" dxfId="5103" priority="31" rank="1"/>
  </conditionalFormatting>
  <conditionalFormatting sqref="E127:J127">
    <cfRule type="top10" dxfId="5102" priority="30" rank="1"/>
  </conditionalFormatting>
  <conditionalFormatting sqref="E129:J129">
    <cfRule type="top10" dxfId="5101" priority="29" rank="1"/>
  </conditionalFormatting>
  <conditionalFormatting sqref="E131:J131">
    <cfRule type="top10" dxfId="5100" priority="28" rank="1"/>
  </conditionalFormatting>
  <conditionalFormatting sqref="E133:J133">
    <cfRule type="top10" dxfId="5099" priority="27" rank="1"/>
  </conditionalFormatting>
  <conditionalFormatting sqref="E135:J135">
    <cfRule type="top10" dxfId="5098" priority="26" rank="1"/>
  </conditionalFormatting>
  <conditionalFormatting sqref="E137:J137">
    <cfRule type="top10" dxfId="5097" priority="25" rank="1"/>
  </conditionalFormatting>
  <conditionalFormatting sqref="E139:J139">
    <cfRule type="top10" dxfId="5096" priority="24" rank="1"/>
  </conditionalFormatting>
  <conditionalFormatting sqref="E141:J141">
    <cfRule type="top10" dxfId="5095" priority="23" rank="1"/>
  </conditionalFormatting>
  <conditionalFormatting sqref="E143:J143">
    <cfRule type="top10" dxfId="5094" priority="22" rank="1"/>
  </conditionalFormatting>
  <conditionalFormatting sqref="E145:J145">
    <cfRule type="top10" dxfId="5093" priority="21" rank="1"/>
  </conditionalFormatting>
  <conditionalFormatting sqref="E147:J147">
    <cfRule type="top10" dxfId="5092" priority="20" rank="1"/>
  </conditionalFormatting>
  <conditionalFormatting sqref="E149:J149">
    <cfRule type="top10" dxfId="5091" priority="19" rank="1"/>
  </conditionalFormatting>
  <conditionalFormatting sqref="E151:J151">
    <cfRule type="top10" dxfId="5090" priority="18" rank="1"/>
  </conditionalFormatting>
  <conditionalFormatting sqref="E153:J153">
    <cfRule type="top10" dxfId="5089" priority="17" rank="1"/>
  </conditionalFormatting>
  <conditionalFormatting sqref="E155:J155">
    <cfRule type="top10" dxfId="5088" priority="16" rank="1"/>
  </conditionalFormatting>
  <conditionalFormatting sqref="E157:J157">
    <cfRule type="top10" dxfId="5087" priority="15" rank="1"/>
  </conditionalFormatting>
  <conditionalFormatting sqref="E159:J159">
    <cfRule type="top10" dxfId="5086" priority="14" rank="1"/>
  </conditionalFormatting>
  <conditionalFormatting sqref="E161:J161">
    <cfRule type="top10" dxfId="5085" priority="13" rank="1"/>
  </conditionalFormatting>
  <conditionalFormatting sqref="E163:J163">
    <cfRule type="top10" dxfId="5084" priority="12" rank="1"/>
  </conditionalFormatting>
  <conditionalFormatting sqref="E165:J165">
    <cfRule type="top10" dxfId="5083" priority="11" rank="1"/>
  </conditionalFormatting>
  <conditionalFormatting sqref="E167:J167">
    <cfRule type="top10" dxfId="5082" priority="10" rank="1"/>
  </conditionalFormatting>
  <conditionalFormatting sqref="E169:J169">
    <cfRule type="top10" dxfId="5081" priority="9" rank="1"/>
  </conditionalFormatting>
  <conditionalFormatting sqref="E171:J171">
    <cfRule type="top10" dxfId="5080" priority="8" rank="1"/>
  </conditionalFormatting>
  <conditionalFormatting sqref="E173:J173">
    <cfRule type="top10" dxfId="5079" priority="7" rank="1"/>
  </conditionalFormatting>
  <conditionalFormatting sqref="E175:J175">
    <cfRule type="top10" dxfId="5078" priority="6" rank="1"/>
  </conditionalFormatting>
  <conditionalFormatting sqref="E177:J177">
    <cfRule type="top10" dxfId="5077" priority="5" rank="1"/>
  </conditionalFormatting>
  <conditionalFormatting sqref="E179:J179">
    <cfRule type="top10" dxfId="5076" priority="4" rank="1"/>
  </conditionalFormatting>
  <conditionalFormatting sqref="E181:J181">
    <cfRule type="top10" dxfId="5075" priority="3" rank="1"/>
  </conditionalFormatting>
  <conditionalFormatting sqref="E183:J183">
    <cfRule type="top10" dxfId="5074" priority="2" rank="1"/>
  </conditionalFormatting>
  <conditionalFormatting sqref="E185:J185">
    <cfRule type="top10" dxfId="507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24</v>
      </c>
    </row>
    <row r="4" spans="1:10" ht="15" customHeight="1">
      <c r="B4" s="3" t="s">
        <v>31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13</v>
      </c>
      <c r="C10" s="94" t="s">
        <v>102</v>
      </c>
      <c r="D10" s="34">
        <v>2651</v>
      </c>
      <c r="E10" s="35">
        <v>314</v>
      </c>
      <c r="F10" s="36">
        <v>1064</v>
      </c>
      <c r="G10" s="36">
        <v>432</v>
      </c>
      <c r="H10" s="36">
        <v>172</v>
      </c>
      <c r="I10" s="36">
        <v>587</v>
      </c>
      <c r="J10" s="36">
        <v>82</v>
      </c>
    </row>
    <row r="11" spans="1:10" ht="15.95" customHeight="1">
      <c r="B11" s="96"/>
      <c r="C11" s="89"/>
      <c r="D11" s="17">
        <v>1</v>
      </c>
      <c r="E11" s="18">
        <v>0.11844586948321388</v>
      </c>
      <c r="F11" s="19">
        <v>0.40135797812146362</v>
      </c>
      <c r="G11" s="19">
        <v>0.16295737457563184</v>
      </c>
      <c r="H11" s="19">
        <v>6.4881176914371938E-2</v>
      </c>
      <c r="I11" s="19">
        <v>0.22142587702753677</v>
      </c>
      <c r="J11" s="19">
        <v>3.093172387778197E-2</v>
      </c>
    </row>
    <row r="12" spans="1:10" ht="15.95" customHeight="1">
      <c r="B12" s="96"/>
      <c r="C12" s="88" t="s">
        <v>103</v>
      </c>
      <c r="D12" s="20">
        <v>1160</v>
      </c>
      <c r="E12" s="21">
        <v>153</v>
      </c>
      <c r="F12" s="22">
        <v>499</v>
      </c>
      <c r="G12" s="22">
        <v>178</v>
      </c>
      <c r="H12" s="22">
        <v>53</v>
      </c>
      <c r="I12" s="22">
        <v>245</v>
      </c>
      <c r="J12" s="22">
        <v>32</v>
      </c>
    </row>
    <row r="13" spans="1:10" ht="15.95" customHeight="1">
      <c r="B13" s="96"/>
      <c r="C13" s="89"/>
      <c r="D13" s="23">
        <v>1</v>
      </c>
      <c r="E13" s="18">
        <v>0.13189655172413794</v>
      </c>
      <c r="F13" s="19">
        <v>0.43017241379310345</v>
      </c>
      <c r="G13" s="19">
        <v>0.15344827586206897</v>
      </c>
      <c r="H13" s="19">
        <v>4.5689655172413794E-2</v>
      </c>
      <c r="I13" s="19">
        <v>0.21120689655172414</v>
      </c>
      <c r="J13" s="19">
        <v>2.7586206896551724E-2</v>
      </c>
    </row>
    <row r="14" spans="1:10" ht="15.95" customHeight="1">
      <c r="B14" s="96"/>
      <c r="C14" s="88" t="s">
        <v>92</v>
      </c>
      <c r="D14" s="20">
        <v>324</v>
      </c>
      <c r="E14" s="21">
        <v>50</v>
      </c>
      <c r="F14" s="22">
        <v>127</v>
      </c>
      <c r="G14" s="22">
        <v>56</v>
      </c>
      <c r="H14" s="22">
        <v>14</v>
      </c>
      <c r="I14" s="22">
        <v>61</v>
      </c>
      <c r="J14" s="22">
        <v>16</v>
      </c>
    </row>
    <row r="15" spans="1:10" ht="15.95" customHeight="1">
      <c r="B15" s="96"/>
      <c r="C15" s="89"/>
      <c r="D15" s="23">
        <v>1</v>
      </c>
      <c r="E15" s="18">
        <v>0.15432098765432098</v>
      </c>
      <c r="F15" s="19">
        <v>0.39197530864197533</v>
      </c>
      <c r="G15" s="19">
        <v>0.1728395061728395</v>
      </c>
      <c r="H15" s="19">
        <v>4.3209876543209874E-2</v>
      </c>
      <c r="I15" s="19">
        <v>0.18827160493827161</v>
      </c>
      <c r="J15" s="19">
        <v>4.9382716049382713E-2</v>
      </c>
    </row>
    <row r="16" spans="1:10" ht="15.95" customHeight="1">
      <c r="B16" s="96"/>
      <c r="C16" s="88" t="s">
        <v>104</v>
      </c>
      <c r="D16" s="20">
        <v>588</v>
      </c>
      <c r="E16" s="21">
        <v>94</v>
      </c>
      <c r="F16" s="22">
        <v>249</v>
      </c>
      <c r="G16" s="22">
        <v>103</v>
      </c>
      <c r="H16" s="22">
        <v>31</v>
      </c>
      <c r="I16" s="22">
        <v>92</v>
      </c>
      <c r="J16" s="22">
        <v>19</v>
      </c>
    </row>
    <row r="17" spans="1:10" ht="15.95" customHeight="1">
      <c r="B17" s="96"/>
      <c r="C17" s="89"/>
      <c r="D17" s="23">
        <v>1</v>
      </c>
      <c r="E17" s="18">
        <v>0.1598639455782313</v>
      </c>
      <c r="F17" s="19">
        <v>0.42346938775510207</v>
      </c>
      <c r="G17" s="19">
        <v>0.17517006802721088</v>
      </c>
      <c r="H17" s="19">
        <v>5.2721088435374153E-2</v>
      </c>
      <c r="I17" s="19">
        <v>0.15646258503401361</v>
      </c>
      <c r="J17" s="19">
        <v>3.2312925170068028E-2</v>
      </c>
    </row>
    <row r="18" spans="1:10" ht="15.95" customHeight="1">
      <c r="B18" s="96"/>
      <c r="C18" s="88" t="s">
        <v>105</v>
      </c>
      <c r="D18" s="20">
        <v>1097</v>
      </c>
      <c r="E18" s="21">
        <v>166</v>
      </c>
      <c r="F18" s="22">
        <v>480</v>
      </c>
      <c r="G18" s="22">
        <v>172</v>
      </c>
      <c r="H18" s="22">
        <v>73</v>
      </c>
      <c r="I18" s="22">
        <v>169</v>
      </c>
      <c r="J18" s="22">
        <v>37</v>
      </c>
    </row>
    <row r="19" spans="1:10" ht="15.95" customHeight="1">
      <c r="B19" s="96"/>
      <c r="C19" s="89"/>
      <c r="D19" s="23">
        <v>1</v>
      </c>
      <c r="E19" s="18">
        <v>0.15132178669097537</v>
      </c>
      <c r="F19" s="19">
        <v>0.43755697356426621</v>
      </c>
      <c r="G19" s="19">
        <v>0.15679124886052873</v>
      </c>
      <c r="H19" s="19">
        <v>6.6545123062898809E-2</v>
      </c>
      <c r="I19" s="19">
        <v>0.15405651777575205</v>
      </c>
      <c r="J19" s="19">
        <v>3.372835004557885E-2</v>
      </c>
    </row>
    <row r="20" spans="1:10" ht="15.95" customHeight="1">
      <c r="B20" s="96"/>
      <c r="C20" s="88" t="s">
        <v>106</v>
      </c>
      <c r="D20" s="20">
        <v>10209</v>
      </c>
      <c r="E20" s="21">
        <v>1135</v>
      </c>
      <c r="F20" s="22">
        <v>3601</v>
      </c>
      <c r="G20" s="22">
        <v>1464</v>
      </c>
      <c r="H20" s="22">
        <v>777</v>
      </c>
      <c r="I20" s="22">
        <v>2792</v>
      </c>
      <c r="J20" s="22">
        <v>440</v>
      </c>
    </row>
    <row r="21" spans="1:10" ht="15.95" customHeight="1">
      <c r="B21" s="96"/>
      <c r="C21" s="98"/>
      <c r="D21" s="17">
        <v>1</v>
      </c>
      <c r="E21" s="32">
        <v>0.11117641296894896</v>
      </c>
      <c r="F21" s="33">
        <v>0.35272798511117642</v>
      </c>
      <c r="G21" s="33">
        <v>0.14340287981193064</v>
      </c>
      <c r="H21" s="33">
        <v>7.6109315310020575E-2</v>
      </c>
      <c r="I21" s="33">
        <v>0.27348418062493879</v>
      </c>
      <c r="J21" s="33">
        <v>4.3099226172984624E-2</v>
      </c>
    </row>
    <row r="22" spans="1:10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J9">
    <cfRule type="top10" dxfId="5072" priority="90" rank="1"/>
  </conditionalFormatting>
  <conditionalFormatting sqref="E11:J11">
    <cfRule type="top10" dxfId="5071" priority="89" rank="1"/>
  </conditionalFormatting>
  <conditionalFormatting sqref="E13:J13">
    <cfRule type="top10" dxfId="5070" priority="88" rank="1"/>
  </conditionalFormatting>
  <conditionalFormatting sqref="E15:J15">
    <cfRule type="top10" dxfId="5069" priority="87" rank="1"/>
  </conditionalFormatting>
  <conditionalFormatting sqref="E17:J17">
    <cfRule type="top10" dxfId="5068" priority="86" rank="1"/>
  </conditionalFormatting>
  <conditionalFormatting sqref="E19:J19">
    <cfRule type="top10" dxfId="5067" priority="85" rank="1"/>
  </conditionalFormatting>
  <conditionalFormatting sqref="E21:J21">
    <cfRule type="top10" dxfId="5066" priority="84" rank="1"/>
  </conditionalFormatting>
  <conditionalFormatting sqref="E23:J23">
    <cfRule type="top10" dxfId="5065" priority="82" rank="1"/>
  </conditionalFormatting>
  <conditionalFormatting sqref="E25:J25">
    <cfRule type="top10" dxfId="5064" priority="81" rank="1"/>
  </conditionalFormatting>
  <conditionalFormatting sqref="E27:J27">
    <cfRule type="top10" dxfId="5063" priority="80" rank="1"/>
  </conditionalFormatting>
  <conditionalFormatting sqref="E29:J29">
    <cfRule type="top10" dxfId="5062" priority="79" rank="1"/>
  </conditionalFormatting>
  <conditionalFormatting sqref="E31:J31">
    <cfRule type="top10" dxfId="5061" priority="78" rank="1"/>
  </conditionalFormatting>
  <conditionalFormatting sqref="E33:J33">
    <cfRule type="top10" dxfId="5060" priority="77" rank="1"/>
  </conditionalFormatting>
  <conditionalFormatting sqref="E35:J35">
    <cfRule type="top10" dxfId="5059" priority="76" rank="1"/>
  </conditionalFormatting>
  <conditionalFormatting sqref="E37:J37">
    <cfRule type="top10" dxfId="5058" priority="75" rank="1"/>
  </conditionalFormatting>
  <conditionalFormatting sqref="E39:J39">
    <cfRule type="top10" dxfId="5057" priority="74" rank="1"/>
  </conditionalFormatting>
  <conditionalFormatting sqref="E41:J41">
    <cfRule type="top10" dxfId="5056" priority="73" rank="1"/>
  </conditionalFormatting>
  <conditionalFormatting sqref="E43:J43">
    <cfRule type="top10" dxfId="5055" priority="72" rank="1"/>
  </conditionalFormatting>
  <conditionalFormatting sqref="E45:J45">
    <cfRule type="top10" dxfId="5054" priority="71" rank="1"/>
  </conditionalFormatting>
  <conditionalFormatting sqref="E47:J47">
    <cfRule type="top10" dxfId="5053" priority="70" rank="1"/>
  </conditionalFormatting>
  <conditionalFormatting sqref="E49:J49">
    <cfRule type="top10" dxfId="5052" priority="69" rank="1"/>
  </conditionalFormatting>
  <conditionalFormatting sqref="E51:J51">
    <cfRule type="top10" dxfId="5051" priority="68" rank="1"/>
  </conditionalFormatting>
  <conditionalFormatting sqref="E53:J53">
    <cfRule type="top10" dxfId="5050" priority="67" rank="1"/>
  </conditionalFormatting>
  <conditionalFormatting sqref="E55:J55">
    <cfRule type="top10" dxfId="5049" priority="66" rank="1"/>
  </conditionalFormatting>
  <conditionalFormatting sqref="E57:J57">
    <cfRule type="top10" dxfId="5048" priority="65" rank="1"/>
  </conditionalFormatting>
  <conditionalFormatting sqref="E59:J59">
    <cfRule type="top10" dxfId="5047" priority="64" rank="1"/>
  </conditionalFormatting>
  <conditionalFormatting sqref="E61:J61">
    <cfRule type="top10" dxfId="5046" priority="63" rank="1"/>
  </conditionalFormatting>
  <conditionalFormatting sqref="E63:J63">
    <cfRule type="top10" dxfId="5045" priority="62" rank="1"/>
  </conditionalFormatting>
  <conditionalFormatting sqref="E65:J65">
    <cfRule type="top10" dxfId="5044" priority="61" rank="1"/>
  </conditionalFormatting>
  <conditionalFormatting sqref="E67:J67">
    <cfRule type="top10" dxfId="5043" priority="60" rank="1"/>
  </conditionalFormatting>
  <conditionalFormatting sqref="E69:J69">
    <cfRule type="top10" dxfId="5042" priority="59" rank="1"/>
  </conditionalFormatting>
  <conditionalFormatting sqref="E71:J71">
    <cfRule type="top10" dxfId="5041" priority="58" rank="1"/>
  </conditionalFormatting>
  <conditionalFormatting sqref="E73:J73">
    <cfRule type="top10" dxfId="5040" priority="57" rank="1"/>
  </conditionalFormatting>
  <conditionalFormatting sqref="E75:J75">
    <cfRule type="top10" dxfId="5039" priority="56" rank="1"/>
  </conditionalFormatting>
  <conditionalFormatting sqref="E77:J77">
    <cfRule type="top10" dxfId="5038" priority="55" rank="1"/>
  </conditionalFormatting>
  <conditionalFormatting sqref="E79:J79">
    <cfRule type="top10" dxfId="5037" priority="54" rank="1"/>
  </conditionalFormatting>
  <conditionalFormatting sqref="E81:J81">
    <cfRule type="top10" dxfId="5036" priority="53" rank="1"/>
  </conditionalFormatting>
  <conditionalFormatting sqref="E83:J83">
    <cfRule type="top10" dxfId="5035" priority="52" rank="1"/>
  </conditionalFormatting>
  <conditionalFormatting sqref="E85:J85">
    <cfRule type="top10" dxfId="5034" priority="51" rank="1"/>
  </conditionalFormatting>
  <conditionalFormatting sqref="E87:J87">
    <cfRule type="top10" dxfId="5033" priority="50" rank="1"/>
  </conditionalFormatting>
  <conditionalFormatting sqref="E89:J89">
    <cfRule type="top10" dxfId="5032" priority="49" rank="1"/>
  </conditionalFormatting>
  <conditionalFormatting sqref="E91:J91">
    <cfRule type="top10" dxfId="5031" priority="48" rank="1"/>
  </conditionalFormatting>
  <conditionalFormatting sqref="E93:J93">
    <cfRule type="top10" dxfId="5030" priority="47" rank="1"/>
  </conditionalFormatting>
  <conditionalFormatting sqref="E95:J95">
    <cfRule type="top10" dxfId="5029" priority="46" rank="1"/>
  </conditionalFormatting>
  <conditionalFormatting sqref="E97:J97">
    <cfRule type="top10" dxfId="5028" priority="45" rank="1"/>
  </conditionalFormatting>
  <conditionalFormatting sqref="E99:J99">
    <cfRule type="top10" dxfId="5027" priority="44" rank="1"/>
  </conditionalFormatting>
  <conditionalFormatting sqref="E101:J101">
    <cfRule type="top10" dxfId="5026" priority="43" rank="1"/>
  </conditionalFormatting>
  <conditionalFormatting sqref="E103:J103">
    <cfRule type="top10" dxfId="5025" priority="42" rank="1"/>
  </conditionalFormatting>
  <conditionalFormatting sqref="E105:J105">
    <cfRule type="top10" dxfId="5024" priority="41" rank="1"/>
  </conditionalFormatting>
  <conditionalFormatting sqref="E107:J107">
    <cfRule type="top10" dxfId="5023" priority="40" rank="1"/>
  </conditionalFormatting>
  <conditionalFormatting sqref="E109:J109">
    <cfRule type="top10" dxfId="5022" priority="39" rank="1"/>
  </conditionalFormatting>
  <conditionalFormatting sqref="E111:J111">
    <cfRule type="top10" dxfId="5021" priority="38" rank="1"/>
  </conditionalFormatting>
  <conditionalFormatting sqref="E113:J113">
    <cfRule type="top10" dxfId="5020" priority="37" rank="1"/>
  </conditionalFormatting>
  <conditionalFormatting sqref="E115:J115">
    <cfRule type="top10" dxfId="5019" priority="36" rank="1"/>
  </conditionalFormatting>
  <conditionalFormatting sqref="E117:J117">
    <cfRule type="top10" dxfId="5018" priority="35" rank="1"/>
  </conditionalFormatting>
  <conditionalFormatting sqref="E119:J119">
    <cfRule type="top10" dxfId="5017" priority="34" rank="1"/>
  </conditionalFormatting>
  <conditionalFormatting sqref="E121:J121">
    <cfRule type="top10" dxfId="5016" priority="33" rank="1"/>
  </conditionalFormatting>
  <conditionalFormatting sqref="E123:J123">
    <cfRule type="top10" dxfId="5015" priority="32" rank="1"/>
  </conditionalFormatting>
  <conditionalFormatting sqref="E125:J125">
    <cfRule type="top10" dxfId="5014" priority="31" rank="1"/>
  </conditionalFormatting>
  <conditionalFormatting sqref="E127:J127">
    <cfRule type="top10" dxfId="5013" priority="30" rank="1"/>
  </conditionalFormatting>
  <conditionalFormatting sqref="E129:J129">
    <cfRule type="top10" dxfId="5012" priority="29" rank="1"/>
  </conditionalFormatting>
  <conditionalFormatting sqref="E131:J131">
    <cfRule type="top10" dxfId="5011" priority="28" rank="1"/>
  </conditionalFormatting>
  <conditionalFormatting sqref="E133:J133">
    <cfRule type="top10" dxfId="5010" priority="27" rank="1"/>
  </conditionalFormatting>
  <conditionalFormatting sqref="E135:J135">
    <cfRule type="top10" dxfId="5009" priority="26" rank="1"/>
  </conditionalFormatting>
  <conditionalFormatting sqref="E137:J137">
    <cfRule type="top10" dxfId="5008" priority="25" rank="1"/>
  </conditionalFormatting>
  <conditionalFormatting sqref="E139:J139">
    <cfRule type="top10" dxfId="5007" priority="24" rank="1"/>
  </conditionalFormatting>
  <conditionalFormatting sqref="E141:J141">
    <cfRule type="top10" dxfId="5006" priority="23" rank="1"/>
  </conditionalFormatting>
  <conditionalFormatting sqref="E143:J143">
    <cfRule type="top10" dxfId="5005" priority="22" rank="1"/>
  </conditionalFormatting>
  <conditionalFormatting sqref="E145:J145">
    <cfRule type="top10" dxfId="5004" priority="21" rank="1"/>
  </conditionalFormatting>
  <conditionalFormatting sqref="E147:J147">
    <cfRule type="top10" dxfId="5003" priority="20" rank="1"/>
  </conditionalFormatting>
  <conditionalFormatting sqref="E149:J149">
    <cfRule type="top10" dxfId="5002" priority="19" rank="1"/>
  </conditionalFormatting>
  <conditionalFormatting sqref="E151:J151">
    <cfRule type="top10" dxfId="5001" priority="18" rank="1"/>
  </conditionalFormatting>
  <conditionalFormatting sqref="E153:J153">
    <cfRule type="top10" dxfId="5000" priority="17" rank="1"/>
  </conditionalFormatting>
  <conditionalFormatting sqref="E155:J155">
    <cfRule type="top10" dxfId="4999" priority="16" rank="1"/>
  </conditionalFormatting>
  <conditionalFormatting sqref="E157:J157">
    <cfRule type="top10" dxfId="4998" priority="15" rank="1"/>
  </conditionalFormatting>
  <conditionalFormatting sqref="E159:J159">
    <cfRule type="top10" dxfId="4997" priority="14" rank="1"/>
  </conditionalFormatting>
  <conditionalFormatting sqref="E161:J161">
    <cfRule type="top10" dxfId="4996" priority="13" rank="1"/>
  </conditionalFormatting>
  <conditionalFormatting sqref="E163:J163">
    <cfRule type="top10" dxfId="4995" priority="12" rank="1"/>
  </conditionalFormatting>
  <conditionalFormatting sqref="E165:J165">
    <cfRule type="top10" dxfId="4994" priority="11" rank="1"/>
  </conditionalFormatting>
  <conditionalFormatting sqref="E167:J167">
    <cfRule type="top10" dxfId="4993" priority="10" rank="1"/>
  </conditionalFormatting>
  <conditionalFormatting sqref="E169:J169">
    <cfRule type="top10" dxfId="4992" priority="9" rank="1"/>
  </conditionalFormatting>
  <conditionalFormatting sqref="E171:J171">
    <cfRule type="top10" dxfId="4991" priority="8" rank="1"/>
  </conditionalFormatting>
  <conditionalFormatting sqref="E173:J173">
    <cfRule type="top10" dxfId="4990" priority="7" rank="1"/>
  </conditionalFormatting>
  <conditionalFormatting sqref="E175:J175">
    <cfRule type="top10" dxfId="4989" priority="6" rank="1"/>
  </conditionalFormatting>
  <conditionalFormatting sqref="E177:J177">
    <cfRule type="top10" dxfId="4988" priority="5" rank="1"/>
  </conditionalFormatting>
  <conditionalFormatting sqref="E179:J179">
    <cfRule type="top10" dxfId="4987" priority="4" rank="1"/>
  </conditionalFormatting>
  <conditionalFormatting sqref="E181:J181">
    <cfRule type="top10" dxfId="4986" priority="3" rank="1"/>
  </conditionalFormatting>
  <conditionalFormatting sqref="E183:J183">
    <cfRule type="top10" dxfId="4985" priority="2" rank="1"/>
  </conditionalFormatting>
  <conditionalFormatting sqref="E185:J185">
    <cfRule type="top10" dxfId="498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245</v>
      </c>
    </row>
    <row r="3" spans="1:10" ht="15" customHeight="1">
      <c r="B3" s="3" t="s">
        <v>32</v>
      </c>
    </row>
    <row r="4" spans="1:10" ht="15" customHeight="1">
      <c r="B4" s="3" t="s">
        <v>25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244</v>
      </c>
      <c r="C10" s="94" t="s">
        <v>189</v>
      </c>
      <c r="D10" s="34">
        <v>4074</v>
      </c>
      <c r="E10" s="35">
        <v>581</v>
      </c>
      <c r="F10" s="36">
        <v>1741</v>
      </c>
      <c r="G10" s="36">
        <v>665</v>
      </c>
      <c r="H10" s="36">
        <v>213</v>
      </c>
      <c r="I10" s="36">
        <v>743</v>
      </c>
      <c r="J10" s="36">
        <v>131</v>
      </c>
    </row>
    <row r="11" spans="1:10" ht="15.95" customHeight="1">
      <c r="B11" s="96"/>
      <c r="C11" s="89"/>
      <c r="D11" s="17">
        <v>1</v>
      </c>
      <c r="E11" s="18">
        <v>0.14261168384879724</v>
      </c>
      <c r="F11" s="19">
        <v>0.42734413352970052</v>
      </c>
      <c r="G11" s="19">
        <v>0.16323024054982818</v>
      </c>
      <c r="H11" s="19">
        <v>5.228276877761414E-2</v>
      </c>
      <c r="I11" s="19">
        <v>0.18237604320078546</v>
      </c>
      <c r="J11" s="19">
        <v>3.215513009327442E-2</v>
      </c>
    </row>
    <row r="12" spans="1:10" ht="15.95" customHeight="1">
      <c r="B12" s="96"/>
      <c r="C12" s="100" t="s">
        <v>190</v>
      </c>
      <c r="D12" s="20">
        <v>9321</v>
      </c>
      <c r="E12" s="21">
        <v>1444</v>
      </c>
      <c r="F12" s="22">
        <v>4201</v>
      </c>
      <c r="G12" s="22">
        <v>1453</v>
      </c>
      <c r="H12" s="22">
        <v>491</v>
      </c>
      <c r="I12" s="22">
        <v>1402</v>
      </c>
      <c r="J12" s="22">
        <v>330</v>
      </c>
    </row>
    <row r="13" spans="1:10" ht="15.95" customHeight="1">
      <c r="B13" s="96"/>
      <c r="C13" s="101"/>
      <c r="D13" s="23">
        <v>1</v>
      </c>
      <c r="E13" s="18">
        <v>0.15491900010728463</v>
      </c>
      <c r="F13" s="19">
        <v>0.45070271430104064</v>
      </c>
      <c r="G13" s="19">
        <v>0.15588456174230234</v>
      </c>
      <c r="H13" s="19">
        <v>5.2676751421521298E-2</v>
      </c>
      <c r="I13" s="19">
        <v>0.15041304581053536</v>
      </c>
      <c r="J13" s="19">
        <v>3.5403926617315735E-2</v>
      </c>
    </row>
    <row r="14" spans="1:10" ht="15.95" customHeight="1">
      <c r="B14" s="96"/>
      <c r="C14" s="100" t="s">
        <v>191</v>
      </c>
      <c r="D14" s="20">
        <v>1587</v>
      </c>
      <c r="E14" s="21">
        <v>270</v>
      </c>
      <c r="F14" s="22">
        <v>830</v>
      </c>
      <c r="G14" s="22">
        <v>262</v>
      </c>
      <c r="H14" s="22">
        <v>62</v>
      </c>
      <c r="I14" s="22">
        <v>122</v>
      </c>
      <c r="J14" s="22">
        <v>41</v>
      </c>
    </row>
    <row r="15" spans="1:10" ht="15.95" customHeight="1">
      <c r="B15" s="96"/>
      <c r="C15" s="101"/>
      <c r="D15" s="23">
        <v>1</v>
      </c>
      <c r="E15" s="18">
        <v>0.17013232514177692</v>
      </c>
      <c r="F15" s="19">
        <v>0.52299936988027729</v>
      </c>
      <c r="G15" s="19">
        <v>0.16509136735979837</v>
      </c>
      <c r="H15" s="19">
        <v>3.9067422810333964E-2</v>
      </c>
      <c r="I15" s="19">
        <v>7.6874606175173277E-2</v>
      </c>
      <c r="J15" s="19">
        <v>2.5834908632640201E-2</v>
      </c>
    </row>
    <row r="16" spans="1:10" ht="15.95" customHeight="1">
      <c r="B16" s="96"/>
      <c r="C16" s="100" t="s">
        <v>192</v>
      </c>
      <c r="D16" s="20">
        <v>1530</v>
      </c>
      <c r="E16" s="21">
        <v>275</v>
      </c>
      <c r="F16" s="22">
        <v>789</v>
      </c>
      <c r="G16" s="22">
        <v>246</v>
      </c>
      <c r="H16" s="22">
        <v>60</v>
      </c>
      <c r="I16" s="22">
        <v>125</v>
      </c>
      <c r="J16" s="22">
        <v>35</v>
      </c>
    </row>
    <row r="17" spans="1:10" ht="15.95" customHeight="1">
      <c r="B17" s="96"/>
      <c r="C17" s="101"/>
      <c r="D17" s="23">
        <v>1</v>
      </c>
      <c r="E17" s="18">
        <v>0.17973856209150327</v>
      </c>
      <c r="F17" s="19">
        <v>0.51568627450980398</v>
      </c>
      <c r="G17" s="19">
        <v>0.16078431372549021</v>
      </c>
      <c r="H17" s="19">
        <v>3.9215686274509803E-2</v>
      </c>
      <c r="I17" s="19">
        <v>8.1699346405228759E-2</v>
      </c>
      <c r="J17" s="19">
        <v>2.2875816993464051E-2</v>
      </c>
    </row>
    <row r="18" spans="1:10" ht="15.95" customHeight="1">
      <c r="B18" s="96"/>
      <c r="C18" s="88" t="s">
        <v>193</v>
      </c>
      <c r="D18" s="20">
        <v>4810</v>
      </c>
      <c r="E18" s="21">
        <v>763</v>
      </c>
      <c r="F18" s="22">
        <v>2299</v>
      </c>
      <c r="G18" s="22">
        <v>825</v>
      </c>
      <c r="H18" s="22">
        <v>222</v>
      </c>
      <c r="I18" s="22">
        <v>579</v>
      </c>
      <c r="J18" s="22">
        <v>122</v>
      </c>
    </row>
    <row r="19" spans="1:10" ht="15.95" customHeight="1">
      <c r="B19" s="96"/>
      <c r="C19" s="89"/>
      <c r="D19" s="23">
        <v>1</v>
      </c>
      <c r="E19" s="18">
        <v>0.15862785862785864</v>
      </c>
      <c r="F19" s="19">
        <v>0.47796257796257796</v>
      </c>
      <c r="G19" s="19">
        <v>0.17151767151767153</v>
      </c>
      <c r="H19" s="19">
        <v>4.6153846153846156E-2</v>
      </c>
      <c r="I19" s="19">
        <v>0.12037422037422038</v>
      </c>
      <c r="J19" s="19">
        <v>2.5363825363825365E-2</v>
      </c>
    </row>
    <row r="20" spans="1:10" ht="15.95" customHeight="1">
      <c r="B20" s="96"/>
      <c r="C20" s="88" t="s">
        <v>194</v>
      </c>
      <c r="D20" s="20">
        <v>1823</v>
      </c>
      <c r="E20" s="21">
        <v>343</v>
      </c>
      <c r="F20" s="22">
        <v>927</v>
      </c>
      <c r="G20" s="22">
        <v>306</v>
      </c>
      <c r="H20" s="22">
        <v>67</v>
      </c>
      <c r="I20" s="22">
        <v>137</v>
      </c>
      <c r="J20" s="22">
        <v>43</v>
      </c>
    </row>
    <row r="21" spans="1:10" ht="15.95" customHeight="1">
      <c r="B21" s="96"/>
      <c r="C21" s="89"/>
      <c r="D21" s="23">
        <v>1</v>
      </c>
      <c r="E21" s="18">
        <v>0.18815139879319803</v>
      </c>
      <c r="F21" s="19">
        <v>0.50850246845858471</v>
      </c>
      <c r="G21" s="19">
        <v>0.16785518376302797</v>
      </c>
      <c r="H21" s="19">
        <v>3.6752605595172794E-2</v>
      </c>
      <c r="I21" s="19">
        <v>7.5150850246845854E-2</v>
      </c>
      <c r="J21" s="19">
        <v>2.3587493143170598E-2</v>
      </c>
    </row>
    <row r="22" spans="1:10" ht="15.95" customHeight="1">
      <c r="B22" s="96"/>
      <c r="C22" s="88" t="s">
        <v>195</v>
      </c>
      <c r="D22" s="20">
        <v>1308</v>
      </c>
      <c r="E22" s="21">
        <v>264</v>
      </c>
      <c r="F22" s="22">
        <v>681</v>
      </c>
      <c r="G22" s="22">
        <v>199</v>
      </c>
      <c r="H22" s="22">
        <v>50</v>
      </c>
      <c r="I22" s="22">
        <v>85</v>
      </c>
      <c r="J22" s="22">
        <v>29</v>
      </c>
    </row>
    <row r="23" spans="1:10" ht="15.95" customHeight="1">
      <c r="B23" s="96"/>
      <c r="C23" s="89"/>
      <c r="D23" s="23">
        <v>1</v>
      </c>
      <c r="E23" s="18">
        <v>0.20183486238532111</v>
      </c>
      <c r="F23" s="19">
        <v>0.52064220183486243</v>
      </c>
      <c r="G23" s="19">
        <v>0.15214067278287463</v>
      </c>
      <c r="H23" s="19">
        <v>3.82262996941896E-2</v>
      </c>
      <c r="I23" s="19">
        <v>6.4984709480122319E-2</v>
      </c>
      <c r="J23" s="19">
        <v>2.2171253822629969E-2</v>
      </c>
    </row>
    <row r="24" spans="1:10" ht="15.95" customHeight="1">
      <c r="B24" s="96"/>
      <c r="C24" s="88" t="s">
        <v>196</v>
      </c>
      <c r="D24" s="20">
        <v>590</v>
      </c>
      <c r="E24" s="21">
        <v>92</v>
      </c>
      <c r="F24" s="22">
        <v>295</v>
      </c>
      <c r="G24" s="22">
        <v>93</v>
      </c>
      <c r="H24" s="22">
        <v>23</v>
      </c>
      <c r="I24" s="22">
        <v>70</v>
      </c>
      <c r="J24" s="22">
        <v>17</v>
      </c>
    </row>
    <row r="25" spans="1:10" ht="15.95" customHeight="1">
      <c r="B25" s="96"/>
      <c r="C25" s="89"/>
      <c r="D25" s="23">
        <v>1</v>
      </c>
      <c r="E25" s="18">
        <v>0.15593220338983052</v>
      </c>
      <c r="F25" s="19">
        <v>0.5</v>
      </c>
      <c r="G25" s="19">
        <v>0.15762711864406781</v>
      </c>
      <c r="H25" s="19">
        <v>3.898305084745763E-2</v>
      </c>
      <c r="I25" s="19">
        <v>0.11864406779661017</v>
      </c>
      <c r="J25" s="19">
        <v>2.8813559322033899E-2</v>
      </c>
    </row>
    <row r="26" spans="1:10" ht="15.95" customHeight="1">
      <c r="B26" s="96"/>
      <c r="C26" s="88" t="s">
        <v>197</v>
      </c>
      <c r="D26" s="20">
        <v>5082</v>
      </c>
      <c r="E26" s="21">
        <v>883</v>
      </c>
      <c r="F26" s="22">
        <v>2465</v>
      </c>
      <c r="G26" s="22">
        <v>853</v>
      </c>
      <c r="H26" s="22">
        <v>229</v>
      </c>
      <c r="I26" s="22">
        <v>512</v>
      </c>
      <c r="J26" s="22">
        <v>140</v>
      </c>
    </row>
    <row r="27" spans="1:10" ht="15.95" customHeight="1">
      <c r="B27" s="96"/>
      <c r="C27" s="89"/>
      <c r="D27" s="23">
        <v>1</v>
      </c>
      <c r="E27" s="18">
        <v>0.17375049193231012</v>
      </c>
      <c r="F27" s="19">
        <v>0.48504525777253049</v>
      </c>
      <c r="G27" s="19">
        <v>0.16784730421094057</v>
      </c>
      <c r="H27" s="19">
        <v>4.5060999606454155E-2</v>
      </c>
      <c r="I27" s="19">
        <v>0.10074773711137347</v>
      </c>
      <c r="J27" s="19">
        <v>2.7548209366391185E-2</v>
      </c>
    </row>
    <row r="28" spans="1:10" ht="15.95" customHeight="1">
      <c r="B28" s="96"/>
      <c r="C28" s="88" t="s">
        <v>198</v>
      </c>
      <c r="D28" s="20">
        <v>7625</v>
      </c>
      <c r="E28" s="21">
        <v>631</v>
      </c>
      <c r="F28" s="22">
        <v>2123</v>
      </c>
      <c r="G28" s="22">
        <v>941</v>
      </c>
      <c r="H28" s="22">
        <v>708</v>
      </c>
      <c r="I28" s="22">
        <v>2854</v>
      </c>
      <c r="J28" s="22">
        <v>368</v>
      </c>
    </row>
    <row r="29" spans="1:10" ht="15.95" customHeight="1">
      <c r="B29" s="103"/>
      <c r="C29" s="98"/>
      <c r="D29" s="17">
        <v>1</v>
      </c>
      <c r="E29" s="32">
        <v>8.275409836065574E-2</v>
      </c>
      <c r="F29" s="33">
        <v>0.27842622950819673</v>
      </c>
      <c r="G29" s="33">
        <v>0.12340983606557376</v>
      </c>
      <c r="H29" s="33">
        <v>9.285245901639344E-2</v>
      </c>
      <c r="I29" s="33">
        <v>0.37429508196721312</v>
      </c>
      <c r="J29" s="33">
        <v>4.8262295081967214E-2</v>
      </c>
    </row>
    <row r="30" spans="1:10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J9">
    <cfRule type="top10" dxfId="4983" priority="90" rank="1"/>
  </conditionalFormatting>
  <conditionalFormatting sqref="E11:J11">
    <cfRule type="top10" dxfId="4982" priority="89" rank="1"/>
  </conditionalFormatting>
  <conditionalFormatting sqref="E13:J13">
    <cfRule type="top10" dxfId="4981" priority="88" rank="1"/>
  </conditionalFormatting>
  <conditionalFormatting sqref="E15:J15">
    <cfRule type="top10" dxfId="4980" priority="87" rank="1"/>
  </conditionalFormatting>
  <conditionalFormatting sqref="E17:J17">
    <cfRule type="top10" dxfId="4979" priority="86" rank="1"/>
  </conditionalFormatting>
  <conditionalFormatting sqref="E19:J19">
    <cfRule type="top10" dxfId="4978" priority="85" rank="1"/>
  </conditionalFormatting>
  <conditionalFormatting sqref="E21:J21">
    <cfRule type="top10" dxfId="4977" priority="84" rank="1"/>
  </conditionalFormatting>
  <conditionalFormatting sqref="E23:J23">
    <cfRule type="top10" dxfId="4976" priority="83" rank="1"/>
  </conditionalFormatting>
  <conditionalFormatting sqref="E25:J25">
    <cfRule type="top10" dxfId="4975" priority="82" rank="1"/>
  </conditionalFormatting>
  <conditionalFormatting sqref="E27:J27">
    <cfRule type="top10" dxfId="4974" priority="81" rank="1"/>
  </conditionalFormatting>
  <conditionalFormatting sqref="E29:J29">
    <cfRule type="top10" dxfId="4973" priority="80" rank="1"/>
  </conditionalFormatting>
  <conditionalFormatting sqref="E31:J31">
    <cfRule type="top10" dxfId="4972" priority="78" rank="1"/>
  </conditionalFormatting>
  <conditionalFormatting sqref="E33:J33">
    <cfRule type="top10" dxfId="4971" priority="77" rank="1"/>
  </conditionalFormatting>
  <conditionalFormatting sqref="E35:J35">
    <cfRule type="top10" dxfId="4970" priority="76" rank="1"/>
  </conditionalFormatting>
  <conditionalFormatting sqref="E37:J37">
    <cfRule type="top10" dxfId="4969" priority="75" rank="1"/>
  </conditionalFormatting>
  <conditionalFormatting sqref="E39:J39">
    <cfRule type="top10" dxfId="4968" priority="74" rank="1"/>
  </conditionalFormatting>
  <conditionalFormatting sqref="E41:J41">
    <cfRule type="top10" dxfId="4967" priority="73" rank="1"/>
  </conditionalFormatting>
  <conditionalFormatting sqref="E43:J43">
    <cfRule type="top10" dxfId="4966" priority="72" rank="1"/>
  </conditionalFormatting>
  <conditionalFormatting sqref="E45:J45">
    <cfRule type="top10" dxfId="4965" priority="71" rank="1"/>
  </conditionalFormatting>
  <conditionalFormatting sqref="E47:J47">
    <cfRule type="top10" dxfId="4964" priority="70" rank="1"/>
  </conditionalFormatting>
  <conditionalFormatting sqref="E49:J49">
    <cfRule type="top10" dxfId="4963" priority="69" rank="1"/>
  </conditionalFormatting>
  <conditionalFormatting sqref="E51:J51">
    <cfRule type="top10" dxfId="4962" priority="68" rank="1"/>
  </conditionalFormatting>
  <conditionalFormatting sqref="E53:J53">
    <cfRule type="top10" dxfId="4961" priority="67" rank="1"/>
  </conditionalFormatting>
  <conditionalFormatting sqref="E55:J55">
    <cfRule type="top10" dxfId="4960" priority="66" rank="1"/>
  </conditionalFormatting>
  <conditionalFormatting sqref="E57:J57">
    <cfRule type="top10" dxfId="4959" priority="65" rank="1"/>
  </conditionalFormatting>
  <conditionalFormatting sqref="E59:J59">
    <cfRule type="top10" dxfId="4958" priority="64" rank="1"/>
  </conditionalFormatting>
  <conditionalFormatting sqref="E61:J61">
    <cfRule type="top10" dxfId="4957" priority="63" rank="1"/>
  </conditionalFormatting>
  <conditionalFormatting sqref="E63:J63">
    <cfRule type="top10" dxfId="4956" priority="62" rank="1"/>
  </conditionalFormatting>
  <conditionalFormatting sqref="E65:J65">
    <cfRule type="top10" dxfId="4955" priority="61" rank="1"/>
  </conditionalFormatting>
  <conditionalFormatting sqref="E67:J67">
    <cfRule type="top10" dxfId="4954" priority="60" rank="1"/>
  </conditionalFormatting>
  <conditionalFormatting sqref="E69:J69">
    <cfRule type="top10" dxfId="4953" priority="59" rank="1"/>
  </conditionalFormatting>
  <conditionalFormatting sqref="E71:J71">
    <cfRule type="top10" dxfId="4952" priority="58" rank="1"/>
  </conditionalFormatting>
  <conditionalFormatting sqref="E73:J73">
    <cfRule type="top10" dxfId="4951" priority="57" rank="1"/>
  </conditionalFormatting>
  <conditionalFormatting sqref="E75:J75">
    <cfRule type="top10" dxfId="4950" priority="56" rank="1"/>
  </conditionalFormatting>
  <conditionalFormatting sqref="E77:J77">
    <cfRule type="top10" dxfId="4949" priority="55" rank="1"/>
  </conditionalFormatting>
  <conditionalFormatting sqref="E79:J79">
    <cfRule type="top10" dxfId="4948" priority="54" rank="1"/>
  </conditionalFormatting>
  <conditionalFormatting sqref="E81:J81">
    <cfRule type="top10" dxfId="4947" priority="53" rank="1"/>
  </conditionalFormatting>
  <conditionalFormatting sqref="E83:J83">
    <cfRule type="top10" dxfId="4946" priority="52" rank="1"/>
  </conditionalFormatting>
  <conditionalFormatting sqref="E85:J85">
    <cfRule type="top10" dxfId="4945" priority="51" rank="1"/>
  </conditionalFormatting>
  <conditionalFormatting sqref="E87:J87">
    <cfRule type="top10" dxfId="4944" priority="50" rank="1"/>
  </conditionalFormatting>
  <conditionalFormatting sqref="E89:J89">
    <cfRule type="top10" dxfId="4943" priority="49" rank="1"/>
  </conditionalFormatting>
  <conditionalFormatting sqref="E91:J91">
    <cfRule type="top10" dxfId="4942" priority="48" rank="1"/>
  </conditionalFormatting>
  <conditionalFormatting sqref="E93:J93">
    <cfRule type="top10" dxfId="4941" priority="47" rank="1"/>
  </conditionalFormatting>
  <conditionalFormatting sqref="E95:J95">
    <cfRule type="top10" dxfId="4940" priority="46" rank="1"/>
  </conditionalFormatting>
  <conditionalFormatting sqref="E97:J97">
    <cfRule type="top10" dxfId="4939" priority="45" rank="1"/>
  </conditionalFormatting>
  <conditionalFormatting sqref="E99:J99">
    <cfRule type="top10" dxfId="4938" priority="44" rank="1"/>
  </conditionalFormatting>
  <conditionalFormatting sqref="E101:J101">
    <cfRule type="top10" dxfId="4937" priority="43" rank="1"/>
  </conditionalFormatting>
  <conditionalFormatting sqref="E103:J103">
    <cfRule type="top10" dxfId="4936" priority="42" rank="1"/>
  </conditionalFormatting>
  <conditionalFormatting sqref="E105:J105">
    <cfRule type="top10" dxfId="4935" priority="41" rank="1"/>
  </conditionalFormatting>
  <conditionalFormatting sqref="E107:J107">
    <cfRule type="top10" dxfId="4934" priority="40" rank="1"/>
  </conditionalFormatting>
  <conditionalFormatting sqref="E109:J109">
    <cfRule type="top10" dxfId="4933" priority="39" rank="1"/>
  </conditionalFormatting>
  <conditionalFormatting sqref="E111:J111">
    <cfRule type="top10" dxfId="4932" priority="38" rank="1"/>
  </conditionalFormatting>
  <conditionalFormatting sqref="E113:J113">
    <cfRule type="top10" dxfId="4931" priority="37" rank="1"/>
  </conditionalFormatting>
  <conditionalFormatting sqref="E115:J115">
    <cfRule type="top10" dxfId="4930" priority="36" rank="1"/>
  </conditionalFormatting>
  <conditionalFormatting sqref="E117:J117">
    <cfRule type="top10" dxfId="4929" priority="35" rank="1"/>
  </conditionalFormatting>
  <conditionalFormatting sqref="E119:J119">
    <cfRule type="top10" dxfId="4928" priority="34" rank="1"/>
  </conditionalFormatting>
  <conditionalFormatting sqref="E121:J121">
    <cfRule type="top10" dxfId="4927" priority="33" rank="1"/>
  </conditionalFormatting>
  <conditionalFormatting sqref="E123:J123">
    <cfRule type="top10" dxfId="4926" priority="32" rank="1"/>
  </conditionalFormatting>
  <conditionalFormatting sqref="E125:J125">
    <cfRule type="top10" dxfId="4925" priority="31" rank="1"/>
  </conditionalFormatting>
  <conditionalFormatting sqref="E127:J127">
    <cfRule type="top10" dxfId="4924" priority="30" rank="1"/>
  </conditionalFormatting>
  <conditionalFormatting sqref="E129:J129">
    <cfRule type="top10" dxfId="4923" priority="29" rank="1"/>
  </conditionalFormatting>
  <conditionalFormatting sqref="E131:J131">
    <cfRule type="top10" dxfId="4922" priority="28" rank="1"/>
  </conditionalFormatting>
  <conditionalFormatting sqref="E133:J133">
    <cfRule type="top10" dxfId="4921" priority="27" rank="1"/>
  </conditionalFormatting>
  <conditionalFormatting sqref="E135:J135">
    <cfRule type="top10" dxfId="4920" priority="26" rank="1"/>
  </conditionalFormatting>
  <conditionalFormatting sqref="E137:J137">
    <cfRule type="top10" dxfId="4919" priority="25" rank="1"/>
  </conditionalFormatting>
  <conditionalFormatting sqref="E139:J139">
    <cfRule type="top10" dxfId="4918" priority="24" rank="1"/>
  </conditionalFormatting>
  <conditionalFormatting sqref="E141:J141">
    <cfRule type="top10" dxfId="4917" priority="23" rank="1"/>
  </conditionalFormatting>
  <conditionalFormatting sqref="E143:J143">
    <cfRule type="top10" dxfId="4916" priority="22" rank="1"/>
  </conditionalFormatting>
  <conditionalFormatting sqref="E145:J145">
    <cfRule type="top10" dxfId="4915" priority="21" rank="1"/>
  </conditionalFormatting>
  <conditionalFormatting sqref="E147:J147">
    <cfRule type="top10" dxfId="4914" priority="20" rank="1"/>
  </conditionalFormatting>
  <conditionalFormatting sqref="E149:J149">
    <cfRule type="top10" dxfId="4913" priority="19" rank="1"/>
  </conditionalFormatting>
  <conditionalFormatting sqref="E151:J151">
    <cfRule type="top10" dxfId="4912" priority="18" rank="1"/>
  </conditionalFormatting>
  <conditionalFormatting sqref="E153:J153">
    <cfRule type="top10" dxfId="4911" priority="17" rank="1"/>
  </conditionalFormatting>
  <conditionalFormatting sqref="E155:J155">
    <cfRule type="top10" dxfId="4910" priority="16" rank="1"/>
  </conditionalFormatting>
  <conditionalFormatting sqref="E157:J157">
    <cfRule type="top10" dxfId="4909" priority="15" rank="1"/>
  </conditionalFormatting>
  <conditionalFormatting sqref="E159:J159">
    <cfRule type="top10" dxfId="4908" priority="14" rank="1"/>
  </conditionalFormatting>
  <conditionalFormatting sqref="E161:J161">
    <cfRule type="top10" dxfId="4907" priority="13" rank="1"/>
  </conditionalFormatting>
  <conditionalFormatting sqref="E163:J163">
    <cfRule type="top10" dxfId="4906" priority="12" rank="1"/>
  </conditionalFormatting>
  <conditionalFormatting sqref="E165:J165">
    <cfRule type="top10" dxfId="4905" priority="11" rank="1"/>
  </conditionalFormatting>
  <conditionalFormatting sqref="E167:J167">
    <cfRule type="top10" dxfId="4904" priority="10" rank="1"/>
  </conditionalFormatting>
  <conditionalFormatting sqref="E169:J169">
    <cfRule type="top10" dxfId="4903" priority="9" rank="1"/>
  </conditionalFormatting>
  <conditionalFormatting sqref="E171:J171">
    <cfRule type="top10" dxfId="4902" priority="8" rank="1"/>
  </conditionalFormatting>
  <conditionalFormatting sqref="E173:J173">
    <cfRule type="top10" dxfId="4901" priority="7" rank="1"/>
  </conditionalFormatting>
  <conditionalFormatting sqref="E175:J175">
    <cfRule type="top10" dxfId="4900" priority="6" rank="1"/>
  </conditionalFormatting>
  <conditionalFormatting sqref="E177:J177">
    <cfRule type="top10" dxfId="4899" priority="5" rank="1"/>
  </conditionalFormatting>
  <conditionalFormatting sqref="E179:J179">
    <cfRule type="top10" dxfId="4898" priority="4" rank="1"/>
  </conditionalFormatting>
  <conditionalFormatting sqref="E181:J181">
    <cfRule type="top10" dxfId="4897" priority="3" rank="1"/>
  </conditionalFormatting>
  <conditionalFormatting sqref="E183:J183">
    <cfRule type="top10" dxfId="4896" priority="2" rank="1"/>
  </conditionalFormatting>
  <conditionalFormatting sqref="E185:J185">
    <cfRule type="top10" dxfId="489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33</v>
      </c>
    </row>
    <row r="4" spans="1:10" ht="15" customHeight="1">
      <c r="B4" s="3" t="s">
        <v>34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156</v>
      </c>
      <c r="F7" s="13" t="s">
        <v>157</v>
      </c>
      <c r="G7" s="13" t="s">
        <v>158</v>
      </c>
      <c r="H7" s="13" t="s">
        <v>159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8205</v>
      </c>
      <c r="F8" s="16">
        <v>9406</v>
      </c>
      <c r="G8" s="16">
        <v>3564</v>
      </c>
      <c r="H8" s="16">
        <v>1025</v>
      </c>
      <c r="I8" s="16">
        <v>1475</v>
      </c>
      <c r="J8" s="16">
        <v>982</v>
      </c>
    </row>
    <row r="9" spans="1:10" ht="15.95" customHeight="1">
      <c r="B9" s="92"/>
      <c r="C9" s="93"/>
      <c r="D9" s="17">
        <v>1</v>
      </c>
      <c r="E9" s="32">
        <v>0.33276554325343716</v>
      </c>
      <c r="F9" s="33">
        <v>0.38147382082167336</v>
      </c>
      <c r="G9" s="33">
        <v>0.14454313176785497</v>
      </c>
      <c r="H9" s="33">
        <v>4.1570345135255711E-2</v>
      </c>
      <c r="I9" s="33">
        <v>5.9820740560489923E-2</v>
      </c>
      <c r="J9" s="33">
        <v>3.9826418461288884E-2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1956</v>
      </c>
      <c r="F10" s="36">
        <v>1327</v>
      </c>
      <c r="G10" s="36">
        <v>269</v>
      </c>
      <c r="H10" s="36">
        <v>52</v>
      </c>
      <c r="I10" s="36">
        <v>71</v>
      </c>
      <c r="J10" s="36">
        <v>91</v>
      </c>
    </row>
    <row r="11" spans="1:10" ht="15.95" customHeight="1">
      <c r="B11" s="96"/>
      <c r="C11" s="89"/>
      <c r="D11" s="17">
        <v>1</v>
      </c>
      <c r="E11" s="18">
        <v>0.51938396176314394</v>
      </c>
      <c r="F11" s="19">
        <v>0.35236325013276687</v>
      </c>
      <c r="G11" s="19">
        <v>7.1428571428571425E-2</v>
      </c>
      <c r="H11" s="19">
        <v>1.3807753584705257E-2</v>
      </c>
      <c r="I11" s="19">
        <v>1.8852894317578334E-2</v>
      </c>
      <c r="J11" s="19">
        <v>2.4163568773234202E-2</v>
      </c>
    </row>
    <row r="12" spans="1:10" ht="15.95" customHeight="1">
      <c r="B12" s="96"/>
      <c r="C12" s="88" t="s">
        <v>118</v>
      </c>
      <c r="D12" s="20">
        <v>6139</v>
      </c>
      <c r="E12" s="21">
        <v>2676</v>
      </c>
      <c r="F12" s="22">
        <v>2331</v>
      </c>
      <c r="G12" s="22">
        <v>628</v>
      </c>
      <c r="H12" s="22">
        <v>141</v>
      </c>
      <c r="I12" s="22">
        <v>208</v>
      </c>
      <c r="J12" s="22">
        <v>155</v>
      </c>
    </row>
    <row r="13" spans="1:10" ht="15.95" customHeight="1">
      <c r="B13" s="96"/>
      <c r="C13" s="89"/>
      <c r="D13" s="23">
        <v>1</v>
      </c>
      <c r="E13" s="18">
        <v>0.43590161264049521</v>
      </c>
      <c r="F13" s="19">
        <v>0.37970353477765106</v>
      </c>
      <c r="G13" s="19">
        <v>0.10229679100830755</v>
      </c>
      <c r="H13" s="19">
        <v>2.2967910083075419E-2</v>
      </c>
      <c r="I13" s="19">
        <v>3.3881739697019062E-2</v>
      </c>
      <c r="J13" s="19">
        <v>2.5248411793451702E-2</v>
      </c>
    </row>
    <row r="14" spans="1:10" ht="15.95" customHeight="1">
      <c r="B14" s="96"/>
      <c r="C14" s="88" t="s">
        <v>119</v>
      </c>
      <c r="D14" s="20">
        <v>1262</v>
      </c>
      <c r="E14" s="21">
        <v>497</v>
      </c>
      <c r="F14" s="22">
        <v>456</v>
      </c>
      <c r="G14" s="22">
        <v>172</v>
      </c>
      <c r="H14" s="22">
        <v>43</v>
      </c>
      <c r="I14" s="22">
        <v>58</v>
      </c>
      <c r="J14" s="22">
        <v>36</v>
      </c>
    </row>
    <row r="15" spans="1:10" ht="15.95" customHeight="1">
      <c r="B15" s="96"/>
      <c r="C15" s="89"/>
      <c r="D15" s="23">
        <v>1</v>
      </c>
      <c r="E15" s="18">
        <v>0.39381933438985739</v>
      </c>
      <c r="F15" s="19">
        <v>0.36133122028526149</v>
      </c>
      <c r="G15" s="19">
        <v>0.13629160063391443</v>
      </c>
      <c r="H15" s="19">
        <v>3.4072900158478608E-2</v>
      </c>
      <c r="I15" s="19">
        <v>4.5958795562599047E-2</v>
      </c>
      <c r="J15" s="19">
        <v>2.8526148969889066E-2</v>
      </c>
    </row>
    <row r="16" spans="1:10" ht="15.95" customHeight="1">
      <c r="B16" s="96"/>
      <c r="C16" s="88" t="s">
        <v>120</v>
      </c>
      <c r="D16" s="20">
        <v>7135</v>
      </c>
      <c r="E16" s="21">
        <v>2758</v>
      </c>
      <c r="F16" s="22">
        <v>2818</v>
      </c>
      <c r="G16" s="22">
        <v>859</v>
      </c>
      <c r="H16" s="22">
        <v>217</v>
      </c>
      <c r="I16" s="22">
        <v>286</v>
      </c>
      <c r="J16" s="22">
        <v>197</v>
      </c>
    </row>
    <row r="17" spans="1:10" ht="15.95" customHeight="1">
      <c r="B17" s="96"/>
      <c r="C17" s="89"/>
      <c r="D17" s="23">
        <v>1</v>
      </c>
      <c r="E17" s="18">
        <v>0.38654519971969165</v>
      </c>
      <c r="F17" s="19">
        <v>0.39495444989488437</v>
      </c>
      <c r="G17" s="19">
        <v>0.12039243167484233</v>
      </c>
      <c r="H17" s="19">
        <v>3.0413454800280307E-2</v>
      </c>
      <c r="I17" s="19">
        <v>4.0084092501751926E-2</v>
      </c>
      <c r="J17" s="19">
        <v>2.7610371408549404E-2</v>
      </c>
    </row>
    <row r="18" spans="1:10" ht="15.95" customHeight="1">
      <c r="B18" s="96"/>
      <c r="C18" s="88" t="s">
        <v>121</v>
      </c>
      <c r="D18" s="20">
        <v>4528</v>
      </c>
      <c r="E18" s="21">
        <v>1758</v>
      </c>
      <c r="F18" s="22">
        <v>1779</v>
      </c>
      <c r="G18" s="22">
        <v>578</v>
      </c>
      <c r="H18" s="22">
        <v>124</v>
      </c>
      <c r="I18" s="22">
        <v>182</v>
      </c>
      <c r="J18" s="22">
        <v>107</v>
      </c>
    </row>
    <row r="19" spans="1:10" ht="15.95" customHeight="1">
      <c r="B19" s="96"/>
      <c r="C19" s="89"/>
      <c r="D19" s="23">
        <v>1</v>
      </c>
      <c r="E19" s="18">
        <v>0.38825088339222613</v>
      </c>
      <c r="F19" s="19">
        <v>0.39288869257950532</v>
      </c>
      <c r="G19" s="19">
        <v>0.12765017667844522</v>
      </c>
      <c r="H19" s="19">
        <v>2.7385159010600707E-2</v>
      </c>
      <c r="I19" s="19">
        <v>4.0194346289752651E-2</v>
      </c>
      <c r="J19" s="19">
        <v>2.3630742049469966E-2</v>
      </c>
    </row>
    <row r="20" spans="1:10" ht="15.95" customHeight="1">
      <c r="B20" s="96"/>
      <c r="C20" s="88" t="s">
        <v>84</v>
      </c>
      <c r="D20" s="20">
        <v>1924</v>
      </c>
      <c r="E20" s="21">
        <v>551</v>
      </c>
      <c r="F20" s="22">
        <v>770</v>
      </c>
      <c r="G20" s="22">
        <v>297</v>
      </c>
      <c r="H20" s="22">
        <v>98</v>
      </c>
      <c r="I20" s="22">
        <v>149</v>
      </c>
      <c r="J20" s="22">
        <v>59</v>
      </c>
    </row>
    <row r="21" spans="1:10" ht="15.95" customHeight="1">
      <c r="B21" s="96"/>
      <c r="C21" s="89"/>
      <c r="D21" s="23">
        <v>1</v>
      </c>
      <c r="E21" s="18">
        <v>0.28638253638253636</v>
      </c>
      <c r="F21" s="19">
        <v>0.4002079002079002</v>
      </c>
      <c r="G21" s="19">
        <v>0.15436590436590436</v>
      </c>
      <c r="H21" s="19">
        <v>5.0935550935550938E-2</v>
      </c>
      <c r="I21" s="19">
        <v>7.7442827442827447E-2</v>
      </c>
      <c r="J21" s="19">
        <v>3.0665280665280667E-2</v>
      </c>
    </row>
    <row r="22" spans="1:10" ht="15.95" customHeight="1">
      <c r="B22" s="102"/>
      <c r="C22" s="88" t="s">
        <v>116</v>
      </c>
      <c r="D22" s="20">
        <v>6018</v>
      </c>
      <c r="E22" s="21">
        <v>1251</v>
      </c>
      <c r="F22" s="22">
        <v>2338</v>
      </c>
      <c r="G22" s="22">
        <v>1255</v>
      </c>
      <c r="H22" s="22">
        <v>422</v>
      </c>
      <c r="I22" s="22">
        <v>614</v>
      </c>
      <c r="J22" s="22">
        <v>138</v>
      </c>
    </row>
    <row r="23" spans="1:10" ht="15.95" customHeight="1">
      <c r="B23" s="102"/>
      <c r="C23" s="98"/>
      <c r="D23" s="17">
        <v>1</v>
      </c>
      <c r="E23" s="32">
        <v>0.20787637088733799</v>
      </c>
      <c r="F23" s="33">
        <v>0.38850116317713523</v>
      </c>
      <c r="G23" s="33">
        <v>0.20854104353605848</v>
      </c>
      <c r="H23" s="33">
        <v>7.01229644400133E-2</v>
      </c>
      <c r="I23" s="33">
        <v>0.10202725157859754</v>
      </c>
      <c r="J23" s="33">
        <v>2.2931206380857428E-2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4894" priority="90" rank="1"/>
  </conditionalFormatting>
  <conditionalFormatting sqref="E11:J11">
    <cfRule type="top10" dxfId="4893" priority="89" rank="1"/>
  </conditionalFormatting>
  <conditionalFormatting sqref="E13:J13">
    <cfRule type="top10" dxfId="4892" priority="88" rank="1"/>
  </conditionalFormatting>
  <conditionalFormatting sqref="E15:J15">
    <cfRule type="top10" dxfId="4891" priority="87" rank="1"/>
  </conditionalFormatting>
  <conditionalFormatting sqref="E17:J17">
    <cfRule type="top10" dxfId="4890" priority="86" rank="1"/>
  </conditionalFormatting>
  <conditionalFormatting sqref="E19:J19">
    <cfRule type="top10" dxfId="4889" priority="85" rank="1"/>
  </conditionalFormatting>
  <conditionalFormatting sqref="E21:J21">
    <cfRule type="top10" dxfId="4888" priority="84" rank="1"/>
  </conditionalFormatting>
  <conditionalFormatting sqref="E23:J23">
    <cfRule type="top10" dxfId="4887" priority="83" rank="1"/>
  </conditionalFormatting>
  <conditionalFormatting sqref="E25:J25">
    <cfRule type="top10" dxfId="4886" priority="81" rank="1"/>
  </conditionalFormatting>
  <conditionalFormatting sqref="E27:J27">
    <cfRule type="top10" dxfId="4885" priority="80" rank="1"/>
  </conditionalFormatting>
  <conditionalFormatting sqref="E29:J29">
    <cfRule type="top10" dxfId="4884" priority="79" rank="1"/>
  </conditionalFormatting>
  <conditionalFormatting sqref="E31:J31">
    <cfRule type="top10" dxfId="4883" priority="78" rank="1"/>
  </conditionalFormatting>
  <conditionalFormatting sqref="E33:J33">
    <cfRule type="top10" dxfId="4882" priority="77" rank="1"/>
  </conditionalFormatting>
  <conditionalFormatting sqref="E35:J35">
    <cfRule type="top10" dxfId="4881" priority="76" rank="1"/>
  </conditionalFormatting>
  <conditionalFormatting sqref="E37:J37">
    <cfRule type="top10" dxfId="4880" priority="75" rank="1"/>
  </conditionalFormatting>
  <conditionalFormatting sqref="E39:J39">
    <cfRule type="top10" dxfId="4879" priority="74" rank="1"/>
  </conditionalFormatting>
  <conditionalFormatting sqref="E41:J41">
    <cfRule type="top10" dxfId="4878" priority="73" rank="1"/>
  </conditionalFormatting>
  <conditionalFormatting sqref="E43:J43">
    <cfRule type="top10" dxfId="4877" priority="72" rank="1"/>
  </conditionalFormatting>
  <conditionalFormatting sqref="E45:J45">
    <cfRule type="top10" dxfId="4876" priority="71" rank="1"/>
  </conditionalFormatting>
  <conditionalFormatting sqref="E47:J47">
    <cfRule type="top10" dxfId="4875" priority="70" rank="1"/>
  </conditionalFormatting>
  <conditionalFormatting sqref="E49:J49">
    <cfRule type="top10" dxfId="4874" priority="69" rank="1"/>
  </conditionalFormatting>
  <conditionalFormatting sqref="E51:J51">
    <cfRule type="top10" dxfId="4873" priority="68" rank="1"/>
  </conditionalFormatting>
  <conditionalFormatting sqref="E53:J53">
    <cfRule type="top10" dxfId="4872" priority="67" rank="1"/>
  </conditionalFormatting>
  <conditionalFormatting sqref="E55:J55">
    <cfRule type="top10" dxfId="4871" priority="66" rank="1"/>
  </conditionalFormatting>
  <conditionalFormatting sqref="E57:J57">
    <cfRule type="top10" dxfId="4870" priority="65" rank="1"/>
  </conditionalFormatting>
  <conditionalFormatting sqref="E59:J59">
    <cfRule type="top10" dxfId="4869" priority="64" rank="1"/>
  </conditionalFormatting>
  <conditionalFormatting sqref="E61:J61">
    <cfRule type="top10" dxfId="4868" priority="63" rank="1"/>
  </conditionalFormatting>
  <conditionalFormatting sqref="E63:J63">
    <cfRule type="top10" dxfId="4867" priority="62" rank="1"/>
  </conditionalFormatting>
  <conditionalFormatting sqref="E65:J65">
    <cfRule type="top10" dxfId="4866" priority="61" rank="1"/>
  </conditionalFormatting>
  <conditionalFormatting sqref="E67:J67">
    <cfRule type="top10" dxfId="4865" priority="60" rank="1"/>
  </conditionalFormatting>
  <conditionalFormatting sqref="E69:J69">
    <cfRule type="top10" dxfId="4864" priority="59" rank="1"/>
  </conditionalFormatting>
  <conditionalFormatting sqref="E71:J71">
    <cfRule type="top10" dxfId="4863" priority="58" rank="1"/>
  </conditionalFormatting>
  <conditionalFormatting sqref="E73:J73">
    <cfRule type="top10" dxfId="4862" priority="57" rank="1"/>
  </conditionalFormatting>
  <conditionalFormatting sqref="E75:J75">
    <cfRule type="top10" dxfId="4861" priority="56" rank="1"/>
  </conditionalFormatting>
  <conditionalFormatting sqref="E77:J77">
    <cfRule type="top10" dxfId="4860" priority="55" rank="1"/>
  </conditionalFormatting>
  <conditionalFormatting sqref="E79:J79">
    <cfRule type="top10" dxfId="4859" priority="54" rank="1"/>
  </conditionalFormatting>
  <conditionalFormatting sqref="E81:J81">
    <cfRule type="top10" dxfId="4858" priority="53" rank="1"/>
  </conditionalFormatting>
  <conditionalFormatting sqref="E83:J83">
    <cfRule type="top10" dxfId="4857" priority="52" rank="1"/>
  </conditionalFormatting>
  <conditionalFormatting sqref="E85:J85">
    <cfRule type="top10" dxfId="4856" priority="51" rank="1"/>
  </conditionalFormatting>
  <conditionalFormatting sqref="E87:J87">
    <cfRule type="top10" dxfId="4855" priority="50" rank="1"/>
  </conditionalFormatting>
  <conditionalFormatting sqref="E89:J89">
    <cfRule type="top10" dxfId="4854" priority="49" rank="1"/>
  </conditionalFormatting>
  <conditionalFormatting sqref="E91:J91">
    <cfRule type="top10" dxfId="4853" priority="48" rank="1"/>
  </conditionalFormatting>
  <conditionalFormatting sqref="E93:J93">
    <cfRule type="top10" dxfId="4852" priority="47" rank="1"/>
  </conditionalFormatting>
  <conditionalFormatting sqref="E95:J95">
    <cfRule type="top10" dxfId="4851" priority="46" rank="1"/>
  </conditionalFormatting>
  <conditionalFormatting sqref="E97:J97">
    <cfRule type="top10" dxfId="4850" priority="45" rank="1"/>
  </conditionalFormatting>
  <conditionalFormatting sqref="E99:J99">
    <cfRule type="top10" dxfId="4849" priority="44" rank="1"/>
  </conditionalFormatting>
  <conditionalFormatting sqref="E101:J101">
    <cfRule type="top10" dxfId="4848" priority="43" rank="1"/>
  </conditionalFormatting>
  <conditionalFormatting sqref="E103:J103">
    <cfRule type="top10" dxfId="4847" priority="42" rank="1"/>
  </conditionalFormatting>
  <conditionalFormatting sqref="E105:J105">
    <cfRule type="top10" dxfId="4846" priority="41" rank="1"/>
  </conditionalFormatting>
  <conditionalFormatting sqref="E107:J107">
    <cfRule type="top10" dxfId="4845" priority="40" rank="1"/>
  </conditionalFormatting>
  <conditionalFormatting sqref="E109:J109">
    <cfRule type="top10" dxfId="4844" priority="39" rank="1"/>
  </conditionalFormatting>
  <conditionalFormatting sqref="E111:J111">
    <cfRule type="top10" dxfId="4843" priority="38" rank="1"/>
  </conditionalFormatting>
  <conditionalFormatting sqref="E113:J113">
    <cfRule type="top10" dxfId="4842" priority="37" rank="1"/>
  </conditionalFormatting>
  <conditionalFormatting sqref="E115:J115">
    <cfRule type="top10" dxfId="4841" priority="36" rank="1"/>
  </conditionalFormatting>
  <conditionalFormatting sqref="E117:J117">
    <cfRule type="top10" dxfId="4840" priority="35" rank="1"/>
  </conditionalFormatting>
  <conditionalFormatting sqref="E119:J119">
    <cfRule type="top10" dxfId="4839" priority="34" rank="1"/>
  </conditionalFormatting>
  <conditionalFormatting sqref="E121:J121">
    <cfRule type="top10" dxfId="4838" priority="33" rank="1"/>
  </conditionalFormatting>
  <conditionalFormatting sqref="E123:J123">
    <cfRule type="top10" dxfId="4837" priority="32" rank="1"/>
  </conditionalFormatting>
  <conditionalFormatting sqref="E125:J125">
    <cfRule type="top10" dxfId="4836" priority="31" rank="1"/>
  </conditionalFormatting>
  <conditionalFormatting sqref="E127:J127">
    <cfRule type="top10" dxfId="4835" priority="30" rank="1"/>
  </conditionalFormatting>
  <conditionalFormatting sqref="E129:J129">
    <cfRule type="top10" dxfId="4834" priority="29" rank="1"/>
  </conditionalFormatting>
  <conditionalFormatting sqref="E131:J131">
    <cfRule type="top10" dxfId="4833" priority="28" rank="1"/>
  </conditionalFormatting>
  <conditionalFormatting sqref="E133:J133">
    <cfRule type="top10" dxfId="4832" priority="27" rank="1"/>
  </conditionalFormatting>
  <conditionalFormatting sqref="E135:J135">
    <cfRule type="top10" dxfId="4831" priority="26" rank="1"/>
  </conditionalFormatting>
  <conditionalFormatting sqref="E137:J137">
    <cfRule type="top10" dxfId="4830" priority="25" rank="1"/>
  </conditionalFormatting>
  <conditionalFormatting sqref="E139:J139">
    <cfRule type="top10" dxfId="4829" priority="24" rank="1"/>
  </conditionalFormatting>
  <conditionalFormatting sqref="E141:J141">
    <cfRule type="top10" dxfId="4828" priority="23" rank="1"/>
  </conditionalFormatting>
  <conditionalFormatting sqref="E143:J143">
    <cfRule type="top10" dxfId="4827" priority="22" rank="1"/>
  </conditionalFormatting>
  <conditionalFormatting sqref="E145:J145">
    <cfRule type="top10" dxfId="4826" priority="21" rank="1"/>
  </conditionalFormatting>
  <conditionalFormatting sqref="E147:J147">
    <cfRule type="top10" dxfId="4825" priority="20" rank="1"/>
  </conditionalFormatting>
  <conditionalFormatting sqref="E149:J149">
    <cfRule type="top10" dxfId="4824" priority="19" rank="1"/>
  </conditionalFormatting>
  <conditionalFormatting sqref="E151:J151">
    <cfRule type="top10" dxfId="4823" priority="18" rank="1"/>
  </conditionalFormatting>
  <conditionalFormatting sqref="E153:J153">
    <cfRule type="top10" dxfId="4822" priority="17" rank="1"/>
  </conditionalFormatting>
  <conditionalFormatting sqref="E155:J155">
    <cfRule type="top10" dxfId="4821" priority="16" rank="1"/>
  </conditionalFormatting>
  <conditionalFormatting sqref="E157:J157">
    <cfRule type="top10" dxfId="4820" priority="15" rank="1"/>
  </conditionalFormatting>
  <conditionalFormatting sqref="E159:J159">
    <cfRule type="top10" dxfId="4819" priority="14" rank="1"/>
  </conditionalFormatting>
  <conditionalFormatting sqref="E161:J161">
    <cfRule type="top10" dxfId="4818" priority="13" rank="1"/>
  </conditionalFormatting>
  <conditionalFormatting sqref="E163:J163">
    <cfRule type="top10" dxfId="4817" priority="12" rank="1"/>
  </conditionalFormatting>
  <conditionalFormatting sqref="E165:J165">
    <cfRule type="top10" dxfId="4816" priority="11" rank="1"/>
  </conditionalFormatting>
  <conditionalFormatting sqref="E167:J167">
    <cfRule type="top10" dxfId="4815" priority="10" rank="1"/>
  </conditionalFormatting>
  <conditionalFormatting sqref="E169:J169">
    <cfRule type="top10" dxfId="4814" priority="9" rank="1"/>
  </conditionalFormatting>
  <conditionalFormatting sqref="E171:J171">
    <cfRule type="top10" dxfId="4813" priority="8" rank="1"/>
  </conditionalFormatting>
  <conditionalFormatting sqref="E173:J173">
    <cfRule type="top10" dxfId="4812" priority="7" rank="1"/>
  </conditionalFormatting>
  <conditionalFormatting sqref="E175:J175">
    <cfRule type="top10" dxfId="4811" priority="6" rank="1"/>
  </conditionalFormatting>
  <conditionalFormatting sqref="E177:J177">
    <cfRule type="top10" dxfId="4810" priority="5" rank="1"/>
  </conditionalFormatting>
  <conditionalFormatting sqref="E179:J179">
    <cfRule type="top10" dxfId="4809" priority="4" rank="1"/>
  </conditionalFormatting>
  <conditionalFormatting sqref="E181:J181">
    <cfRule type="top10" dxfId="4808" priority="3" rank="1"/>
  </conditionalFormatting>
  <conditionalFormatting sqref="E183:J183">
    <cfRule type="top10" dxfId="4807" priority="2" rank="1"/>
  </conditionalFormatting>
  <conditionalFormatting sqref="E185:J185">
    <cfRule type="top10" dxfId="480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33</v>
      </c>
    </row>
    <row r="4" spans="1:10" ht="15" customHeight="1">
      <c r="B4" s="3" t="s">
        <v>26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794</v>
      </c>
      <c r="F10" s="36">
        <v>1847</v>
      </c>
      <c r="G10" s="36">
        <v>503</v>
      </c>
      <c r="H10" s="36">
        <v>114</v>
      </c>
      <c r="I10" s="36">
        <v>338</v>
      </c>
      <c r="J10" s="36">
        <v>170</v>
      </c>
    </row>
    <row r="11" spans="1:10" ht="15.95" customHeight="1">
      <c r="B11" s="96"/>
      <c r="C11" s="89"/>
      <c r="D11" s="17">
        <v>1</v>
      </c>
      <c r="E11" s="18">
        <v>0.21083377588953797</v>
      </c>
      <c r="F11" s="19">
        <v>0.49044078597981944</v>
      </c>
      <c r="G11" s="19">
        <v>0.13356346255974508</v>
      </c>
      <c r="H11" s="19">
        <v>3.0270844397238449E-2</v>
      </c>
      <c r="I11" s="19">
        <v>8.9750398300584178E-2</v>
      </c>
      <c r="J11" s="19">
        <v>4.5140732873074879E-2</v>
      </c>
    </row>
    <row r="12" spans="1:10" ht="15.95" customHeight="1">
      <c r="B12" s="96"/>
      <c r="C12" s="88" t="s">
        <v>118</v>
      </c>
      <c r="D12" s="20">
        <v>6139</v>
      </c>
      <c r="E12" s="21">
        <v>1205</v>
      </c>
      <c r="F12" s="22">
        <v>2843</v>
      </c>
      <c r="G12" s="22">
        <v>788</v>
      </c>
      <c r="H12" s="22">
        <v>239</v>
      </c>
      <c r="I12" s="22">
        <v>777</v>
      </c>
      <c r="J12" s="22">
        <v>287</v>
      </c>
    </row>
    <row r="13" spans="1:10" ht="15.95" customHeight="1">
      <c r="B13" s="96"/>
      <c r="C13" s="89"/>
      <c r="D13" s="23">
        <v>1</v>
      </c>
      <c r="E13" s="18">
        <v>0.19628604007167291</v>
      </c>
      <c r="F13" s="19">
        <v>0.46310474018569797</v>
      </c>
      <c r="G13" s="19">
        <v>0.12835966769832219</v>
      </c>
      <c r="H13" s="19">
        <v>3.8931422055709396E-2</v>
      </c>
      <c r="I13" s="19">
        <v>0.12656784492588369</v>
      </c>
      <c r="J13" s="19">
        <v>4.6750285062713795E-2</v>
      </c>
    </row>
    <row r="14" spans="1:10" ht="15.95" customHeight="1">
      <c r="B14" s="96"/>
      <c r="C14" s="88" t="s">
        <v>119</v>
      </c>
      <c r="D14" s="20">
        <v>1262</v>
      </c>
      <c r="E14" s="21">
        <v>187</v>
      </c>
      <c r="F14" s="22">
        <v>522</v>
      </c>
      <c r="G14" s="22">
        <v>212</v>
      </c>
      <c r="H14" s="22">
        <v>80</v>
      </c>
      <c r="I14" s="22">
        <v>202</v>
      </c>
      <c r="J14" s="22">
        <v>59</v>
      </c>
    </row>
    <row r="15" spans="1:10" ht="15.95" customHeight="1">
      <c r="B15" s="96"/>
      <c r="C15" s="89"/>
      <c r="D15" s="23">
        <v>1</v>
      </c>
      <c r="E15" s="18">
        <v>0.14817749603803487</v>
      </c>
      <c r="F15" s="19">
        <v>0.41362916006339145</v>
      </c>
      <c r="G15" s="19">
        <v>0.16798732171156894</v>
      </c>
      <c r="H15" s="19">
        <v>6.3391442155309036E-2</v>
      </c>
      <c r="I15" s="19">
        <v>0.16006339144215531</v>
      </c>
      <c r="J15" s="19">
        <v>4.6751188589540409E-2</v>
      </c>
    </row>
    <row r="16" spans="1:10" ht="15.95" customHeight="1">
      <c r="B16" s="96"/>
      <c r="C16" s="88" t="s">
        <v>120</v>
      </c>
      <c r="D16" s="20">
        <v>7135</v>
      </c>
      <c r="E16" s="21">
        <v>1021</v>
      </c>
      <c r="F16" s="22">
        <v>2893</v>
      </c>
      <c r="G16" s="22">
        <v>1040</v>
      </c>
      <c r="H16" s="22">
        <v>406</v>
      </c>
      <c r="I16" s="22">
        <v>1392</v>
      </c>
      <c r="J16" s="22">
        <v>383</v>
      </c>
    </row>
    <row r="17" spans="1:10" ht="15.95" customHeight="1">
      <c r="B17" s="96"/>
      <c r="C17" s="89"/>
      <c r="D17" s="23">
        <v>1</v>
      </c>
      <c r="E17" s="18">
        <v>0.14309740714786265</v>
      </c>
      <c r="F17" s="19">
        <v>0.40546601261387527</v>
      </c>
      <c r="G17" s="19">
        <v>0.14576033637000702</v>
      </c>
      <c r="H17" s="19">
        <v>5.6902592852137349E-2</v>
      </c>
      <c r="I17" s="19">
        <v>0.19509460406447091</v>
      </c>
      <c r="J17" s="19">
        <v>5.3679046951646811E-2</v>
      </c>
    </row>
    <row r="18" spans="1:10" ht="15.95" customHeight="1">
      <c r="B18" s="96"/>
      <c r="C18" s="88" t="s">
        <v>121</v>
      </c>
      <c r="D18" s="20">
        <v>4528</v>
      </c>
      <c r="E18" s="21">
        <v>656</v>
      </c>
      <c r="F18" s="22">
        <v>1984</v>
      </c>
      <c r="G18" s="22">
        <v>728</v>
      </c>
      <c r="H18" s="22">
        <v>241</v>
      </c>
      <c r="I18" s="22">
        <v>731</v>
      </c>
      <c r="J18" s="22">
        <v>188</v>
      </c>
    </row>
    <row r="19" spans="1:10" ht="15.95" customHeight="1">
      <c r="B19" s="96"/>
      <c r="C19" s="89"/>
      <c r="D19" s="23">
        <v>1</v>
      </c>
      <c r="E19" s="18">
        <v>0.14487632508833923</v>
      </c>
      <c r="F19" s="19">
        <v>0.43816254416961131</v>
      </c>
      <c r="G19" s="19">
        <v>0.16077738515901061</v>
      </c>
      <c r="H19" s="19">
        <v>5.3224381625441693E-2</v>
      </c>
      <c r="I19" s="19">
        <v>0.16143992932862192</v>
      </c>
      <c r="J19" s="19">
        <v>4.1519434628975262E-2</v>
      </c>
    </row>
    <row r="20" spans="1:10" ht="15.95" customHeight="1">
      <c r="B20" s="96"/>
      <c r="C20" s="88" t="s">
        <v>84</v>
      </c>
      <c r="D20" s="20">
        <v>1924</v>
      </c>
      <c r="E20" s="21">
        <v>215</v>
      </c>
      <c r="F20" s="22">
        <v>707</v>
      </c>
      <c r="G20" s="22">
        <v>272</v>
      </c>
      <c r="H20" s="22">
        <v>132</v>
      </c>
      <c r="I20" s="22">
        <v>496</v>
      </c>
      <c r="J20" s="22">
        <v>102</v>
      </c>
    </row>
    <row r="21" spans="1:10" ht="15.95" customHeight="1">
      <c r="B21" s="96"/>
      <c r="C21" s="89"/>
      <c r="D21" s="23">
        <v>1</v>
      </c>
      <c r="E21" s="18">
        <v>0.11174636174636175</v>
      </c>
      <c r="F21" s="19">
        <v>0.36746361746361744</v>
      </c>
      <c r="G21" s="19">
        <v>0.14137214137214138</v>
      </c>
      <c r="H21" s="19">
        <v>6.8607068607068611E-2</v>
      </c>
      <c r="I21" s="19">
        <v>0.25779625779625781</v>
      </c>
      <c r="J21" s="19">
        <v>5.3014553014553017E-2</v>
      </c>
    </row>
    <row r="22" spans="1:10" ht="15.95" customHeight="1">
      <c r="B22" s="102"/>
      <c r="C22" s="88" t="s">
        <v>116</v>
      </c>
      <c r="D22" s="20">
        <v>6018</v>
      </c>
      <c r="E22" s="21">
        <v>412</v>
      </c>
      <c r="F22" s="22">
        <v>1537</v>
      </c>
      <c r="G22" s="22">
        <v>901</v>
      </c>
      <c r="H22" s="22">
        <v>661</v>
      </c>
      <c r="I22" s="22">
        <v>2242</v>
      </c>
      <c r="J22" s="22">
        <v>265</v>
      </c>
    </row>
    <row r="23" spans="1:10" ht="15.95" customHeight="1">
      <c r="B23" s="102"/>
      <c r="C23" s="98"/>
      <c r="D23" s="17">
        <v>1</v>
      </c>
      <c r="E23" s="32">
        <v>6.8461282818212024E-2</v>
      </c>
      <c r="F23" s="33">
        <v>0.25540046527085408</v>
      </c>
      <c r="G23" s="33">
        <v>0.14971751412429379</v>
      </c>
      <c r="H23" s="33">
        <v>0.10983715520106348</v>
      </c>
      <c r="I23" s="33">
        <v>0.37254901960784315</v>
      </c>
      <c r="J23" s="33">
        <v>4.4034562977733463E-2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4805" priority="90" rank="1"/>
  </conditionalFormatting>
  <conditionalFormatting sqref="E11:J11">
    <cfRule type="top10" dxfId="4804" priority="89" rank="1"/>
  </conditionalFormatting>
  <conditionalFormatting sqref="E13:J13">
    <cfRule type="top10" dxfId="4803" priority="88" rank="1"/>
  </conditionalFormatting>
  <conditionalFormatting sqref="E15:J15">
    <cfRule type="top10" dxfId="4802" priority="87" rank="1"/>
  </conditionalFormatting>
  <conditionalFormatting sqref="E17:J17">
    <cfRule type="top10" dxfId="4801" priority="86" rank="1"/>
  </conditionalFormatting>
  <conditionalFormatting sqref="E19:J19">
    <cfRule type="top10" dxfId="4800" priority="85" rank="1"/>
  </conditionalFormatting>
  <conditionalFormatting sqref="E21:J21">
    <cfRule type="top10" dxfId="4799" priority="84" rank="1"/>
  </conditionalFormatting>
  <conditionalFormatting sqref="E23:J23">
    <cfRule type="top10" dxfId="4798" priority="83" rank="1"/>
  </conditionalFormatting>
  <conditionalFormatting sqref="E25:J25">
    <cfRule type="top10" dxfId="4797" priority="81" rank="1"/>
  </conditionalFormatting>
  <conditionalFormatting sqref="E27:J27">
    <cfRule type="top10" dxfId="4796" priority="80" rank="1"/>
  </conditionalFormatting>
  <conditionalFormatting sqref="E29:J29">
    <cfRule type="top10" dxfId="4795" priority="79" rank="1"/>
  </conditionalFormatting>
  <conditionalFormatting sqref="E31:J31">
    <cfRule type="top10" dxfId="4794" priority="78" rank="1"/>
  </conditionalFormatting>
  <conditionalFormatting sqref="E33:J33">
    <cfRule type="top10" dxfId="4793" priority="77" rank="1"/>
  </conditionalFormatting>
  <conditionalFormatting sqref="E35:J35">
    <cfRule type="top10" dxfId="4792" priority="76" rank="1"/>
  </conditionalFormatting>
  <conditionalFormatting sqref="E37:J37">
    <cfRule type="top10" dxfId="4791" priority="75" rank="1"/>
  </conditionalFormatting>
  <conditionalFormatting sqref="E39:J39">
    <cfRule type="top10" dxfId="4790" priority="74" rank="1"/>
  </conditionalFormatting>
  <conditionalFormatting sqref="E41:J41">
    <cfRule type="top10" dxfId="4789" priority="73" rank="1"/>
  </conditionalFormatting>
  <conditionalFormatting sqref="E43:J43">
    <cfRule type="top10" dxfId="4788" priority="72" rank="1"/>
  </conditionalFormatting>
  <conditionalFormatting sqref="E45:J45">
    <cfRule type="top10" dxfId="4787" priority="71" rank="1"/>
  </conditionalFormatting>
  <conditionalFormatting sqref="E47:J47">
    <cfRule type="top10" dxfId="4786" priority="70" rank="1"/>
  </conditionalFormatting>
  <conditionalFormatting sqref="E49:J49">
    <cfRule type="top10" dxfId="4785" priority="69" rank="1"/>
  </conditionalFormatting>
  <conditionalFormatting sqref="E51:J51">
    <cfRule type="top10" dxfId="4784" priority="68" rank="1"/>
  </conditionalFormatting>
  <conditionalFormatting sqref="E53:J53">
    <cfRule type="top10" dxfId="4783" priority="67" rank="1"/>
  </conditionalFormatting>
  <conditionalFormatting sqref="E55:J55">
    <cfRule type="top10" dxfId="4782" priority="66" rank="1"/>
  </conditionalFormatting>
  <conditionalFormatting sqref="E57:J57">
    <cfRule type="top10" dxfId="4781" priority="65" rank="1"/>
  </conditionalFormatting>
  <conditionalFormatting sqref="E59:J59">
    <cfRule type="top10" dxfId="4780" priority="64" rank="1"/>
  </conditionalFormatting>
  <conditionalFormatting sqref="E61:J61">
    <cfRule type="top10" dxfId="4779" priority="63" rank="1"/>
  </conditionalFormatting>
  <conditionalFormatting sqref="E63:J63">
    <cfRule type="top10" dxfId="4778" priority="62" rank="1"/>
  </conditionalFormatting>
  <conditionalFormatting sqref="E65:J65">
    <cfRule type="top10" dxfId="4777" priority="61" rank="1"/>
  </conditionalFormatting>
  <conditionalFormatting sqref="E67:J67">
    <cfRule type="top10" dxfId="4776" priority="60" rank="1"/>
  </conditionalFormatting>
  <conditionalFormatting sqref="E69:J69">
    <cfRule type="top10" dxfId="4775" priority="59" rank="1"/>
  </conditionalFormatting>
  <conditionalFormatting sqref="E71:J71">
    <cfRule type="top10" dxfId="4774" priority="58" rank="1"/>
  </conditionalFormatting>
  <conditionalFormatting sqref="E73:J73">
    <cfRule type="top10" dxfId="4773" priority="57" rank="1"/>
  </conditionalFormatting>
  <conditionalFormatting sqref="E75:J75">
    <cfRule type="top10" dxfId="4772" priority="56" rank="1"/>
  </conditionalFormatting>
  <conditionalFormatting sqref="E77:J77">
    <cfRule type="top10" dxfId="4771" priority="55" rank="1"/>
  </conditionalFormatting>
  <conditionalFormatting sqref="E79:J79">
    <cfRule type="top10" dxfId="4770" priority="54" rank="1"/>
  </conditionalFormatting>
  <conditionalFormatting sqref="E81:J81">
    <cfRule type="top10" dxfId="4769" priority="53" rank="1"/>
  </conditionalFormatting>
  <conditionalFormatting sqref="E83:J83">
    <cfRule type="top10" dxfId="4768" priority="52" rank="1"/>
  </conditionalFormatting>
  <conditionalFormatting sqref="E85:J85">
    <cfRule type="top10" dxfId="4767" priority="51" rank="1"/>
  </conditionalFormatting>
  <conditionalFormatting sqref="E87:J87">
    <cfRule type="top10" dxfId="4766" priority="50" rank="1"/>
  </conditionalFormatting>
  <conditionalFormatting sqref="E89:J89">
    <cfRule type="top10" dxfId="4765" priority="49" rank="1"/>
  </conditionalFormatting>
  <conditionalFormatting sqref="E91:J91">
    <cfRule type="top10" dxfId="4764" priority="48" rank="1"/>
  </conditionalFormatting>
  <conditionalFormatting sqref="E93:J93">
    <cfRule type="top10" dxfId="4763" priority="47" rank="1"/>
  </conditionalFormatting>
  <conditionalFormatting sqref="E95:J95">
    <cfRule type="top10" dxfId="4762" priority="46" rank="1"/>
  </conditionalFormatting>
  <conditionalFormatting sqref="E97:J97">
    <cfRule type="top10" dxfId="4761" priority="45" rank="1"/>
  </conditionalFormatting>
  <conditionalFormatting sqref="E99:J99">
    <cfRule type="top10" dxfId="4760" priority="44" rank="1"/>
  </conditionalFormatting>
  <conditionalFormatting sqref="E101:J101">
    <cfRule type="top10" dxfId="4759" priority="43" rank="1"/>
  </conditionalFormatting>
  <conditionalFormatting sqref="E103:J103">
    <cfRule type="top10" dxfId="4758" priority="42" rank="1"/>
  </conditionalFormatting>
  <conditionalFormatting sqref="E105:J105">
    <cfRule type="top10" dxfId="4757" priority="41" rank="1"/>
  </conditionalFormatting>
  <conditionalFormatting sqref="E107:J107">
    <cfRule type="top10" dxfId="4756" priority="40" rank="1"/>
  </conditionalFormatting>
  <conditionalFormatting sqref="E109:J109">
    <cfRule type="top10" dxfId="4755" priority="39" rank="1"/>
  </conditionalFormatting>
  <conditionalFormatting sqref="E111:J111">
    <cfRule type="top10" dxfId="4754" priority="38" rank="1"/>
  </conditionalFormatting>
  <conditionalFormatting sqref="E113:J113">
    <cfRule type="top10" dxfId="4753" priority="37" rank="1"/>
  </conditionalFormatting>
  <conditionalFormatting sqref="E115:J115">
    <cfRule type="top10" dxfId="4752" priority="36" rank="1"/>
  </conditionalFormatting>
  <conditionalFormatting sqref="E117:J117">
    <cfRule type="top10" dxfId="4751" priority="35" rank="1"/>
  </conditionalFormatting>
  <conditionalFormatting sqref="E119:J119">
    <cfRule type="top10" dxfId="4750" priority="34" rank="1"/>
  </conditionalFormatting>
  <conditionalFormatting sqref="E121:J121">
    <cfRule type="top10" dxfId="4749" priority="33" rank="1"/>
  </conditionalFormatting>
  <conditionalFormatting sqref="E123:J123">
    <cfRule type="top10" dxfId="4748" priority="32" rank="1"/>
  </conditionalFormatting>
  <conditionalFormatting sqref="E125:J125">
    <cfRule type="top10" dxfId="4747" priority="31" rank="1"/>
  </conditionalFormatting>
  <conditionalFormatting sqref="E127:J127">
    <cfRule type="top10" dxfId="4746" priority="30" rank="1"/>
  </conditionalFormatting>
  <conditionalFormatting sqref="E129:J129">
    <cfRule type="top10" dxfId="4745" priority="29" rank="1"/>
  </conditionalFormatting>
  <conditionalFormatting sqref="E131:J131">
    <cfRule type="top10" dxfId="4744" priority="28" rank="1"/>
  </conditionalFormatting>
  <conditionalFormatting sqref="E133:J133">
    <cfRule type="top10" dxfId="4743" priority="27" rank="1"/>
  </conditionalFormatting>
  <conditionalFormatting sqref="E135:J135">
    <cfRule type="top10" dxfId="4742" priority="26" rank="1"/>
  </conditionalFormatting>
  <conditionalFormatting sqref="E137:J137">
    <cfRule type="top10" dxfId="4741" priority="25" rank="1"/>
  </conditionalFormatting>
  <conditionalFormatting sqref="E139:J139">
    <cfRule type="top10" dxfId="4740" priority="24" rank="1"/>
  </conditionalFormatting>
  <conditionalFormatting sqref="E141:J141">
    <cfRule type="top10" dxfId="4739" priority="23" rank="1"/>
  </conditionalFormatting>
  <conditionalFormatting sqref="E143:J143">
    <cfRule type="top10" dxfId="4738" priority="22" rank="1"/>
  </conditionalFormatting>
  <conditionalFormatting sqref="E145:J145">
    <cfRule type="top10" dxfId="4737" priority="21" rank="1"/>
  </conditionalFormatting>
  <conditionalFormatting sqref="E147:J147">
    <cfRule type="top10" dxfId="4736" priority="20" rank="1"/>
  </conditionalFormatting>
  <conditionalFormatting sqref="E149:J149">
    <cfRule type="top10" dxfId="4735" priority="19" rank="1"/>
  </conditionalFormatting>
  <conditionalFormatting sqref="E151:J151">
    <cfRule type="top10" dxfId="4734" priority="18" rank="1"/>
  </conditionalFormatting>
  <conditionalFormatting sqref="E153:J153">
    <cfRule type="top10" dxfId="4733" priority="17" rank="1"/>
  </conditionalFormatting>
  <conditionalFormatting sqref="E155:J155">
    <cfRule type="top10" dxfId="4732" priority="16" rank="1"/>
  </conditionalFormatting>
  <conditionalFormatting sqref="E157:J157">
    <cfRule type="top10" dxfId="4731" priority="15" rank="1"/>
  </conditionalFormatting>
  <conditionalFormatting sqref="E159:J159">
    <cfRule type="top10" dxfId="4730" priority="14" rank="1"/>
  </conditionalFormatting>
  <conditionalFormatting sqref="E161:J161">
    <cfRule type="top10" dxfId="4729" priority="13" rank="1"/>
  </conditionalFormatting>
  <conditionalFormatting sqref="E163:J163">
    <cfRule type="top10" dxfId="4728" priority="12" rank="1"/>
  </conditionalFormatting>
  <conditionalFormatting sqref="E165:J165">
    <cfRule type="top10" dxfId="4727" priority="11" rank="1"/>
  </conditionalFormatting>
  <conditionalFormatting sqref="E167:J167">
    <cfRule type="top10" dxfId="4726" priority="10" rank="1"/>
  </conditionalFormatting>
  <conditionalFormatting sqref="E169:J169">
    <cfRule type="top10" dxfId="4725" priority="9" rank="1"/>
  </conditionalFormatting>
  <conditionalFormatting sqref="E171:J171">
    <cfRule type="top10" dxfId="4724" priority="8" rank="1"/>
  </conditionalFormatting>
  <conditionalFormatting sqref="E173:J173">
    <cfRule type="top10" dxfId="4723" priority="7" rank="1"/>
  </conditionalFormatting>
  <conditionalFormatting sqref="E175:J175">
    <cfRule type="top10" dxfId="4722" priority="6" rank="1"/>
  </conditionalFormatting>
  <conditionalFormatting sqref="E177:J177">
    <cfRule type="top10" dxfId="4721" priority="5" rank="1"/>
  </conditionalFormatting>
  <conditionalFormatting sqref="E179:J179">
    <cfRule type="top10" dxfId="4720" priority="4" rank="1"/>
  </conditionalFormatting>
  <conditionalFormatting sqref="E181:J181">
    <cfRule type="top10" dxfId="4719" priority="3" rank="1"/>
  </conditionalFormatting>
  <conditionalFormatting sqref="E183:J183">
    <cfRule type="top10" dxfId="4718" priority="2" rank="1"/>
  </conditionalFormatting>
  <conditionalFormatting sqref="E185:J185">
    <cfRule type="top10" dxfId="471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33</v>
      </c>
    </row>
    <row r="4" spans="1:10" ht="15" customHeight="1">
      <c r="B4" s="3" t="s">
        <v>35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175</v>
      </c>
      <c r="F7" s="13" t="s">
        <v>176</v>
      </c>
      <c r="G7" s="13" t="s">
        <v>177</v>
      </c>
      <c r="H7" s="13" t="s">
        <v>178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7175</v>
      </c>
      <c r="F8" s="16">
        <v>10955</v>
      </c>
      <c r="G8" s="16">
        <v>3052</v>
      </c>
      <c r="H8" s="16">
        <v>333</v>
      </c>
      <c r="I8" s="16">
        <v>1790</v>
      </c>
      <c r="J8" s="16">
        <v>1352</v>
      </c>
    </row>
    <row r="9" spans="1:10" ht="15.95" customHeight="1">
      <c r="B9" s="92"/>
      <c r="C9" s="93"/>
      <c r="D9" s="17">
        <v>1</v>
      </c>
      <c r="E9" s="32">
        <v>0.29099241594678998</v>
      </c>
      <c r="F9" s="33">
        <v>0.44429573751875734</v>
      </c>
      <c r="G9" s="33">
        <v>0.12377823741736627</v>
      </c>
      <c r="H9" s="33">
        <v>1.3505292614673318E-2</v>
      </c>
      <c r="I9" s="33">
        <v>7.2596017358153866E-2</v>
      </c>
      <c r="J9" s="33">
        <v>5.4832299144259238E-2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1470</v>
      </c>
      <c r="F10" s="36">
        <v>1748</v>
      </c>
      <c r="G10" s="36">
        <v>279</v>
      </c>
      <c r="H10" s="36">
        <v>13</v>
      </c>
      <c r="I10" s="36">
        <v>123</v>
      </c>
      <c r="J10" s="36">
        <v>133</v>
      </c>
    </row>
    <row r="11" spans="1:10" ht="15.95" customHeight="1">
      <c r="B11" s="96"/>
      <c r="C11" s="89"/>
      <c r="D11" s="17">
        <v>1</v>
      </c>
      <c r="E11" s="18">
        <v>0.3903345724907063</v>
      </c>
      <c r="F11" s="19">
        <v>0.46415294742432289</v>
      </c>
      <c r="G11" s="19">
        <v>7.4083908656399369E-2</v>
      </c>
      <c r="H11" s="19">
        <v>3.4519383961763143E-3</v>
      </c>
      <c r="I11" s="19">
        <v>3.2660647902283589E-2</v>
      </c>
      <c r="J11" s="19">
        <v>3.5315985130111527E-2</v>
      </c>
    </row>
    <row r="12" spans="1:10" ht="15.95" customHeight="1">
      <c r="B12" s="96"/>
      <c r="C12" s="88" t="s">
        <v>118</v>
      </c>
      <c r="D12" s="20">
        <v>6139</v>
      </c>
      <c r="E12" s="21">
        <v>2165</v>
      </c>
      <c r="F12" s="22">
        <v>2911</v>
      </c>
      <c r="G12" s="22">
        <v>541</v>
      </c>
      <c r="H12" s="22">
        <v>38</v>
      </c>
      <c r="I12" s="22">
        <v>275</v>
      </c>
      <c r="J12" s="22">
        <v>209</v>
      </c>
    </row>
    <row r="13" spans="1:10" ht="15.95" customHeight="1">
      <c r="B13" s="96"/>
      <c r="C13" s="89"/>
      <c r="D13" s="23">
        <v>1</v>
      </c>
      <c r="E13" s="18">
        <v>0.3526633002117609</v>
      </c>
      <c r="F13" s="19">
        <v>0.47418146277895423</v>
      </c>
      <c r="G13" s="19">
        <v>8.8125101808112075E-2</v>
      </c>
      <c r="H13" s="19">
        <v>6.1899332138784817E-3</v>
      </c>
      <c r="I13" s="19">
        <v>4.47955693109627E-2</v>
      </c>
      <c r="J13" s="19">
        <v>3.4044632676331649E-2</v>
      </c>
    </row>
    <row r="14" spans="1:10" ht="15.95" customHeight="1">
      <c r="B14" s="96"/>
      <c r="C14" s="88" t="s">
        <v>119</v>
      </c>
      <c r="D14" s="20">
        <v>1262</v>
      </c>
      <c r="E14" s="21">
        <v>373</v>
      </c>
      <c r="F14" s="22">
        <v>608</v>
      </c>
      <c r="G14" s="22">
        <v>146</v>
      </c>
      <c r="H14" s="22">
        <v>18</v>
      </c>
      <c r="I14" s="22">
        <v>65</v>
      </c>
      <c r="J14" s="22">
        <v>52</v>
      </c>
    </row>
    <row r="15" spans="1:10" ht="15.95" customHeight="1">
      <c r="B15" s="96"/>
      <c r="C15" s="89"/>
      <c r="D15" s="23">
        <v>1</v>
      </c>
      <c r="E15" s="18">
        <v>0.29556259904912835</v>
      </c>
      <c r="F15" s="19">
        <v>0.48177496038034867</v>
      </c>
      <c r="G15" s="19">
        <v>0.11568938193343899</v>
      </c>
      <c r="H15" s="19">
        <v>1.4263074484944533E-2</v>
      </c>
      <c r="I15" s="19">
        <v>5.150554675118859E-2</v>
      </c>
      <c r="J15" s="19">
        <v>4.1204437400950873E-2</v>
      </c>
    </row>
    <row r="16" spans="1:10" ht="15.95" customHeight="1">
      <c r="B16" s="96"/>
      <c r="C16" s="88" t="s">
        <v>120</v>
      </c>
      <c r="D16" s="20">
        <v>7135</v>
      </c>
      <c r="E16" s="21">
        <v>2467</v>
      </c>
      <c r="F16" s="22">
        <v>3378</v>
      </c>
      <c r="G16" s="22">
        <v>675</v>
      </c>
      <c r="H16" s="22">
        <v>45</v>
      </c>
      <c r="I16" s="22">
        <v>323</v>
      </c>
      <c r="J16" s="22">
        <v>247</v>
      </c>
    </row>
    <row r="17" spans="1:10" ht="15.95" customHeight="1">
      <c r="B17" s="96"/>
      <c r="C17" s="89"/>
      <c r="D17" s="23">
        <v>1</v>
      </c>
      <c r="E17" s="18">
        <v>0.34576033637000703</v>
      </c>
      <c r="F17" s="19">
        <v>0.47344078486334967</v>
      </c>
      <c r="G17" s="19">
        <v>9.4604064470918015E-2</v>
      </c>
      <c r="H17" s="19">
        <v>6.3069376313945342E-3</v>
      </c>
      <c r="I17" s="19">
        <v>4.5269796776454096E-2</v>
      </c>
      <c r="J17" s="19">
        <v>3.4618079887876664E-2</v>
      </c>
    </row>
    <row r="18" spans="1:10" ht="15.95" customHeight="1">
      <c r="B18" s="96"/>
      <c r="C18" s="88" t="s">
        <v>121</v>
      </c>
      <c r="D18" s="20">
        <v>4528</v>
      </c>
      <c r="E18" s="21">
        <v>1590</v>
      </c>
      <c r="F18" s="22">
        <v>2143</v>
      </c>
      <c r="G18" s="22">
        <v>416</v>
      </c>
      <c r="H18" s="22">
        <v>33</v>
      </c>
      <c r="I18" s="22">
        <v>201</v>
      </c>
      <c r="J18" s="22">
        <v>145</v>
      </c>
    </row>
    <row r="19" spans="1:10" ht="15.95" customHeight="1">
      <c r="B19" s="96"/>
      <c r="C19" s="89"/>
      <c r="D19" s="23">
        <v>1</v>
      </c>
      <c r="E19" s="18">
        <v>0.35114840989399293</v>
      </c>
      <c r="F19" s="19">
        <v>0.47327738515901058</v>
      </c>
      <c r="G19" s="19">
        <v>9.187279151943463E-2</v>
      </c>
      <c r="H19" s="19">
        <v>7.2879858657243814E-3</v>
      </c>
      <c r="I19" s="19">
        <v>4.43904593639576E-2</v>
      </c>
      <c r="J19" s="19">
        <v>3.2022968197879857E-2</v>
      </c>
    </row>
    <row r="20" spans="1:10" ht="15.95" customHeight="1">
      <c r="B20" s="96"/>
      <c r="C20" s="88" t="s">
        <v>84</v>
      </c>
      <c r="D20" s="20">
        <v>1924</v>
      </c>
      <c r="E20" s="21">
        <v>619</v>
      </c>
      <c r="F20" s="22">
        <v>835</v>
      </c>
      <c r="G20" s="22">
        <v>210</v>
      </c>
      <c r="H20" s="22">
        <v>21</v>
      </c>
      <c r="I20" s="22">
        <v>158</v>
      </c>
      <c r="J20" s="22">
        <v>81</v>
      </c>
    </row>
    <row r="21" spans="1:10" ht="15.95" customHeight="1">
      <c r="B21" s="96"/>
      <c r="C21" s="89"/>
      <c r="D21" s="23">
        <v>1</v>
      </c>
      <c r="E21" s="18">
        <v>0.3217255717255717</v>
      </c>
      <c r="F21" s="19">
        <v>0.43399168399168397</v>
      </c>
      <c r="G21" s="19">
        <v>0.10914760914760915</v>
      </c>
      <c r="H21" s="19">
        <v>1.0914760914760915E-2</v>
      </c>
      <c r="I21" s="19">
        <v>8.2120582120582125E-2</v>
      </c>
      <c r="J21" s="19">
        <v>4.2099792099792102E-2</v>
      </c>
    </row>
    <row r="22" spans="1:10" ht="15.95" customHeight="1">
      <c r="B22" s="102"/>
      <c r="C22" s="88" t="s">
        <v>116</v>
      </c>
      <c r="D22" s="20">
        <v>6018</v>
      </c>
      <c r="E22" s="21">
        <v>1177</v>
      </c>
      <c r="F22" s="22">
        <v>2525</v>
      </c>
      <c r="G22" s="22">
        <v>1193</v>
      </c>
      <c r="H22" s="22">
        <v>184</v>
      </c>
      <c r="I22" s="22">
        <v>728</v>
      </c>
      <c r="J22" s="22">
        <v>211</v>
      </c>
    </row>
    <row r="23" spans="1:10" ht="15.95" customHeight="1">
      <c r="B23" s="102"/>
      <c r="C23" s="98"/>
      <c r="D23" s="17">
        <v>1</v>
      </c>
      <c r="E23" s="32">
        <v>0.19557992688600864</v>
      </c>
      <c r="F23" s="33">
        <v>0.4195746095048189</v>
      </c>
      <c r="G23" s="33">
        <v>0.19823861748089067</v>
      </c>
      <c r="H23" s="33">
        <v>3.0574941841143236E-2</v>
      </c>
      <c r="I23" s="33">
        <v>0.12097042206713193</v>
      </c>
      <c r="J23" s="33">
        <v>3.506148222000665E-2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4716" priority="90" rank="1"/>
  </conditionalFormatting>
  <conditionalFormatting sqref="E11:J11">
    <cfRule type="top10" dxfId="4715" priority="89" rank="1"/>
  </conditionalFormatting>
  <conditionalFormatting sqref="E13:J13">
    <cfRule type="top10" dxfId="4714" priority="88" rank="1"/>
  </conditionalFormatting>
  <conditionalFormatting sqref="E15:J15">
    <cfRule type="top10" dxfId="4713" priority="87" rank="1"/>
  </conditionalFormatting>
  <conditionalFormatting sqref="E17:J17">
    <cfRule type="top10" dxfId="4712" priority="86" rank="1"/>
  </conditionalFormatting>
  <conditionalFormatting sqref="E19:J19">
    <cfRule type="top10" dxfId="4711" priority="85" rank="1"/>
  </conditionalFormatting>
  <conditionalFormatting sqref="E21:J21">
    <cfRule type="top10" dxfId="4710" priority="84" rank="1"/>
  </conditionalFormatting>
  <conditionalFormatting sqref="E23:J23">
    <cfRule type="top10" dxfId="4709" priority="83" rank="1"/>
  </conditionalFormatting>
  <conditionalFormatting sqref="E25:J25">
    <cfRule type="top10" dxfId="4708" priority="81" rank="1"/>
  </conditionalFormatting>
  <conditionalFormatting sqref="E27:J27">
    <cfRule type="top10" dxfId="4707" priority="80" rank="1"/>
  </conditionalFormatting>
  <conditionalFormatting sqref="E29:J29">
    <cfRule type="top10" dxfId="4706" priority="79" rank="1"/>
  </conditionalFormatting>
  <conditionalFormatting sqref="E31:J31">
    <cfRule type="top10" dxfId="4705" priority="78" rank="1"/>
  </conditionalFormatting>
  <conditionalFormatting sqref="E33:J33">
    <cfRule type="top10" dxfId="4704" priority="77" rank="1"/>
  </conditionalFormatting>
  <conditionalFormatting sqref="E35:J35">
    <cfRule type="top10" dxfId="4703" priority="76" rank="1"/>
  </conditionalFormatting>
  <conditionalFormatting sqref="E37:J37">
    <cfRule type="top10" dxfId="4702" priority="75" rank="1"/>
  </conditionalFormatting>
  <conditionalFormatting sqref="E39:J39">
    <cfRule type="top10" dxfId="4701" priority="74" rank="1"/>
  </conditionalFormatting>
  <conditionalFormatting sqref="E41:J41">
    <cfRule type="top10" dxfId="4700" priority="73" rank="1"/>
  </conditionalFormatting>
  <conditionalFormatting sqref="E43:J43">
    <cfRule type="top10" dxfId="4699" priority="72" rank="1"/>
  </conditionalFormatting>
  <conditionalFormatting sqref="E45:J45">
    <cfRule type="top10" dxfId="4698" priority="71" rank="1"/>
  </conditionalFormatting>
  <conditionalFormatting sqref="E47:J47">
    <cfRule type="top10" dxfId="4697" priority="70" rank="1"/>
  </conditionalFormatting>
  <conditionalFormatting sqref="E49:J49">
    <cfRule type="top10" dxfId="4696" priority="69" rank="1"/>
  </conditionalFormatting>
  <conditionalFormatting sqref="E51:J51">
    <cfRule type="top10" dxfId="4695" priority="68" rank="1"/>
  </conditionalFormatting>
  <conditionalFormatting sqref="E53:J53">
    <cfRule type="top10" dxfId="4694" priority="67" rank="1"/>
  </conditionalFormatting>
  <conditionalFormatting sqref="E55:J55">
    <cfRule type="top10" dxfId="4693" priority="66" rank="1"/>
  </conditionalFormatting>
  <conditionalFormatting sqref="E57:J57">
    <cfRule type="top10" dxfId="4692" priority="65" rank="1"/>
  </conditionalFormatting>
  <conditionalFormatting sqref="E59:J59">
    <cfRule type="top10" dxfId="4691" priority="64" rank="1"/>
  </conditionalFormatting>
  <conditionalFormatting sqref="E61:J61">
    <cfRule type="top10" dxfId="4690" priority="63" rank="1"/>
  </conditionalFormatting>
  <conditionalFormatting sqref="E63:J63">
    <cfRule type="top10" dxfId="4689" priority="62" rank="1"/>
  </conditionalFormatting>
  <conditionalFormatting sqref="E65:J65">
    <cfRule type="top10" dxfId="4688" priority="61" rank="1"/>
  </conditionalFormatting>
  <conditionalFormatting sqref="E67:J67">
    <cfRule type="top10" dxfId="4687" priority="60" rank="1"/>
  </conditionalFormatting>
  <conditionalFormatting sqref="E69:J69">
    <cfRule type="top10" dxfId="4686" priority="59" rank="1"/>
  </conditionalFormatting>
  <conditionalFormatting sqref="E71:J71">
    <cfRule type="top10" dxfId="4685" priority="58" rank="1"/>
  </conditionalFormatting>
  <conditionalFormatting sqref="E73:J73">
    <cfRule type="top10" dxfId="4684" priority="57" rank="1"/>
  </conditionalFormatting>
  <conditionalFormatting sqref="E75:J75">
    <cfRule type="top10" dxfId="4683" priority="56" rank="1"/>
  </conditionalFormatting>
  <conditionalFormatting sqref="E77:J77">
    <cfRule type="top10" dxfId="4682" priority="55" rank="1"/>
  </conditionalFormatting>
  <conditionalFormatting sqref="E79:J79">
    <cfRule type="top10" dxfId="4681" priority="54" rank="1"/>
  </conditionalFormatting>
  <conditionalFormatting sqref="E81:J81">
    <cfRule type="top10" dxfId="4680" priority="53" rank="1"/>
  </conditionalFormatting>
  <conditionalFormatting sqref="E83:J83">
    <cfRule type="top10" dxfId="4679" priority="52" rank="1"/>
  </conditionalFormatting>
  <conditionalFormatting sqref="E85:J85">
    <cfRule type="top10" dxfId="4678" priority="51" rank="1"/>
  </conditionalFormatting>
  <conditionalFormatting sqref="E87:J87">
    <cfRule type="top10" dxfId="4677" priority="50" rank="1"/>
  </conditionalFormatting>
  <conditionalFormatting sqref="E89:J89">
    <cfRule type="top10" dxfId="4676" priority="49" rank="1"/>
  </conditionalFormatting>
  <conditionalFormatting sqref="E91:J91">
    <cfRule type="top10" dxfId="4675" priority="48" rank="1"/>
  </conditionalFormatting>
  <conditionalFormatting sqref="E93:J93">
    <cfRule type="top10" dxfId="4674" priority="47" rank="1"/>
  </conditionalFormatting>
  <conditionalFormatting sqref="E95:J95">
    <cfRule type="top10" dxfId="4673" priority="46" rank="1"/>
  </conditionalFormatting>
  <conditionalFormatting sqref="E97:J97">
    <cfRule type="top10" dxfId="4672" priority="45" rank="1"/>
  </conditionalFormatting>
  <conditionalFormatting sqref="E99:J99">
    <cfRule type="top10" dxfId="4671" priority="44" rank="1"/>
  </conditionalFormatting>
  <conditionalFormatting sqref="E101:J101">
    <cfRule type="top10" dxfId="4670" priority="43" rank="1"/>
  </conditionalFormatting>
  <conditionalFormatting sqref="E103:J103">
    <cfRule type="top10" dxfId="4669" priority="42" rank="1"/>
  </conditionalFormatting>
  <conditionalFormatting sqref="E105:J105">
    <cfRule type="top10" dxfId="4668" priority="41" rank="1"/>
  </conditionalFormatting>
  <conditionalFormatting sqref="E107:J107">
    <cfRule type="top10" dxfId="4667" priority="40" rank="1"/>
  </conditionalFormatting>
  <conditionalFormatting sqref="E109:J109">
    <cfRule type="top10" dxfId="4666" priority="39" rank="1"/>
  </conditionalFormatting>
  <conditionalFormatting sqref="E111:J111">
    <cfRule type="top10" dxfId="4665" priority="38" rank="1"/>
  </conditionalFormatting>
  <conditionalFormatting sqref="E113:J113">
    <cfRule type="top10" dxfId="4664" priority="37" rank="1"/>
  </conditionalFormatting>
  <conditionalFormatting sqref="E115:J115">
    <cfRule type="top10" dxfId="4663" priority="36" rank="1"/>
  </conditionalFormatting>
  <conditionalFormatting sqref="E117:J117">
    <cfRule type="top10" dxfId="4662" priority="35" rank="1"/>
  </conditionalFormatting>
  <conditionalFormatting sqref="E119:J119">
    <cfRule type="top10" dxfId="4661" priority="34" rank="1"/>
  </conditionalFormatting>
  <conditionalFormatting sqref="E121:J121">
    <cfRule type="top10" dxfId="4660" priority="33" rank="1"/>
  </conditionalFormatting>
  <conditionalFormatting sqref="E123:J123">
    <cfRule type="top10" dxfId="4659" priority="32" rank="1"/>
  </conditionalFormatting>
  <conditionalFormatting sqref="E125:J125">
    <cfRule type="top10" dxfId="4658" priority="31" rank="1"/>
  </conditionalFormatting>
  <conditionalFormatting sqref="E127:J127">
    <cfRule type="top10" dxfId="4657" priority="30" rank="1"/>
  </conditionalFormatting>
  <conditionalFormatting sqref="E129:J129">
    <cfRule type="top10" dxfId="4656" priority="29" rank="1"/>
  </conditionalFormatting>
  <conditionalFormatting sqref="E131:J131">
    <cfRule type="top10" dxfId="4655" priority="28" rank="1"/>
  </conditionalFormatting>
  <conditionalFormatting sqref="E133:J133">
    <cfRule type="top10" dxfId="4654" priority="27" rank="1"/>
  </conditionalFormatting>
  <conditionalFormatting sqref="E135:J135">
    <cfRule type="top10" dxfId="4653" priority="26" rank="1"/>
  </conditionalFormatting>
  <conditionalFormatting sqref="E137:J137">
    <cfRule type="top10" dxfId="4652" priority="25" rank="1"/>
  </conditionalFormatting>
  <conditionalFormatting sqref="E139:J139">
    <cfRule type="top10" dxfId="4651" priority="24" rank="1"/>
  </conditionalFormatting>
  <conditionalFormatting sqref="E141:J141">
    <cfRule type="top10" dxfId="4650" priority="23" rank="1"/>
  </conditionalFormatting>
  <conditionalFormatting sqref="E143:J143">
    <cfRule type="top10" dxfId="4649" priority="22" rank="1"/>
  </conditionalFormatting>
  <conditionalFormatting sqref="E145:J145">
    <cfRule type="top10" dxfId="4648" priority="21" rank="1"/>
  </conditionalFormatting>
  <conditionalFormatting sqref="E147:J147">
    <cfRule type="top10" dxfId="4647" priority="20" rank="1"/>
  </conditionalFormatting>
  <conditionalFormatting sqref="E149:J149">
    <cfRule type="top10" dxfId="4646" priority="19" rank="1"/>
  </conditionalFormatting>
  <conditionalFormatting sqref="E151:J151">
    <cfRule type="top10" dxfId="4645" priority="18" rank="1"/>
  </conditionalFormatting>
  <conditionalFormatting sqref="E153:J153">
    <cfRule type="top10" dxfId="4644" priority="17" rank="1"/>
  </conditionalFormatting>
  <conditionalFormatting sqref="E155:J155">
    <cfRule type="top10" dxfId="4643" priority="16" rank="1"/>
  </conditionalFormatting>
  <conditionalFormatting sqref="E157:J157">
    <cfRule type="top10" dxfId="4642" priority="15" rank="1"/>
  </conditionalFormatting>
  <conditionalFormatting sqref="E159:J159">
    <cfRule type="top10" dxfId="4641" priority="14" rank="1"/>
  </conditionalFormatting>
  <conditionalFormatting sqref="E161:J161">
    <cfRule type="top10" dxfId="4640" priority="13" rank="1"/>
  </conditionalFormatting>
  <conditionalFormatting sqref="E163:J163">
    <cfRule type="top10" dxfId="4639" priority="12" rank="1"/>
  </conditionalFormatting>
  <conditionalFormatting sqref="E165:J165">
    <cfRule type="top10" dxfId="4638" priority="11" rank="1"/>
  </conditionalFormatting>
  <conditionalFormatting sqref="E167:J167">
    <cfRule type="top10" dxfId="4637" priority="10" rank="1"/>
  </conditionalFormatting>
  <conditionalFormatting sqref="E169:J169">
    <cfRule type="top10" dxfId="4636" priority="9" rank="1"/>
  </conditionalFormatting>
  <conditionalFormatting sqref="E171:J171">
    <cfRule type="top10" dxfId="4635" priority="8" rank="1"/>
  </conditionalFormatting>
  <conditionalFormatting sqref="E173:J173">
    <cfRule type="top10" dxfId="4634" priority="7" rank="1"/>
  </conditionalFormatting>
  <conditionalFormatting sqref="E175:J175">
    <cfRule type="top10" dxfId="4633" priority="6" rank="1"/>
  </conditionalFormatting>
  <conditionalFormatting sqref="E177:J177">
    <cfRule type="top10" dxfId="4632" priority="5" rank="1"/>
  </conditionalFormatting>
  <conditionalFormatting sqref="E179:J179">
    <cfRule type="top10" dxfId="4631" priority="4" rank="1"/>
  </conditionalFormatting>
  <conditionalFormatting sqref="E181:J181">
    <cfRule type="top10" dxfId="4630" priority="3" rank="1"/>
  </conditionalFormatting>
  <conditionalFormatting sqref="E183:J183">
    <cfRule type="top10" dxfId="4629" priority="2" rank="1"/>
  </conditionalFormatting>
  <conditionalFormatting sqref="E185:J185">
    <cfRule type="top10" dxfId="462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246</v>
      </c>
    </row>
    <row r="3" spans="1:15" ht="15" customHeight="1">
      <c r="B3" s="3" t="s">
        <v>36</v>
      </c>
    </row>
    <row r="4" spans="1:15" ht="15" customHeight="1">
      <c r="B4" s="3" t="s">
        <v>17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161</v>
      </c>
      <c r="F7" s="13" t="s">
        <v>162</v>
      </c>
      <c r="G7" s="13" t="s">
        <v>163</v>
      </c>
      <c r="H7" s="13" t="s">
        <v>164</v>
      </c>
      <c r="I7" s="13" t="s">
        <v>165</v>
      </c>
      <c r="J7" s="13" t="s">
        <v>166</v>
      </c>
      <c r="K7" s="13" t="s">
        <v>167</v>
      </c>
      <c r="L7" s="13" t="s">
        <v>168</v>
      </c>
      <c r="M7" s="13" t="s">
        <v>169</v>
      </c>
      <c r="N7" s="13" t="s">
        <v>170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17565</v>
      </c>
      <c r="F8" s="16">
        <v>11180</v>
      </c>
      <c r="G8" s="16">
        <v>3542</v>
      </c>
      <c r="H8" s="16">
        <v>11365</v>
      </c>
      <c r="I8" s="16">
        <v>10509</v>
      </c>
      <c r="J8" s="16">
        <v>12402</v>
      </c>
      <c r="K8" s="16">
        <v>2609</v>
      </c>
      <c r="L8" s="16">
        <v>5860</v>
      </c>
      <c r="M8" s="16">
        <v>6127</v>
      </c>
      <c r="N8" s="16">
        <v>1491</v>
      </c>
      <c r="O8" s="16">
        <v>1338</v>
      </c>
    </row>
    <row r="9" spans="1:15" ht="15.95" customHeight="1">
      <c r="B9" s="92"/>
      <c r="C9" s="93"/>
      <c r="D9" s="17">
        <v>1</v>
      </c>
      <c r="E9" s="32">
        <v>0.71237376809830877</v>
      </c>
      <c r="F9" s="33">
        <v>0.45342093523137444</v>
      </c>
      <c r="G9" s="33">
        <v>0.1436508902137324</v>
      </c>
      <c r="H9" s="33">
        <v>0.46092387557285963</v>
      </c>
      <c r="I9" s="33">
        <v>0.42620756783063635</v>
      </c>
      <c r="J9" s="33">
        <v>0.50298089791945488</v>
      </c>
      <c r="K9" s="33">
        <v>0.10581173703208013</v>
      </c>
      <c r="L9" s="33">
        <v>0.23766070487082774</v>
      </c>
      <c r="M9" s="33">
        <v>0.24848927282313338</v>
      </c>
      <c r="N9" s="33">
        <v>6.0469643508942697E-2</v>
      </c>
      <c r="O9" s="33">
        <v>5.4264509064363059E-2</v>
      </c>
    </row>
    <row r="10" spans="1:15" ht="15.95" customHeight="1">
      <c r="B10" s="95" t="s">
        <v>248</v>
      </c>
      <c r="C10" s="94" t="s">
        <v>234</v>
      </c>
      <c r="D10" s="34">
        <v>5320</v>
      </c>
      <c r="E10" s="35">
        <v>3986</v>
      </c>
      <c r="F10" s="36">
        <v>2464</v>
      </c>
      <c r="G10" s="36">
        <v>733</v>
      </c>
      <c r="H10" s="36">
        <v>2652</v>
      </c>
      <c r="I10" s="36">
        <v>2464</v>
      </c>
      <c r="J10" s="36">
        <v>2793</v>
      </c>
      <c r="K10" s="36">
        <v>565</v>
      </c>
      <c r="L10" s="36">
        <v>1311</v>
      </c>
      <c r="M10" s="36">
        <v>1357</v>
      </c>
      <c r="N10" s="36">
        <v>302</v>
      </c>
      <c r="O10" s="36">
        <v>157</v>
      </c>
    </row>
    <row r="11" spans="1:15" ht="15.95" customHeight="1">
      <c r="B11" s="96"/>
      <c r="C11" s="89"/>
      <c r="D11" s="17">
        <v>1</v>
      </c>
      <c r="E11" s="18">
        <v>0.74924812030075183</v>
      </c>
      <c r="F11" s="19">
        <v>0.4631578947368421</v>
      </c>
      <c r="G11" s="19">
        <v>0.13778195488721803</v>
      </c>
      <c r="H11" s="19">
        <v>0.49849624060150377</v>
      </c>
      <c r="I11" s="19">
        <v>0.4631578947368421</v>
      </c>
      <c r="J11" s="19">
        <v>0.52500000000000002</v>
      </c>
      <c r="K11" s="19">
        <v>0.10620300751879699</v>
      </c>
      <c r="L11" s="19">
        <v>0.24642857142857144</v>
      </c>
      <c r="M11" s="19">
        <v>0.25507518796992479</v>
      </c>
      <c r="N11" s="19">
        <v>5.6766917293233084E-2</v>
      </c>
      <c r="O11" s="19">
        <v>2.9511278195488721E-2</v>
      </c>
    </row>
    <row r="12" spans="1:15" ht="15.95" customHeight="1">
      <c r="B12" s="96"/>
      <c r="C12" s="88" t="s">
        <v>235</v>
      </c>
      <c r="D12" s="20">
        <v>12445</v>
      </c>
      <c r="E12" s="21">
        <v>9178</v>
      </c>
      <c r="F12" s="22">
        <v>6078</v>
      </c>
      <c r="G12" s="22">
        <v>2004</v>
      </c>
      <c r="H12" s="22">
        <v>5846</v>
      </c>
      <c r="I12" s="22">
        <v>5587</v>
      </c>
      <c r="J12" s="22">
        <v>6609</v>
      </c>
      <c r="K12" s="22">
        <v>1434</v>
      </c>
      <c r="L12" s="22">
        <v>3219</v>
      </c>
      <c r="M12" s="22">
        <v>3351</v>
      </c>
      <c r="N12" s="22">
        <v>674</v>
      </c>
      <c r="O12" s="22">
        <v>401</v>
      </c>
    </row>
    <row r="13" spans="1:15" ht="15.95" customHeight="1">
      <c r="B13" s="96"/>
      <c r="C13" s="89"/>
      <c r="D13" s="23">
        <v>1</v>
      </c>
      <c r="E13" s="18">
        <v>0.73748493370831658</v>
      </c>
      <c r="F13" s="19">
        <v>0.48838891120932099</v>
      </c>
      <c r="G13" s="19">
        <v>0.16102852551225391</v>
      </c>
      <c r="H13" s="19">
        <v>0.46974688629971878</v>
      </c>
      <c r="I13" s="19">
        <v>0.44893531538770592</v>
      </c>
      <c r="J13" s="19">
        <v>0.53105664925672957</v>
      </c>
      <c r="K13" s="19">
        <v>0.11522699879469667</v>
      </c>
      <c r="L13" s="19">
        <v>0.25865809562073122</v>
      </c>
      <c r="M13" s="19">
        <v>0.26926476496584972</v>
      </c>
      <c r="N13" s="19">
        <v>5.4158296504620326E-2</v>
      </c>
      <c r="O13" s="19">
        <v>3.2221775813579753E-2</v>
      </c>
    </row>
    <row r="14" spans="1:15" ht="15.95" customHeight="1">
      <c r="B14" s="96"/>
      <c r="C14" s="88" t="s">
        <v>236</v>
      </c>
      <c r="D14" s="20">
        <v>184</v>
      </c>
      <c r="E14" s="21">
        <v>123</v>
      </c>
      <c r="F14" s="22">
        <v>95</v>
      </c>
      <c r="G14" s="22">
        <v>30</v>
      </c>
      <c r="H14" s="22">
        <v>76</v>
      </c>
      <c r="I14" s="22">
        <v>68</v>
      </c>
      <c r="J14" s="22">
        <v>91</v>
      </c>
      <c r="K14" s="22">
        <v>21</v>
      </c>
      <c r="L14" s="22">
        <v>48</v>
      </c>
      <c r="M14" s="22">
        <v>50</v>
      </c>
      <c r="N14" s="22">
        <v>15</v>
      </c>
      <c r="O14" s="22">
        <v>10</v>
      </c>
    </row>
    <row r="15" spans="1:15" ht="15.95" customHeight="1">
      <c r="B15" s="96"/>
      <c r="C15" s="89"/>
      <c r="D15" s="23">
        <v>1</v>
      </c>
      <c r="E15" s="18">
        <v>0.66847826086956519</v>
      </c>
      <c r="F15" s="19">
        <v>0.51630434782608692</v>
      </c>
      <c r="G15" s="19">
        <v>0.16304347826086957</v>
      </c>
      <c r="H15" s="19">
        <v>0.41304347826086957</v>
      </c>
      <c r="I15" s="19">
        <v>0.36956521739130432</v>
      </c>
      <c r="J15" s="19">
        <v>0.49456521739130432</v>
      </c>
      <c r="K15" s="19">
        <v>0.11413043478260869</v>
      </c>
      <c r="L15" s="19">
        <v>0.2608695652173913</v>
      </c>
      <c r="M15" s="19">
        <v>0.27173913043478259</v>
      </c>
      <c r="N15" s="19">
        <v>8.1521739130434784E-2</v>
      </c>
      <c r="O15" s="19">
        <v>5.434782608695652E-2</v>
      </c>
    </row>
    <row r="16" spans="1:15" ht="15.95" customHeight="1">
      <c r="B16" s="96"/>
      <c r="C16" s="88" t="s">
        <v>237</v>
      </c>
      <c r="D16" s="20">
        <v>44</v>
      </c>
      <c r="E16" s="21">
        <v>18</v>
      </c>
      <c r="F16" s="22">
        <v>19</v>
      </c>
      <c r="G16" s="22">
        <v>2</v>
      </c>
      <c r="H16" s="22">
        <v>12</v>
      </c>
      <c r="I16" s="22">
        <v>11</v>
      </c>
      <c r="J16" s="22">
        <v>9</v>
      </c>
      <c r="K16" s="22">
        <v>4</v>
      </c>
      <c r="L16" s="22">
        <v>3</v>
      </c>
      <c r="M16" s="22">
        <v>5</v>
      </c>
      <c r="N16" s="22">
        <v>10</v>
      </c>
      <c r="O16" s="22">
        <v>4</v>
      </c>
    </row>
    <row r="17" spans="1:15" ht="15.95" customHeight="1">
      <c r="B17" s="96"/>
      <c r="C17" s="89"/>
      <c r="D17" s="23">
        <v>1</v>
      </c>
      <c r="E17" s="18">
        <v>0.40909090909090912</v>
      </c>
      <c r="F17" s="19">
        <v>0.43181818181818182</v>
      </c>
      <c r="G17" s="19">
        <v>4.5454545454545456E-2</v>
      </c>
      <c r="H17" s="19">
        <v>0.27272727272727271</v>
      </c>
      <c r="I17" s="19">
        <v>0.25</v>
      </c>
      <c r="J17" s="19">
        <v>0.20454545454545456</v>
      </c>
      <c r="K17" s="19">
        <v>9.0909090909090912E-2</v>
      </c>
      <c r="L17" s="19">
        <v>6.8181818181818177E-2</v>
      </c>
      <c r="M17" s="19">
        <v>0.11363636363636363</v>
      </c>
      <c r="N17" s="19">
        <v>0.22727272727272727</v>
      </c>
      <c r="O17" s="19">
        <v>9.0909090909090912E-2</v>
      </c>
    </row>
    <row r="18" spans="1:15" ht="15.95" customHeight="1">
      <c r="B18" s="96"/>
      <c r="C18" s="88" t="s">
        <v>238</v>
      </c>
      <c r="D18" s="20">
        <v>435</v>
      </c>
      <c r="E18" s="21">
        <v>299</v>
      </c>
      <c r="F18" s="22">
        <v>177</v>
      </c>
      <c r="G18" s="22">
        <v>56</v>
      </c>
      <c r="H18" s="22">
        <v>231</v>
      </c>
      <c r="I18" s="22">
        <v>199</v>
      </c>
      <c r="J18" s="22">
        <v>225</v>
      </c>
      <c r="K18" s="22">
        <v>51</v>
      </c>
      <c r="L18" s="22">
        <v>107</v>
      </c>
      <c r="M18" s="22">
        <v>91</v>
      </c>
      <c r="N18" s="22">
        <v>37</v>
      </c>
      <c r="O18" s="22">
        <v>14</v>
      </c>
    </row>
    <row r="19" spans="1:15" ht="15.95" customHeight="1">
      <c r="B19" s="96"/>
      <c r="C19" s="89"/>
      <c r="D19" s="23">
        <v>1</v>
      </c>
      <c r="E19" s="18">
        <v>0.68735632183908046</v>
      </c>
      <c r="F19" s="19">
        <v>0.40689655172413791</v>
      </c>
      <c r="G19" s="19">
        <v>0.12873563218390804</v>
      </c>
      <c r="H19" s="19">
        <v>0.53103448275862064</v>
      </c>
      <c r="I19" s="19">
        <v>0.4574712643678161</v>
      </c>
      <c r="J19" s="19">
        <v>0.51724137931034486</v>
      </c>
      <c r="K19" s="19">
        <v>0.11724137931034483</v>
      </c>
      <c r="L19" s="19">
        <v>0.24597701149425288</v>
      </c>
      <c r="M19" s="19">
        <v>0.20919540229885059</v>
      </c>
      <c r="N19" s="19">
        <v>8.5057471264367815E-2</v>
      </c>
      <c r="O19" s="19">
        <v>3.2183908045977011E-2</v>
      </c>
    </row>
    <row r="20" spans="1:15" ht="15.95" customHeight="1">
      <c r="B20" s="96"/>
      <c r="C20" s="88" t="s">
        <v>239</v>
      </c>
      <c r="D20" s="20">
        <v>1165</v>
      </c>
      <c r="E20" s="21">
        <v>856</v>
      </c>
      <c r="F20" s="22">
        <v>541</v>
      </c>
      <c r="G20" s="22">
        <v>146</v>
      </c>
      <c r="H20" s="22">
        <v>544</v>
      </c>
      <c r="I20" s="22">
        <v>476</v>
      </c>
      <c r="J20" s="22">
        <v>615</v>
      </c>
      <c r="K20" s="22">
        <v>124</v>
      </c>
      <c r="L20" s="22">
        <v>284</v>
      </c>
      <c r="M20" s="22">
        <v>290</v>
      </c>
      <c r="N20" s="22">
        <v>70</v>
      </c>
      <c r="O20" s="22">
        <v>37</v>
      </c>
    </row>
    <row r="21" spans="1:15" ht="15.95" customHeight="1">
      <c r="B21" s="96"/>
      <c r="C21" s="89"/>
      <c r="D21" s="23">
        <v>1</v>
      </c>
      <c r="E21" s="18">
        <v>0.73476394849785409</v>
      </c>
      <c r="F21" s="19">
        <v>0.46437768240343347</v>
      </c>
      <c r="G21" s="19">
        <v>0.12532188841201716</v>
      </c>
      <c r="H21" s="19">
        <v>0.46695278969957082</v>
      </c>
      <c r="I21" s="19">
        <v>0.40858369098712444</v>
      </c>
      <c r="J21" s="19">
        <v>0.52789699570815452</v>
      </c>
      <c r="K21" s="19">
        <v>0.10643776824034334</v>
      </c>
      <c r="L21" s="19">
        <v>0.24377682403433476</v>
      </c>
      <c r="M21" s="19">
        <v>0.24892703862660945</v>
      </c>
      <c r="N21" s="19">
        <v>6.0085836909871244E-2</v>
      </c>
      <c r="O21" s="19">
        <v>3.1759656652360517E-2</v>
      </c>
    </row>
    <row r="22" spans="1:15" ht="15.95" customHeight="1">
      <c r="B22" s="102"/>
      <c r="C22" s="88" t="s">
        <v>84</v>
      </c>
      <c r="D22" s="20">
        <v>114</v>
      </c>
      <c r="E22" s="21">
        <v>74</v>
      </c>
      <c r="F22" s="22">
        <v>46</v>
      </c>
      <c r="G22" s="22">
        <v>20</v>
      </c>
      <c r="H22" s="22">
        <v>49</v>
      </c>
      <c r="I22" s="22">
        <v>44</v>
      </c>
      <c r="J22" s="22">
        <v>46</v>
      </c>
      <c r="K22" s="22">
        <v>12</v>
      </c>
      <c r="L22" s="22">
        <v>19</v>
      </c>
      <c r="M22" s="22">
        <v>29</v>
      </c>
      <c r="N22" s="22">
        <v>13</v>
      </c>
      <c r="O22" s="22">
        <v>7</v>
      </c>
    </row>
    <row r="23" spans="1:15" ht="15.95" customHeight="1">
      <c r="B23" s="102"/>
      <c r="C23" s="89"/>
      <c r="D23" s="23">
        <v>1</v>
      </c>
      <c r="E23" s="18">
        <v>0.64912280701754388</v>
      </c>
      <c r="F23" s="19">
        <v>0.40350877192982454</v>
      </c>
      <c r="G23" s="19">
        <v>0.17543859649122806</v>
      </c>
      <c r="H23" s="19">
        <v>0.42982456140350878</v>
      </c>
      <c r="I23" s="19">
        <v>0.38596491228070173</v>
      </c>
      <c r="J23" s="19">
        <v>0.40350877192982454</v>
      </c>
      <c r="K23" s="19">
        <v>0.10526315789473684</v>
      </c>
      <c r="L23" s="19">
        <v>0.16666666666666666</v>
      </c>
      <c r="M23" s="19">
        <v>0.25438596491228072</v>
      </c>
      <c r="N23" s="19">
        <v>0.11403508771929824</v>
      </c>
      <c r="O23" s="19">
        <v>6.1403508771929821E-2</v>
      </c>
    </row>
    <row r="24" spans="1:15" ht="15.95" customHeight="1">
      <c r="B24" s="102"/>
      <c r="C24" s="88" t="s">
        <v>160</v>
      </c>
      <c r="D24" s="20">
        <v>3246</v>
      </c>
      <c r="E24" s="21">
        <v>2232</v>
      </c>
      <c r="F24" s="22">
        <v>1263</v>
      </c>
      <c r="G24" s="22">
        <v>393</v>
      </c>
      <c r="H24" s="22">
        <v>1504</v>
      </c>
      <c r="I24" s="22">
        <v>1282</v>
      </c>
      <c r="J24" s="22">
        <v>1472</v>
      </c>
      <c r="K24" s="22">
        <v>277</v>
      </c>
      <c r="L24" s="22">
        <v>641</v>
      </c>
      <c r="M24" s="22">
        <v>697</v>
      </c>
      <c r="N24" s="22">
        <v>301</v>
      </c>
      <c r="O24" s="22">
        <v>147</v>
      </c>
    </row>
    <row r="25" spans="1:15" ht="15.95" customHeight="1">
      <c r="B25" s="102"/>
      <c r="C25" s="98"/>
      <c r="D25" s="17">
        <v>1</v>
      </c>
      <c r="E25" s="32">
        <v>0.68761552680221816</v>
      </c>
      <c r="F25" s="33">
        <v>0.38909426987060997</v>
      </c>
      <c r="G25" s="33">
        <v>0.12107208872458411</v>
      </c>
      <c r="H25" s="33">
        <v>0.46333949476278496</v>
      </c>
      <c r="I25" s="33">
        <v>0.39494762784966114</v>
      </c>
      <c r="J25" s="33">
        <v>0.45348120764017252</v>
      </c>
      <c r="K25" s="33">
        <v>8.5335797905113989E-2</v>
      </c>
      <c r="L25" s="33">
        <v>0.19747381392483057</v>
      </c>
      <c r="M25" s="33">
        <v>0.21472581638940233</v>
      </c>
      <c r="N25" s="33">
        <v>9.272951324707332E-2</v>
      </c>
      <c r="O25" s="33">
        <v>4.5286506469500921E-2</v>
      </c>
    </row>
    <row r="26" spans="1:15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O9">
    <cfRule type="top10" dxfId="4627" priority="90" rank="1"/>
  </conditionalFormatting>
  <conditionalFormatting sqref="E11:O11">
    <cfRule type="top10" dxfId="4626" priority="89" rank="1"/>
  </conditionalFormatting>
  <conditionalFormatting sqref="E13:O13">
    <cfRule type="top10" dxfId="4625" priority="88" rank="1"/>
  </conditionalFormatting>
  <conditionalFormatting sqref="E15:O15">
    <cfRule type="top10" dxfId="4624" priority="87" rank="1"/>
  </conditionalFormatting>
  <conditionalFormatting sqref="E17:O17">
    <cfRule type="top10" dxfId="4623" priority="86" rank="1"/>
  </conditionalFormatting>
  <conditionalFormatting sqref="E19:O19">
    <cfRule type="top10" dxfId="4622" priority="85" rank="1"/>
  </conditionalFormatting>
  <conditionalFormatting sqref="E21:O21">
    <cfRule type="top10" dxfId="4621" priority="84" rank="1"/>
  </conditionalFormatting>
  <conditionalFormatting sqref="E23:O23">
    <cfRule type="top10" dxfId="4620" priority="83" rank="1"/>
  </conditionalFormatting>
  <conditionalFormatting sqref="E25:O25">
    <cfRule type="top10" dxfId="4619" priority="82" rank="1"/>
  </conditionalFormatting>
  <conditionalFormatting sqref="E27:O27">
    <cfRule type="top10" dxfId="4618" priority="80" rank="1"/>
  </conditionalFormatting>
  <conditionalFormatting sqref="E29:O29">
    <cfRule type="top10" dxfId="4617" priority="79" rank="1"/>
  </conditionalFormatting>
  <conditionalFormatting sqref="E31:O31">
    <cfRule type="top10" dxfId="4616" priority="78" rank="1"/>
  </conditionalFormatting>
  <conditionalFormatting sqref="E33:O33">
    <cfRule type="top10" dxfId="4615" priority="77" rank="1"/>
  </conditionalFormatting>
  <conditionalFormatting sqref="E35:O35">
    <cfRule type="top10" dxfId="4614" priority="76" rank="1"/>
  </conditionalFormatting>
  <conditionalFormatting sqref="E37:O37">
    <cfRule type="top10" dxfId="4613" priority="75" rank="1"/>
  </conditionalFormatting>
  <conditionalFormatting sqref="E39:O39">
    <cfRule type="top10" dxfId="4612" priority="74" rank="1"/>
  </conditionalFormatting>
  <conditionalFormatting sqref="E41:O41">
    <cfRule type="top10" dxfId="4611" priority="73" rank="1"/>
  </conditionalFormatting>
  <conditionalFormatting sqref="E43:O43">
    <cfRule type="top10" dxfId="4610" priority="72" rank="1"/>
  </conditionalFormatting>
  <conditionalFormatting sqref="E45:O45">
    <cfRule type="top10" dxfId="4609" priority="71" rank="1"/>
  </conditionalFormatting>
  <conditionalFormatting sqref="E47:O47">
    <cfRule type="top10" dxfId="4608" priority="70" rank="1"/>
  </conditionalFormatting>
  <conditionalFormatting sqref="E49:O49">
    <cfRule type="top10" dxfId="4607" priority="69" rank="1"/>
  </conditionalFormatting>
  <conditionalFormatting sqref="E51:O51">
    <cfRule type="top10" dxfId="4606" priority="68" rank="1"/>
  </conditionalFormatting>
  <conditionalFormatting sqref="E53:O53">
    <cfRule type="top10" dxfId="4605" priority="67" rank="1"/>
  </conditionalFormatting>
  <conditionalFormatting sqref="E55:O55">
    <cfRule type="top10" dxfId="4604" priority="66" rank="1"/>
  </conditionalFormatting>
  <conditionalFormatting sqref="E57:O57">
    <cfRule type="top10" dxfId="4603" priority="65" rank="1"/>
  </conditionalFormatting>
  <conditionalFormatting sqref="E59:O59">
    <cfRule type="top10" dxfId="4602" priority="64" rank="1"/>
  </conditionalFormatting>
  <conditionalFormatting sqref="E61:O61">
    <cfRule type="top10" dxfId="4601" priority="63" rank="1"/>
  </conditionalFormatting>
  <conditionalFormatting sqref="E63:O63">
    <cfRule type="top10" dxfId="4600" priority="62" rank="1"/>
  </conditionalFormatting>
  <conditionalFormatting sqref="E65:O65">
    <cfRule type="top10" dxfId="4599" priority="61" rank="1"/>
  </conditionalFormatting>
  <conditionalFormatting sqref="E67:O67">
    <cfRule type="top10" dxfId="4598" priority="60" rank="1"/>
  </conditionalFormatting>
  <conditionalFormatting sqref="E69:O69">
    <cfRule type="top10" dxfId="4597" priority="59" rank="1"/>
  </conditionalFormatting>
  <conditionalFormatting sqref="E71:O71">
    <cfRule type="top10" dxfId="4596" priority="58" rank="1"/>
  </conditionalFormatting>
  <conditionalFormatting sqref="E73:O73">
    <cfRule type="top10" dxfId="4595" priority="57" rank="1"/>
  </conditionalFormatting>
  <conditionalFormatting sqref="E75:O75">
    <cfRule type="top10" dxfId="4594" priority="56" rank="1"/>
  </conditionalFormatting>
  <conditionalFormatting sqref="E77:O77">
    <cfRule type="top10" dxfId="4593" priority="55" rank="1"/>
  </conditionalFormatting>
  <conditionalFormatting sqref="E79:O79">
    <cfRule type="top10" dxfId="4592" priority="54" rank="1"/>
  </conditionalFormatting>
  <conditionalFormatting sqref="E81:O81">
    <cfRule type="top10" dxfId="4591" priority="53" rank="1"/>
  </conditionalFormatting>
  <conditionalFormatting sqref="E83:O83">
    <cfRule type="top10" dxfId="4590" priority="52" rank="1"/>
  </conditionalFormatting>
  <conditionalFormatting sqref="E85:O85">
    <cfRule type="top10" dxfId="4589" priority="51" rank="1"/>
  </conditionalFormatting>
  <conditionalFormatting sqref="E87:O87">
    <cfRule type="top10" dxfId="4588" priority="50" rank="1"/>
  </conditionalFormatting>
  <conditionalFormatting sqref="E89:O89">
    <cfRule type="top10" dxfId="4587" priority="49" rank="1"/>
  </conditionalFormatting>
  <conditionalFormatting sqref="E91:O91">
    <cfRule type="top10" dxfId="4586" priority="48" rank="1"/>
  </conditionalFormatting>
  <conditionalFormatting sqref="E93:O93">
    <cfRule type="top10" dxfId="4585" priority="47" rank="1"/>
  </conditionalFormatting>
  <conditionalFormatting sqref="E95:O95">
    <cfRule type="top10" dxfId="4584" priority="46" rank="1"/>
  </conditionalFormatting>
  <conditionalFormatting sqref="E97:O97">
    <cfRule type="top10" dxfId="4583" priority="45" rank="1"/>
  </conditionalFormatting>
  <conditionalFormatting sqref="E99:O99">
    <cfRule type="top10" dxfId="4582" priority="44" rank="1"/>
  </conditionalFormatting>
  <conditionalFormatting sqref="E101:O101">
    <cfRule type="top10" dxfId="4581" priority="43" rank="1"/>
  </conditionalFormatting>
  <conditionalFormatting sqref="E103:O103">
    <cfRule type="top10" dxfId="4580" priority="42" rank="1"/>
  </conditionalFormatting>
  <conditionalFormatting sqref="E105:O105">
    <cfRule type="top10" dxfId="4579" priority="41" rank="1"/>
  </conditionalFormatting>
  <conditionalFormatting sqref="E107:O107">
    <cfRule type="top10" dxfId="4578" priority="40" rank="1"/>
  </conditionalFormatting>
  <conditionalFormatting sqref="E109:O109">
    <cfRule type="top10" dxfId="4577" priority="39" rank="1"/>
  </conditionalFormatting>
  <conditionalFormatting sqref="E111:O111">
    <cfRule type="top10" dxfId="4576" priority="38" rank="1"/>
  </conditionalFormatting>
  <conditionalFormatting sqref="E113:O113">
    <cfRule type="top10" dxfId="4575" priority="37" rank="1"/>
  </conditionalFormatting>
  <conditionalFormatting sqref="E115:O115">
    <cfRule type="top10" dxfId="4574" priority="36" rank="1"/>
  </conditionalFormatting>
  <conditionalFormatting sqref="E117:O117">
    <cfRule type="top10" dxfId="4573" priority="35" rank="1"/>
  </conditionalFormatting>
  <conditionalFormatting sqref="E119:O119">
    <cfRule type="top10" dxfId="4572" priority="34" rank="1"/>
  </conditionalFormatting>
  <conditionalFormatting sqref="E121:O121">
    <cfRule type="top10" dxfId="4571" priority="33" rank="1"/>
  </conditionalFormatting>
  <conditionalFormatting sqref="E123:O123">
    <cfRule type="top10" dxfId="4570" priority="32" rank="1"/>
  </conditionalFormatting>
  <conditionalFormatting sqref="E125:O125">
    <cfRule type="top10" dxfId="4569" priority="31" rank="1"/>
  </conditionalFormatting>
  <conditionalFormatting sqref="E127:O127">
    <cfRule type="top10" dxfId="4568" priority="30" rank="1"/>
  </conditionalFormatting>
  <conditionalFormatting sqref="E129:O129">
    <cfRule type="top10" dxfId="4567" priority="29" rank="1"/>
  </conditionalFormatting>
  <conditionalFormatting sqref="E131:O131">
    <cfRule type="top10" dxfId="4566" priority="28" rank="1"/>
  </conditionalFormatting>
  <conditionalFormatting sqref="E133:O133">
    <cfRule type="top10" dxfId="4565" priority="27" rank="1"/>
  </conditionalFormatting>
  <conditionalFormatting sqref="E135:O135">
    <cfRule type="top10" dxfId="4564" priority="26" rank="1"/>
  </conditionalFormatting>
  <conditionalFormatting sqref="E137:O137">
    <cfRule type="top10" dxfId="4563" priority="25" rank="1"/>
  </conditionalFormatting>
  <conditionalFormatting sqref="E139:O139">
    <cfRule type="top10" dxfId="4562" priority="24" rank="1"/>
  </conditionalFormatting>
  <conditionalFormatting sqref="E141:O141">
    <cfRule type="top10" dxfId="4561" priority="23" rank="1"/>
  </conditionalFormatting>
  <conditionalFormatting sqref="E143:O143">
    <cfRule type="top10" dxfId="4560" priority="22" rank="1"/>
  </conditionalFormatting>
  <conditionalFormatting sqref="E145:O145">
    <cfRule type="top10" dxfId="4559" priority="21" rank="1"/>
  </conditionalFormatting>
  <conditionalFormatting sqref="E147:O147">
    <cfRule type="top10" dxfId="4558" priority="20" rank="1"/>
  </conditionalFormatting>
  <conditionalFormatting sqref="E149:O149">
    <cfRule type="top10" dxfId="4557" priority="19" rank="1"/>
  </conditionalFormatting>
  <conditionalFormatting sqref="E151:O151">
    <cfRule type="top10" dxfId="4556" priority="18" rank="1"/>
  </conditionalFormatting>
  <conditionalFormatting sqref="E153:O153">
    <cfRule type="top10" dxfId="4555" priority="17" rank="1"/>
  </conditionalFormatting>
  <conditionalFormatting sqref="E155:O155">
    <cfRule type="top10" dxfId="4554" priority="16" rank="1"/>
  </conditionalFormatting>
  <conditionalFormatting sqref="E157:O157">
    <cfRule type="top10" dxfId="4553" priority="15" rank="1"/>
  </conditionalFormatting>
  <conditionalFormatting sqref="E159:O159">
    <cfRule type="top10" dxfId="4552" priority="14" rank="1"/>
  </conditionalFormatting>
  <conditionalFormatting sqref="E161:O161">
    <cfRule type="top10" dxfId="4551" priority="13" rank="1"/>
  </conditionalFormatting>
  <conditionalFormatting sqref="E163:O163">
    <cfRule type="top10" dxfId="4550" priority="12" rank="1"/>
  </conditionalFormatting>
  <conditionalFormatting sqref="E165:O165">
    <cfRule type="top10" dxfId="4549" priority="11" rank="1"/>
  </conditionalFormatting>
  <conditionalFormatting sqref="E167:O167">
    <cfRule type="top10" dxfId="4548" priority="10" rank="1"/>
  </conditionalFormatting>
  <conditionalFormatting sqref="E169:O169">
    <cfRule type="top10" dxfId="4547" priority="9" rank="1"/>
  </conditionalFormatting>
  <conditionalFormatting sqref="E171:O171">
    <cfRule type="top10" dxfId="4546" priority="8" rank="1"/>
  </conditionalFormatting>
  <conditionalFormatting sqref="E173:O173">
    <cfRule type="top10" dxfId="4545" priority="7" rank="1"/>
  </conditionalFormatting>
  <conditionalFormatting sqref="E175:O175">
    <cfRule type="top10" dxfId="4544" priority="6" rank="1"/>
  </conditionalFormatting>
  <conditionalFormatting sqref="E177:O177">
    <cfRule type="top10" dxfId="4543" priority="5" rank="1"/>
  </conditionalFormatting>
  <conditionalFormatting sqref="E179:O179">
    <cfRule type="top10" dxfId="4542" priority="4" rank="1"/>
  </conditionalFormatting>
  <conditionalFormatting sqref="E181:O181">
    <cfRule type="top10" dxfId="4541" priority="3" rank="1"/>
  </conditionalFormatting>
  <conditionalFormatting sqref="E183:O183">
    <cfRule type="top10" dxfId="4540" priority="2" rank="1"/>
  </conditionalFormatting>
  <conditionalFormatting sqref="E185:O185">
    <cfRule type="top10" dxfId="453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3</v>
      </c>
      <c r="C10" s="94" t="s">
        <v>102</v>
      </c>
      <c r="D10" s="34">
        <v>828</v>
      </c>
      <c r="E10" s="35">
        <v>296</v>
      </c>
      <c r="F10" s="36">
        <v>411</v>
      </c>
      <c r="G10" s="36">
        <v>119</v>
      </c>
      <c r="H10" s="36">
        <v>182</v>
      </c>
      <c r="I10" s="36">
        <v>130</v>
      </c>
      <c r="J10" s="36">
        <v>47</v>
      </c>
      <c r="K10" s="36">
        <v>78</v>
      </c>
      <c r="L10" s="36">
        <v>11</v>
      </c>
      <c r="M10" s="36">
        <v>109</v>
      </c>
    </row>
    <row r="11" spans="1:13" ht="15.95" customHeight="1">
      <c r="B11" s="96"/>
      <c r="C11" s="89"/>
      <c r="D11" s="17">
        <v>1</v>
      </c>
      <c r="E11" s="18">
        <v>0.35748792270531399</v>
      </c>
      <c r="F11" s="19">
        <v>0.49637681159420288</v>
      </c>
      <c r="G11" s="19">
        <v>0.14371980676328502</v>
      </c>
      <c r="H11" s="19">
        <v>0.21980676328502416</v>
      </c>
      <c r="I11" s="19">
        <v>0.1570048309178744</v>
      </c>
      <c r="J11" s="19">
        <v>5.6763285024154592E-2</v>
      </c>
      <c r="K11" s="19">
        <v>9.420289855072464E-2</v>
      </c>
      <c r="L11" s="19">
        <v>1.3285024154589372E-2</v>
      </c>
      <c r="M11" s="19">
        <v>0.13164251207729469</v>
      </c>
    </row>
    <row r="12" spans="1:13" ht="15.95" customHeight="1">
      <c r="B12" s="96"/>
      <c r="C12" s="88" t="s">
        <v>103</v>
      </c>
      <c r="D12" s="20">
        <v>1622</v>
      </c>
      <c r="E12" s="21">
        <v>617</v>
      </c>
      <c r="F12" s="22">
        <v>851</v>
      </c>
      <c r="G12" s="22">
        <v>246</v>
      </c>
      <c r="H12" s="22">
        <v>381</v>
      </c>
      <c r="I12" s="22">
        <v>231</v>
      </c>
      <c r="J12" s="22">
        <v>91</v>
      </c>
      <c r="K12" s="22">
        <v>158</v>
      </c>
      <c r="L12" s="22">
        <v>12</v>
      </c>
      <c r="M12" s="22">
        <v>155</v>
      </c>
    </row>
    <row r="13" spans="1:13" ht="15.95" customHeight="1">
      <c r="B13" s="96"/>
      <c r="C13" s="89"/>
      <c r="D13" s="23">
        <v>1</v>
      </c>
      <c r="E13" s="18">
        <v>0.38039457459926018</v>
      </c>
      <c r="F13" s="19">
        <v>0.52466091245376079</v>
      </c>
      <c r="G13" s="19">
        <v>0.15166461159062886</v>
      </c>
      <c r="H13" s="19">
        <v>0.23489519112207152</v>
      </c>
      <c r="I13" s="19">
        <v>0.14241676942046855</v>
      </c>
      <c r="J13" s="19">
        <v>5.6103575832305796E-2</v>
      </c>
      <c r="K13" s="19">
        <v>9.7410604192355116E-2</v>
      </c>
      <c r="L13" s="19">
        <v>7.3982737361282368E-3</v>
      </c>
      <c r="M13" s="19">
        <v>9.556103575832306E-2</v>
      </c>
    </row>
    <row r="14" spans="1:13" ht="15.95" customHeight="1">
      <c r="B14" s="96"/>
      <c r="C14" s="88" t="s">
        <v>92</v>
      </c>
      <c r="D14" s="20">
        <v>1061</v>
      </c>
      <c r="E14" s="21">
        <v>405</v>
      </c>
      <c r="F14" s="22">
        <v>534</v>
      </c>
      <c r="G14" s="22">
        <v>158</v>
      </c>
      <c r="H14" s="22">
        <v>245</v>
      </c>
      <c r="I14" s="22">
        <v>114</v>
      </c>
      <c r="J14" s="22">
        <v>58</v>
      </c>
      <c r="K14" s="22">
        <v>89</v>
      </c>
      <c r="L14" s="22">
        <v>18</v>
      </c>
      <c r="M14" s="22">
        <v>132</v>
      </c>
    </row>
    <row r="15" spans="1:13" ht="15.95" customHeight="1">
      <c r="B15" s="96"/>
      <c r="C15" s="89"/>
      <c r="D15" s="23">
        <v>1</v>
      </c>
      <c r="E15" s="18">
        <v>0.38171536286522151</v>
      </c>
      <c r="F15" s="19">
        <v>0.50329877474081053</v>
      </c>
      <c r="G15" s="19">
        <v>0.14891611687087652</v>
      </c>
      <c r="H15" s="19">
        <v>0.23091423185673893</v>
      </c>
      <c r="I15" s="19">
        <v>0.10744580584354382</v>
      </c>
      <c r="J15" s="19">
        <v>5.4665409990574933E-2</v>
      </c>
      <c r="K15" s="19">
        <v>8.3883129123468431E-2</v>
      </c>
      <c r="L15" s="19">
        <v>1.6965127238454288E-2</v>
      </c>
      <c r="M15" s="19">
        <v>0.12441093308199812</v>
      </c>
    </row>
    <row r="16" spans="1:13" ht="15.95" customHeight="1">
      <c r="B16" s="96"/>
      <c r="C16" s="88" t="s">
        <v>104</v>
      </c>
      <c r="D16" s="20">
        <v>1336</v>
      </c>
      <c r="E16" s="21">
        <v>490</v>
      </c>
      <c r="F16" s="22">
        <v>747</v>
      </c>
      <c r="G16" s="22">
        <v>199</v>
      </c>
      <c r="H16" s="22">
        <v>270</v>
      </c>
      <c r="I16" s="22">
        <v>166</v>
      </c>
      <c r="J16" s="22">
        <v>93</v>
      </c>
      <c r="K16" s="22">
        <v>151</v>
      </c>
      <c r="L16" s="22">
        <v>16</v>
      </c>
      <c r="M16" s="22">
        <v>126</v>
      </c>
    </row>
    <row r="17" spans="1:13" ht="15.95" customHeight="1">
      <c r="B17" s="96"/>
      <c r="C17" s="89"/>
      <c r="D17" s="23">
        <v>1</v>
      </c>
      <c r="E17" s="18">
        <v>0.36676646706586824</v>
      </c>
      <c r="F17" s="19">
        <v>0.55913173652694614</v>
      </c>
      <c r="G17" s="19">
        <v>0.14895209580838323</v>
      </c>
      <c r="H17" s="19">
        <v>0.20209580838323354</v>
      </c>
      <c r="I17" s="19">
        <v>0.12425149700598802</v>
      </c>
      <c r="J17" s="19">
        <v>6.9610778443113766E-2</v>
      </c>
      <c r="K17" s="19">
        <v>0.11302395209580839</v>
      </c>
      <c r="L17" s="19">
        <v>1.1976047904191617E-2</v>
      </c>
      <c r="M17" s="19">
        <v>9.4311377245508976E-2</v>
      </c>
    </row>
    <row r="18" spans="1:13" ht="15.95" customHeight="1">
      <c r="B18" s="96"/>
      <c r="C18" s="88" t="s">
        <v>105</v>
      </c>
      <c r="D18" s="20">
        <v>1539</v>
      </c>
      <c r="E18" s="21">
        <v>577</v>
      </c>
      <c r="F18" s="22">
        <v>852</v>
      </c>
      <c r="G18" s="22">
        <v>245</v>
      </c>
      <c r="H18" s="22">
        <v>321</v>
      </c>
      <c r="I18" s="22">
        <v>187</v>
      </c>
      <c r="J18" s="22">
        <v>130</v>
      </c>
      <c r="K18" s="22">
        <v>164</v>
      </c>
      <c r="L18" s="22">
        <v>30</v>
      </c>
      <c r="M18" s="22">
        <v>114</v>
      </c>
    </row>
    <row r="19" spans="1:13" ht="15.95" customHeight="1">
      <c r="B19" s="96"/>
      <c r="C19" s="89"/>
      <c r="D19" s="23">
        <v>1</v>
      </c>
      <c r="E19" s="18">
        <v>0.37491877842755034</v>
      </c>
      <c r="F19" s="19">
        <v>0.5536062378167641</v>
      </c>
      <c r="G19" s="19">
        <v>0.15919428200129954</v>
      </c>
      <c r="H19" s="19">
        <v>0.20857699805068225</v>
      </c>
      <c r="I19" s="19">
        <v>0.12150747238466536</v>
      </c>
      <c r="J19" s="19">
        <v>8.4470435347628325E-2</v>
      </c>
      <c r="K19" s="19">
        <v>0.10656270305393112</v>
      </c>
      <c r="L19" s="19">
        <v>1.9493177387914229E-2</v>
      </c>
      <c r="M19" s="19">
        <v>7.407407407407407E-2</v>
      </c>
    </row>
    <row r="20" spans="1:13" ht="15.95" customHeight="1">
      <c r="B20" s="96"/>
      <c r="C20" s="88" t="s">
        <v>106</v>
      </c>
      <c r="D20" s="20">
        <v>10285</v>
      </c>
      <c r="E20" s="21">
        <v>3268</v>
      </c>
      <c r="F20" s="22">
        <v>4605</v>
      </c>
      <c r="G20" s="22">
        <v>850</v>
      </c>
      <c r="H20" s="22">
        <v>1896</v>
      </c>
      <c r="I20" s="22">
        <v>849</v>
      </c>
      <c r="J20" s="22">
        <v>543</v>
      </c>
      <c r="K20" s="22">
        <v>984</v>
      </c>
      <c r="L20" s="22">
        <v>767</v>
      </c>
      <c r="M20" s="22">
        <v>1583</v>
      </c>
    </row>
    <row r="21" spans="1:13" ht="15.95" customHeight="1">
      <c r="B21" s="96"/>
      <c r="C21" s="98"/>
      <c r="D21" s="17">
        <v>1</v>
      </c>
      <c r="E21" s="32">
        <v>0.31774428779776376</v>
      </c>
      <c r="F21" s="33">
        <v>0.44773942634905201</v>
      </c>
      <c r="G21" s="33">
        <v>8.2644628099173556E-2</v>
      </c>
      <c r="H21" s="33">
        <v>0.18434613514827419</v>
      </c>
      <c r="I21" s="33">
        <v>8.2547399124939233E-2</v>
      </c>
      <c r="J21" s="33">
        <v>5.279533300923675E-2</v>
      </c>
      <c r="K21" s="33">
        <v>9.5673310646572682E-2</v>
      </c>
      <c r="L21" s="33">
        <v>7.4574623237724846E-2</v>
      </c>
      <c r="M21" s="33">
        <v>0.15391346621293145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941" priority="90" rank="1"/>
  </conditionalFormatting>
  <conditionalFormatting sqref="E11:M11">
    <cfRule type="top10" dxfId="6940" priority="89" rank="1"/>
  </conditionalFormatting>
  <conditionalFormatting sqref="E13:M13">
    <cfRule type="top10" dxfId="6939" priority="88" rank="1"/>
  </conditionalFormatting>
  <conditionalFormatting sqref="E15:M15">
    <cfRule type="top10" dxfId="6938" priority="87" rank="1"/>
  </conditionalFormatting>
  <conditionalFormatting sqref="E17:M17">
    <cfRule type="top10" dxfId="6937" priority="86" rank="1"/>
  </conditionalFormatting>
  <conditionalFormatting sqref="E19:M19">
    <cfRule type="top10" dxfId="6936" priority="85" rank="1"/>
  </conditionalFormatting>
  <conditionalFormatting sqref="E21:M21">
    <cfRule type="top10" dxfId="6935" priority="84" rank="1"/>
  </conditionalFormatting>
  <conditionalFormatting sqref="E23:M23">
    <cfRule type="top10" dxfId="6934" priority="82" rank="1"/>
  </conditionalFormatting>
  <conditionalFormatting sqref="E25:M25">
    <cfRule type="top10" dxfId="6933" priority="81" rank="1"/>
  </conditionalFormatting>
  <conditionalFormatting sqref="E27:M27">
    <cfRule type="top10" dxfId="6932" priority="80" rank="1"/>
  </conditionalFormatting>
  <conditionalFormatting sqref="E29:M29">
    <cfRule type="top10" dxfId="6931" priority="79" rank="1"/>
  </conditionalFormatting>
  <conditionalFormatting sqref="E31:M31">
    <cfRule type="top10" dxfId="6930" priority="78" rank="1"/>
  </conditionalFormatting>
  <conditionalFormatting sqref="E33:M33">
    <cfRule type="top10" dxfId="6929" priority="77" rank="1"/>
  </conditionalFormatting>
  <conditionalFormatting sqref="E35:M35">
    <cfRule type="top10" dxfId="6928" priority="76" rank="1"/>
  </conditionalFormatting>
  <conditionalFormatting sqref="E37:M37">
    <cfRule type="top10" dxfId="6927" priority="75" rank="1"/>
  </conditionalFormatting>
  <conditionalFormatting sqref="E39:M39">
    <cfRule type="top10" dxfId="6926" priority="74" rank="1"/>
  </conditionalFormatting>
  <conditionalFormatting sqref="E41:M41">
    <cfRule type="top10" dxfId="6925" priority="73" rank="1"/>
  </conditionalFormatting>
  <conditionalFormatting sqref="E43:M43">
    <cfRule type="top10" dxfId="6924" priority="72" rank="1"/>
  </conditionalFormatting>
  <conditionalFormatting sqref="E45:M45">
    <cfRule type="top10" dxfId="6923" priority="71" rank="1"/>
  </conditionalFormatting>
  <conditionalFormatting sqref="E47:M47">
    <cfRule type="top10" dxfId="6922" priority="70" rank="1"/>
  </conditionalFormatting>
  <conditionalFormatting sqref="E49:M49">
    <cfRule type="top10" dxfId="6921" priority="69" rank="1"/>
  </conditionalFormatting>
  <conditionalFormatting sqref="E51:M51">
    <cfRule type="top10" dxfId="6920" priority="68" rank="1"/>
  </conditionalFormatting>
  <conditionalFormatting sqref="E53:M53">
    <cfRule type="top10" dxfId="6919" priority="67" rank="1"/>
  </conditionalFormatting>
  <conditionalFormatting sqref="E55:M55">
    <cfRule type="top10" dxfId="6918" priority="66" rank="1"/>
  </conditionalFormatting>
  <conditionalFormatting sqref="E57:M57">
    <cfRule type="top10" dxfId="6917" priority="65" rank="1"/>
  </conditionalFormatting>
  <conditionalFormatting sqref="E59:M59">
    <cfRule type="top10" dxfId="6916" priority="64" rank="1"/>
  </conditionalFormatting>
  <conditionalFormatting sqref="E61:M61">
    <cfRule type="top10" dxfId="6915" priority="63" rank="1"/>
  </conditionalFormatting>
  <conditionalFormatting sqref="E63:M63">
    <cfRule type="top10" dxfId="6914" priority="62" rank="1"/>
  </conditionalFormatting>
  <conditionalFormatting sqref="E65:M65">
    <cfRule type="top10" dxfId="6913" priority="61" rank="1"/>
  </conditionalFormatting>
  <conditionalFormatting sqref="E67:M67">
    <cfRule type="top10" dxfId="6912" priority="60" rank="1"/>
  </conditionalFormatting>
  <conditionalFormatting sqref="E69:M69">
    <cfRule type="top10" dxfId="6911" priority="59" rank="1"/>
  </conditionalFormatting>
  <conditionalFormatting sqref="E71:M71">
    <cfRule type="top10" dxfId="6910" priority="58" rank="1"/>
  </conditionalFormatting>
  <conditionalFormatting sqref="E73:M73">
    <cfRule type="top10" dxfId="6909" priority="57" rank="1"/>
  </conditionalFormatting>
  <conditionalFormatting sqref="E75:M75">
    <cfRule type="top10" dxfId="6908" priority="56" rank="1"/>
  </conditionalFormatting>
  <conditionalFormatting sqref="E77:M77">
    <cfRule type="top10" dxfId="6907" priority="55" rank="1"/>
  </conditionalFormatting>
  <conditionalFormatting sqref="E79:M79">
    <cfRule type="top10" dxfId="6906" priority="54" rank="1"/>
  </conditionalFormatting>
  <conditionalFormatting sqref="E81:M81">
    <cfRule type="top10" dxfId="6905" priority="53" rank="1"/>
  </conditionalFormatting>
  <conditionalFormatting sqref="E83:M83">
    <cfRule type="top10" dxfId="6904" priority="52" rank="1"/>
  </conditionalFormatting>
  <conditionalFormatting sqref="E85:M85">
    <cfRule type="top10" dxfId="6903" priority="51" rank="1"/>
  </conditionalFormatting>
  <conditionalFormatting sqref="E87:M87">
    <cfRule type="top10" dxfId="6902" priority="50" rank="1"/>
  </conditionalFormatting>
  <conditionalFormatting sqref="E89:M89">
    <cfRule type="top10" dxfId="6901" priority="49" rank="1"/>
  </conditionalFormatting>
  <conditionalFormatting sqref="E91:M91">
    <cfRule type="top10" dxfId="6900" priority="48" rank="1"/>
  </conditionalFormatting>
  <conditionalFormatting sqref="E93:M93">
    <cfRule type="top10" dxfId="6899" priority="47" rank="1"/>
  </conditionalFormatting>
  <conditionalFormatting sqref="E95:M95">
    <cfRule type="top10" dxfId="6898" priority="46" rank="1"/>
  </conditionalFormatting>
  <conditionalFormatting sqref="E97:M97">
    <cfRule type="top10" dxfId="6897" priority="45" rank="1"/>
  </conditionalFormatting>
  <conditionalFormatting sqref="E99:M99">
    <cfRule type="top10" dxfId="6896" priority="44" rank="1"/>
  </conditionalFormatting>
  <conditionalFormatting sqref="E101:M101">
    <cfRule type="top10" dxfId="6895" priority="43" rank="1"/>
  </conditionalFormatting>
  <conditionalFormatting sqref="E103:M103">
    <cfRule type="top10" dxfId="6894" priority="42" rank="1"/>
  </conditionalFormatting>
  <conditionalFormatting sqref="E105:M105">
    <cfRule type="top10" dxfId="6893" priority="41" rank="1"/>
  </conditionalFormatting>
  <conditionalFormatting sqref="E107:M107">
    <cfRule type="top10" dxfId="6892" priority="40" rank="1"/>
  </conditionalFormatting>
  <conditionalFormatting sqref="E109:M109">
    <cfRule type="top10" dxfId="6891" priority="39" rank="1"/>
  </conditionalFormatting>
  <conditionalFormatting sqref="E111:M111">
    <cfRule type="top10" dxfId="6890" priority="38" rank="1"/>
  </conditionalFormatting>
  <conditionalFormatting sqref="E113:M113">
    <cfRule type="top10" dxfId="6889" priority="37" rank="1"/>
  </conditionalFormatting>
  <conditionalFormatting sqref="E115:M115">
    <cfRule type="top10" dxfId="6888" priority="36" rank="1"/>
  </conditionalFormatting>
  <conditionalFormatting sqref="E117:M117">
    <cfRule type="top10" dxfId="6887" priority="35" rank="1"/>
  </conditionalFormatting>
  <conditionalFormatting sqref="E119:M119">
    <cfRule type="top10" dxfId="6886" priority="34" rank="1"/>
  </conditionalFormatting>
  <conditionalFormatting sqref="E121:M121">
    <cfRule type="top10" dxfId="6885" priority="33" rank="1"/>
  </conditionalFormatting>
  <conditionalFormatting sqref="E123:M123">
    <cfRule type="top10" dxfId="6884" priority="32" rank="1"/>
  </conditionalFormatting>
  <conditionalFormatting sqref="E125:M125">
    <cfRule type="top10" dxfId="6883" priority="31" rank="1"/>
  </conditionalFormatting>
  <conditionalFormatting sqref="E127:M127">
    <cfRule type="top10" dxfId="6882" priority="30" rank="1"/>
  </conditionalFormatting>
  <conditionalFormatting sqref="E129:M129">
    <cfRule type="top10" dxfId="6881" priority="29" rank="1"/>
  </conditionalFormatting>
  <conditionalFormatting sqref="E131:M131">
    <cfRule type="top10" dxfId="6880" priority="28" rank="1"/>
  </conditionalFormatting>
  <conditionalFormatting sqref="E133:M133">
    <cfRule type="top10" dxfId="6879" priority="27" rank="1"/>
  </conditionalFormatting>
  <conditionalFormatting sqref="E135:M135">
    <cfRule type="top10" dxfId="6878" priority="26" rank="1"/>
  </conditionalFormatting>
  <conditionalFormatting sqref="E137:M137">
    <cfRule type="top10" dxfId="6877" priority="25" rank="1"/>
  </conditionalFormatting>
  <conditionalFormatting sqref="E139:M139">
    <cfRule type="top10" dxfId="6876" priority="24" rank="1"/>
  </conditionalFormatting>
  <conditionalFormatting sqref="E141:M141">
    <cfRule type="top10" dxfId="6875" priority="23" rank="1"/>
  </conditionalFormatting>
  <conditionalFormatting sqref="E143:M143">
    <cfRule type="top10" dxfId="6874" priority="22" rank="1"/>
  </conditionalFormatting>
  <conditionalFormatting sqref="E145:M145">
    <cfRule type="top10" dxfId="6873" priority="21" rank="1"/>
  </conditionalFormatting>
  <conditionalFormatting sqref="E147:M147">
    <cfRule type="top10" dxfId="6872" priority="20" rank="1"/>
  </conditionalFormatting>
  <conditionalFormatting sqref="E149:M149">
    <cfRule type="top10" dxfId="6871" priority="19" rank="1"/>
  </conditionalFormatting>
  <conditionalFormatting sqref="E151:M151">
    <cfRule type="top10" dxfId="6870" priority="18" rank="1"/>
  </conditionalFormatting>
  <conditionalFormatting sqref="E153:M153">
    <cfRule type="top10" dxfId="6869" priority="17" rank="1"/>
  </conditionalFormatting>
  <conditionalFormatting sqref="E155:M155">
    <cfRule type="top10" dxfId="6868" priority="16" rank="1"/>
  </conditionalFormatting>
  <conditionalFormatting sqref="E157:M157">
    <cfRule type="top10" dxfId="6867" priority="15" rank="1"/>
  </conditionalFormatting>
  <conditionalFormatting sqref="E159:M159">
    <cfRule type="top10" dxfId="6866" priority="14" rank="1"/>
  </conditionalFormatting>
  <conditionalFormatting sqref="E161:M161">
    <cfRule type="top10" dxfId="6865" priority="13" rank="1"/>
  </conditionalFormatting>
  <conditionalFormatting sqref="E163:M163">
    <cfRule type="top10" dxfId="6864" priority="12" rank="1"/>
  </conditionalFormatting>
  <conditionalFormatting sqref="E165:M165">
    <cfRule type="top10" dxfId="6863" priority="11" rank="1"/>
  </conditionalFormatting>
  <conditionalFormatting sqref="E167:M167">
    <cfRule type="top10" dxfId="6862" priority="10" rank="1"/>
  </conditionalFormatting>
  <conditionalFormatting sqref="E169:M169">
    <cfRule type="top10" dxfId="6861" priority="9" rank="1"/>
  </conditionalFormatting>
  <conditionalFormatting sqref="E171:M171">
    <cfRule type="top10" dxfId="6860" priority="8" rank="1"/>
  </conditionalFormatting>
  <conditionalFormatting sqref="E173:M173">
    <cfRule type="top10" dxfId="6859" priority="7" rank="1"/>
  </conditionalFormatting>
  <conditionalFormatting sqref="E175:M175">
    <cfRule type="top10" dxfId="6858" priority="6" rank="1"/>
  </conditionalFormatting>
  <conditionalFormatting sqref="E177:M177">
    <cfRule type="top10" dxfId="6857" priority="5" rank="1"/>
  </conditionalFormatting>
  <conditionalFormatting sqref="E179:M179">
    <cfRule type="top10" dxfId="6856" priority="4" rank="1"/>
  </conditionalFormatting>
  <conditionalFormatting sqref="E181:M181">
    <cfRule type="top10" dxfId="6855" priority="3" rank="1"/>
  </conditionalFormatting>
  <conditionalFormatting sqref="E183:M183">
    <cfRule type="top10" dxfId="6854" priority="2" rank="1"/>
  </conditionalFormatting>
  <conditionalFormatting sqref="E185:M185">
    <cfRule type="top10" dxfId="685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4" width="8.625" style="3"/>
    <col min="15" max="16384" width="8.625" style="39"/>
  </cols>
  <sheetData>
    <row r="1" spans="1:14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5" customHeight="1">
      <c r="B2" s="3" t="s">
        <v>246</v>
      </c>
    </row>
    <row r="3" spans="1:14" ht="15" customHeight="1">
      <c r="B3" s="3" t="s">
        <v>36</v>
      </c>
    </row>
    <row r="4" spans="1:14" ht="15" customHeight="1">
      <c r="B4" s="3" t="s">
        <v>37</v>
      </c>
    </row>
    <row r="5" spans="1:14" ht="15" customHeight="1">
      <c r="B5" s="3"/>
    </row>
    <row r="6" spans="1:1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4" ht="117.95" customHeight="1" thickBot="1">
      <c r="A7" s="9"/>
      <c r="B7" s="10"/>
      <c r="C7" s="11" t="s">
        <v>240</v>
      </c>
      <c r="D7" s="12" t="s">
        <v>241</v>
      </c>
      <c r="E7" s="13" t="s">
        <v>148</v>
      </c>
      <c r="F7" s="13" t="s">
        <v>149</v>
      </c>
      <c r="G7" s="13" t="s">
        <v>150</v>
      </c>
      <c r="H7" s="13" t="s">
        <v>151</v>
      </c>
      <c r="I7" s="13" t="s">
        <v>152</v>
      </c>
      <c r="J7" s="13" t="s">
        <v>153</v>
      </c>
      <c r="K7" s="13" t="s">
        <v>154</v>
      </c>
      <c r="L7" s="13" t="s">
        <v>155</v>
      </c>
      <c r="M7" s="13" t="s">
        <v>84</v>
      </c>
      <c r="N7" s="13" t="s">
        <v>83</v>
      </c>
    </row>
    <row r="8" spans="1:14" ht="15.95" customHeight="1" thickTop="1">
      <c r="B8" s="90" t="s">
        <v>242</v>
      </c>
      <c r="C8" s="91"/>
      <c r="D8" s="14">
        <v>24657</v>
      </c>
      <c r="E8" s="15">
        <v>20894</v>
      </c>
      <c r="F8" s="16">
        <v>685</v>
      </c>
      <c r="G8" s="16">
        <v>139</v>
      </c>
      <c r="H8" s="16">
        <v>376</v>
      </c>
      <c r="I8" s="16">
        <v>221</v>
      </c>
      <c r="J8" s="16">
        <v>140</v>
      </c>
      <c r="K8" s="16">
        <v>384</v>
      </c>
      <c r="L8" s="16">
        <v>409</v>
      </c>
      <c r="M8" s="16">
        <v>350</v>
      </c>
      <c r="N8" s="16">
        <v>1059</v>
      </c>
    </row>
    <row r="9" spans="1:14" ht="15.95" customHeight="1">
      <c r="B9" s="92"/>
      <c r="C9" s="93"/>
      <c r="D9" s="17">
        <v>1</v>
      </c>
      <c r="E9" s="32">
        <v>0.84738613781076366</v>
      </c>
      <c r="F9" s="33">
        <v>2.7781157480634304E-2</v>
      </c>
      <c r="G9" s="33">
        <v>5.6373443646834569E-3</v>
      </c>
      <c r="H9" s="33">
        <v>1.5249219288640143E-2</v>
      </c>
      <c r="I9" s="33">
        <v>8.9629719755039139E-3</v>
      </c>
      <c r="J9" s="33">
        <v>5.6779007989617549E-3</v>
      </c>
      <c r="K9" s="33">
        <v>1.5573670762866528E-2</v>
      </c>
      <c r="L9" s="33">
        <v>1.6587581619823984E-2</v>
      </c>
      <c r="M9" s="33">
        <v>1.4194751997404388E-2</v>
      </c>
      <c r="N9" s="33">
        <v>4.2949263900717849E-2</v>
      </c>
    </row>
    <row r="10" spans="1:14" ht="15.95" customHeight="1">
      <c r="B10" s="95" t="s">
        <v>248</v>
      </c>
      <c r="C10" s="94" t="s">
        <v>234</v>
      </c>
      <c r="D10" s="34">
        <v>5320</v>
      </c>
      <c r="E10" s="35">
        <v>4388</v>
      </c>
      <c r="F10" s="36">
        <v>199</v>
      </c>
      <c r="G10" s="36">
        <v>25</v>
      </c>
      <c r="H10" s="36">
        <v>108</v>
      </c>
      <c r="I10" s="36">
        <v>60</v>
      </c>
      <c r="J10" s="36">
        <v>44</v>
      </c>
      <c r="K10" s="36">
        <v>132</v>
      </c>
      <c r="L10" s="36">
        <v>139</v>
      </c>
      <c r="M10" s="36">
        <v>62</v>
      </c>
      <c r="N10" s="36">
        <v>163</v>
      </c>
    </row>
    <row r="11" spans="1:14" ht="15.95" customHeight="1">
      <c r="B11" s="96"/>
      <c r="C11" s="89"/>
      <c r="D11" s="17">
        <v>1</v>
      </c>
      <c r="E11" s="18">
        <v>0.824812030075188</v>
      </c>
      <c r="F11" s="19">
        <v>3.7406015037593984E-2</v>
      </c>
      <c r="G11" s="19">
        <v>4.6992481203007516E-3</v>
      </c>
      <c r="H11" s="19">
        <v>2.030075187969925E-2</v>
      </c>
      <c r="I11" s="19">
        <v>1.1278195488721804E-2</v>
      </c>
      <c r="J11" s="19">
        <v>8.2706766917293225E-3</v>
      </c>
      <c r="K11" s="19">
        <v>2.4812030075187969E-2</v>
      </c>
      <c r="L11" s="19">
        <v>2.612781954887218E-2</v>
      </c>
      <c r="M11" s="19">
        <v>1.1654135338345865E-2</v>
      </c>
      <c r="N11" s="19">
        <v>3.0639097744360903E-2</v>
      </c>
    </row>
    <row r="12" spans="1:14" ht="15.95" customHeight="1">
      <c r="B12" s="96"/>
      <c r="C12" s="88" t="s">
        <v>235</v>
      </c>
      <c r="D12" s="20">
        <v>12445</v>
      </c>
      <c r="E12" s="21">
        <v>11514</v>
      </c>
      <c r="F12" s="22">
        <v>219</v>
      </c>
      <c r="G12" s="22">
        <v>59</v>
      </c>
      <c r="H12" s="22">
        <v>116</v>
      </c>
      <c r="I12" s="22">
        <v>56</v>
      </c>
      <c r="J12" s="22">
        <v>25</v>
      </c>
      <c r="K12" s="22">
        <v>58</v>
      </c>
      <c r="L12" s="22">
        <v>68</v>
      </c>
      <c r="M12" s="22">
        <v>94</v>
      </c>
      <c r="N12" s="22">
        <v>236</v>
      </c>
    </row>
    <row r="13" spans="1:14" ht="15.95" customHeight="1">
      <c r="B13" s="96"/>
      <c r="C13" s="89"/>
      <c r="D13" s="23">
        <v>1</v>
      </c>
      <c r="E13" s="18">
        <v>0.92519083969465654</v>
      </c>
      <c r="F13" s="19">
        <v>1.7597428686219364E-2</v>
      </c>
      <c r="G13" s="19">
        <v>4.7408597830453994E-3</v>
      </c>
      <c r="H13" s="19">
        <v>9.3210124548011256E-3</v>
      </c>
      <c r="I13" s="19">
        <v>4.4997991161108879E-3</v>
      </c>
      <c r="J13" s="19">
        <v>2.008838891120932E-3</v>
      </c>
      <c r="K13" s="19">
        <v>4.6605062274005628E-3</v>
      </c>
      <c r="L13" s="19">
        <v>5.4640417838489356E-3</v>
      </c>
      <c r="M13" s="19">
        <v>7.5532342306147051E-3</v>
      </c>
      <c r="N13" s="19">
        <v>1.8963439132181598E-2</v>
      </c>
    </row>
    <row r="14" spans="1:14" ht="15.95" customHeight="1">
      <c r="B14" s="96"/>
      <c r="C14" s="88" t="s">
        <v>236</v>
      </c>
      <c r="D14" s="20">
        <v>184</v>
      </c>
      <c r="E14" s="21">
        <v>128</v>
      </c>
      <c r="F14" s="22">
        <v>7</v>
      </c>
      <c r="G14" s="22">
        <v>2</v>
      </c>
      <c r="H14" s="22">
        <v>24</v>
      </c>
      <c r="I14" s="22">
        <v>1</v>
      </c>
      <c r="J14" s="22">
        <v>0</v>
      </c>
      <c r="K14" s="22">
        <v>2</v>
      </c>
      <c r="L14" s="22">
        <v>1</v>
      </c>
      <c r="M14" s="22">
        <v>10</v>
      </c>
      <c r="N14" s="22">
        <v>9</v>
      </c>
    </row>
    <row r="15" spans="1:14" ht="15.95" customHeight="1">
      <c r="B15" s="96"/>
      <c r="C15" s="89"/>
      <c r="D15" s="23">
        <v>1</v>
      </c>
      <c r="E15" s="18">
        <v>0.69565217391304346</v>
      </c>
      <c r="F15" s="19">
        <v>3.8043478260869568E-2</v>
      </c>
      <c r="G15" s="19">
        <v>1.0869565217391304E-2</v>
      </c>
      <c r="H15" s="19">
        <v>0.13043478260869565</v>
      </c>
      <c r="I15" s="19">
        <v>5.434782608695652E-3</v>
      </c>
      <c r="J15" s="19">
        <v>0</v>
      </c>
      <c r="K15" s="19">
        <v>1.0869565217391304E-2</v>
      </c>
      <c r="L15" s="19">
        <v>5.434782608695652E-3</v>
      </c>
      <c r="M15" s="19">
        <v>5.434782608695652E-2</v>
      </c>
      <c r="N15" s="19">
        <v>4.8913043478260872E-2</v>
      </c>
    </row>
    <row r="16" spans="1:14" ht="15.95" customHeight="1">
      <c r="B16" s="96"/>
      <c r="C16" s="88" t="s">
        <v>237</v>
      </c>
      <c r="D16" s="20">
        <v>44</v>
      </c>
      <c r="E16" s="21">
        <v>34</v>
      </c>
      <c r="F16" s="22">
        <v>1</v>
      </c>
      <c r="G16" s="22">
        <v>0</v>
      </c>
      <c r="H16" s="22">
        <v>4</v>
      </c>
      <c r="I16" s="22">
        <v>1</v>
      </c>
      <c r="J16" s="22">
        <v>0</v>
      </c>
      <c r="K16" s="22">
        <v>0</v>
      </c>
      <c r="L16" s="22">
        <v>1</v>
      </c>
      <c r="M16" s="22">
        <v>0</v>
      </c>
      <c r="N16" s="22">
        <v>3</v>
      </c>
    </row>
    <row r="17" spans="1:14" ht="15.95" customHeight="1">
      <c r="B17" s="96"/>
      <c r="C17" s="89"/>
      <c r="D17" s="23">
        <v>1</v>
      </c>
      <c r="E17" s="18">
        <v>0.77272727272727271</v>
      </c>
      <c r="F17" s="19">
        <v>2.2727272727272728E-2</v>
      </c>
      <c r="G17" s="19">
        <v>0</v>
      </c>
      <c r="H17" s="19">
        <v>9.0909090909090912E-2</v>
      </c>
      <c r="I17" s="19">
        <v>2.2727272727272728E-2</v>
      </c>
      <c r="J17" s="19">
        <v>0</v>
      </c>
      <c r="K17" s="19">
        <v>0</v>
      </c>
      <c r="L17" s="19">
        <v>2.2727272727272728E-2</v>
      </c>
      <c r="M17" s="19">
        <v>0</v>
      </c>
      <c r="N17" s="19">
        <v>6.8181818181818177E-2</v>
      </c>
    </row>
    <row r="18" spans="1:14" ht="15.95" customHeight="1">
      <c r="B18" s="96"/>
      <c r="C18" s="88" t="s">
        <v>238</v>
      </c>
      <c r="D18" s="20">
        <v>435</v>
      </c>
      <c r="E18" s="21">
        <v>285</v>
      </c>
      <c r="F18" s="22">
        <v>29</v>
      </c>
      <c r="G18" s="22">
        <v>2</v>
      </c>
      <c r="H18" s="22">
        <v>10</v>
      </c>
      <c r="I18" s="22">
        <v>35</v>
      </c>
      <c r="J18" s="22">
        <v>10</v>
      </c>
      <c r="K18" s="22">
        <v>38</v>
      </c>
      <c r="L18" s="22">
        <v>10</v>
      </c>
      <c r="M18" s="22">
        <v>0</v>
      </c>
      <c r="N18" s="22">
        <v>16</v>
      </c>
    </row>
    <row r="19" spans="1:14" ht="15.95" customHeight="1">
      <c r="B19" s="96"/>
      <c r="C19" s="89"/>
      <c r="D19" s="23">
        <v>1</v>
      </c>
      <c r="E19" s="18">
        <v>0.65517241379310343</v>
      </c>
      <c r="F19" s="19">
        <v>6.6666666666666666E-2</v>
      </c>
      <c r="G19" s="19">
        <v>4.5977011494252873E-3</v>
      </c>
      <c r="H19" s="19">
        <v>2.2988505747126436E-2</v>
      </c>
      <c r="I19" s="19">
        <v>8.0459770114942528E-2</v>
      </c>
      <c r="J19" s="19">
        <v>2.2988505747126436E-2</v>
      </c>
      <c r="K19" s="19">
        <v>8.7356321839080459E-2</v>
      </c>
      <c r="L19" s="19">
        <v>2.2988505747126436E-2</v>
      </c>
      <c r="M19" s="19">
        <v>0</v>
      </c>
      <c r="N19" s="19">
        <v>3.6781609195402298E-2</v>
      </c>
    </row>
    <row r="20" spans="1:14" ht="15.95" customHeight="1">
      <c r="B20" s="96"/>
      <c r="C20" s="88" t="s">
        <v>239</v>
      </c>
      <c r="D20" s="20">
        <v>1165</v>
      </c>
      <c r="E20" s="21">
        <v>799</v>
      </c>
      <c r="F20" s="22">
        <v>53</v>
      </c>
      <c r="G20" s="22">
        <v>10</v>
      </c>
      <c r="H20" s="22">
        <v>17</v>
      </c>
      <c r="I20" s="22">
        <v>19</v>
      </c>
      <c r="J20" s="22">
        <v>25</v>
      </c>
      <c r="K20" s="22">
        <v>82</v>
      </c>
      <c r="L20" s="22">
        <v>104</v>
      </c>
      <c r="M20" s="22">
        <v>15</v>
      </c>
      <c r="N20" s="22">
        <v>41</v>
      </c>
    </row>
    <row r="21" spans="1:14" ht="15.95" customHeight="1">
      <c r="B21" s="96"/>
      <c r="C21" s="89"/>
      <c r="D21" s="23">
        <v>1</v>
      </c>
      <c r="E21" s="18">
        <v>0.68583690987124468</v>
      </c>
      <c r="F21" s="19">
        <v>4.5493562231759654E-2</v>
      </c>
      <c r="G21" s="19">
        <v>8.5836909871244635E-3</v>
      </c>
      <c r="H21" s="19">
        <v>1.4592274678111588E-2</v>
      </c>
      <c r="I21" s="19">
        <v>1.6309012875536481E-2</v>
      </c>
      <c r="J21" s="19">
        <v>2.1459227467811159E-2</v>
      </c>
      <c r="K21" s="19">
        <v>7.0386266094420599E-2</v>
      </c>
      <c r="L21" s="19">
        <v>8.9270386266094418E-2</v>
      </c>
      <c r="M21" s="19">
        <v>1.2875536480686695E-2</v>
      </c>
      <c r="N21" s="19">
        <v>3.51931330472103E-2</v>
      </c>
    </row>
    <row r="22" spans="1:14" ht="15.95" customHeight="1">
      <c r="B22" s="102"/>
      <c r="C22" s="88" t="s">
        <v>84</v>
      </c>
      <c r="D22" s="20">
        <v>114</v>
      </c>
      <c r="E22" s="21">
        <v>75</v>
      </c>
      <c r="F22" s="22">
        <v>7</v>
      </c>
      <c r="G22" s="22">
        <v>1</v>
      </c>
      <c r="H22" s="22">
        <v>2</v>
      </c>
      <c r="I22" s="22">
        <v>3</v>
      </c>
      <c r="J22" s="22">
        <v>0</v>
      </c>
      <c r="K22" s="22">
        <v>3</v>
      </c>
      <c r="L22" s="22">
        <v>2</v>
      </c>
      <c r="M22" s="22">
        <v>17</v>
      </c>
      <c r="N22" s="22">
        <v>4</v>
      </c>
    </row>
    <row r="23" spans="1:14" ht="15.95" customHeight="1">
      <c r="B23" s="102"/>
      <c r="C23" s="89"/>
      <c r="D23" s="23">
        <v>1</v>
      </c>
      <c r="E23" s="18">
        <v>0.65789473684210531</v>
      </c>
      <c r="F23" s="19">
        <v>6.1403508771929821E-2</v>
      </c>
      <c r="G23" s="19">
        <v>8.771929824561403E-3</v>
      </c>
      <c r="H23" s="19">
        <v>1.7543859649122806E-2</v>
      </c>
      <c r="I23" s="19">
        <v>2.6315789473684209E-2</v>
      </c>
      <c r="J23" s="19">
        <v>0</v>
      </c>
      <c r="K23" s="19">
        <v>2.6315789473684209E-2</v>
      </c>
      <c r="L23" s="19">
        <v>1.7543859649122806E-2</v>
      </c>
      <c r="M23" s="19">
        <v>0.14912280701754385</v>
      </c>
      <c r="N23" s="19">
        <v>3.5087719298245612E-2</v>
      </c>
    </row>
    <row r="24" spans="1:14" ht="15.95" customHeight="1">
      <c r="B24" s="102"/>
      <c r="C24" s="88" t="s">
        <v>160</v>
      </c>
      <c r="D24" s="20">
        <v>3246</v>
      </c>
      <c r="E24" s="21">
        <v>2567</v>
      </c>
      <c r="F24" s="22">
        <v>134</v>
      </c>
      <c r="G24" s="22">
        <v>32</v>
      </c>
      <c r="H24" s="22">
        <v>71</v>
      </c>
      <c r="I24" s="22">
        <v>41</v>
      </c>
      <c r="J24" s="22">
        <v>25</v>
      </c>
      <c r="K24" s="22">
        <v>57</v>
      </c>
      <c r="L24" s="22">
        <v>58</v>
      </c>
      <c r="M24" s="22">
        <v>131</v>
      </c>
      <c r="N24" s="22">
        <v>130</v>
      </c>
    </row>
    <row r="25" spans="1:14" ht="15.95" customHeight="1">
      <c r="B25" s="102"/>
      <c r="C25" s="98"/>
      <c r="D25" s="17">
        <v>1</v>
      </c>
      <c r="E25" s="32">
        <v>0.79081947011706721</v>
      </c>
      <c r="F25" s="33">
        <v>4.1281577325939615E-2</v>
      </c>
      <c r="G25" s="33">
        <v>9.8582871226124465E-3</v>
      </c>
      <c r="H25" s="33">
        <v>2.1873074553296366E-2</v>
      </c>
      <c r="I25" s="33">
        <v>1.2630930375847197E-2</v>
      </c>
      <c r="J25" s="33">
        <v>7.7017868145409733E-3</v>
      </c>
      <c r="K25" s="33">
        <v>1.756007393715342E-2</v>
      </c>
      <c r="L25" s="33">
        <v>1.7868145409735057E-2</v>
      </c>
      <c r="M25" s="33">
        <v>4.0357362908194701E-2</v>
      </c>
      <c r="N25" s="33">
        <v>4.004929143561306E-2</v>
      </c>
    </row>
    <row r="26" spans="1:14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</row>
    <row r="27" spans="1:14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</row>
    <row r="28" spans="1:14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</row>
    <row r="30" spans="1:14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4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</row>
    <row r="54" spans="1:14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</row>
    <row r="56" spans="1:14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</row>
    <row r="58" spans="1:14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</row>
    <row r="60" spans="1:14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</row>
    <row r="62" spans="1:14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</row>
    <row r="64" spans="1:14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</row>
    <row r="66" spans="1:14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</row>
    <row r="68" spans="1:14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</row>
    <row r="70" spans="1:14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</row>
    <row r="72" spans="1:14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</row>
    <row r="74" spans="1:14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</row>
    <row r="76" spans="1:14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</row>
    <row r="78" spans="1:14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1:14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1:14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</row>
    <row r="84" spans="1:14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</row>
    <row r="86" spans="1:14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</row>
    <row r="88" spans="1:14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</row>
    <row r="90" spans="1:14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1:14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</row>
    <row r="94" spans="1:14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</row>
    <row r="96" spans="1:14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</row>
    <row r="98" spans="1:14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</row>
    <row r="100" spans="1:14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</row>
    <row r="102" spans="1:14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</row>
    <row r="104" spans="1:14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</row>
    <row r="106" spans="1:14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</row>
    <row r="108" spans="1:14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</row>
    <row r="110" spans="1:14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</row>
    <row r="112" spans="1:14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</row>
    <row r="114" spans="1:14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</row>
    <row r="116" spans="1:14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</row>
    <row r="118" spans="1:14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</row>
    <row r="119" spans="1:14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</row>
    <row r="120" spans="1:14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</row>
    <row r="122" spans="1:14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14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</row>
    <row r="124" spans="1:14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1:14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</row>
    <row r="126" spans="1:14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1:14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</row>
    <row r="128" spans="1:14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1:14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</row>
    <row r="130" spans="1:14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1:14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</row>
    <row r="132" spans="1:14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1:14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</row>
    <row r="134" spans="1:14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1:14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</row>
    <row r="136" spans="1:14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1:14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</row>
    <row r="138" spans="1:14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1:14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</row>
    <row r="140" spans="1:14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1:14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</row>
    <row r="142" spans="1:14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1:14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</row>
    <row r="144" spans="1:14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1:14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</row>
    <row r="146" spans="1:14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1:14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</row>
    <row r="148" spans="1:14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1:14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</row>
    <row r="150" spans="1:14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1:14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</row>
    <row r="152" spans="1:14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1:14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</row>
    <row r="154" spans="1:14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1:14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</row>
    <row r="156" spans="1:14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1:14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</row>
    <row r="158" spans="1:14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1:14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</row>
    <row r="160" spans="1:14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1:14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</row>
    <row r="162" spans="1:14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1:14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</row>
    <row r="164" spans="1:14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1:14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</row>
    <row r="166" spans="1:14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1:14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</row>
    <row r="168" spans="1:14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1:14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</row>
    <row r="170" spans="1:14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1:14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</row>
    <row r="172" spans="1:14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1:14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</row>
    <row r="174" spans="1:14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1:14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</row>
    <row r="176" spans="1:14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1:14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</row>
    <row r="178" spans="1:14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1:14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</row>
    <row r="180" spans="1:14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1:14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</row>
    <row r="182" spans="1:14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1:14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</row>
    <row r="184" spans="1:14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1:14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</row>
    <row r="186" spans="1:14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spans="1:14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1:14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1:14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</row>
    <row r="190" spans="1:14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</row>
    <row r="191" spans="1:14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</row>
    <row r="192" spans="1:14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</row>
    <row r="193" spans="1:14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</row>
    <row r="194" spans="1:14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</row>
    <row r="195" spans="1:14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</row>
    <row r="196" spans="1:14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</row>
    <row r="197" spans="1:14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</row>
    <row r="198" spans="1:14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</row>
    <row r="199" spans="1:14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</row>
    <row r="200" spans="1:14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</row>
    <row r="201" spans="1:14" ht="15" hidden="1" customHeight="1"/>
    <row r="202" spans="1:14" ht="15" hidden="1" customHeight="1"/>
    <row r="203" spans="1:14" ht="15" hidden="1" customHeight="1"/>
    <row r="204" spans="1:14" ht="15" hidden="1" customHeight="1"/>
    <row r="205" spans="1:14" ht="15" hidden="1" customHeight="1"/>
    <row r="206" spans="1:14" ht="15" hidden="1" customHeight="1"/>
    <row r="207" spans="1:14" ht="15" hidden="1" customHeight="1"/>
    <row r="208" spans="1:14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N9">
    <cfRule type="top10" dxfId="4538" priority="90" rank="1"/>
  </conditionalFormatting>
  <conditionalFormatting sqref="E11:N11">
    <cfRule type="top10" dxfId="4537" priority="89" rank="1"/>
  </conditionalFormatting>
  <conditionalFormatting sqref="E13:N13">
    <cfRule type="top10" dxfId="4536" priority="88" rank="1"/>
  </conditionalFormatting>
  <conditionalFormatting sqref="E15:N15">
    <cfRule type="top10" dxfId="4535" priority="87" rank="1"/>
  </conditionalFormatting>
  <conditionalFormatting sqref="E17:N17">
    <cfRule type="top10" dxfId="4534" priority="86" rank="1"/>
  </conditionalFormatting>
  <conditionalFormatting sqref="E19:N19">
    <cfRule type="top10" dxfId="4533" priority="85" rank="1"/>
  </conditionalFormatting>
  <conditionalFormatting sqref="E21:N21">
    <cfRule type="top10" dxfId="4532" priority="84" rank="1"/>
  </conditionalFormatting>
  <conditionalFormatting sqref="E23:N23">
    <cfRule type="top10" dxfId="4531" priority="83" rank="1"/>
  </conditionalFormatting>
  <conditionalFormatting sqref="E25:N25">
    <cfRule type="top10" dxfId="4530" priority="82" rank="1"/>
  </conditionalFormatting>
  <conditionalFormatting sqref="E27:N27">
    <cfRule type="top10" dxfId="4529" priority="80" rank="1"/>
  </conditionalFormatting>
  <conditionalFormatting sqref="E29:N29">
    <cfRule type="top10" dxfId="4528" priority="79" rank="1"/>
  </conditionalFormatting>
  <conditionalFormatting sqref="E31:N31">
    <cfRule type="top10" dxfId="4527" priority="78" rank="1"/>
  </conditionalFormatting>
  <conditionalFormatting sqref="E33:N33">
    <cfRule type="top10" dxfId="4526" priority="77" rank="1"/>
  </conditionalFormatting>
  <conditionalFormatting sqref="E35:N35">
    <cfRule type="top10" dxfId="4525" priority="76" rank="1"/>
  </conditionalFormatting>
  <conditionalFormatting sqref="E37:N37">
    <cfRule type="top10" dxfId="4524" priority="75" rank="1"/>
  </conditionalFormatting>
  <conditionalFormatting sqref="E39:N39">
    <cfRule type="top10" dxfId="4523" priority="74" rank="1"/>
  </conditionalFormatting>
  <conditionalFormatting sqref="E41:N41">
    <cfRule type="top10" dxfId="4522" priority="73" rank="1"/>
  </conditionalFormatting>
  <conditionalFormatting sqref="E43:N43">
    <cfRule type="top10" dxfId="4521" priority="72" rank="1"/>
  </conditionalFormatting>
  <conditionalFormatting sqref="E45:N45">
    <cfRule type="top10" dxfId="4520" priority="71" rank="1"/>
  </conditionalFormatting>
  <conditionalFormatting sqref="E47:N47">
    <cfRule type="top10" dxfId="4519" priority="70" rank="1"/>
  </conditionalFormatting>
  <conditionalFormatting sqref="E49:N49">
    <cfRule type="top10" dxfId="4518" priority="69" rank="1"/>
  </conditionalFormatting>
  <conditionalFormatting sqref="E51:N51">
    <cfRule type="top10" dxfId="4517" priority="68" rank="1"/>
  </conditionalFormatting>
  <conditionalFormatting sqref="E53:N53">
    <cfRule type="top10" dxfId="4516" priority="67" rank="1"/>
  </conditionalFormatting>
  <conditionalFormatting sqref="E55:N55">
    <cfRule type="top10" dxfId="4515" priority="66" rank="1"/>
  </conditionalFormatting>
  <conditionalFormatting sqref="E57:N57">
    <cfRule type="top10" dxfId="4514" priority="65" rank="1"/>
  </conditionalFormatting>
  <conditionalFormatting sqref="E59:N59">
    <cfRule type="top10" dxfId="4513" priority="64" rank="1"/>
  </conditionalFormatting>
  <conditionalFormatting sqref="E61:N61">
    <cfRule type="top10" dxfId="4512" priority="63" rank="1"/>
  </conditionalFormatting>
  <conditionalFormatting sqref="E63:N63">
    <cfRule type="top10" dxfId="4511" priority="62" rank="1"/>
  </conditionalFormatting>
  <conditionalFormatting sqref="E65:N65">
    <cfRule type="top10" dxfId="4510" priority="61" rank="1"/>
  </conditionalFormatting>
  <conditionalFormatting sqref="E67:N67">
    <cfRule type="top10" dxfId="4509" priority="60" rank="1"/>
  </conditionalFormatting>
  <conditionalFormatting sqref="E69:N69">
    <cfRule type="top10" dxfId="4508" priority="59" rank="1"/>
  </conditionalFormatting>
  <conditionalFormatting sqref="E71:N71">
    <cfRule type="top10" dxfId="4507" priority="58" rank="1"/>
  </conditionalFormatting>
  <conditionalFormatting sqref="E73:N73">
    <cfRule type="top10" dxfId="4506" priority="57" rank="1"/>
  </conditionalFormatting>
  <conditionalFormatting sqref="E75:N75">
    <cfRule type="top10" dxfId="4505" priority="56" rank="1"/>
  </conditionalFormatting>
  <conditionalFormatting sqref="E77:N77">
    <cfRule type="top10" dxfId="4504" priority="55" rank="1"/>
  </conditionalFormatting>
  <conditionalFormatting sqref="E79:N79">
    <cfRule type="top10" dxfId="4503" priority="54" rank="1"/>
  </conditionalFormatting>
  <conditionalFormatting sqref="E81:N81">
    <cfRule type="top10" dxfId="4502" priority="53" rank="1"/>
  </conditionalFormatting>
  <conditionalFormatting sqref="E83:N83">
    <cfRule type="top10" dxfId="4501" priority="52" rank="1"/>
  </conditionalFormatting>
  <conditionalFormatting sqref="E85:N85">
    <cfRule type="top10" dxfId="4500" priority="51" rank="1"/>
  </conditionalFormatting>
  <conditionalFormatting sqref="E87:N87">
    <cfRule type="top10" dxfId="4499" priority="50" rank="1"/>
  </conditionalFormatting>
  <conditionalFormatting sqref="E89:N89">
    <cfRule type="top10" dxfId="4498" priority="49" rank="1"/>
  </conditionalFormatting>
  <conditionalFormatting sqref="E91:N91">
    <cfRule type="top10" dxfId="4497" priority="48" rank="1"/>
  </conditionalFormatting>
  <conditionalFormatting sqref="E93:N93">
    <cfRule type="top10" dxfId="4496" priority="47" rank="1"/>
  </conditionalFormatting>
  <conditionalFormatting sqref="E95:N95">
    <cfRule type="top10" dxfId="4495" priority="46" rank="1"/>
  </conditionalFormatting>
  <conditionalFormatting sqref="E97:N97">
    <cfRule type="top10" dxfId="4494" priority="45" rank="1"/>
  </conditionalFormatting>
  <conditionalFormatting sqref="E99:N99">
    <cfRule type="top10" dxfId="4493" priority="44" rank="1"/>
  </conditionalFormatting>
  <conditionalFormatting sqref="E101:N101">
    <cfRule type="top10" dxfId="4492" priority="43" rank="1"/>
  </conditionalFormatting>
  <conditionalFormatting sqref="E103:N103">
    <cfRule type="top10" dxfId="4491" priority="42" rank="1"/>
  </conditionalFormatting>
  <conditionalFormatting sqref="E105:N105">
    <cfRule type="top10" dxfId="4490" priority="41" rank="1"/>
  </conditionalFormatting>
  <conditionalFormatting sqref="E107:N107">
    <cfRule type="top10" dxfId="4489" priority="40" rank="1"/>
  </conditionalFormatting>
  <conditionalFormatting sqref="E109:N109">
    <cfRule type="top10" dxfId="4488" priority="39" rank="1"/>
  </conditionalFormatting>
  <conditionalFormatting sqref="E111:N111">
    <cfRule type="top10" dxfId="4487" priority="38" rank="1"/>
  </conditionalFormatting>
  <conditionalFormatting sqref="E113:N113">
    <cfRule type="top10" dxfId="4486" priority="37" rank="1"/>
  </conditionalFormatting>
  <conditionalFormatting sqref="E115:N115">
    <cfRule type="top10" dxfId="4485" priority="36" rank="1"/>
  </conditionalFormatting>
  <conditionalFormatting sqref="E117:N117">
    <cfRule type="top10" dxfId="4484" priority="35" rank="1"/>
  </conditionalFormatting>
  <conditionalFormatting sqref="E119:N119">
    <cfRule type="top10" dxfId="4483" priority="34" rank="1"/>
  </conditionalFormatting>
  <conditionalFormatting sqref="E121:N121">
    <cfRule type="top10" dxfId="4482" priority="33" rank="1"/>
  </conditionalFormatting>
  <conditionalFormatting sqref="E123:N123">
    <cfRule type="top10" dxfId="4481" priority="32" rank="1"/>
  </conditionalFormatting>
  <conditionalFormatting sqref="E125:N125">
    <cfRule type="top10" dxfId="4480" priority="31" rank="1"/>
  </conditionalFormatting>
  <conditionalFormatting sqref="E127:N127">
    <cfRule type="top10" dxfId="4479" priority="30" rank="1"/>
  </conditionalFormatting>
  <conditionalFormatting sqref="E129:N129">
    <cfRule type="top10" dxfId="4478" priority="29" rank="1"/>
  </conditionalFormatting>
  <conditionalFormatting sqref="E131:N131">
    <cfRule type="top10" dxfId="4477" priority="28" rank="1"/>
  </conditionalFormatting>
  <conditionalFormatting sqref="E133:N133">
    <cfRule type="top10" dxfId="4476" priority="27" rank="1"/>
  </conditionalFormatting>
  <conditionalFormatting sqref="E135:N135">
    <cfRule type="top10" dxfId="4475" priority="26" rank="1"/>
  </conditionalFormatting>
  <conditionalFormatting sqref="E137:N137">
    <cfRule type="top10" dxfId="4474" priority="25" rank="1"/>
  </conditionalFormatting>
  <conditionalFormatting sqref="E139:N139">
    <cfRule type="top10" dxfId="4473" priority="24" rank="1"/>
  </conditionalFormatting>
  <conditionalFormatting sqref="E141:N141">
    <cfRule type="top10" dxfId="4472" priority="23" rank="1"/>
  </conditionalFormatting>
  <conditionalFormatting sqref="E143:N143">
    <cfRule type="top10" dxfId="4471" priority="22" rank="1"/>
  </conditionalFormatting>
  <conditionalFormatting sqref="E145:N145">
    <cfRule type="top10" dxfId="4470" priority="21" rank="1"/>
  </conditionalFormatting>
  <conditionalFormatting sqref="E147:N147">
    <cfRule type="top10" dxfId="4469" priority="20" rank="1"/>
  </conditionalFormatting>
  <conditionalFormatting sqref="E149:N149">
    <cfRule type="top10" dxfId="4468" priority="19" rank="1"/>
  </conditionalFormatting>
  <conditionalFormatting sqref="E151:N151">
    <cfRule type="top10" dxfId="4467" priority="18" rank="1"/>
  </conditionalFormatting>
  <conditionalFormatting sqref="E153:N153">
    <cfRule type="top10" dxfId="4466" priority="17" rank="1"/>
  </conditionalFormatting>
  <conditionalFormatting sqref="E155:N155">
    <cfRule type="top10" dxfId="4465" priority="16" rank="1"/>
  </conditionalFormatting>
  <conditionalFormatting sqref="E157:N157">
    <cfRule type="top10" dxfId="4464" priority="15" rank="1"/>
  </conditionalFormatting>
  <conditionalFormatting sqref="E159:N159">
    <cfRule type="top10" dxfId="4463" priority="14" rank="1"/>
  </conditionalFormatting>
  <conditionalFormatting sqref="E161:N161">
    <cfRule type="top10" dxfId="4462" priority="13" rank="1"/>
  </conditionalFormatting>
  <conditionalFormatting sqref="E163:N163">
    <cfRule type="top10" dxfId="4461" priority="12" rank="1"/>
  </conditionalFormatting>
  <conditionalFormatting sqref="E165:N165">
    <cfRule type="top10" dxfId="4460" priority="11" rank="1"/>
  </conditionalFormatting>
  <conditionalFormatting sqref="E167:N167">
    <cfRule type="top10" dxfId="4459" priority="10" rank="1"/>
  </conditionalFormatting>
  <conditionalFormatting sqref="E169:N169">
    <cfRule type="top10" dxfId="4458" priority="9" rank="1"/>
  </conditionalFormatting>
  <conditionalFormatting sqref="E171:N171">
    <cfRule type="top10" dxfId="4457" priority="8" rank="1"/>
  </conditionalFormatting>
  <conditionalFormatting sqref="E173:N173">
    <cfRule type="top10" dxfId="4456" priority="7" rank="1"/>
  </conditionalFormatting>
  <conditionalFormatting sqref="E175:N175">
    <cfRule type="top10" dxfId="4455" priority="6" rank="1"/>
  </conditionalFormatting>
  <conditionalFormatting sqref="E177:N177">
    <cfRule type="top10" dxfId="4454" priority="5" rank="1"/>
  </conditionalFormatting>
  <conditionalFormatting sqref="E179:N179">
    <cfRule type="top10" dxfId="4453" priority="4" rank="1"/>
  </conditionalFormatting>
  <conditionalFormatting sqref="E181:N181">
    <cfRule type="top10" dxfId="4452" priority="3" rank="1"/>
  </conditionalFormatting>
  <conditionalFormatting sqref="E183:N183">
    <cfRule type="top10" dxfId="4451" priority="2" rank="1"/>
  </conditionalFormatting>
  <conditionalFormatting sqref="E185:N185">
    <cfRule type="top10" dxfId="445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2" width="8.625" style="3"/>
    <col min="13" max="16384" width="8.625" style="39"/>
  </cols>
  <sheetData>
    <row r="1" spans="1:12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15" customHeight="1">
      <c r="B2" s="3" t="s">
        <v>246</v>
      </c>
    </row>
    <row r="3" spans="1:12" ht="15" customHeight="1">
      <c r="B3" s="3" t="s">
        <v>36</v>
      </c>
    </row>
    <row r="4" spans="1:12" ht="15" customHeight="1">
      <c r="B4" s="3" t="s">
        <v>38</v>
      </c>
    </row>
    <row r="5" spans="1:12" ht="15" customHeight="1">
      <c r="B5" s="3"/>
    </row>
    <row r="6" spans="1:12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2" ht="117.95" customHeight="1" thickBot="1">
      <c r="A7" s="9"/>
      <c r="B7" s="10"/>
      <c r="C7" s="11" t="s">
        <v>240</v>
      </c>
      <c r="D7" s="12" t="s">
        <v>241</v>
      </c>
      <c r="E7" s="13" t="s">
        <v>117</v>
      </c>
      <c r="F7" s="13" t="s">
        <v>118</v>
      </c>
      <c r="G7" s="13" t="s">
        <v>119</v>
      </c>
      <c r="H7" s="13" t="s">
        <v>120</v>
      </c>
      <c r="I7" s="13" t="s">
        <v>121</v>
      </c>
      <c r="J7" s="13" t="s">
        <v>84</v>
      </c>
      <c r="K7" s="13" t="s">
        <v>116</v>
      </c>
      <c r="L7" s="13" t="s">
        <v>83</v>
      </c>
    </row>
    <row r="8" spans="1:12" ht="15.95" customHeight="1" thickTop="1">
      <c r="B8" s="90" t="s">
        <v>242</v>
      </c>
      <c r="C8" s="91"/>
      <c r="D8" s="14">
        <v>24657</v>
      </c>
      <c r="E8" s="15">
        <v>3766</v>
      </c>
      <c r="F8" s="16">
        <v>6139</v>
      </c>
      <c r="G8" s="16">
        <v>1262</v>
      </c>
      <c r="H8" s="16">
        <v>7135</v>
      </c>
      <c r="I8" s="16">
        <v>4528</v>
      </c>
      <c r="J8" s="16">
        <v>1924</v>
      </c>
      <c r="K8" s="16">
        <v>6018</v>
      </c>
      <c r="L8" s="16">
        <v>2787</v>
      </c>
    </row>
    <row r="9" spans="1:12" ht="15.95" customHeight="1">
      <c r="B9" s="92"/>
      <c r="C9" s="93"/>
      <c r="D9" s="17">
        <v>1</v>
      </c>
      <c r="E9" s="32">
        <v>0.15273553149207122</v>
      </c>
      <c r="F9" s="33">
        <v>0.24897595003447298</v>
      </c>
      <c r="G9" s="33">
        <v>5.1182220059212392E-2</v>
      </c>
      <c r="H9" s="33">
        <v>0.28937015857565801</v>
      </c>
      <c r="I9" s="33">
        <v>0.18363953441213449</v>
      </c>
      <c r="J9" s="33">
        <v>7.8030579551445836E-2</v>
      </c>
      <c r="K9" s="33">
        <v>0.24406862148679889</v>
      </c>
      <c r="L9" s="33">
        <v>0.11303078233361723</v>
      </c>
    </row>
    <row r="10" spans="1:12" ht="15.95" customHeight="1">
      <c r="B10" s="95" t="s">
        <v>248</v>
      </c>
      <c r="C10" s="94" t="s">
        <v>234</v>
      </c>
      <c r="D10" s="34">
        <v>5320</v>
      </c>
      <c r="E10" s="35">
        <v>824</v>
      </c>
      <c r="F10" s="36">
        <v>1483</v>
      </c>
      <c r="G10" s="36">
        <v>313</v>
      </c>
      <c r="H10" s="36">
        <v>1810</v>
      </c>
      <c r="I10" s="36">
        <v>1064</v>
      </c>
      <c r="J10" s="36">
        <v>295</v>
      </c>
      <c r="K10" s="36">
        <v>1202</v>
      </c>
      <c r="L10" s="36">
        <v>466</v>
      </c>
    </row>
    <row r="11" spans="1:12" ht="15.95" customHeight="1">
      <c r="B11" s="96"/>
      <c r="C11" s="89"/>
      <c r="D11" s="17">
        <v>1</v>
      </c>
      <c r="E11" s="18">
        <v>0.1548872180451128</v>
      </c>
      <c r="F11" s="19">
        <v>0.2787593984962406</v>
      </c>
      <c r="G11" s="19">
        <v>5.8834586466165413E-2</v>
      </c>
      <c r="H11" s="19">
        <v>0.34022556390977443</v>
      </c>
      <c r="I11" s="19">
        <v>0.2</v>
      </c>
      <c r="J11" s="19">
        <v>5.5451127819548869E-2</v>
      </c>
      <c r="K11" s="19">
        <v>0.22593984962406016</v>
      </c>
      <c r="L11" s="19">
        <v>8.7593984962406016E-2</v>
      </c>
    </row>
    <row r="12" spans="1:12" ht="15.95" customHeight="1">
      <c r="B12" s="96"/>
      <c r="C12" s="88" t="s">
        <v>235</v>
      </c>
      <c r="D12" s="20">
        <v>12445</v>
      </c>
      <c r="E12" s="21">
        <v>2133</v>
      </c>
      <c r="F12" s="22">
        <v>3144</v>
      </c>
      <c r="G12" s="22">
        <v>619</v>
      </c>
      <c r="H12" s="22">
        <v>3675</v>
      </c>
      <c r="I12" s="22">
        <v>2332</v>
      </c>
      <c r="J12" s="22">
        <v>1078</v>
      </c>
      <c r="K12" s="22">
        <v>3050</v>
      </c>
      <c r="L12" s="22">
        <v>1102</v>
      </c>
    </row>
    <row r="13" spans="1:12" ht="15.95" customHeight="1">
      <c r="B13" s="96"/>
      <c r="C13" s="89"/>
      <c r="D13" s="23">
        <v>1</v>
      </c>
      <c r="E13" s="18">
        <v>0.17139413419043792</v>
      </c>
      <c r="F13" s="19">
        <v>0.25263157894736843</v>
      </c>
      <c r="G13" s="19">
        <v>4.9738850944154277E-2</v>
      </c>
      <c r="H13" s="19">
        <v>0.29529931699477702</v>
      </c>
      <c r="I13" s="19">
        <v>0.18738449176376054</v>
      </c>
      <c r="J13" s="19">
        <v>8.6621132985134588E-2</v>
      </c>
      <c r="K13" s="19">
        <v>0.24507834471675372</v>
      </c>
      <c r="L13" s="19">
        <v>8.8549618320610687E-2</v>
      </c>
    </row>
    <row r="14" spans="1:12" ht="15.95" customHeight="1">
      <c r="B14" s="96"/>
      <c r="C14" s="88" t="s">
        <v>236</v>
      </c>
      <c r="D14" s="20">
        <v>184</v>
      </c>
      <c r="E14" s="21">
        <v>33</v>
      </c>
      <c r="F14" s="22">
        <v>61</v>
      </c>
      <c r="G14" s="22">
        <v>14</v>
      </c>
      <c r="H14" s="22">
        <v>61</v>
      </c>
      <c r="I14" s="22">
        <v>36</v>
      </c>
      <c r="J14" s="22">
        <v>10</v>
      </c>
      <c r="K14" s="22">
        <v>29</v>
      </c>
      <c r="L14" s="22">
        <v>20</v>
      </c>
    </row>
    <row r="15" spans="1:12" ht="15.95" customHeight="1">
      <c r="B15" s="96"/>
      <c r="C15" s="89"/>
      <c r="D15" s="23">
        <v>1</v>
      </c>
      <c r="E15" s="18">
        <v>0.17934782608695651</v>
      </c>
      <c r="F15" s="19">
        <v>0.33152173913043476</v>
      </c>
      <c r="G15" s="19">
        <v>7.6086956521739135E-2</v>
      </c>
      <c r="H15" s="19">
        <v>0.33152173913043476</v>
      </c>
      <c r="I15" s="19">
        <v>0.19565217391304349</v>
      </c>
      <c r="J15" s="19">
        <v>5.434782608695652E-2</v>
      </c>
      <c r="K15" s="19">
        <v>0.15760869565217392</v>
      </c>
      <c r="L15" s="19">
        <v>0.10869565217391304</v>
      </c>
    </row>
    <row r="16" spans="1:12" ht="15.95" customHeight="1">
      <c r="B16" s="96"/>
      <c r="C16" s="88" t="s">
        <v>237</v>
      </c>
      <c r="D16" s="20">
        <v>44</v>
      </c>
      <c r="E16" s="21">
        <v>5</v>
      </c>
      <c r="F16" s="22">
        <v>8</v>
      </c>
      <c r="G16" s="22">
        <v>2</v>
      </c>
      <c r="H16" s="22">
        <v>12</v>
      </c>
      <c r="I16" s="22">
        <v>2</v>
      </c>
      <c r="J16" s="22">
        <v>5</v>
      </c>
      <c r="K16" s="22">
        <v>16</v>
      </c>
      <c r="L16" s="22">
        <v>4</v>
      </c>
    </row>
    <row r="17" spans="1:12" ht="15.95" customHeight="1">
      <c r="B17" s="96"/>
      <c r="C17" s="89"/>
      <c r="D17" s="23">
        <v>1</v>
      </c>
      <c r="E17" s="18">
        <v>0.11363636363636363</v>
      </c>
      <c r="F17" s="19">
        <v>0.18181818181818182</v>
      </c>
      <c r="G17" s="19">
        <v>4.5454545454545456E-2</v>
      </c>
      <c r="H17" s="19">
        <v>0.27272727272727271</v>
      </c>
      <c r="I17" s="19">
        <v>4.5454545454545456E-2</v>
      </c>
      <c r="J17" s="19">
        <v>0.11363636363636363</v>
      </c>
      <c r="K17" s="19">
        <v>0.36363636363636365</v>
      </c>
      <c r="L17" s="19">
        <v>9.0909090909090912E-2</v>
      </c>
    </row>
    <row r="18" spans="1:12" ht="15.95" customHeight="1">
      <c r="B18" s="96"/>
      <c r="C18" s="88" t="s">
        <v>238</v>
      </c>
      <c r="D18" s="20">
        <v>435</v>
      </c>
      <c r="E18" s="21">
        <v>69</v>
      </c>
      <c r="F18" s="22">
        <v>106</v>
      </c>
      <c r="G18" s="22">
        <v>33</v>
      </c>
      <c r="H18" s="22">
        <v>132</v>
      </c>
      <c r="I18" s="22">
        <v>98</v>
      </c>
      <c r="J18" s="22">
        <v>29</v>
      </c>
      <c r="K18" s="22">
        <v>112</v>
      </c>
      <c r="L18" s="22">
        <v>46</v>
      </c>
    </row>
    <row r="19" spans="1:12" ht="15.95" customHeight="1">
      <c r="B19" s="96"/>
      <c r="C19" s="89"/>
      <c r="D19" s="23">
        <v>1</v>
      </c>
      <c r="E19" s="18">
        <v>0.15862068965517243</v>
      </c>
      <c r="F19" s="19">
        <v>0.24367816091954023</v>
      </c>
      <c r="G19" s="19">
        <v>7.586206896551724E-2</v>
      </c>
      <c r="H19" s="19">
        <v>0.30344827586206896</v>
      </c>
      <c r="I19" s="19">
        <v>0.22528735632183908</v>
      </c>
      <c r="J19" s="19">
        <v>6.6666666666666666E-2</v>
      </c>
      <c r="K19" s="19">
        <v>0.25747126436781609</v>
      </c>
      <c r="L19" s="19">
        <v>0.10574712643678161</v>
      </c>
    </row>
    <row r="20" spans="1:12" ht="15.95" customHeight="1">
      <c r="B20" s="96"/>
      <c r="C20" s="88" t="s">
        <v>239</v>
      </c>
      <c r="D20" s="20">
        <v>1165</v>
      </c>
      <c r="E20" s="21">
        <v>174</v>
      </c>
      <c r="F20" s="22">
        <v>363</v>
      </c>
      <c r="G20" s="22">
        <v>89</v>
      </c>
      <c r="H20" s="22">
        <v>317</v>
      </c>
      <c r="I20" s="22">
        <v>260</v>
      </c>
      <c r="J20" s="22">
        <v>81</v>
      </c>
      <c r="K20" s="22">
        <v>260</v>
      </c>
      <c r="L20" s="22">
        <v>121</v>
      </c>
    </row>
    <row r="21" spans="1:12" ht="15.95" customHeight="1">
      <c r="B21" s="96"/>
      <c r="C21" s="89"/>
      <c r="D21" s="23">
        <v>1</v>
      </c>
      <c r="E21" s="18">
        <v>0.14935622317596567</v>
      </c>
      <c r="F21" s="19">
        <v>0.31158798283261802</v>
      </c>
      <c r="G21" s="19">
        <v>7.6394849785407726E-2</v>
      </c>
      <c r="H21" s="19">
        <v>0.27210300429184547</v>
      </c>
      <c r="I21" s="19">
        <v>0.22317596566523606</v>
      </c>
      <c r="J21" s="19">
        <v>6.9527896995708161E-2</v>
      </c>
      <c r="K21" s="19">
        <v>0.22317596566523606</v>
      </c>
      <c r="L21" s="19">
        <v>0.10386266094420601</v>
      </c>
    </row>
    <row r="22" spans="1:12" ht="15.95" customHeight="1">
      <c r="B22" s="102"/>
      <c r="C22" s="88" t="s">
        <v>84</v>
      </c>
      <c r="D22" s="20">
        <v>114</v>
      </c>
      <c r="E22" s="21">
        <v>11</v>
      </c>
      <c r="F22" s="22">
        <v>27</v>
      </c>
      <c r="G22" s="22">
        <v>4</v>
      </c>
      <c r="H22" s="22">
        <v>22</v>
      </c>
      <c r="I22" s="22">
        <v>19</v>
      </c>
      <c r="J22" s="22">
        <v>31</v>
      </c>
      <c r="K22" s="22">
        <v>24</v>
      </c>
      <c r="L22" s="22">
        <v>9</v>
      </c>
    </row>
    <row r="23" spans="1:12" ht="15.95" customHeight="1">
      <c r="B23" s="102"/>
      <c r="C23" s="89"/>
      <c r="D23" s="23">
        <v>1</v>
      </c>
      <c r="E23" s="18">
        <v>9.6491228070175433E-2</v>
      </c>
      <c r="F23" s="19">
        <v>0.23684210526315788</v>
      </c>
      <c r="G23" s="19">
        <v>3.5087719298245612E-2</v>
      </c>
      <c r="H23" s="19">
        <v>0.19298245614035087</v>
      </c>
      <c r="I23" s="19">
        <v>0.16666666666666666</v>
      </c>
      <c r="J23" s="19">
        <v>0.27192982456140352</v>
      </c>
      <c r="K23" s="19">
        <v>0.21052631578947367</v>
      </c>
      <c r="L23" s="19">
        <v>7.8947368421052627E-2</v>
      </c>
    </row>
    <row r="24" spans="1:12" ht="15.95" customHeight="1">
      <c r="B24" s="102"/>
      <c r="C24" s="88" t="s">
        <v>160</v>
      </c>
      <c r="D24" s="20">
        <v>3246</v>
      </c>
      <c r="E24" s="21">
        <v>326</v>
      </c>
      <c r="F24" s="22">
        <v>615</v>
      </c>
      <c r="G24" s="22">
        <v>126</v>
      </c>
      <c r="H24" s="22">
        <v>783</v>
      </c>
      <c r="I24" s="22">
        <v>512</v>
      </c>
      <c r="J24" s="22">
        <v>290</v>
      </c>
      <c r="K24" s="22">
        <v>1066</v>
      </c>
      <c r="L24" s="22">
        <v>391</v>
      </c>
    </row>
    <row r="25" spans="1:12" ht="15.95" customHeight="1">
      <c r="B25" s="102"/>
      <c r="C25" s="98"/>
      <c r="D25" s="17">
        <v>1</v>
      </c>
      <c r="E25" s="32">
        <v>0.1004313000616143</v>
      </c>
      <c r="F25" s="33">
        <v>0.18946395563770796</v>
      </c>
      <c r="G25" s="33">
        <v>3.8817005545286505E-2</v>
      </c>
      <c r="H25" s="33">
        <v>0.24121996303142329</v>
      </c>
      <c r="I25" s="33">
        <v>0.15773259396179914</v>
      </c>
      <c r="J25" s="33">
        <v>8.9340727048675295E-2</v>
      </c>
      <c r="K25" s="33">
        <v>0.32840418977202712</v>
      </c>
      <c r="L25" s="33">
        <v>0.12045594577942083</v>
      </c>
    </row>
    <row r="26" spans="1:12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  <c r="L26" s="42"/>
    </row>
    <row r="27" spans="1:12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</row>
    <row r="28" spans="1:12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</row>
    <row r="29" spans="1:12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</row>
    <row r="30" spans="1:12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</row>
    <row r="31" spans="1:12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</row>
    <row r="32" spans="1:12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</row>
    <row r="33" spans="1:12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</row>
    <row r="35" spans="1:12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</row>
    <row r="37" spans="1:12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</row>
    <row r="39" spans="1:12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</row>
    <row r="41" spans="1:12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</row>
    <row r="43" spans="1:12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</row>
    <row r="45" spans="1:12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</row>
    <row r="47" spans="1:12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</row>
    <row r="48" spans="1:12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</row>
    <row r="49" spans="1:12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</row>
    <row r="50" spans="1:12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</row>
    <row r="51" spans="1:12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</row>
    <row r="52" spans="1:12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</row>
    <row r="53" spans="1:12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</row>
    <row r="54" spans="1:12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</row>
    <row r="55" spans="1:12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</row>
    <row r="56" spans="1:12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</row>
    <row r="57" spans="1:12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</row>
    <row r="58" spans="1:12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</row>
    <row r="60" spans="1:12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</row>
    <row r="62" spans="1:12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</row>
    <row r="63" spans="1:12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</row>
    <row r="64" spans="1:12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</row>
    <row r="65" spans="1:12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</row>
    <row r="66" spans="1:12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</row>
    <row r="67" spans="1:12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</row>
    <row r="68" spans="1:12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</row>
    <row r="69" spans="1:12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</row>
    <row r="70" spans="1:12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</row>
    <row r="71" spans="1:12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</row>
    <row r="72" spans="1:12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</row>
    <row r="73" spans="1:12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</row>
    <row r="74" spans="1:12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</row>
    <row r="75" spans="1:12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</row>
    <row r="76" spans="1:12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</row>
    <row r="77" spans="1:12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</row>
    <row r="78" spans="1:12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</row>
    <row r="79" spans="1:12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</row>
    <row r="80" spans="1:12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</row>
    <row r="81" spans="1:12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</row>
    <row r="83" spans="1:12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</row>
    <row r="84" spans="1:12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</row>
    <row r="85" spans="1:12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</row>
    <row r="86" spans="1:12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</row>
    <row r="87" spans="1:12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</row>
    <row r="88" spans="1:12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</row>
    <row r="89" spans="1:12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</row>
    <row r="91" spans="1:12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</row>
    <row r="93" spans="1:12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</row>
    <row r="95" spans="1:12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</row>
    <row r="96" spans="1:12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</row>
    <row r="97" spans="1:12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</row>
    <row r="98" spans="1:12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</row>
    <row r="99" spans="1:12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</row>
    <row r="102" spans="1:12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</row>
    <row r="104" spans="1:12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</row>
    <row r="108" spans="1:12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</row>
    <row r="110" spans="1:12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2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</row>
    <row r="114" spans="1:12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</row>
    <row r="116" spans="1:12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</row>
    <row r="118" spans="1:12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2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</row>
    <row r="122" spans="1:12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</row>
    <row r="124" spans="1:12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</row>
    <row r="126" spans="1:12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</row>
    <row r="128" spans="1:12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</row>
    <row r="130" spans="1:12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</row>
    <row r="132" spans="1:12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</row>
    <row r="134" spans="1:12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</row>
    <row r="136" spans="1:12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</row>
    <row r="138" spans="1:12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</row>
    <row r="140" spans="1:12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</row>
    <row r="142" spans="1:12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</row>
    <row r="143" spans="1:12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</row>
    <row r="144" spans="1:12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</row>
    <row r="146" spans="1:12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</row>
    <row r="148" spans="1:12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</row>
    <row r="149" spans="1:12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</row>
    <row r="150" spans="1:12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</row>
    <row r="152" spans="1:12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</row>
    <row r="154" spans="1:12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</row>
    <row r="155" spans="1:12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</row>
    <row r="156" spans="1:12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</row>
    <row r="158" spans="1:12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</row>
    <row r="160" spans="1:12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</row>
    <row r="162" spans="1:12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</row>
    <row r="164" spans="1:12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</row>
    <row r="166" spans="1:12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</row>
    <row r="168" spans="1:12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</row>
    <row r="170" spans="1:12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</row>
    <row r="172" spans="1:12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</row>
    <row r="174" spans="1:12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</row>
    <row r="176" spans="1:12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</row>
    <row r="178" spans="1:12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</row>
    <row r="180" spans="1:12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</row>
    <row r="182" spans="1:12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</row>
    <row r="184" spans="1:12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</row>
    <row r="186" spans="1:12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ht="15" hidden="1" customHeight="1"/>
    <row r="202" spans="1:12" ht="15" hidden="1" customHeight="1"/>
    <row r="203" spans="1:12" ht="15" hidden="1" customHeight="1"/>
    <row r="204" spans="1:12" ht="15" hidden="1" customHeight="1"/>
    <row r="205" spans="1:12" ht="15" hidden="1" customHeight="1"/>
    <row r="206" spans="1:12" ht="15" hidden="1" customHeight="1"/>
    <row r="207" spans="1:12" ht="15" hidden="1" customHeight="1"/>
    <row r="208" spans="1:12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L9">
    <cfRule type="top10" dxfId="4449" priority="90" rank="1"/>
  </conditionalFormatting>
  <conditionalFormatting sqref="E11:L11">
    <cfRule type="top10" dxfId="4448" priority="89" rank="1"/>
  </conditionalFormatting>
  <conditionalFormatting sqref="E13:L13">
    <cfRule type="top10" dxfId="4447" priority="88" rank="1"/>
  </conditionalFormatting>
  <conditionalFormatting sqref="E15:L15">
    <cfRule type="top10" dxfId="4446" priority="87" rank="1"/>
  </conditionalFormatting>
  <conditionalFormatting sqref="E17:L17">
    <cfRule type="top10" dxfId="4445" priority="86" rank="1"/>
  </conditionalFormatting>
  <conditionalFormatting sqref="E19:L19">
    <cfRule type="top10" dxfId="4444" priority="85" rank="1"/>
  </conditionalFormatting>
  <conditionalFormatting sqref="E21:L21">
    <cfRule type="top10" dxfId="4443" priority="84" rank="1"/>
  </conditionalFormatting>
  <conditionalFormatting sqref="E23:L23">
    <cfRule type="top10" dxfId="4442" priority="83" rank="1"/>
  </conditionalFormatting>
  <conditionalFormatting sqref="E25:L25">
    <cfRule type="top10" dxfId="4441" priority="82" rank="1"/>
  </conditionalFormatting>
  <conditionalFormatting sqref="E27:L27">
    <cfRule type="top10" dxfId="4440" priority="80" rank="1"/>
  </conditionalFormatting>
  <conditionalFormatting sqref="E29:L29">
    <cfRule type="top10" dxfId="4439" priority="79" rank="1"/>
  </conditionalFormatting>
  <conditionalFormatting sqref="E31:L31">
    <cfRule type="top10" dxfId="4438" priority="78" rank="1"/>
  </conditionalFormatting>
  <conditionalFormatting sqref="E33:L33">
    <cfRule type="top10" dxfId="4437" priority="77" rank="1"/>
  </conditionalFormatting>
  <conditionalFormatting sqref="E35:L35">
    <cfRule type="top10" dxfId="4436" priority="76" rank="1"/>
  </conditionalFormatting>
  <conditionalFormatting sqref="E37:L37">
    <cfRule type="top10" dxfId="4435" priority="75" rank="1"/>
  </conditionalFormatting>
  <conditionalFormatting sqref="E39:L39">
    <cfRule type="top10" dxfId="4434" priority="74" rank="1"/>
  </conditionalFormatting>
  <conditionalFormatting sqref="E41:L41">
    <cfRule type="top10" dxfId="4433" priority="73" rank="1"/>
  </conditionalFormatting>
  <conditionalFormatting sqref="E43:L43">
    <cfRule type="top10" dxfId="4432" priority="72" rank="1"/>
  </conditionalFormatting>
  <conditionalFormatting sqref="E45:L45">
    <cfRule type="top10" dxfId="4431" priority="71" rank="1"/>
  </conditionalFormatting>
  <conditionalFormatting sqref="E47:L47">
    <cfRule type="top10" dxfId="4430" priority="70" rank="1"/>
  </conditionalFormatting>
  <conditionalFormatting sqref="E49:L49">
    <cfRule type="top10" dxfId="4429" priority="69" rank="1"/>
  </conditionalFormatting>
  <conditionalFormatting sqref="E51:L51">
    <cfRule type="top10" dxfId="4428" priority="68" rank="1"/>
  </conditionalFormatting>
  <conditionalFormatting sqref="E53:L53">
    <cfRule type="top10" dxfId="4427" priority="67" rank="1"/>
  </conditionalFormatting>
  <conditionalFormatting sqref="E55:L55">
    <cfRule type="top10" dxfId="4426" priority="66" rank="1"/>
  </conditionalFormatting>
  <conditionalFormatting sqref="E57:L57">
    <cfRule type="top10" dxfId="4425" priority="65" rank="1"/>
  </conditionalFormatting>
  <conditionalFormatting sqref="E59:L59">
    <cfRule type="top10" dxfId="4424" priority="64" rank="1"/>
  </conditionalFormatting>
  <conditionalFormatting sqref="E61:L61">
    <cfRule type="top10" dxfId="4423" priority="63" rank="1"/>
  </conditionalFormatting>
  <conditionalFormatting sqref="E63:L63">
    <cfRule type="top10" dxfId="4422" priority="62" rank="1"/>
  </conditionalFormatting>
  <conditionalFormatting sqref="E65:L65">
    <cfRule type="top10" dxfId="4421" priority="61" rank="1"/>
  </conditionalFormatting>
  <conditionalFormatting sqref="E67:L67">
    <cfRule type="top10" dxfId="4420" priority="60" rank="1"/>
  </conditionalFormatting>
  <conditionalFormatting sqref="E69:L69">
    <cfRule type="top10" dxfId="4419" priority="59" rank="1"/>
  </conditionalFormatting>
  <conditionalFormatting sqref="E71:L71">
    <cfRule type="top10" dxfId="4418" priority="58" rank="1"/>
  </conditionalFormatting>
  <conditionalFormatting sqref="E73:L73">
    <cfRule type="top10" dxfId="4417" priority="57" rank="1"/>
  </conditionalFormatting>
  <conditionalFormatting sqref="E75:L75">
    <cfRule type="top10" dxfId="4416" priority="56" rank="1"/>
  </conditionalFormatting>
  <conditionalFormatting sqref="E77:L77">
    <cfRule type="top10" dxfId="4415" priority="55" rank="1"/>
  </conditionalFormatting>
  <conditionalFormatting sqref="E79:L79">
    <cfRule type="top10" dxfId="4414" priority="54" rank="1"/>
  </conditionalFormatting>
  <conditionalFormatting sqref="E81:L81">
    <cfRule type="top10" dxfId="4413" priority="53" rank="1"/>
  </conditionalFormatting>
  <conditionalFormatting sqref="E83:L83">
    <cfRule type="top10" dxfId="4412" priority="52" rank="1"/>
  </conditionalFormatting>
  <conditionalFormatting sqref="E85:L85">
    <cfRule type="top10" dxfId="4411" priority="51" rank="1"/>
  </conditionalFormatting>
  <conditionalFormatting sqref="E87:L87">
    <cfRule type="top10" dxfId="4410" priority="50" rank="1"/>
  </conditionalFormatting>
  <conditionalFormatting sqref="E89:L89">
    <cfRule type="top10" dxfId="4409" priority="49" rank="1"/>
  </conditionalFormatting>
  <conditionalFormatting sqref="E91:L91">
    <cfRule type="top10" dxfId="4408" priority="48" rank="1"/>
  </conditionalFormatting>
  <conditionalFormatting sqref="E93:L93">
    <cfRule type="top10" dxfId="4407" priority="47" rank="1"/>
  </conditionalFormatting>
  <conditionalFormatting sqref="E95:L95">
    <cfRule type="top10" dxfId="4406" priority="46" rank="1"/>
  </conditionalFormatting>
  <conditionalFormatting sqref="E97:L97">
    <cfRule type="top10" dxfId="4405" priority="45" rank="1"/>
  </conditionalFormatting>
  <conditionalFormatting sqref="E99:L99">
    <cfRule type="top10" dxfId="4404" priority="44" rank="1"/>
  </conditionalFormatting>
  <conditionalFormatting sqref="E101:L101">
    <cfRule type="top10" dxfId="4403" priority="43" rank="1"/>
  </conditionalFormatting>
  <conditionalFormatting sqref="E103:L103">
    <cfRule type="top10" dxfId="4402" priority="42" rank="1"/>
  </conditionalFormatting>
  <conditionalFormatting sqref="E105:L105">
    <cfRule type="top10" dxfId="4401" priority="41" rank="1"/>
  </conditionalFormatting>
  <conditionalFormatting sqref="E107:L107">
    <cfRule type="top10" dxfId="4400" priority="40" rank="1"/>
  </conditionalFormatting>
  <conditionalFormatting sqref="E109:L109">
    <cfRule type="top10" dxfId="4399" priority="39" rank="1"/>
  </conditionalFormatting>
  <conditionalFormatting sqref="E111:L111">
    <cfRule type="top10" dxfId="4398" priority="38" rank="1"/>
  </conditionalFormatting>
  <conditionalFormatting sqref="E113:L113">
    <cfRule type="top10" dxfId="4397" priority="37" rank="1"/>
  </conditionalFormatting>
  <conditionalFormatting sqref="E115:L115">
    <cfRule type="top10" dxfId="4396" priority="36" rank="1"/>
  </conditionalFormatting>
  <conditionalFormatting sqref="E117:L117">
    <cfRule type="top10" dxfId="4395" priority="35" rank="1"/>
  </conditionalFormatting>
  <conditionalFormatting sqref="E119:L119">
    <cfRule type="top10" dxfId="4394" priority="34" rank="1"/>
  </conditionalFormatting>
  <conditionalFormatting sqref="E121:L121">
    <cfRule type="top10" dxfId="4393" priority="33" rank="1"/>
  </conditionalFormatting>
  <conditionalFormatting sqref="E123:L123">
    <cfRule type="top10" dxfId="4392" priority="32" rank="1"/>
  </conditionalFormatting>
  <conditionalFormatting sqref="E125:L125">
    <cfRule type="top10" dxfId="4391" priority="31" rank="1"/>
  </conditionalFormatting>
  <conditionalFormatting sqref="E127:L127">
    <cfRule type="top10" dxfId="4390" priority="30" rank="1"/>
  </conditionalFormatting>
  <conditionalFormatting sqref="E129:L129">
    <cfRule type="top10" dxfId="4389" priority="29" rank="1"/>
  </conditionalFormatting>
  <conditionalFormatting sqref="E131:L131">
    <cfRule type="top10" dxfId="4388" priority="28" rank="1"/>
  </conditionalFormatting>
  <conditionalFormatting sqref="E133:L133">
    <cfRule type="top10" dxfId="4387" priority="27" rank="1"/>
  </conditionalFormatting>
  <conditionalFormatting sqref="E135:L135">
    <cfRule type="top10" dxfId="4386" priority="26" rank="1"/>
  </conditionalFormatting>
  <conditionalFormatting sqref="E137:L137">
    <cfRule type="top10" dxfId="4385" priority="25" rank="1"/>
  </conditionalFormatting>
  <conditionalFormatting sqref="E139:L139">
    <cfRule type="top10" dxfId="4384" priority="24" rank="1"/>
  </conditionalFormatting>
  <conditionalFormatting sqref="E141:L141">
    <cfRule type="top10" dxfId="4383" priority="23" rank="1"/>
  </conditionalFormatting>
  <conditionalFormatting sqref="E143:L143">
    <cfRule type="top10" dxfId="4382" priority="22" rank="1"/>
  </conditionalFormatting>
  <conditionalFormatting sqref="E145:L145">
    <cfRule type="top10" dxfId="4381" priority="21" rank="1"/>
  </conditionalFormatting>
  <conditionalFormatting sqref="E147:L147">
    <cfRule type="top10" dxfId="4380" priority="20" rank="1"/>
  </conditionalFormatting>
  <conditionalFormatting sqref="E149:L149">
    <cfRule type="top10" dxfId="4379" priority="19" rank="1"/>
  </conditionalFormatting>
  <conditionalFormatting sqref="E151:L151">
    <cfRule type="top10" dxfId="4378" priority="18" rank="1"/>
  </conditionalFormatting>
  <conditionalFormatting sqref="E153:L153">
    <cfRule type="top10" dxfId="4377" priority="17" rank="1"/>
  </conditionalFormatting>
  <conditionalFormatting sqref="E155:L155">
    <cfRule type="top10" dxfId="4376" priority="16" rank="1"/>
  </conditionalFormatting>
  <conditionalFormatting sqref="E157:L157">
    <cfRule type="top10" dxfId="4375" priority="15" rank="1"/>
  </conditionalFormatting>
  <conditionalFormatting sqref="E159:L159">
    <cfRule type="top10" dxfId="4374" priority="14" rank="1"/>
  </conditionalFormatting>
  <conditionalFormatting sqref="E161:L161">
    <cfRule type="top10" dxfId="4373" priority="13" rank="1"/>
  </conditionalFormatting>
  <conditionalFormatting sqref="E163:L163">
    <cfRule type="top10" dxfId="4372" priority="12" rank="1"/>
  </conditionalFormatting>
  <conditionalFormatting sqref="E165:L165">
    <cfRule type="top10" dxfId="4371" priority="11" rank="1"/>
  </conditionalFormatting>
  <conditionalFormatting sqref="E167:L167">
    <cfRule type="top10" dxfId="4370" priority="10" rank="1"/>
  </conditionalFormatting>
  <conditionalFormatting sqref="E169:L169">
    <cfRule type="top10" dxfId="4369" priority="9" rank="1"/>
  </conditionalFormatting>
  <conditionalFormatting sqref="E171:L171">
    <cfRule type="top10" dxfId="4368" priority="8" rank="1"/>
  </conditionalFormatting>
  <conditionalFormatting sqref="E173:L173">
    <cfRule type="top10" dxfId="4367" priority="7" rank="1"/>
  </conditionalFormatting>
  <conditionalFormatting sqref="E175:L175">
    <cfRule type="top10" dxfId="4366" priority="6" rank="1"/>
  </conditionalFormatting>
  <conditionalFormatting sqref="E177:L177">
    <cfRule type="top10" dxfId="4365" priority="5" rank="1"/>
  </conditionalFormatting>
  <conditionalFormatting sqref="E179:L179">
    <cfRule type="top10" dxfId="4364" priority="4" rank="1"/>
  </conditionalFormatting>
  <conditionalFormatting sqref="E181:L181">
    <cfRule type="top10" dxfId="4363" priority="3" rank="1"/>
  </conditionalFormatting>
  <conditionalFormatting sqref="E183:L183">
    <cfRule type="top10" dxfId="4362" priority="2" rank="1"/>
  </conditionalFormatting>
  <conditionalFormatting sqref="E185:L185">
    <cfRule type="top10" dxfId="436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36</v>
      </c>
    </row>
    <row r="4" spans="1:10" ht="15" customHeight="1">
      <c r="B4" s="3" t="s">
        <v>39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156</v>
      </c>
      <c r="F7" s="13" t="s">
        <v>157</v>
      </c>
      <c r="G7" s="13" t="s">
        <v>158</v>
      </c>
      <c r="H7" s="13" t="s">
        <v>159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8205</v>
      </c>
      <c r="F8" s="16">
        <v>9406</v>
      </c>
      <c r="G8" s="16">
        <v>3564</v>
      </c>
      <c r="H8" s="16">
        <v>1025</v>
      </c>
      <c r="I8" s="16">
        <v>1475</v>
      </c>
      <c r="J8" s="16">
        <v>982</v>
      </c>
    </row>
    <row r="9" spans="1:10" ht="15.95" customHeight="1">
      <c r="B9" s="92"/>
      <c r="C9" s="93"/>
      <c r="D9" s="17">
        <v>1</v>
      </c>
      <c r="E9" s="32">
        <v>0.33276554325343716</v>
      </c>
      <c r="F9" s="33">
        <v>0.38147382082167336</v>
      </c>
      <c r="G9" s="33">
        <v>0.14454313176785497</v>
      </c>
      <c r="H9" s="33">
        <v>4.1570345135255711E-2</v>
      </c>
      <c r="I9" s="33">
        <v>5.9820740560489923E-2</v>
      </c>
      <c r="J9" s="33">
        <v>3.9826418461288884E-2</v>
      </c>
    </row>
    <row r="10" spans="1:10" ht="15.95" customHeight="1">
      <c r="B10" s="95" t="s">
        <v>248</v>
      </c>
      <c r="C10" s="94" t="s">
        <v>234</v>
      </c>
      <c r="D10" s="34">
        <v>5320</v>
      </c>
      <c r="E10" s="35">
        <v>1821</v>
      </c>
      <c r="F10" s="36">
        <v>2100</v>
      </c>
      <c r="G10" s="36">
        <v>805</v>
      </c>
      <c r="H10" s="36">
        <v>221</v>
      </c>
      <c r="I10" s="36">
        <v>256</v>
      </c>
      <c r="J10" s="36">
        <v>117</v>
      </c>
    </row>
    <row r="11" spans="1:10" ht="15.95" customHeight="1">
      <c r="B11" s="96"/>
      <c r="C11" s="89"/>
      <c r="D11" s="17">
        <v>1</v>
      </c>
      <c r="E11" s="18">
        <v>0.34229323308270676</v>
      </c>
      <c r="F11" s="19">
        <v>0.39473684210526316</v>
      </c>
      <c r="G11" s="19">
        <v>0.15131578947368421</v>
      </c>
      <c r="H11" s="19">
        <v>4.154135338345865E-2</v>
      </c>
      <c r="I11" s="19">
        <v>4.8120300751879702E-2</v>
      </c>
      <c r="J11" s="19">
        <v>2.1992481203007518E-2</v>
      </c>
    </row>
    <row r="12" spans="1:10" ht="15.95" customHeight="1">
      <c r="B12" s="96"/>
      <c r="C12" s="88" t="s">
        <v>235</v>
      </c>
      <c r="D12" s="20">
        <v>12445</v>
      </c>
      <c r="E12" s="21">
        <v>4452</v>
      </c>
      <c r="F12" s="22">
        <v>4944</v>
      </c>
      <c r="G12" s="22">
        <v>1750</v>
      </c>
      <c r="H12" s="22">
        <v>464</v>
      </c>
      <c r="I12" s="22">
        <v>576</v>
      </c>
      <c r="J12" s="22">
        <v>259</v>
      </c>
    </row>
    <row r="13" spans="1:10" ht="15.95" customHeight="1">
      <c r="B13" s="96"/>
      <c r="C13" s="89"/>
      <c r="D13" s="23">
        <v>1</v>
      </c>
      <c r="E13" s="18">
        <v>0.35773402973081558</v>
      </c>
      <c r="F13" s="19">
        <v>0.39726797910807554</v>
      </c>
      <c r="G13" s="19">
        <v>0.14061872237846526</v>
      </c>
      <c r="H13" s="19">
        <v>3.7284049819204503E-2</v>
      </c>
      <c r="I13" s="19">
        <v>4.6283648051426277E-2</v>
      </c>
      <c r="J13" s="19">
        <v>2.0811570912012856E-2</v>
      </c>
    </row>
    <row r="14" spans="1:10" ht="15.95" customHeight="1">
      <c r="B14" s="96"/>
      <c r="C14" s="88" t="s">
        <v>236</v>
      </c>
      <c r="D14" s="20">
        <v>184</v>
      </c>
      <c r="E14" s="21">
        <v>74</v>
      </c>
      <c r="F14" s="22">
        <v>58</v>
      </c>
      <c r="G14" s="22">
        <v>19</v>
      </c>
      <c r="H14" s="22">
        <v>8</v>
      </c>
      <c r="I14" s="22">
        <v>20</v>
      </c>
      <c r="J14" s="22">
        <v>5</v>
      </c>
    </row>
    <row r="15" spans="1:10" ht="15.95" customHeight="1">
      <c r="B15" s="96"/>
      <c r="C15" s="89"/>
      <c r="D15" s="23">
        <v>1</v>
      </c>
      <c r="E15" s="18">
        <v>0.40217391304347827</v>
      </c>
      <c r="F15" s="19">
        <v>0.31521739130434784</v>
      </c>
      <c r="G15" s="19">
        <v>0.10326086956521739</v>
      </c>
      <c r="H15" s="19">
        <v>4.3478260869565216E-2</v>
      </c>
      <c r="I15" s="19">
        <v>0.10869565217391304</v>
      </c>
      <c r="J15" s="19">
        <v>2.717391304347826E-2</v>
      </c>
    </row>
    <row r="16" spans="1:10" ht="15.95" customHeight="1">
      <c r="B16" s="96"/>
      <c r="C16" s="88" t="s">
        <v>237</v>
      </c>
      <c r="D16" s="20">
        <v>44</v>
      </c>
      <c r="E16" s="21">
        <v>11</v>
      </c>
      <c r="F16" s="22">
        <v>15</v>
      </c>
      <c r="G16" s="22">
        <v>7</v>
      </c>
      <c r="H16" s="22">
        <v>3</v>
      </c>
      <c r="I16" s="22">
        <v>7</v>
      </c>
      <c r="J16" s="22">
        <v>1</v>
      </c>
    </row>
    <row r="17" spans="1:10" ht="15.95" customHeight="1">
      <c r="B17" s="96"/>
      <c r="C17" s="89"/>
      <c r="D17" s="23">
        <v>1</v>
      </c>
      <c r="E17" s="18">
        <v>0.25</v>
      </c>
      <c r="F17" s="19">
        <v>0.34090909090909088</v>
      </c>
      <c r="G17" s="19">
        <v>0.15909090909090909</v>
      </c>
      <c r="H17" s="19">
        <v>6.8181818181818177E-2</v>
      </c>
      <c r="I17" s="19">
        <v>0.15909090909090909</v>
      </c>
      <c r="J17" s="19">
        <v>2.2727272727272728E-2</v>
      </c>
    </row>
    <row r="18" spans="1:10" ht="15.95" customHeight="1">
      <c r="B18" s="96"/>
      <c r="C18" s="88" t="s">
        <v>238</v>
      </c>
      <c r="D18" s="20">
        <v>435</v>
      </c>
      <c r="E18" s="21">
        <v>136</v>
      </c>
      <c r="F18" s="22">
        <v>156</v>
      </c>
      <c r="G18" s="22">
        <v>75</v>
      </c>
      <c r="H18" s="22">
        <v>35</v>
      </c>
      <c r="I18" s="22">
        <v>25</v>
      </c>
      <c r="J18" s="22">
        <v>8</v>
      </c>
    </row>
    <row r="19" spans="1:10" ht="15.95" customHeight="1">
      <c r="B19" s="96"/>
      <c r="C19" s="89"/>
      <c r="D19" s="23">
        <v>1</v>
      </c>
      <c r="E19" s="18">
        <v>0.31264367816091954</v>
      </c>
      <c r="F19" s="19">
        <v>0.35862068965517241</v>
      </c>
      <c r="G19" s="19">
        <v>0.17241379310344829</v>
      </c>
      <c r="H19" s="19">
        <v>8.0459770114942528E-2</v>
      </c>
      <c r="I19" s="19">
        <v>5.7471264367816091E-2</v>
      </c>
      <c r="J19" s="19">
        <v>1.8390804597701149E-2</v>
      </c>
    </row>
    <row r="20" spans="1:10" ht="15.95" customHeight="1">
      <c r="B20" s="96"/>
      <c r="C20" s="88" t="s">
        <v>239</v>
      </c>
      <c r="D20" s="20">
        <v>1165</v>
      </c>
      <c r="E20" s="21">
        <v>363</v>
      </c>
      <c r="F20" s="22">
        <v>468</v>
      </c>
      <c r="G20" s="22">
        <v>174</v>
      </c>
      <c r="H20" s="22">
        <v>64</v>
      </c>
      <c r="I20" s="22">
        <v>70</v>
      </c>
      <c r="J20" s="22">
        <v>26</v>
      </c>
    </row>
    <row r="21" spans="1:10" ht="15.95" customHeight="1">
      <c r="B21" s="96"/>
      <c r="C21" s="89"/>
      <c r="D21" s="23">
        <v>1</v>
      </c>
      <c r="E21" s="18">
        <v>0.31158798283261802</v>
      </c>
      <c r="F21" s="19">
        <v>0.40171673819742487</v>
      </c>
      <c r="G21" s="19">
        <v>0.14935622317596567</v>
      </c>
      <c r="H21" s="19">
        <v>5.4935622317596564E-2</v>
      </c>
      <c r="I21" s="19">
        <v>6.0085836909871244E-2</v>
      </c>
      <c r="J21" s="19">
        <v>2.2317596566523604E-2</v>
      </c>
    </row>
    <row r="22" spans="1:10" ht="15.95" customHeight="1">
      <c r="B22" s="102"/>
      <c r="C22" s="88" t="s">
        <v>84</v>
      </c>
      <c r="D22" s="20">
        <v>114</v>
      </c>
      <c r="E22" s="21">
        <v>31</v>
      </c>
      <c r="F22" s="22">
        <v>39</v>
      </c>
      <c r="G22" s="22">
        <v>20</v>
      </c>
      <c r="H22" s="22">
        <v>8</v>
      </c>
      <c r="I22" s="22">
        <v>9</v>
      </c>
      <c r="J22" s="22">
        <v>7</v>
      </c>
    </row>
    <row r="23" spans="1:10" ht="15.95" customHeight="1">
      <c r="B23" s="102"/>
      <c r="C23" s="89"/>
      <c r="D23" s="23">
        <v>1</v>
      </c>
      <c r="E23" s="18">
        <v>0.27192982456140352</v>
      </c>
      <c r="F23" s="19">
        <v>0.34210526315789475</v>
      </c>
      <c r="G23" s="19">
        <v>0.17543859649122806</v>
      </c>
      <c r="H23" s="19">
        <v>7.0175438596491224E-2</v>
      </c>
      <c r="I23" s="19">
        <v>7.8947368421052627E-2</v>
      </c>
      <c r="J23" s="19">
        <v>6.1403508771929821E-2</v>
      </c>
    </row>
    <row r="24" spans="1:10" ht="15.95" customHeight="1">
      <c r="B24" s="102"/>
      <c r="C24" s="88" t="s">
        <v>160</v>
      </c>
      <c r="D24" s="20">
        <v>3246</v>
      </c>
      <c r="E24" s="21">
        <v>858</v>
      </c>
      <c r="F24" s="22">
        <v>1226</v>
      </c>
      <c r="G24" s="22">
        <v>516</v>
      </c>
      <c r="H24" s="22">
        <v>170</v>
      </c>
      <c r="I24" s="22">
        <v>385</v>
      </c>
      <c r="J24" s="22">
        <v>91</v>
      </c>
    </row>
    <row r="25" spans="1:10" ht="15.95" customHeight="1">
      <c r="B25" s="102"/>
      <c r="C25" s="98"/>
      <c r="D25" s="17">
        <v>1</v>
      </c>
      <c r="E25" s="32">
        <v>0.26432532347504623</v>
      </c>
      <c r="F25" s="33">
        <v>0.37769562538508933</v>
      </c>
      <c r="G25" s="33">
        <v>0.15896487985212571</v>
      </c>
      <c r="H25" s="33">
        <v>5.2372150338878619E-2</v>
      </c>
      <c r="I25" s="33">
        <v>0.11860751694393099</v>
      </c>
      <c r="J25" s="33">
        <v>2.8034504004929142E-2</v>
      </c>
    </row>
    <row r="26" spans="1:10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J9">
    <cfRule type="top10" dxfId="4360" priority="90" rank="1"/>
  </conditionalFormatting>
  <conditionalFormatting sqref="E11:J11">
    <cfRule type="top10" dxfId="4359" priority="89" rank="1"/>
  </conditionalFormatting>
  <conditionalFormatting sqref="E13:J13">
    <cfRule type="top10" dxfId="4358" priority="88" rank="1"/>
  </conditionalFormatting>
  <conditionalFormatting sqref="E15:J15">
    <cfRule type="top10" dxfId="4357" priority="87" rank="1"/>
  </conditionalFormatting>
  <conditionalFormatting sqref="E17:J17">
    <cfRule type="top10" dxfId="4356" priority="86" rank="1"/>
  </conditionalFormatting>
  <conditionalFormatting sqref="E19:J19">
    <cfRule type="top10" dxfId="4355" priority="85" rank="1"/>
  </conditionalFormatting>
  <conditionalFormatting sqref="E21:J21">
    <cfRule type="top10" dxfId="4354" priority="84" rank="1"/>
  </conditionalFormatting>
  <conditionalFormatting sqref="E23:J23">
    <cfRule type="top10" dxfId="4353" priority="83" rank="1"/>
  </conditionalFormatting>
  <conditionalFormatting sqref="E25:J25">
    <cfRule type="top10" dxfId="4352" priority="82" rank="1"/>
  </conditionalFormatting>
  <conditionalFormatting sqref="E27:J27">
    <cfRule type="top10" dxfId="4351" priority="80" rank="1"/>
  </conditionalFormatting>
  <conditionalFormatting sqref="E29:J29">
    <cfRule type="top10" dxfId="4350" priority="79" rank="1"/>
  </conditionalFormatting>
  <conditionalFormatting sqref="E31:J31">
    <cfRule type="top10" dxfId="4349" priority="78" rank="1"/>
  </conditionalFormatting>
  <conditionalFormatting sqref="E33:J33">
    <cfRule type="top10" dxfId="4348" priority="77" rank="1"/>
  </conditionalFormatting>
  <conditionalFormatting sqref="E35:J35">
    <cfRule type="top10" dxfId="4347" priority="76" rank="1"/>
  </conditionalFormatting>
  <conditionalFormatting sqref="E37:J37">
    <cfRule type="top10" dxfId="4346" priority="75" rank="1"/>
  </conditionalFormatting>
  <conditionalFormatting sqref="E39:J39">
    <cfRule type="top10" dxfId="4345" priority="74" rank="1"/>
  </conditionalFormatting>
  <conditionalFormatting sqref="E41:J41">
    <cfRule type="top10" dxfId="4344" priority="73" rank="1"/>
  </conditionalFormatting>
  <conditionalFormatting sqref="E43:J43">
    <cfRule type="top10" dxfId="4343" priority="72" rank="1"/>
  </conditionalFormatting>
  <conditionalFormatting sqref="E45:J45">
    <cfRule type="top10" dxfId="4342" priority="71" rank="1"/>
  </conditionalFormatting>
  <conditionalFormatting sqref="E47:J47">
    <cfRule type="top10" dxfId="4341" priority="70" rank="1"/>
  </conditionalFormatting>
  <conditionalFormatting sqref="E49:J49">
    <cfRule type="top10" dxfId="4340" priority="69" rank="1"/>
  </conditionalFormatting>
  <conditionalFormatting sqref="E51:J51">
    <cfRule type="top10" dxfId="4339" priority="68" rank="1"/>
  </conditionalFormatting>
  <conditionalFormatting sqref="E53:J53">
    <cfRule type="top10" dxfId="4338" priority="67" rank="1"/>
  </conditionalFormatting>
  <conditionalFormatting sqref="E55:J55">
    <cfRule type="top10" dxfId="4337" priority="66" rank="1"/>
  </conditionalFormatting>
  <conditionalFormatting sqref="E57:J57">
    <cfRule type="top10" dxfId="4336" priority="65" rank="1"/>
  </conditionalFormatting>
  <conditionalFormatting sqref="E59:J59">
    <cfRule type="top10" dxfId="4335" priority="64" rank="1"/>
  </conditionalFormatting>
  <conditionalFormatting sqref="E61:J61">
    <cfRule type="top10" dxfId="4334" priority="63" rank="1"/>
  </conditionalFormatting>
  <conditionalFormatting sqref="E63:J63">
    <cfRule type="top10" dxfId="4333" priority="62" rank="1"/>
  </conditionalFormatting>
  <conditionalFormatting sqref="E65:J65">
    <cfRule type="top10" dxfId="4332" priority="61" rank="1"/>
  </conditionalFormatting>
  <conditionalFormatting sqref="E67:J67">
    <cfRule type="top10" dxfId="4331" priority="60" rank="1"/>
  </conditionalFormatting>
  <conditionalFormatting sqref="E69:J69">
    <cfRule type="top10" dxfId="4330" priority="59" rank="1"/>
  </conditionalFormatting>
  <conditionalFormatting sqref="E71:J71">
    <cfRule type="top10" dxfId="4329" priority="58" rank="1"/>
  </conditionalFormatting>
  <conditionalFormatting sqref="E73:J73">
    <cfRule type="top10" dxfId="4328" priority="57" rank="1"/>
  </conditionalFormatting>
  <conditionalFormatting sqref="E75:J75">
    <cfRule type="top10" dxfId="4327" priority="56" rank="1"/>
  </conditionalFormatting>
  <conditionalFormatting sqref="E77:J77">
    <cfRule type="top10" dxfId="4326" priority="55" rank="1"/>
  </conditionalFormatting>
  <conditionalFormatting sqref="E79:J79">
    <cfRule type="top10" dxfId="4325" priority="54" rank="1"/>
  </conditionalFormatting>
  <conditionalFormatting sqref="E81:J81">
    <cfRule type="top10" dxfId="4324" priority="53" rank="1"/>
  </conditionalFormatting>
  <conditionalFormatting sqref="E83:J83">
    <cfRule type="top10" dxfId="4323" priority="52" rank="1"/>
  </conditionalFormatting>
  <conditionalFormatting sqref="E85:J85">
    <cfRule type="top10" dxfId="4322" priority="51" rank="1"/>
  </conditionalFormatting>
  <conditionalFormatting sqref="E87:J87">
    <cfRule type="top10" dxfId="4321" priority="50" rank="1"/>
  </conditionalFormatting>
  <conditionalFormatting sqref="E89:J89">
    <cfRule type="top10" dxfId="4320" priority="49" rank="1"/>
  </conditionalFormatting>
  <conditionalFormatting sqref="E91:J91">
    <cfRule type="top10" dxfId="4319" priority="48" rank="1"/>
  </conditionalFormatting>
  <conditionalFormatting sqref="E93:J93">
    <cfRule type="top10" dxfId="4318" priority="47" rank="1"/>
  </conditionalFormatting>
  <conditionalFormatting sqref="E95:J95">
    <cfRule type="top10" dxfId="4317" priority="46" rank="1"/>
  </conditionalFormatting>
  <conditionalFormatting sqref="E97:J97">
    <cfRule type="top10" dxfId="4316" priority="45" rank="1"/>
  </conditionalFormatting>
  <conditionalFormatting sqref="E99:J99">
    <cfRule type="top10" dxfId="4315" priority="44" rank="1"/>
  </conditionalFormatting>
  <conditionalFormatting sqref="E101:J101">
    <cfRule type="top10" dxfId="4314" priority="43" rank="1"/>
  </conditionalFormatting>
  <conditionalFormatting sqref="E103:J103">
    <cfRule type="top10" dxfId="4313" priority="42" rank="1"/>
  </conditionalFormatting>
  <conditionalFormatting sqref="E105:J105">
    <cfRule type="top10" dxfId="4312" priority="41" rank="1"/>
  </conditionalFormatting>
  <conditionalFormatting sqref="E107:J107">
    <cfRule type="top10" dxfId="4311" priority="40" rank="1"/>
  </conditionalFormatting>
  <conditionalFormatting sqref="E109:J109">
    <cfRule type="top10" dxfId="4310" priority="39" rank="1"/>
  </conditionalFormatting>
  <conditionalFormatting sqref="E111:J111">
    <cfRule type="top10" dxfId="4309" priority="38" rank="1"/>
  </conditionalFormatting>
  <conditionalFormatting sqref="E113:J113">
    <cfRule type="top10" dxfId="4308" priority="37" rank="1"/>
  </conditionalFormatting>
  <conditionalFormatting sqref="E115:J115">
    <cfRule type="top10" dxfId="4307" priority="36" rank="1"/>
  </conditionalFormatting>
  <conditionalFormatting sqref="E117:J117">
    <cfRule type="top10" dxfId="4306" priority="35" rank="1"/>
  </conditionalFormatting>
  <conditionalFormatting sqref="E119:J119">
    <cfRule type="top10" dxfId="4305" priority="34" rank="1"/>
  </conditionalFormatting>
  <conditionalFormatting sqref="E121:J121">
    <cfRule type="top10" dxfId="4304" priority="33" rank="1"/>
  </conditionalFormatting>
  <conditionalFormatting sqref="E123:J123">
    <cfRule type="top10" dxfId="4303" priority="32" rank="1"/>
  </conditionalFormatting>
  <conditionalFormatting sqref="E125:J125">
    <cfRule type="top10" dxfId="4302" priority="31" rank="1"/>
  </conditionalFormatting>
  <conditionalFormatting sqref="E127:J127">
    <cfRule type="top10" dxfId="4301" priority="30" rank="1"/>
  </conditionalFormatting>
  <conditionalFormatting sqref="E129:J129">
    <cfRule type="top10" dxfId="4300" priority="29" rank="1"/>
  </conditionalFormatting>
  <conditionalFormatting sqref="E131:J131">
    <cfRule type="top10" dxfId="4299" priority="28" rank="1"/>
  </conditionalFormatting>
  <conditionalFormatting sqref="E133:J133">
    <cfRule type="top10" dxfId="4298" priority="27" rank="1"/>
  </conditionalFormatting>
  <conditionalFormatting sqref="E135:J135">
    <cfRule type="top10" dxfId="4297" priority="26" rank="1"/>
  </conditionalFormatting>
  <conditionalFormatting sqref="E137:J137">
    <cfRule type="top10" dxfId="4296" priority="25" rank="1"/>
  </conditionalFormatting>
  <conditionalFormatting sqref="E139:J139">
    <cfRule type="top10" dxfId="4295" priority="24" rank="1"/>
  </conditionalFormatting>
  <conditionalFormatting sqref="E141:J141">
    <cfRule type="top10" dxfId="4294" priority="23" rank="1"/>
  </conditionalFormatting>
  <conditionalFormatting sqref="E143:J143">
    <cfRule type="top10" dxfId="4293" priority="22" rank="1"/>
  </conditionalFormatting>
  <conditionalFormatting sqref="E145:J145">
    <cfRule type="top10" dxfId="4292" priority="21" rank="1"/>
  </conditionalFormatting>
  <conditionalFormatting sqref="E147:J147">
    <cfRule type="top10" dxfId="4291" priority="20" rank="1"/>
  </conditionalFormatting>
  <conditionalFormatting sqref="E149:J149">
    <cfRule type="top10" dxfId="4290" priority="19" rank="1"/>
  </conditionalFormatting>
  <conditionalFormatting sqref="E151:J151">
    <cfRule type="top10" dxfId="4289" priority="18" rank="1"/>
  </conditionalFormatting>
  <conditionalFormatting sqref="E153:J153">
    <cfRule type="top10" dxfId="4288" priority="17" rank="1"/>
  </conditionalFormatting>
  <conditionalFormatting sqref="E155:J155">
    <cfRule type="top10" dxfId="4287" priority="16" rank="1"/>
  </conditionalFormatting>
  <conditionalFormatting sqref="E157:J157">
    <cfRule type="top10" dxfId="4286" priority="15" rank="1"/>
  </conditionalFormatting>
  <conditionalFormatting sqref="E159:J159">
    <cfRule type="top10" dxfId="4285" priority="14" rank="1"/>
  </conditionalFormatting>
  <conditionalFormatting sqref="E161:J161">
    <cfRule type="top10" dxfId="4284" priority="13" rank="1"/>
  </conditionalFormatting>
  <conditionalFormatting sqref="E163:J163">
    <cfRule type="top10" dxfId="4283" priority="12" rank="1"/>
  </conditionalFormatting>
  <conditionalFormatting sqref="E165:J165">
    <cfRule type="top10" dxfId="4282" priority="11" rank="1"/>
  </conditionalFormatting>
  <conditionalFormatting sqref="E167:J167">
    <cfRule type="top10" dxfId="4281" priority="10" rank="1"/>
  </conditionalFormatting>
  <conditionalFormatting sqref="E169:J169">
    <cfRule type="top10" dxfId="4280" priority="9" rank="1"/>
  </conditionalFormatting>
  <conditionalFormatting sqref="E171:J171">
    <cfRule type="top10" dxfId="4279" priority="8" rank="1"/>
  </conditionalFormatting>
  <conditionalFormatting sqref="E173:J173">
    <cfRule type="top10" dxfId="4278" priority="7" rank="1"/>
  </conditionalFormatting>
  <conditionalFormatting sqref="E175:J175">
    <cfRule type="top10" dxfId="4277" priority="6" rank="1"/>
  </conditionalFormatting>
  <conditionalFormatting sqref="E177:J177">
    <cfRule type="top10" dxfId="4276" priority="5" rank="1"/>
  </conditionalFormatting>
  <conditionalFormatting sqref="E179:J179">
    <cfRule type="top10" dxfId="4275" priority="4" rank="1"/>
  </conditionalFormatting>
  <conditionalFormatting sqref="E181:J181">
    <cfRule type="top10" dxfId="4274" priority="3" rank="1"/>
  </conditionalFormatting>
  <conditionalFormatting sqref="E183:J183">
    <cfRule type="top10" dxfId="4273" priority="2" rank="1"/>
  </conditionalFormatting>
  <conditionalFormatting sqref="E185:J185">
    <cfRule type="top10" dxfId="427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36</v>
      </c>
    </row>
    <row r="4" spans="1:10" ht="15" customHeight="1">
      <c r="B4" s="3" t="s">
        <v>29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248</v>
      </c>
      <c r="C10" s="94" t="s">
        <v>234</v>
      </c>
      <c r="D10" s="34">
        <v>5320</v>
      </c>
      <c r="E10" s="35">
        <v>696</v>
      </c>
      <c r="F10" s="36">
        <v>2067</v>
      </c>
      <c r="G10" s="36">
        <v>743</v>
      </c>
      <c r="H10" s="36">
        <v>354</v>
      </c>
      <c r="I10" s="36">
        <v>1228</v>
      </c>
      <c r="J10" s="36">
        <v>232</v>
      </c>
    </row>
    <row r="11" spans="1:10" ht="15.95" customHeight="1">
      <c r="B11" s="96"/>
      <c r="C11" s="89"/>
      <c r="D11" s="17">
        <v>1</v>
      </c>
      <c r="E11" s="18">
        <v>0.13082706766917293</v>
      </c>
      <c r="F11" s="19">
        <v>0.38853383458646618</v>
      </c>
      <c r="G11" s="19">
        <v>0.13966165413533835</v>
      </c>
      <c r="H11" s="19">
        <v>6.6541353383458651E-2</v>
      </c>
      <c r="I11" s="19">
        <v>0.23082706766917294</v>
      </c>
      <c r="J11" s="19">
        <v>4.3609022556390979E-2</v>
      </c>
    </row>
    <row r="12" spans="1:10" ht="15.95" customHeight="1">
      <c r="B12" s="96"/>
      <c r="C12" s="88" t="s">
        <v>235</v>
      </c>
      <c r="D12" s="20">
        <v>12445</v>
      </c>
      <c r="E12" s="21">
        <v>1681</v>
      </c>
      <c r="F12" s="22">
        <v>4822</v>
      </c>
      <c r="G12" s="22">
        <v>1931</v>
      </c>
      <c r="H12" s="22">
        <v>858</v>
      </c>
      <c r="I12" s="22">
        <v>2602</v>
      </c>
      <c r="J12" s="22">
        <v>551</v>
      </c>
    </row>
    <row r="13" spans="1:10" ht="15.95" customHeight="1">
      <c r="B13" s="96"/>
      <c r="C13" s="89"/>
      <c r="D13" s="23">
        <v>1</v>
      </c>
      <c r="E13" s="18">
        <v>0.13507432703897149</v>
      </c>
      <c r="F13" s="19">
        <v>0.38746484531940539</v>
      </c>
      <c r="G13" s="19">
        <v>0.1551627159501808</v>
      </c>
      <c r="H13" s="19">
        <v>6.894335074327039E-2</v>
      </c>
      <c r="I13" s="19">
        <v>0.20907995178786662</v>
      </c>
      <c r="J13" s="19">
        <v>4.4274809160305344E-2</v>
      </c>
    </row>
    <row r="14" spans="1:10" ht="15.95" customHeight="1">
      <c r="B14" s="96"/>
      <c r="C14" s="88" t="s">
        <v>236</v>
      </c>
      <c r="D14" s="20">
        <v>184</v>
      </c>
      <c r="E14" s="21">
        <v>38</v>
      </c>
      <c r="F14" s="22">
        <v>54</v>
      </c>
      <c r="G14" s="22">
        <v>20</v>
      </c>
      <c r="H14" s="22">
        <v>12</v>
      </c>
      <c r="I14" s="22">
        <v>50</v>
      </c>
      <c r="J14" s="22">
        <v>10</v>
      </c>
    </row>
    <row r="15" spans="1:10" ht="15.95" customHeight="1">
      <c r="B15" s="96"/>
      <c r="C15" s="89"/>
      <c r="D15" s="23">
        <v>1</v>
      </c>
      <c r="E15" s="18">
        <v>0.20652173913043478</v>
      </c>
      <c r="F15" s="19">
        <v>0.29347826086956524</v>
      </c>
      <c r="G15" s="19">
        <v>0.10869565217391304</v>
      </c>
      <c r="H15" s="19">
        <v>6.5217391304347824E-2</v>
      </c>
      <c r="I15" s="19">
        <v>0.27173913043478259</v>
      </c>
      <c r="J15" s="19">
        <v>5.434782608695652E-2</v>
      </c>
    </row>
    <row r="16" spans="1:10" ht="15.95" customHeight="1">
      <c r="B16" s="96"/>
      <c r="C16" s="88" t="s">
        <v>237</v>
      </c>
      <c r="D16" s="20">
        <v>44</v>
      </c>
      <c r="E16" s="21">
        <v>7</v>
      </c>
      <c r="F16" s="22">
        <v>9</v>
      </c>
      <c r="G16" s="22">
        <v>7</v>
      </c>
      <c r="H16" s="22">
        <v>1</v>
      </c>
      <c r="I16" s="22">
        <v>16</v>
      </c>
      <c r="J16" s="22">
        <v>4</v>
      </c>
    </row>
    <row r="17" spans="1:10" ht="15.95" customHeight="1">
      <c r="B17" s="96"/>
      <c r="C17" s="89"/>
      <c r="D17" s="23">
        <v>1</v>
      </c>
      <c r="E17" s="18">
        <v>0.15909090909090909</v>
      </c>
      <c r="F17" s="19">
        <v>0.20454545454545456</v>
      </c>
      <c r="G17" s="19">
        <v>0.15909090909090909</v>
      </c>
      <c r="H17" s="19">
        <v>2.2727272727272728E-2</v>
      </c>
      <c r="I17" s="19">
        <v>0.36363636363636365</v>
      </c>
      <c r="J17" s="19">
        <v>9.0909090909090912E-2</v>
      </c>
    </row>
    <row r="18" spans="1:10" ht="15.95" customHeight="1">
      <c r="B18" s="96"/>
      <c r="C18" s="88" t="s">
        <v>238</v>
      </c>
      <c r="D18" s="20">
        <v>435</v>
      </c>
      <c r="E18" s="21">
        <v>49</v>
      </c>
      <c r="F18" s="22">
        <v>161</v>
      </c>
      <c r="G18" s="22">
        <v>65</v>
      </c>
      <c r="H18" s="22">
        <v>35</v>
      </c>
      <c r="I18" s="22">
        <v>109</v>
      </c>
      <c r="J18" s="22">
        <v>16</v>
      </c>
    </row>
    <row r="19" spans="1:10" ht="15.95" customHeight="1">
      <c r="B19" s="96"/>
      <c r="C19" s="89"/>
      <c r="D19" s="23">
        <v>1</v>
      </c>
      <c r="E19" s="18">
        <v>0.11264367816091954</v>
      </c>
      <c r="F19" s="19">
        <v>0.37011494252873561</v>
      </c>
      <c r="G19" s="19">
        <v>0.14942528735632185</v>
      </c>
      <c r="H19" s="19">
        <v>8.0459770114942528E-2</v>
      </c>
      <c r="I19" s="19">
        <v>0.25057471264367814</v>
      </c>
      <c r="J19" s="19">
        <v>3.6781609195402298E-2</v>
      </c>
    </row>
    <row r="20" spans="1:10" ht="15.95" customHeight="1">
      <c r="B20" s="96"/>
      <c r="C20" s="88" t="s">
        <v>239</v>
      </c>
      <c r="D20" s="20">
        <v>1165</v>
      </c>
      <c r="E20" s="21">
        <v>152</v>
      </c>
      <c r="F20" s="22">
        <v>432</v>
      </c>
      <c r="G20" s="22">
        <v>185</v>
      </c>
      <c r="H20" s="22">
        <v>95</v>
      </c>
      <c r="I20" s="22">
        <v>247</v>
      </c>
      <c r="J20" s="22">
        <v>54</v>
      </c>
    </row>
    <row r="21" spans="1:10" ht="15.95" customHeight="1">
      <c r="B21" s="96"/>
      <c r="C21" s="89"/>
      <c r="D21" s="23">
        <v>1</v>
      </c>
      <c r="E21" s="18">
        <v>0.13047210300429185</v>
      </c>
      <c r="F21" s="19">
        <v>0.3708154506437768</v>
      </c>
      <c r="G21" s="19">
        <v>0.15879828326180256</v>
      </c>
      <c r="H21" s="19">
        <v>8.15450643776824E-2</v>
      </c>
      <c r="I21" s="19">
        <v>0.21201716738197424</v>
      </c>
      <c r="J21" s="19">
        <v>4.63519313304721E-2</v>
      </c>
    </row>
    <row r="22" spans="1:10" ht="15.95" customHeight="1">
      <c r="B22" s="102"/>
      <c r="C22" s="88" t="s">
        <v>84</v>
      </c>
      <c r="D22" s="20">
        <v>114</v>
      </c>
      <c r="E22" s="21">
        <v>16</v>
      </c>
      <c r="F22" s="22">
        <v>32</v>
      </c>
      <c r="G22" s="22">
        <v>21</v>
      </c>
      <c r="H22" s="22">
        <v>8</v>
      </c>
      <c r="I22" s="22">
        <v>33</v>
      </c>
      <c r="J22" s="22">
        <v>4</v>
      </c>
    </row>
    <row r="23" spans="1:10" ht="15.95" customHeight="1">
      <c r="B23" s="102"/>
      <c r="C23" s="89"/>
      <c r="D23" s="23">
        <v>1</v>
      </c>
      <c r="E23" s="18">
        <v>0.14035087719298245</v>
      </c>
      <c r="F23" s="19">
        <v>0.2807017543859649</v>
      </c>
      <c r="G23" s="19">
        <v>0.18421052631578946</v>
      </c>
      <c r="H23" s="19">
        <v>7.0175438596491224E-2</v>
      </c>
      <c r="I23" s="19">
        <v>0.28947368421052633</v>
      </c>
      <c r="J23" s="19">
        <v>3.5087719298245612E-2</v>
      </c>
    </row>
    <row r="24" spans="1:10" ht="15.95" customHeight="1">
      <c r="B24" s="102"/>
      <c r="C24" s="88" t="s">
        <v>160</v>
      </c>
      <c r="D24" s="20">
        <v>3246</v>
      </c>
      <c r="E24" s="21">
        <v>265</v>
      </c>
      <c r="F24" s="22">
        <v>998</v>
      </c>
      <c r="G24" s="22">
        <v>374</v>
      </c>
      <c r="H24" s="22">
        <v>214</v>
      </c>
      <c r="I24" s="22">
        <v>1191</v>
      </c>
      <c r="J24" s="22">
        <v>204</v>
      </c>
    </row>
    <row r="25" spans="1:10" ht="15.95" customHeight="1">
      <c r="B25" s="102"/>
      <c r="C25" s="98"/>
      <c r="D25" s="17">
        <v>1</v>
      </c>
      <c r="E25" s="32">
        <v>8.1638940234134316E-2</v>
      </c>
      <c r="F25" s="33">
        <v>0.30745532963647565</v>
      </c>
      <c r="G25" s="33">
        <v>0.11521873074553296</v>
      </c>
      <c r="H25" s="33">
        <v>6.592729513247074E-2</v>
      </c>
      <c r="I25" s="33">
        <v>0.36691312384473196</v>
      </c>
      <c r="J25" s="33">
        <v>6.2846580406654348E-2</v>
      </c>
    </row>
    <row r="26" spans="1:10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J9">
    <cfRule type="top10" dxfId="4271" priority="90" rank="1"/>
  </conditionalFormatting>
  <conditionalFormatting sqref="E11:J11">
    <cfRule type="top10" dxfId="4270" priority="89" rank="1"/>
  </conditionalFormatting>
  <conditionalFormatting sqref="E13:J13">
    <cfRule type="top10" dxfId="4269" priority="88" rank="1"/>
  </conditionalFormatting>
  <conditionalFormatting sqref="E15:J15">
    <cfRule type="top10" dxfId="4268" priority="87" rank="1"/>
  </conditionalFormatting>
  <conditionalFormatting sqref="E17:J17">
    <cfRule type="top10" dxfId="4267" priority="86" rank="1"/>
  </conditionalFormatting>
  <conditionalFormatting sqref="E19:J19">
    <cfRule type="top10" dxfId="4266" priority="85" rank="1"/>
  </conditionalFormatting>
  <conditionalFormatting sqref="E21:J21">
    <cfRule type="top10" dxfId="4265" priority="84" rank="1"/>
  </conditionalFormatting>
  <conditionalFormatting sqref="E23:J23">
    <cfRule type="top10" dxfId="4264" priority="83" rank="1"/>
  </conditionalFormatting>
  <conditionalFormatting sqref="E25:J25">
    <cfRule type="top10" dxfId="4263" priority="82" rank="1"/>
  </conditionalFormatting>
  <conditionalFormatting sqref="E27:J27">
    <cfRule type="top10" dxfId="4262" priority="80" rank="1"/>
  </conditionalFormatting>
  <conditionalFormatting sqref="E29:J29">
    <cfRule type="top10" dxfId="4261" priority="79" rank="1"/>
  </conditionalFormatting>
  <conditionalFormatting sqref="E31:J31">
    <cfRule type="top10" dxfId="4260" priority="78" rank="1"/>
  </conditionalFormatting>
  <conditionalFormatting sqref="E33:J33">
    <cfRule type="top10" dxfId="4259" priority="77" rank="1"/>
  </conditionalFormatting>
  <conditionalFormatting sqref="E35:J35">
    <cfRule type="top10" dxfId="4258" priority="76" rank="1"/>
  </conditionalFormatting>
  <conditionalFormatting sqref="E37:J37">
    <cfRule type="top10" dxfId="4257" priority="75" rank="1"/>
  </conditionalFormatting>
  <conditionalFormatting sqref="E39:J39">
    <cfRule type="top10" dxfId="4256" priority="74" rank="1"/>
  </conditionalFormatting>
  <conditionalFormatting sqref="E41:J41">
    <cfRule type="top10" dxfId="4255" priority="73" rank="1"/>
  </conditionalFormatting>
  <conditionalFormatting sqref="E43:J43">
    <cfRule type="top10" dxfId="4254" priority="72" rank="1"/>
  </conditionalFormatting>
  <conditionalFormatting sqref="E45:J45">
    <cfRule type="top10" dxfId="4253" priority="71" rank="1"/>
  </conditionalFormatting>
  <conditionalFormatting sqref="E47:J47">
    <cfRule type="top10" dxfId="4252" priority="70" rank="1"/>
  </conditionalFormatting>
  <conditionalFormatting sqref="E49:J49">
    <cfRule type="top10" dxfId="4251" priority="69" rank="1"/>
  </conditionalFormatting>
  <conditionalFormatting sqref="E51:J51">
    <cfRule type="top10" dxfId="4250" priority="68" rank="1"/>
  </conditionalFormatting>
  <conditionalFormatting sqref="E53:J53">
    <cfRule type="top10" dxfId="4249" priority="67" rank="1"/>
  </conditionalFormatting>
  <conditionalFormatting sqref="E55:J55">
    <cfRule type="top10" dxfId="4248" priority="66" rank="1"/>
  </conditionalFormatting>
  <conditionalFormatting sqref="E57:J57">
    <cfRule type="top10" dxfId="4247" priority="65" rank="1"/>
  </conditionalFormatting>
  <conditionalFormatting sqref="E59:J59">
    <cfRule type="top10" dxfId="4246" priority="64" rank="1"/>
  </conditionalFormatting>
  <conditionalFormatting sqref="E61:J61">
    <cfRule type="top10" dxfId="4245" priority="63" rank="1"/>
  </conditionalFormatting>
  <conditionalFormatting sqref="E63:J63">
    <cfRule type="top10" dxfId="4244" priority="62" rank="1"/>
  </conditionalFormatting>
  <conditionalFormatting sqref="E65:J65">
    <cfRule type="top10" dxfId="4243" priority="61" rank="1"/>
  </conditionalFormatting>
  <conditionalFormatting sqref="E67:J67">
    <cfRule type="top10" dxfId="4242" priority="60" rank="1"/>
  </conditionalFormatting>
  <conditionalFormatting sqref="E69:J69">
    <cfRule type="top10" dxfId="4241" priority="59" rank="1"/>
  </conditionalFormatting>
  <conditionalFormatting sqref="E71:J71">
    <cfRule type="top10" dxfId="4240" priority="58" rank="1"/>
  </conditionalFormatting>
  <conditionalFormatting sqref="E73:J73">
    <cfRule type="top10" dxfId="4239" priority="57" rank="1"/>
  </conditionalFormatting>
  <conditionalFormatting sqref="E75:J75">
    <cfRule type="top10" dxfId="4238" priority="56" rank="1"/>
  </conditionalFormatting>
  <conditionalFormatting sqref="E77:J77">
    <cfRule type="top10" dxfId="4237" priority="55" rank="1"/>
  </conditionalFormatting>
  <conditionalFormatting sqref="E79:J79">
    <cfRule type="top10" dxfId="4236" priority="54" rank="1"/>
  </conditionalFormatting>
  <conditionalFormatting sqref="E81:J81">
    <cfRule type="top10" dxfId="4235" priority="53" rank="1"/>
  </conditionalFormatting>
  <conditionalFormatting sqref="E83:J83">
    <cfRule type="top10" dxfId="4234" priority="52" rank="1"/>
  </conditionalFormatting>
  <conditionalFormatting sqref="E85:J85">
    <cfRule type="top10" dxfId="4233" priority="51" rank="1"/>
  </conditionalFormatting>
  <conditionalFormatting sqref="E87:J87">
    <cfRule type="top10" dxfId="4232" priority="50" rank="1"/>
  </conditionalFormatting>
  <conditionalFormatting sqref="E89:J89">
    <cfRule type="top10" dxfId="4231" priority="49" rank="1"/>
  </conditionalFormatting>
  <conditionalFormatting sqref="E91:J91">
    <cfRule type="top10" dxfId="4230" priority="48" rank="1"/>
  </conditionalFormatting>
  <conditionalFormatting sqref="E93:J93">
    <cfRule type="top10" dxfId="4229" priority="47" rank="1"/>
  </conditionalFormatting>
  <conditionalFormatting sqref="E95:J95">
    <cfRule type="top10" dxfId="4228" priority="46" rank="1"/>
  </conditionalFormatting>
  <conditionalFormatting sqref="E97:J97">
    <cfRule type="top10" dxfId="4227" priority="45" rank="1"/>
  </conditionalFormatting>
  <conditionalFormatting sqref="E99:J99">
    <cfRule type="top10" dxfId="4226" priority="44" rank="1"/>
  </conditionalFormatting>
  <conditionalFormatting sqref="E101:J101">
    <cfRule type="top10" dxfId="4225" priority="43" rank="1"/>
  </conditionalFormatting>
  <conditionalFormatting sqref="E103:J103">
    <cfRule type="top10" dxfId="4224" priority="42" rank="1"/>
  </conditionalFormatting>
  <conditionalFormatting sqref="E105:J105">
    <cfRule type="top10" dxfId="4223" priority="41" rank="1"/>
  </conditionalFormatting>
  <conditionalFormatting sqref="E107:J107">
    <cfRule type="top10" dxfId="4222" priority="40" rank="1"/>
  </conditionalFormatting>
  <conditionalFormatting sqref="E109:J109">
    <cfRule type="top10" dxfId="4221" priority="39" rank="1"/>
  </conditionalFormatting>
  <conditionalFormatting sqref="E111:J111">
    <cfRule type="top10" dxfId="4220" priority="38" rank="1"/>
  </conditionalFormatting>
  <conditionalFormatting sqref="E113:J113">
    <cfRule type="top10" dxfId="4219" priority="37" rank="1"/>
  </conditionalFormatting>
  <conditionalFormatting sqref="E115:J115">
    <cfRule type="top10" dxfId="4218" priority="36" rank="1"/>
  </conditionalFormatting>
  <conditionalFormatting sqref="E117:J117">
    <cfRule type="top10" dxfId="4217" priority="35" rank="1"/>
  </conditionalFormatting>
  <conditionalFormatting sqref="E119:J119">
    <cfRule type="top10" dxfId="4216" priority="34" rank="1"/>
  </conditionalFormatting>
  <conditionalFormatting sqref="E121:J121">
    <cfRule type="top10" dxfId="4215" priority="33" rank="1"/>
  </conditionalFormatting>
  <conditionalFormatting sqref="E123:J123">
    <cfRule type="top10" dxfId="4214" priority="32" rank="1"/>
  </conditionalFormatting>
  <conditionalFormatting sqref="E125:J125">
    <cfRule type="top10" dxfId="4213" priority="31" rank="1"/>
  </conditionalFormatting>
  <conditionalFormatting sqref="E127:J127">
    <cfRule type="top10" dxfId="4212" priority="30" rank="1"/>
  </conditionalFormatting>
  <conditionalFormatting sqref="E129:J129">
    <cfRule type="top10" dxfId="4211" priority="29" rank="1"/>
  </conditionalFormatting>
  <conditionalFormatting sqref="E131:J131">
    <cfRule type="top10" dxfId="4210" priority="28" rank="1"/>
  </conditionalFormatting>
  <conditionalFormatting sqref="E133:J133">
    <cfRule type="top10" dxfId="4209" priority="27" rank="1"/>
  </conditionalFormatting>
  <conditionalFormatting sqref="E135:J135">
    <cfRule type="top10" dxfId="4208" priority="26" rank="1"/>
  </conditionalFormatting>
  <conditionalFormatting sqref="E137:J137">
    <cfRule type="top10" dxfId="4207" priority="25" rank="1"/>
  </conditionalFormatting>
  <conditionalFormatting sqref="E139:J139">
    <cfRule type="top10" dxfId="4206" priority="24" rank="1"/>
  </conditionalFormatting>
  <conditionalFormatting sqref="E141:J141">
    <cfRule type="top10" dxfId="4205" priority="23" rank="1"/>
  </conditionalFormatting>
  <conditionalFormatting sqref="E143:J143">
    <cfRule type="top10" dxfId="4204" priority="22" rank="1"/>
  </conditionalFormatting>
  <conditionalFormatting sqref="E145:J145">
    <cfRule type="top10" dxfId="4203" priority="21" rank="1"/>
  </conditionalFormatting>
  <conditionalFormatting sqref="E147:J147">
    <cfRule type="top10" dxfId="4202" priority="20" rank="1"/>
  </conditionalFormatting>
  <conditionalFormatting sqref="E149:J149">
    <cfRule type="top10" dxfId="4201" priority="19" rank="1"/>
  </conditionalFormatting>
  <conditionalFormatting sqref="E151:J151">
    <cfRule type="top10" dxfId="4200" priority="18" rank="1"/>
  </conditionalFormatting>
  <conditionalFormatting sqref="E153:J153">
    <cfRule type="top10" dxfId="4199" priority="17" rank="1"/>
  </conditionalFormatting>
  <conditionalFormatting sqref="E155:J155">
    <cfRule type="top10" dxfId="4198" priority="16" rank="1"/>
  </conditionalFormatting>
  <conditionalFormatting sqref="E157:J157">
    <cfRule type="top10" dxfId="4197" priority="15" rank="1"/>
  </conditionalFormatting>
  <conditionalFormatting sqref="E159:J159">
    <cfRule type="top10" dxfId="4196" priority="14" rank="1"/>
  </conditionalFormatting>
  <conditionalFormatting sqref="E161:J161">
    <cfRule type="top10" dxfId="4195" priority="13" rank="1"/>
  </conditionalFormatting>
  <conditionalFormatting sqref="E163:J163">
    <cfRule type="top10" dxfId="4194" priority="12" rank="1"/>
  </conditionalFormatting>
  <conditionalFormatting sqref="E165:J165">
    <cfRule type="top10" dxfId="4193" priority="11" rank="1"/>
  </conditionalFormatting>
  <conditionalFormatting sqref="E167:J167">
    <cfRule type="top10" dxfId="4192" priority="10" rank="1"/>
  </conditionalFormatting>
  <conditionalFormatting sqref="E169:J169">
    <cfRule type="top10" dxfId="4191" priority="9" rank="1"/>
  </conditionalFormatting>
  <conditionalFormatting sqref="E171:J171">
    <cfRule type="top10" dxfId="4190" priority="8" rank="1"/>
  </conditionalFormatting>
  <conditionalFormatting sqref="E173:J173">
    <cfRule type="top10" dxfId="4189" priority="7" rank="1"/>
  </conditionalFormatting>
  <conditionalFormatting sqref="E175:J175">
    <cfRule type="top10" dxfId="4188" priority="6" rank="1"/>
  </conditionalFormatting>
  <conditionalFormatting sqref="E177:J177">
    <cfRule type="top10" dxfId="4187" priority="5" rank="1"/>
  </conditionalFormatting>
  <conditionalFormatting sqref="E179:J179">
    <cfRule type="top10" dxfId="4186" priority="4" rank="1"/>
  </conditionalFormatting>
  <conditionalFormatting sqref="E181:J181">
    <cfRule type="top10" dxfId="4185" priority="3" rank="1"/>
  </conditionalFormatting>
  <conditionalFormatting sqref="E183:J183">
    <cfRule type="top10" dxfId="4184" priority="2" rank="1"/>
  </conditionalFormatting>
  <conditionalFormatting sqref="E185:J185">
    <cfRule type="top10" dxfId="418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246</v>
      </c>
    </row>
    <row r="3" spans="1:10" ht="15" customHeight="1">
      <c r="B3" s="3" t="s">
        <v>36</v>
      </c>
    </row>
    <row r="4" spans="1:10" ht="15" customHeight="1">
      <c r="B4" s="3" t="s">
        <v>40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175</v>
      </c>
      <c r="F7" s="13" t="s">
        <v>176</v>
      </c>
      <c r="G7" s="13" t="s">
        <v>177</v>
      </c>
      <c r="H7" s="13" t="s">
        <v>178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7175</v>
      </c>
      <c r="F8" s="16">
        <v>10955</v>
      </c>
      <c r="G8" s="16">
        <v>3052</v>
      </c>
      <c r="H8" s="16">
        <v>333</v>
      </c>
      <c r="I8" s="16">
        <v>1790</v>
      </c>
      <c r="J8" s="16">
        <v>1352</v>
      </c>
    </row>
    <row r="9" spans="1:10" ht="15.95" customHeight="1">
      <c r="B9" s="92"/>
      <c r="C9" s="93"/>
      <c r="D9" s="17">
        <v>1</v>
      </c>
      <c r="E9" s="32">
        <v>0.29099241594678998</v>
      </c>
      <c r="F9" s="33">
        <v>0.44429573751875734</v>
      </c>
      <c r="G9" s="33">
        <v>0.12377823741736627</v>
      </c>
      <c r="H9" s="33">
        <v>1.3505292614673318E-2</v>
      </c>
      <c r="I9" s="33">
        <v>7.2596017358153866E-2</v>
      </c>
      <c r="J9" s="33">
        <v>5.4832299144259238E-2</v>
      </c>
    </row>
    <row r="10" spans="1:10" ht="15.95" customHeight="1">
      <c r="B10" s="95" t="s">
        <v>248</v>
      </c>
      <c r="C10" s="94" t="s">
        <v>234</v>
      </c>
      <c r="D10" s="34">
        <v>5320</v>
      </c>
      <c r="E10" s="35">
        <v>1541</v>
      </c>
      <c r="F10" s="36">
        <v>2549</v>
      </c>
      <c r="G10" s="36">
        <v>699</v>
      </c>
      <c r="H10" s="36">
        <v>73</v>
      </c>
      <c r="I10" s="36">
        <v>306</v>
      </c>
      <c r="J10" s="36">
        <v>152</v>
      </c>
    </row>
    <row r="11" spans="1:10" ht="15.95" customHeight="1">
      <c r="B11" s="96"/>
      <c r="C11" s="89"/>
      <c r="D11" s="17">
        <v>1</v>
      </c>
      <c r="E11" s="18">
        <v>0.28966165413533834</v>
      </c>
      <c r="F11" s="19">
        <v>0.47913533834586464</v>
      </c>
      <c r="G11" s="19">
        <v>0.13139097744360903</v>
      </c>
      <c r="H11" s="19">
        <v>1.3721804511278196E-2</v>
      </c>
      <c r="I11" s="19">
        <v>5.7518796992481205E-2</v>
      </c>
      <c r="J11" s="19">
        <v>2.8571428571428571E-2</v>
      </c>
    </row>
    <row r="12" spans="1:10" ht="15.95" customHeight="1">
      <c r="B12" s="96"/>
      <c r="C12" s="88" t="s">
        <v>235</v>
      </c>
      <c r="D12" s="20">
        <v>12445</v>
      </c>
      <c r="E12" s="21">
        <v>4043</v>
      </c>
      <c r="F12" s="22">
        <v>5715</v>
      </c>
      <c r="G12" s="22">
        <v>1446</v>
      </c>
      <c r="H12" s="22">
        <v>138</v>
      </c>
      <c r="I12" s="22">
        <v>743</v>
      </c>
      <c r="J12" s="22">
        <v>360</v>
      </c>
    </row>
    <row r="13" spans="1:10" ht="15.95" customHeight="1">
      <c r="B13" s="96"/>
      <c r="C13" s="89"/>
      <c r="D13" s="23">
        <v>1</v>
      </c>
      <c r="E13" s="18">
        <v>0.32486942547207714</v>
      </c>
      <c r="F13" s="19">
        <v>0.45922057051024506</v>
      </c>
      <c r="G13" s="19">
        <v>0.11619124146243472</v>
      </c>
      <c r="H13" s="19">
        <v>1.1088790678987544E-2</v>
      </c>
      <c r="I13" s="19">
        <v>5.97026918441141E-2</v>
      </c>
      <c r="J13" s="19">
        <v>2.8927280032141421E-2</v>
      </c>
    </row>
    <row r="14" spans="1:10" ht="15.95" customHeight="1">
      <c r="B14" s="96"/>
      <c r="C14" s="88" t="s">
        <v>236</v>
      </c>
      <c r="D14" s="20">
        <v>184</v>
      </c>
      <c r="E14" s="21">
        <v>67</v>
      </c>
      <c r="F14" s="22">
        <v>68</v>
      </c>
      <c r="G14" s="22">
        <v>22</v>
      </c>
      <c r="H14" s="22">
        <v>2</v>
      </c>
      <c r="I14" s="22">
        <v>16</v>
      </c>
      <c r="J14" s="22">
        <v>9</v>
      </c>
    </row>
    <row r="15" spans="1:10" ht="15.95" customHeight="1">
      <c r="B15" s="96"/>
      <c r="C15" s="89"/>
      <c r="D15" s="23">
        <v>1</v>
      </c>
      <c r="E15" s="18">
        <v>0.3641304347826087</v>
      </c>
      <c r="F15" s="19">
        <v>0.36956521739130432</v>
      </c>
      <c r="G15" s="19">
        <v>0.11956521739130435</v>
      </c>
      <c r="H15" s="19">
        <v>1.0869565217391304E-2</v>
      </c>
      <c r="I15" s="19">
        <v>8.6956521739130432E-2</v>
      </c>
      <c r="J15" s="19">
        <v>4.8913043478260872E-2</v>
      </c>
    </row>
    <row r="16" spans="1:10" ht="15.95" customHeight="1">
      <c r="B16" s="96"/>
      <c r="C16" s="88" t="s">
        <v>237</v>
      </c>
      <c r="D16" s="20">
        <v>44</v>
      </c>
      <c r="E16" s="21">
        <v>13</v>
      </c>
      <c r="F16" s="22">
        <v>12</v>
      </c>
      <c r="G16" s="22">
        <v>8</v>
      </c>
      <c r="H16" s="22">
        <v>1</v>
      </c>
      <c r="I16" s="22">
        <v>8</v>
      </c>
      <c r="J16" s="22">
        <v>2</v>
      </c>
    </row>
    <row r="17" spans="1:10" ht="15.95" customHeight="1">
      <c r="B17" s="96"/>
      <c r="C17" s="89"/>
      <c r="D17" s="23">
        <v>1</v>
      </c>
      <c r="E17" s="18">
        <v>0.29545454545454547</v>
      </c>
      <c r="F17" s="19">
        <v>0.27272727272727271</v>
      </c>
      <c r="G17" s="19">
        <v>0.18181818181818182</v>
      </c>
      <c r="H17" s="19">
        <v>2.2727272727272728E-2</v>
      </c>
      <c r="I17" s="19">
        <v>0.18181818181818182</v>
      </c>
      <c r="J17" s="19">
        <v>4.5454545454545456E-2</v>
      </c>
    </row>
    <row r="18" spans="1:10" ht="15.95" customHeight="1">
      <c r="B18" s="96"/>
      <c r="C18" s="88" t="s">
        <v>238</v>
      </c>
      <c r="D18" s="20">
        <v>435</v>
      </c>
      <c r="E18" s="21">
        <v>124</v>
      </c>
      <c r="F18" s="22">
        <v>207</v>
      </c>
      <c r="G18" s="22">
        <v>59</v>
      </c>
      <c r="H18" s="22">
        <v>8</v>
      </c>
      <c r="I18" s="22">
        <v>22</v>
      </c>
      <c r="J18" s="22">
        <v>15</v>
      </c>
    </row>
    <row r="19" spans="1:10" ht="15.95" customHeight="1">
      <c r="B19" s="96"/>
      <c r="C19" s="89"/>
      <c r="D19" s="23">
        <v>1</v>
      </c>
      <c r="E19" s="18">
        <v>0.28505747126436781</v>
      </c>
      <c r="F19" s="19">
        <v>0.47586206896551725</v>
      </c>
      <c r="G19" s="19">
        <v>0.13563218390804599</v>
      </c>
      <c r="H19" s="19">
        <v>1.8390804597701149E-2</v>
      </c>
      <c r="I19" s="19">
        <v>5.057471264367816E-2</v>
      </c>
      <c r="J19" s="19">
        <v>3.4482758620689655E-2</v>
      </c>
    </row>
    <row r="20" spans="1:10" ht="15.95" customHeight="1">
      <c r="B20" s="96"/>
      <c r="C20" s="88" t="s">
        <v>239</v>
      </c>
      <c r="D20" s="20">
        <v>1165</v>
      </c>
      <c r="E20" s="21">
        <v>318</v>
      </c>
      <c r="F20" s="22">
        <v>548</v>
      </c>
      <c r="G20" s="22">
        <v>170</v>
      </c>
      <c r="H20" s="22">
        <v>23</v>
      </c>
      <c r="I20" s="22">
        <v>65</v>
      </c>
      <c r="J20" s="22">
        <v>41</v>
      </c>
    </row>
    <row r="21" spans="1:10" ht="15.95" customHeight="1">
      <c r="B21" s="96"/>
      <c r="C21" s="89"/>
      <c r="D21" s="23">
        <v>1</v>
      </c>
      <c r="E21" s="18">
        <v>0.27296137339055793</v>
      </c>
      <c r="F21" s="19">
        <v>0.47038626609442058</v>
      </c>
      <c r="G21" s="19">
        <v>0.14592274678111589</v>
      </c>
      <c r="H21" s="19">
        <v>1.9742489270386267E-2</v>
      </c>
      <c r="I21" s="19">
        <v>5.5793991416309016E-2</v>
      </c>
      <c r="J21" s="19">
        <v>3.51931330472103E-2</v>
      </c>
    </row>
    <row r="22" spans="1:10" ht="15.95" customHeight="1">
      <c r="B22" s="102"/>
      <c r="C22" s="88" t="s">
        <v>84</v>
      </c>
      <c r="D22" s="20">
        <v>114</v>
      </c>
      <c r="E22" s="21">
        <v>29</v>
      </c>
      <c r="F22" s="22">
        <v>42</v>
      </c>
      <c r="G22" s="22">
        <v>21</v>
      </c>
      <c r="H22" s="22">
        <v>3</v>
      </c>
      <c r="I22" s="22">
        <v>14</v>
      </c>
      <c r="J22" s="22">
        <v>5</v>
      </c>
    </row>
    <row r="23" spans="1:10" ht="15.95" customHeight="1">
      <c r="B23" s="102"/>
      <c r="C23" s="89"/>
      <c r="D23" s="23">
        <v>1</v>
      </c>
      <c r="E23" s="18">
        <v>0.25438596491228072</v>
      </c>
      <c r="F23" s="19">
        <v>0.36842105263157893</v>
      </c>
      <c r="G23" s="19">
        <v>0.18421052631578946</v>
      </c>
      <c r="H23" s="19">
        <v>2.6315789473684209E-2</v>
      </c>
      <c r="I23" s="19">
        <v>0.12280701754385964</v>
      </c>
      <c r="J23" s="19">
        <v>4.3859649122807015E-2</v>
      </c>
    </row>
    <row r="24" spans="1:10" ht="15.95" customHeight="1">
      <c r="B24" s="102"/>
      <c r="C24" s="88" t="s">
        <v>160</v>
      </c>
      <c r="D24" s="20">
        <v>3246</v>
      </c>
      <c r="E24" s="21">
        <v>696</v>
      </c>
      <c r="F24" s="22">
        <v>1370</v>
      </c>
      <c r="G24" s="22">
        <v>504</v>
      </c>
      <c r="H24" s="22">
        <v>64</v>
      </c>
      <c r="I24" s="22">
        <v>491</v>
      </c>
      <c r="J24" s="22">
        <v>121</v>
      </c>
    </row>
    <row r="25" spans="1:10" ht="15.95" customHeight="1">
      <c r="B25" s="102"/>
      <c r="C25" s="98"/>
      <c r="D25" s="17">
        <v>1</v>
      </c>
      <c r="E25" s="32">
        <v>0.2144177449168207</v>
      </c>
      <c r="F25" s="33">
        <v>0.42205791743684534</v>
      </c>
      <c r="G25" s="33">
        <v>0.15526802218114602</v>
      </c>
      <c r="H25" s="33">
        <v>1.9716574245224893E-2</v>
      </c>
      <c r="I25" s="33">
        <v>0.15126309303758473</v>
      </c>
      <c r="J25" s="33">
        <v>3.7276648182378309E-2</v>
      </c>
    </row>
    <row r="26" spans="1:10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J9">
    <cfRule type="top10" dxfId="4182" priority="90" rank="1"/>
  </conditionalFormatting>
  <conditionalFormatting sqref="E11:J11">
    <cfRule type="top10" dxfId="4181" priority="89" rank="1"/>
  </conditionalFormatting>
  <conditionalFormatting sqref="E13:J13">
    <cfRule type="top10" dxfId="4180" priority="88" rank="1"/>
  </conditionalFormatting>
  <conditionalFormatting sqref="E15:J15">
    <cfRule type="top10" dxfId="4179" priority="87" rank="1"/>
  </conditionalFormatting>
  <conditionalFormatting sqref="E17:J17">
    <cfRule type="top10" dxfId="4178" priority="86" rank="1"/>
  </conditionalFormatting>
  <conditionalFormatting sqref="E19:J19">
    <cfRule type="top10" dxfId="4177" priority="85" rank="1"/>
  </conditionalFormatting>
  <conditionalFormatting sqref="E21:J21">
    <cfRule type="top10" dxfId="4176" priority="84" rank="1"/>
  </conditionalFormatting>
  <conditionalFormatting sqref="E23:J23">
    <cfRule type="top10" dxfId="4175" priority="83" rank="1"/>
  </conditionalFormatting>
  <conditionalFormatting sqref="E25:J25">
    <cfRule type="top10" dxfId="4174" priority="82" rank="1"/>
  </conditionalFormatting>
  <conditionalFormatting sqref="E27:J27">
    <cfRule type="top10" dxfId="4173" priority="80" rank="1"/>
  </conditionalFormatting>
  <conditionalFormatting sqref="E29:J29">
    <cfRule type="top10" dxfId="4172" priority="79" rank="1"/>
  </conditionalFormatting>
  <conditionalFormatting sqref="E31:J31">
    <cfRule type="top10" dxfId="4171" priority="78" rank="1"/>
  </conditionalFormatting>
  <conditionalFormatting sqref="E33:J33">
    <cfRule type="top10" dxfId="4170" priority="77" rank="1"/>
  </conditionalFormatting>
  <conditionalFormatting sqref="E35:J35">
    <cfRule type="top10" dxfId="4169" priority="76" rank="1"/>
  </conditionalFormatting>
  <conditionalFormatting sqref="E37:J37">
    <cfRule type="top10" dxfId="4168" priority="75" rank="1"/>
  </conditionalFormatting>
  <conditionalFormatting sqref="E39:J39">
    <cfRule type="top10" dxfId="4167" priority="74" rank="1"/>
  </conditionalFormatting>
  <conditionalFormatting sqref="E41:J41">
    <cfRule type="top10" dxfId="4166" priority="73" rank="1"/>
  </conditionalFormatting>
  <conditionalFormatting sqref="E43:J43">
    <cfRule type="top10" dxfId="4165" priority="72" rank="1"/>
  </conditionalFormatting>
  <conditionalFormatting sqref="E45:J45">
    <cfRule type="top10" dxfId="4164" priority="71" rank="1"/>
  </conditionalFormatting>
  <conditionalFormatting sqref="E47:J47">
    <cfRule type="top10" dxfId="4163" priority="70" rank="1"/>
  </conditionalFormatting>
  <conditionalFormatting sqref="E49:J49">
    <cfRule type="top10" dxfId="4162" priority="69" rank="1"/>
  </conditionalFormatting>
  <conditionalFormatting sqref="E51:J51">
    <cfRule type="top10" dxfId="4161" priority="68" rank="1"/>
  </conditionalFormatting>
  <conditionalFormatting sqref="E53:J53">
    <cfRule type="top10" dxfId="4160" priority="67" rank="1"/>
  </conditionalFormatting>
  <conditionalFormatting sqref="E55:J55">
    <cfRule type="top10" dxfId="4159" priority="66" rank="1"/>
  </conditionalFormatting>
  <conditionalFormatting sqref="E57:J57">
    <cfRule type="top10" dxfId="4158" priority="65" rank="1"/>
  </conditionalFormatting>
  <conditionalFormatting sqref="E59:J59">
    <cfRule type="top10" dxfId="4157" priority="64" rank="1"/>
  </conditionalFormatting>
  <conditionalFormatting sqref="E61:J61">
    <cfRule type="top10" dxfId="4156" priority="63" rank="1"/>
  </conditionalFormatting>
  <conditionalFormatting sqref="E63:J63">
    <cfRule type="top10" dxfId="4155" priority="62" rank="1"/>
  </conditionalFormatting>
  <conditionalFormatting sqref="E65:J65">
    <cfRule type="top10" dxfId="4154" priority="61" rank="1"/>
  </conditionalFormatting>
  <conditionalFormatting sqref="E67:J67">
    <cfRule type="top10" dxfId="4153" priority="60" rank="1"/>
  </conditionalFormatting>
  <conditionalFormatting sqref="E69:J69">
    <cfRule type="top10" dxfId="4152" priority="59" rank="1"/>
  </conditionalFormatting>
  <conditionalFormatting sqref="E71:J71">
    <cfRule type="top10" dxfId="4151" priority="58" rank="1"/>
  </conditionalFormatting>
  <conditionalFormatting sqref="E73:J73">
    <cfRule type="top10" dxfId="4150" priority="57" rank="1"/>
  </conditionalFormatting>
  <conditionalFormatting sqref="E75:J75">
    <cfRule type="top10" dxfId="4149" priority="56" rank="1"/>
  </conditionalFormatting>
  <conditionalFormatting sqref="E77:J77">
    <cfRule type="top10" dxfId="4148" priority="55" rank="1"/>
  </conditionalFormatting>
  <conditionalFormatting sqref="E79:J79">
    <cfRule type="top10" dxfId="4147" priority="54" rank="1"/>
  </conditionalFormatting>
  <conditionalFormatting sqref="E81:J81">
    <cfRule type="top10" dxfId="4146" priority="53" rank="1"/>
  </conditionalFormatting>
  <conditionalFormatting sqref="E83:J83">
    <cfRule type="top10" dxfId="4145" priority="52" rank="1"/>
  </conditionalFormatting>
  <conditionalFormatting sqref="E85:J85">
    <cfRule type="top10" dxfId="4144" priority="51" rank="1"/>
  </conditionalFormatting>
  <conditionalFormatting sqref="E87:J87">
    <cfRule type="top10" dxfId="4143" priority="50" rank="1"/>
  </conditionalFormatting>
  <conditionalFormatting sqref="E89:J89">
    <cfRule type="top10" dxfId="4142" priority="49" rank="1"/>
  </conditionalFormatting>
  <conditionalFormatting sqref="E91:J91">
    <cfRule type="top10" dxfId="4141" priority="48" rank="1"/>
  </conditionalFormatting>
  <conditionalFormatting sqref="E93:J93">
    <cfRule type="top10" dxfId="4140" priority="47" rank="1"/>
  </conditionalFormatting>
  <conditionalFormatting sqref="E95:J95">
    <cfRule type="top10" dxfId="4139" priority="46" rank="1"/>
  </conditionalFormatting>
  <conditionalFormatting sqref="E97:J97">
    <cfRule type="top10" dxfId="4138" priority="45" rank="1"/>
  </conditionalFormatting>
  <conditionalFormatting sqref="E99:J99">
    <cfRule type="top10" dxfId="4137" priority="44" rank="1"/>
  </conditionalFormatting>
  <conditionalFormatting sqref="E101:J101">
    <cfRule type="top10" dxfId="4136" priority="43" rank="1"/>
  </conditionalFormatting>
  <conditionalFormatting sqref="E103:J103">
    <cfRule type="top10" dxfId="4135" priority="42" rank="1"/>
  </conditionalFormatting>
  <conditionalFormatting sqref="E105:J105">
    <cfRule type="top10" dxfId="4134" priority="41" rank="1"/>
  </conditionalFormatting>
  <conditionalFormatting sqref="E107:J107">
    <cfRule type="top10" dxfId="4133" priority="40" rank="1"/>
  </conditionalFormatting>
  <conditionalFormatting sqref="E109:J109">
    <cfRule type="top10" dxfId="4132" priority="39" rank="1"/>
  </conditionalFormatting>
  <conditionalFormatting sqref="E111:J111">
    <cfRule type="top10" dxfId="4131" priority="38" rank="1"/>
  </conditionalFormatting>
  <conditionalFormatting sqref="E113:J113">
    <cfRule type="top10" dxfId="4130" priority="37" rank="1"/>
  </conditionalFormatting>
  <conditionalFormatting sqref="E115:J115">
    <cfRule type="top10" dxfId="4129" priority="36" rank="1"/>
  </conditionalFormatting>
  <conditionalFormatting sqref="E117:J117">
    <cfRule type="top10" dxfId="4128" priority="35" rank="1"/>
  </conditionalFormatting>
  <conditionalFormatting sqref="E119:J119">
    <cfRule type="top10" dxfId="4127" priority="34" rank="1"/>
  </conditionalFormatting>
  <conditionalFormatting sqref="E121:J121">
    <cfRule type="top10" dxfId="4126" priority="33" rank="1"/>
  </conditionalFormatting>
  <conditionalFormatting sqref="E123:J123">
    <cfRule type="top10" dxfId="4125" priority="32" rank="1"/>
  </conditionalFormatting>
  <conditionalFormatting sqref="E125:J125">
    <cfRule type="top10" dxfId="4124" priority="31" rank="1"/>
  </conditionalFormatting>
  <conditionalFormatting sqref="E127:J127">
    <cfRule type="top10" dxfId="4123" priority="30" rank="1"/>
  </conditionalFormatting>
  <conditionalFormatting sqref="E129:J129">
    <cfRule type="top10" dxfId="4122" priority="29" rank="1"/>
  </conditionalFormatting>
  <conditionalFormatting sqref="E131:J131">
    <cfRule type="top10" dxfId="4121" priority="28" rank="1"/>
  </conditionalFormatting>
  <conditionalFormatting sqref="E133:J133">
    <cfRule type="top10" dxfId="4120" priority="27" rank="1"/>
  </conditionalFormatting>
  <conditionalFormatting sqref="E135:J135">
    <cfRule type="top10" dxfId="4119" priority="26" rank="1"/>
  </conditionalFormatting>
  <conditionalFormatting sqref="E137:J137">
    <cfRule type="top10" dxfId="4118" priority="25" rank="1"/>
  </conditionalFormatting>
  <conditionalFormatting sqref="E139:J139">
    <cfRule type="top10" dxfId="4117" priority="24" rank="1"/>
  </conditionalFormatting>
  <conditionalFormatting sqref="E141:J141">
    <cfRule type="top10" dxfId="4116" priority="23" rank="1"/>
  </conditionalFormatting>
  <conditionalFormatting sqref="E143:J143">
    <cfRule type="top10" dxfId="4115" priority="22" rank="1"/>
  </conditionalFormatting>
  <conditionalFormatting sqref="E145:J145">
    <cfRule type="top10" dxfId="4114" priority="21" rank="1"/>
  </conditionalFormatting>
  <conditionalFormatting sqref="E147:J147">
    <cfRule type="top10" dxfId="4113" priority="20" rank="1"/>
  </conditionalFormatting>
  <conditionalFormatting sqref="E149:J149">
    <cfRule type="top10" dxfId="4112" priority="19" rank="1"/>
  </conditionalFormatting>
  <conditionalFormatting sqref="E151:J151">
    <cfRule type="top10" dxfId="4111" priority="18" rank="1"/>
  </conditionalFormatting>
  <conditionalFormatting sqref="E153:J153">
    <cfRule type="top10" dxfId="4110" priority="17" rank="1"/>
  </conditionalFormatting>
  <conditionalFormatting sqref="E155:J155">
    <cfRule type="top10" dxfId="4109" priority="16" rank="1"/>
  </conditionalFormatting>
  <conditionalFormatting sqref="E157:J157">
    <cfRule type="top10" dxfId="4108" priority="15" rank="1"/>
  </conditionalFormatting>
  <conditionalFormatting sqref="E159:J159">
    <cfRule type="top10" dxfId="4107" priority="14" rank="1"/>
  </conditionalFormatting>
  <conditionalFormatting sqref="E161:J161">
    <cfRule type="top10" dxfId="4106" priority="13" rank="1"/>
  </conditionalFormatting>
  <conditionalFormatting sqref="E163:J163">
    <cfRule type="top10" dxfId="4105" priority="12" rank="1"/>
  </conditionalFormatting>
  <conditionalFormatting sqref="E165:J165">
    <cfRule type="top10" dxfId="4104" priority="11" rank="1"/>
  </conditionalFormatting>
  <conditionalFormatting sqref="E167:J167">
    <cfRule type="top10" dxfId="4103" priority="10" rank="1"/>
  </conditionalFormatting>
  <conditionalFormatting sqref="E169:J169">
    <cfRule type="top10" dxfId="4102" priority="9" rank="1"/>
  </conditionalFormatting>
  <conditionalFormatting sqref="E171:J171">
    <cfRule type="top10" dxfId="4101" priority="8" rank="1"/>
  </conditionalFormatting>
  <conditionalFormatting sqref="E173:J173">
    <cfRule type="top10" dxfId="4100" priority="7" rank="1"/>
  </conditionalFormatting>
  <conditionalFormatting sqref="E175:J175">
    <cfRule type="top10" dxfId="4099" priority="6" rank="1"/>
  </conditionalFormatting>
  <conditionalFormatting sqref="E177:J177">
    <cfRule type="top10" dxfId="4098" priority="5" rank="1"/>
  </conditionalFormatting>
  <conditionalFormatting sqref="E179:J179">
    <cfRule type="top10" dxfId="4097" priority="4" rank="1"/>
  </conditionalFormatting>
  <conditionalFormatting sqref="E181:J181">
    <cfRule type="top10" dxfId="4096" priority="3" rank="1"/>
  </conditionalFormatting>
  <conditionalFormatting sqref="E183:J183">
    <cfRule type="top10" dxfId="4095" priority="2" rank="1"/>
  </conditionalFormatting>
  <conditionalFormatting sqref="E185:J185">
    <cfRule type="top10" dxfId="409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K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1" width="8.625" style="3"/>
    <col min="12" max="16384" width="8.625" style="39"/>
  </cols>
  <sheetData>
    <row r="1" spans="1:11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15" customHeight="1">
      <c r="B2" s="3" t="s">
        <v>246</v>
      </c>
    </row>
    <row r="3" spans="1:11" ht="15" customHeight="1">
      <c r="B3" s="3" t="s">
        <v>36</v>
      </c>
    </row>
    <row r="4" spans="1:11" ht="15" customHeight="1">
      <c r="B4" s="3" t="s">
        <v>41</v>
      </c>
    </row>
    <row r="5" spans="1:11" ht="15" customHeight="1">
      <c r="B5" s="3"/>
    </row>
    <row r="6" spans="1:11" ht="2.1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1" ht="117.95" customHeight="1" thickBot="1">
      <c r="A7" s="9"/>
      <c r="B7" s="10"/>
      <c r="C7" s="11" t="s">
        <v>240</v>
      </c>
      <c r="D7" s="12" t="s">
        <v>241</v>
      </c>
      <c r="E7" s="13" t="s">
        <v>225</v>
      </c>
      <c r="F7" s="13" t="s">
        <v>226</v>
      </c>
      <c r="G7" s="13" t="s">
        <v>227</v>
      </c>
      <c r="H7" s="13" t="s">
        <v>228</v>
      </c>
      <c r="I7" s="13" t="s">
        <v>229</v>
      </c>
      <c r="J7" s="13" t="s">
        <v>230</v>
      </c>
      <c r="K7" s="13" t="s">
        <v>83</v>
      </c>
    </row>
    <row r="8" spans="1:11" ht="15.95" customHeight="1" thickTop="1">
      <c r="B8" s="90" t="s">
        <v>242</v>
      </c>
      <c r="C8" s="91"/>
      <c r="D8" s="14">
        <v>24657</v>
      </c>
      <c r="E8" s="15">
        <v>3663</v>
      </c>
      <c r="F8" s="16">
        <v>6053</v>
      </c>
      <c r="G8" s="16">
        <v>6821</v>
      </c>
      <c r="H8" s="16">
        <v>1302</v>
      </c>
      <c r="I8" s="16">
        <v>2525</v>
      </c>
      <c r="J8" s="16">
        <v>1963</v>
      </c>
      <c r="K8" s="16">
        <v>2330</v>
      </c>
    </row>
    <row r="9" spans="1:11" ht="15.95" customHeight="1">
      <c r="B9" s="92"/>
      <c r="C9" s="93"/>
      <c r="D9" s="17">
        <v>1</v>
      </c>
      <c r="E9" s="32">
        <v>0.14855821876140649</v>
      </c>
      <c r="F9" s="33">
        <v>0.24548809668653931</v>
      </c>
      <c r="G9" s="33">
        <v>0.27663543821227238</v>
      </c>
      <c r="H9" s="33">
        <v>5.2804477430344325E-2</v>
      </c>
      <c r="I9" s="33">
        <v>0.10240499655270309</v>
      </c>
      <c r="J9" s="33">
        <v>7.9612280488299464E-2</v>
      </c>
      <c r="K9" s="33">
        <v>9.4496491868434923E-2</v>
      </c>
    </row>
    <row r="10" spans="1:11" ht="15.95" customHeight="1">
      <c r="B10" s="95" t="s">
        <v>248</v>
      </c>
      <c r="C10" s="94" t="s">
        <v>234</v>
      </c>
      <c r="D10" s="34">
        <v>5320</v>
      </c>
      <c r="E10" s="35">
        <v>419</v>
      </c>
      <c r="F10" s="36">
        <v>1150</v>
      </c>
      <c r="G10" s="36">
        <v>1455</v>
      </c>
      <c r="H10" s="36">
        <v>384</v>
      </c>
      <c r="I10" s="36">
        <v>631</v>
      </c>
      <c r="J10" s="36">
        <v>1073</v>
      </c>
      <c r="K10" s="36">
        <v>208</v>
      </c>
    </row>
    <row r="11" spans="1:11" ht="15.95" customHeight="1">
      <c r="B11" s="96"/>
      <c r="C11" s="89"/>
      <c r="D11" s="17">
        <v>1</v>
      </c>
      <c r="E11" s="18">
        <v>7.8759398496240599E-2</v>
      </c>
      <c r="F11" s="19">
        <v>0.21616541353383459</v>
      </c>
      <c r="G11" s="19">
        <v>0.27349624060150374</v>
      </c>
      <c r="H11" s="19">
        <v>7.2180451127819553E-2</v>
      </c>
      <c r="I11" s="19">
        <v>0.11860902255639098</v>
      </c>
      <c r="J11" s="19">
        <v>0.20169172932330828</v>
      </c>
      <c r="K11" s="19">
        <v>3.9097744360902256E-2</v>
      </c>
    </row>
    <row r="12" spans="1:11" ht="15.95" customHeight="1">
      <c r="B12" s="96"/>
      <c r="C12" s="88" t="s">
        <v>235</v>
      </c>
      <c r="D12" s="20">
        <v>12445</v>
      </c>
      <c r="E12" s="21">
        <v>2819</v>
      </c>
      <c r="F12" s="22">
        <v>4030</v>
      </c>
      <c r="G12" s="22">
        <v>3790</v>
      </c>
      <c r="H12" s="22">
        <v>291</v>
      </c>
      <c r="I12" s="22">
        <v>630</v>
      </c>
      <c r="J12" s="22">
        <v>428</v>
      </c>
      <c r="K12" s="22">
        <v>457</v>
      </c>
    </row>
    <row r="13" spans="1:11" ht="15.95" customHeight="1">
      <c r="B13" s="96"/>
      <c r="C13" s="89"/>
      <c r="D13" s="23">
        <v>1</v>
      </c>
      <c r="E13" s="18">
        <v>0.22651667336279629</v>
      </c>
      <c r="F13" s="19">
        <v>0.32382482924869427</v>
      </c>
      <c r="G13" s="19">
        <v>0.30453997589393328</v>
      </c>
      <c r="H13" s="19">
        <v>2.3382884692647651E-2</v>
      </c>
      <c r="I13" s="19">
        <v>5.0622740056247492E-2</v>
      </c>
      <c r="J13" s="19">
        <v>3.4391321815990354E-2</v>
      </c>
      <c r="K13" s="19">
        <v>3.6721574929690637E-2</v>
      </c>
    </row>
    <row r="14" spans="1:11" ht="15.95" customHeight="1">
      <c r="B14" s="96"/>
      <c r="C14" s="88" t="s">
        <v>236</v>
      </c>
      <c r="D14" s="20">
        <v>184</v>
      </c>
      <c r="E14" s="21">
        <v>54</v>
      </c>
      <c r="F14" s="22">
        <v>41</v>
      </c>
      <c r="G14" s="22">
        <v>41</v>
      </c>
      <c r="H14" s="22">
        <v>5</v>
      </c>
      <c r="I14" s="22">
        <v>14</v>
      </c>
      <c r="J14" s="22">
        <v>17</v>
      </c>
      <c r="K14" s="22">
        <v>12</v>
      </c>
    </row>
    <row r="15" spans="1:11" ht="15.95" customHeight="1">
      <c r="B15" s="96"/>
      <c r="C15" s="89"/>
      <c r="D15" s="23">
        <v>1</v>
      </c>
      <c r="E15" s="18">
        <v>0.29347826086956524</v>
      </c>
      <c r="F15" s="19">
        <v>0.22282608695652173</v>
      </c>
      <c r="G15" s="19">
        <v>0.22282608695652173</v>
      </c>
      <c r="H15" s="19">
        <v>2.717391304347826E-2</v>
      </c>
      <c r="I15" s="19">
        <v>7.6086956521739135E-2</v>
      </c>
      <c r="J15" s="19">
        <v>9.2391304347826081E-2</v>
      </c>
      <c r="K15" s="19">
        <v>6.5217391304347824E-2</v>
      </c>
    </row>
    <row r="16" spans="1:11" ht="15.95" customHeight="1">
      <c r="B16" s="96"/>
      <c r="C16" s="88" t="s">
        <v>237</v>
      </c>
      <c r="D16" s="20">
        <v>44</v>
      </c>
      <c r="E16" s="21">
        <v>3</v>
      </c>
      <c r="F16" s="22">
        <v>13</v>
      </c>
      <c r="G16" s="22">
        <v>10</v>
      </c>
      <c r="H16" s="22">
        <v>4</v>
      </c>
      <c r="I16" s="22">
        <v>2</v>
      </c>
      <c r="J16" s="22">
        <v>8</v>
      </c>
      <c r="K16" s="22">
        <v>4</v>
      </c>
    </row>
    <row r="17" spans="1:11" ht="15.95" customHeight="1">
      <c r="B17" s="96"/>
      <c r="C17" s="89"/>
      <c r="D17" s="23">
        <v>1</v>
      </c>
      <c r="E17" s="18">
        <v>6.8181818181818177E-2</v>
      </c>
      <c r="F17" s="19">
        <v>0.29545454545454547</v>
      </c>
      <c r="G17" s="19">
        <v>0.22727272727272727</v>
      </c>
      <c r="H17" s="19">
        <v>9.0909090909090912E-2</v>
      </c>
      <c r="I17" s="19">
        <v>4.5454545454545456E-2</v>
      </c>
      <c r="J17" s="19">
        <v>0.18181818181818182</v>
      </c>
      <c r="K17" s="19">
        <v>9.0909090909090912E-2</v>
      </c>
    </row>
    <row r="18" spans="1:11" ht="15.95" customHeight="1">
      <c r="B18" s="96"/>
      <c r="C18" s="88" t="s">
        <v>238</v>
      </c>
      <c r="D18" s="20">
        <v>435</v>
      </c>
      <c r="E18" s="21">
        <v>10</v>
      </c>
      <c r="F18" s="22">
        <v>41</v>
      </c>
      <c r="G18" s="22">
        <v>117</v>
      </c>
      <c r="H18" s="22">
        <v>196</v>
      </c>
      <c r="I18" s="22">
        <v>31</v>
      </c>
      <c r="J18" s="22">
        <v>26</v>
      </c>
      <c r="K18" s="22">
        <v>14</v>
      </c>
    </row>
    <row r="19" spans="1:11" ht="15.95" customHeight="1">
      <c r="B19" s="96"/>
      <c r="C19" s="89"/>
      <c r="D19" s="23">
        <v>1</v>
      </c>
      <c r="E19" s="18">
        <v>2.2988505747126436E-2</v>
      </c>
      <c r="F19" s="19">
        <v>9.4252873563218389E-2</v>
      </c>
      <c r="G19" s="19">
        <v>0.26896551724137929</v>
      </c>
      <c r="H19" s="19">
        <v>0.45057471264367815</v>
      </c>
      <c r="I19" s="19">
        <v>7.1264367816091953E-2</v>
      </c>
      <c r="J19" s="19">
        <v>5.9770114942528735E-2</v>
      </c>
      <c r="K19" s="19">
        <v>3.2183908045977011E-2</v>
      </c>
    </row>
    <row r="20" spans="1:11" ht="15.95" customHeight="1">
      <c r="B20" s="96"/>
      <c r="C20" s="88" t="s">
        <v>239</v>
      </c>
      <c r="D20" s="20">
        <v>1165</v>
      </c>
      <c r="E20" s="21">
        <v>17</v>
      </c>
      <c r="F20" s="22">
        <v>72</v>
      </c>
      <c r="G20" s="22">
        <v>141</v>
      </c>
      <c r="H20" s="22">
        <v>125</v>
      </c>
      <c r="I20" s="22">
        <v>705</v>
      </c>
      <c r="J20" s="22">
        <v>44</v>
      </c>
      <c r="K20" s="22">
        <v>61</v>
      </c>
    </row>
    <row r="21" spans="1:11" ht="15.95" customHeight="1">
      <c r="B21" s="96"/>
      <c r="C21" s="89"/>
      <c r="D21" s="23">
        <v>1</v>
      </c>
      <c r="E21" s="18">
        <v>1.4592274678111588E-2</v>
      </c>
      <c r="F21" s="19">
        <v>6.1802575107296136E-2</v>
      </c>
      <c r="G21" s="19">
        <v>0.12103004291845494</v>
      </c>
      <c r="H21" s="19">
        <v>0.1072961373390558</v>
      </c>
      <c r="I21" s="19">
        <v>0.60515021459227469</v>
      </c>
      <c r="J21" s="19">
        <v>3.7768240343347637E-2</v>
      </c>
      <c r="K21" s="19">
        <v>5.2360515021459227E-2</v>
      </c>
    </row>
    <row r="22" spans="1:11" ht="15.95" customHeight="1">
      <c r="B22" s="102"/>
      <c r="C22" s="88" t="s">
        <v>84</v>
      </c>
      <c r="D22" s="20">
        <v>114</v>
      </c>
      <c r="E22" s="21">
        <v>12</v>
      </c>
      <c r="F22" s="22">
        <v>17</v>
      </c>
      <c r="G22" s="22">
        <v>35</v>
      </c>
      <c r="H22" s="22">
        <v>10</v>
      </c>
      <c r="I22" s="22">
        <v>19</v>
      </c>
      <c r="J22" s="22">
        <v>7</v>
      </c>
      <c r="K22" s="22">
        <v>14</v>
      </c>
    </row>
    <row r="23" spans="1:11" ht="15.95" customHeight="1">
      <c r="B23" s="102"/>
      <c r="C23" s="89"/>
      <c r="D23" s="23">
        <v>1</v>
      </c>
      <c r="E23" s="18">
        <v>0.10526315789473684</v>
      </c>
      <c r="F23" s="19">
        <v>0.14912280701754385</v>
      </c>
      <c r="G23" s="19">
        <v>0.30701754385964913</v>
      </c>
      <c r="H23" s="19">
        <v>8.771929824561403E-2</v>
      </c>
      <c r="I23" s="19">
        <v>0.16666666666666666</v>
      </c>
      <c r="J23" s="19">
        <v>6.1403508771929821E-2</v>
      </c>
      <c r="K23" s="19">
        <v>0.12280701754385964</v>
      </c>
    </row>
    <row r="24" spans="1:11" ht="15.95" customHeight="1">
      <c r="B24" s="102"/>
      <c r="C24" s="88" t="s">
        <v>160</v>
      </c>
      <c r="D24" s="20">
        <v>3246</v>
      </c>
      <c r="E24" s="21">
        <v>237</v>
      </c>
      <c r="F24" s="22">
        <v>577</v>
      </c>
      <c r="G24" s="22">
        <v>1097</v>
      </c>
      <c r="H24" s="22">
        <v>261</v>
      </c>
      <c r="I24" s="22">
        <v>433</v>
      </c>
      <c r="J24" s="22">
        <v>311</v>
      </c>
      <c r="K24" s="22">
        <v>330</v>
      </c>
    </row>
    <row r="25" spans="1:11" ht="15.95" customHeight="1">
      <c r="B25" s="102"/>
      <c r="C25" s="98"/>
      <c r="D25" s="17">
        <v>1</v>
      </c>
      <c r="E25" s="32">
        <v>7.3012939001848423E-2</v>
      </c>
      <c r="F25" s="33">
        <v>0.17775723967960566</v>
      </c>
      <c r="G25" s="33">
        <v>0.3379544054220579</v>
      </c>
      <c r="H25" s="33">
        <v>8.0406654343807768E-2</v>
      </c>
      <c r="I25" s="33">
        <v>0.13339494762784967</v>
      </c>
      <c r="J25" s="33">
        <v>9.5810227972889711E-2</v>
      </c>
      <c r="K25" s="33">
        <v>0.10166358595194085</v>
      </c>
    </row>
    <row r="26" spans="1:11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</row>
    <row r="27" spans="1:11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</row>
    <row r="28" spans="1:11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</row>
    <row r="29" spans="1:11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</row>
    <row r="30" spans="1:11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</row>
    <row r="31" spans="1:11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</row>
    <row r="32" spans="1:11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</row>
    <row r="33" spans="1:11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</row>
    <row r="34" spans="1:11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</row>
    <row r="35" spans="1:11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</row>
    <row r="36" spans="1:11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</row>
    <row r="37" spans="1:11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</row>
    <row r="38" spans="1:11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</row>
    <row r="39" spans="1:11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</row>
    <row r="40" spans="1:11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</row>
    <row r="41" spans="1:11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</row>
    <row r="42" spans="1:11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</row>
    <row r="43" spans="1:11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</row>
    <row r="44" spans="1:11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</row>
    <row r="45" spans="1:11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</row>
    <row r="46" spans="1:11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</row>
    <row r="47" spans="1:11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</row>
    <row r="48" spans="1:11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</row>
    <row r="49" spans="1:11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</row>
    <row r="50" spans="1:11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</row>
    <row r="51" spans="1:11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</row>
    <row r="52" spans="1:11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</row>
    <row r="53" spans="1:11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</row>
    <row r="54" spans="1:11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</row>
    <row r="55" spans="1:11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</row>
    <row r="56" spans="1:11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</row>
    <row r="57" spans="1:11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</row>
    <row r="58" spans="1:11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</row>
    <row r="59" spans="1:11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</row>
    <row r="60" spans="1:11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</row>
    <row r="61" spans="1:11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</row>
    <row r="62" spans="1:11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</row>
    <row r="63" spans="1:11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</row>
    <row r="64" spans="1:11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</row>
    <row r="65" spans="1:11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</row>
    <row r="66" spans="1:11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</row>
    <row r="67" spans="1:11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</row>
    <row r="68" spans="1:11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</row>
    <row r="69" spans="1:11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</row>
    <row r="70" spans="1:11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</row>
    <row r="71" spans="1:11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</row>
    <row r="72" spans="1:11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</row>
    <row r="73" spans="1:11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</row>
    <row r="74" spans="1:11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</row>
    <row r="75" spans="1:11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</row>
    <row r="76" spans="1:11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</row>
    <row r="77" spans="1:11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</row>
    <row r="78" spans="1:11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</row>
    <row r="79" spans="1:11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</row>
    <row r="80" spans="1:11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</row>
    <row r="81" spans="1:11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</row>
    <row r="82" spans="1:11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</row>
    <row r="83" spans="1:11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</row>
    <row r="84" spans="1:11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</row>
    <row r="85" spans="1:11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</row>
    <row r="86" spans="1:11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</row>
    <row r="87" spans="1:11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</row>
    <row r="88" spans="1:11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</row>
    <row r="89" spans="1:11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</row>
    <row r="90" spans="1:11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</row>
    <row r="91" spans="1:11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</row>
    <row r="92" spans="1:11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</row>
    <row r="93" spans="1:11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</row>
    <row r="94" spans="1:11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</row>
    <row r="95" spans="1:11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</row>
    <row r="96" spans="1:11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</row>
    <row r="97" spans="1:11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</row>
    <row r="98" spans="1:11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</row>
    <row r="99" spans="1:11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</row>
    <row r="100" spans="1:11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</row>
    <row r="101" spans="1:11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</row>
    <row r="102" spans="1:11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</row>
    <row r="103" spans="1:11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</row>
    <row r="104" spans="1:11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</row>
    <row r="105" spans="1:11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</row>
    <row r="106" spans="1:11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</row>
    <row r="107" spans="1:11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</row>
    <row r="108" spans="1:11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</row>
    <row r="109" spans="1:11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</row>
    <row r="110" spans="1:11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</row>
    <row r="111" spans="1:11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</row>
    <row r="112" spans="1:11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</row>
    <row r="113" spans="1:11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</row>
    <row r="114" spans="1:11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</row>
    <row r="115" spans="1:11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</row>
    <row r="116" spans="1:11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</row>
    <row r="117" spans="1:11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</row>
    <row r="118" spans="1:11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</row>
    <row r="119" spans="1:11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</row>
    <row r="120" spans="1:11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</row>
    <row r="121" spans="1:11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</row>
    <row r="122" spans="1:11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</row>
    <row r="123" spans="1:11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</row>
    <row r="124" spans="1:11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</row>
    <row r="125" spans="1:11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</row>
    <row r="126" spans="1:11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</row>
    <row r="127" spans="1:11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</row>
    <row r="128" spans="1:11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</row>
    <row r="129" spans="1:11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</row>
    <row r="130" spans="1:11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</row>
    <row r="131" spans="1:11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</row>
    <row r="132" spans="1:11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</row>
    <row r="133" spans="1:11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</row>
    <row r="134" spans="1:11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</row>
    <row r="135" spans="1:11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</row>
    <row r="136" spans="1:11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</row>
    <row r="137" spans="1:11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</row>
    <row r="138" spans="1:11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</row>
    <row r="139" spans="1:11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</row>
    <row r="140" spans="1:11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</row>
    <row r="141" spans="1:11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</row>
    <row r="142" spans="1:11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</row>
    <row r="143" spans="1:11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</row>
    <row r="144" spans="1:11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</row>
    <row r="145" spans="1:11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</row>
    <row r="146" spans="1:11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</row>
    <row r="147" spans="1:11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</row>
    <row r="148" spans="1:11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</row>
    <row r="149" spans="1:11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</row>
    <row r="150" spans="1:11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</row>
    <row r="151" spans="1:11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</row>
    <row r="152" spans="1:11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</row>
    <row r="153" spans="1:11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</row>
    <row r="154" spans="1:11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</row>
    <row r="155" spans="1:11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</row>
    <row r="156" spans="1:11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</row>
    <row r="157" spans="1:11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</row>
    <row r="158" spans="1:11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</row>
    <row r="159" spans="1:11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</row>
    <row r="160" spans="1:11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</row>
    <row r="161" spans="1:11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</row>
    <row r="162" spans="1:11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</row>
    <row r="163" spans="1:11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</row>
    <row r="164" spans="1:11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</row>
    <row r="165" spans="1:11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</row>
    <row r="166" spans="1:11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</row>
    <row r="167" spans="1:11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</row>
    <row r="168" spans="1:11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</row>
    <row r="169" spans="1:11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</row>
    <row r="170" spans="1:11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</row>
    <row r="171" spans="1:11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</row>
    <row r="172" spans="1:11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</row>
    <row r="173" spans="1:11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</row>
    <row r="174" spans="1:11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</row>
    <row r="175" spans="1:11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</row>
    <row r="176" spans="1:11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</row>
    <row r="177" spans="1:11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</row>
    <row r="178" spans="1:11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</row>
    <row r="179" spans="1:11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</row>
    <row r="180" spans="1:11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</row>
    <row r="181" spans="1:11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</row>
    <row r="182" spans="1:11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</row>
    <row r="183" spans="1:11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</row>
    <row r="184" spans="1:11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</row>
    <row r="185" spans="1:11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</row>
    <row r="186" spans="1:11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ht="15" hidden="1" customHeight="1"/>
    <row r="202" spans="1:11" ht="15" hidden="1" customHeight="1"/>
    <row r="203" spans="1:11" ht="15" hidden="1" customHeight="1"/>
    <row r="204" spans="1:11" ht="15" hidden="1" customHeight="1"/>
    <row r="205" spans="1:11" ht="15" hidden="1" customHeight="1"/>
    <row r="206" spans="1:11" ht="15" hidden="1" customHeight="1"/>
    <row r="207" spans="1:11" ht="15" hidden="1" customHeight="1"/>
    <row r="208" spans="1:11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K9">
    <cfRule type="top10" dxfId="4093" priority="90" rank="1"/>
  </conditionalFormatting>
  <conditionalFormatting sqref="E11:K11">
    <cfRule type="top10" dxfId="4092" priority="89" rank="1"/>
  </conditionalFormatting>
  <conditionalFormatting sqref="E13:K13">
    <cfRule type="top10" dxfId="4091" priority="88" rank="1"/>
  </conditionalFormatting>
  <conditionalFormatting sqref="E15:K15">
    <cfRule type="top10" dxfId="4090" priority="87" rank="1"/>
  </conditionalFormatting>
  <conditionalFormatting sqref="E17:K17">
    <cfRule type="top10" dxfId="4089" priority="86" rank="1"/>
  </conditionalFormatting>
  <conditionalFormatting sqref="E19:K19">
    <cfRule type="top10" dxfId="4088" priority="85" rank="1"/>
  </conditionalFormatting>
  <conditionalFormatting sqref="E21:K21">
    <cfRule type="top10" dxfId="4087" priority="84" rank="1"/>
  </conditionalFormatting>
  <conditionalFormatting sqref="E23:K23">
    <cfRule type="top10" dxfId="4086" priority="83" rank="1"/>
  </conditionalFormatting>
  <conditionalFormatting sqref="E25:K25">
    <cfRule type="top10" dxfId="4085" priority="82" rank="1"/>
  </conditionalFormatting>
  <conditionalFormatting sqref="E27:K27">
    <cfRule type="top10" dxfId="4084" priority="80" rank="1"/>
  </conditionalFormatting>
  <conditionalFormatting sqref="E29:K29">
    <cfRule type="top10" dxfId="4083" priority="79" rank="1"/>
  </conditionalFormatting>
  <conditionalFormatting sqref="E31:K31">
    <cfRule type="top10" dxfId="4082" priority="78" rank="1"/>
  </conditionalFormatting>
  <conditionalFormatting sqref="E33:K33">
    <cfRule type="top10" dxfId="4081" priority="77" rank="1"/>
  </conditionalFormatting>
  <conditionalFormatting sqref="E35:K35">
    <cfRule type="top10" dxfId="4080" priority="76" rank="1"/>
  </conditionalFormatting>
  <conditionalFormatting sqref="E37:K37">
    <cfRule type="top10" dxfId="4079" priority="75" rank="1"/>
  </conditionalFormatting>
  <conditionalFormatting sqref="E39:K39">
    <cfRule type="top10" dxfId="4078" priority="74" rank="1"/>
  </conditionalFormatting>
  <conditionalFormatting sqref="E41:K41">
    <cfRule type="top10" dxfId="4077" priority="73" rank="1"/>
  </conditionalFormatting>
  <conditionalFormatting sqref="E43:K43">
    <cfRule type="top10" dxfId="4076" priority="72" rank="1"/>
  </conditionalFormatting>
  <conditionalFormatting sqref="E45:K45">
    <cfRule type="top10" dxfId="4075" priority="71" rank="1"/>
  </conditionalFormatting>
  <conditionalFormatting sqref="E47:K47">
    <cfRule type="top10" dxfId="4074" priority="70" rank="1"/>
  </conditionalFormatting>
  <conditionalFormatting sqref="E49:K49">
    <cfRule type="top10" dxfId="4073" priority="69" rank="1"/>
  </conditionalFormatting>
  <conditionalFormatting sqref="E51:K51">
    <cfRule type="top10" dxfId="4072" priority="68" rank="1"/>
  </conditionalFormatting>
  <conditionalFormatting sqref="E53:K53">
    <cfRule type="top10" dxfId="4071" priority="67" rank="1"/>
  </conditionalFormatting>
  <conditionalFormatting sqref="E55:K55">
    <cfRule type="top10" dxfId="4070" priority="66" rank="1"/>
  </conditionalFormatting>
  <conditionalFormatting sqref="E57:K57">
    <cfRule type="top10" dxfId="4069" priority="65" rank="1"/>
  </conditionalFormatting>
  <conditionalFormatting sqref="E59:K59">
    <cfRule type="top10" dxfId="4068" priority="64" rank="1"/>
  </conditionalFormatting>
  <conditionalFormatting sqref="E61:K61">
    <cfRule type="top10" dxfId="4067" priority="63" rank="1"/>
  </conditionalFormatting>
  <conditionalFormatting sqref="E63:K63">
    <cfRule type="top10" dxfId="4066" priority="62" rank="1"/>
  </conditionalFormatting>
  <conditionalFormatting sqref="E65:K65">
    <cfRule type="top10" dxfId="4065" priority="61" rank="1"/>
  </conditionalFormatting>
  <conditionalFormatting sqref="E67:K67">
    <cfRule type="top10" dxfId="4064" priority="60" rank="1"/>
  </conditionalFormatting>
  <conditionalFormatting sqref="E69:K69">
    <cfRule type="top10" dxfId="4063" priority="59" rank="1"/>
  </conditionalFormatting>
  <conditionalFormatting sqref="E71:K71">
    <cfRule type="top10" dxfId="4062" priority="58" rank="1"/>
  </conditionalFormatting>
  <conditionalFormatting sqref="E73:K73">
    <cfRule type="top10" dxfId="4061" priority="57" rank="1"/>
  </conditionalFormatting>
  <conditionalFormatting sqref="E75:K75">
    <cfRule type="top10" dxfId="4060" priority="56" rank="1"/>
  </conditionalFormatting>
  <conditionalFormatting sqref="E77:K77">
    <cfRule type="top10" dxfId="4059" priority="55" rank="1"/>
  </conditionalFormatting>
  <conditionalFormatting sqref="E79:K79">
    <cfRule type="top10" dxfId="4058" priority="54" rank="1"/>
  </conditionalFormatting>
  <conditionalFormatting sqref="E81:K81">
    <cfRule type="top10" dxfId="4057" priority="53" rank="1"/>
  </conditionalFormatting>
  <conditionalFormatting sqref="E83:K83">
    <cfRule type="top10" dxfId="4056" priority="52" rank="1"/>
  </conditionalFormatting>
  <conditionalFormatting sqref="E85:K85">
    <cfRule type="top10" dxfId="4055" priority="51" rank="1"/>
  </conditionalFormatting>
  <conditionalFormatting sqref="E87:K87">
    <cfRule type="top10" dxfId="4054" priority="50" rank="1"/>
  </conditionalFormatting>
  <conditionalFormatting sqref="E89:K89">
    <cfRule type="top10" dxfId="4053" priority="49" rank="1"/>
  </conditionalFormatting>
  <conditionalFormatting sqref="E91:K91">
    <cfRule type="top10" dxfId="4052" priority="48" rank="1"/>
  </conditionalFormatting>
  <conditionalFormatting sqref="E93:K93">
    <cfRule type="top10" dxfId="4051" priority="47" rank="1"/>
  </conditionalFormatting>
  <conditionalFormatting sqref="E95:K95">
    <cfRule type="top10" dxfId="4050" priority="46" rank="1"/>
  </conditionalFormatting>
  <conditionalFormatting sqref="E97:K97">
    <cfRule type="top10" dxfId="4049" priority="45" rank="1"/>
  </conditionalFormatting>
  <conditionalFormatting sqref="E99:K99">
    <cfRule type="top10" dxfId="4048" priority="44" rank="1"/>
  </conditionalFormatting>
  <conditionalFormatting sqref="E101:K101">
    <cfRule type="top10" dxfId="4047" priority="43" rank="1"/>
  </conditionalFormatting>
  <conditionalFormatting sqref="E103:K103">
    <cfRule type="top10" dxfId="4046" priority="42" rank="1"/>
  </conditionalFormatting>
  <conditionalFormatting sqref="E105:K105">
    <cfRule type="top10" dxfId="4045" priority="41" rank="1"/>
  </conditionalFormatting>
  <conditionalFormatting sqref="E107:K107">
    <cfRule type="top10" dxfId="4044" priority="40" rank="1"/>
  </conditionalFormatting>
  <conditionalFormatting sqref="E109:K109">
    <cfRule type="top10" dxfId="4043" priority="39" rank="1"/>
  </conditionalFormatting>
  <conditionalFormatting sqref="E111:K111">
    <cfRule type="top10" dxfId="4042" priority="38" rank="1"/>
  </conditionalFormatting>
  <conditionalFormatting sqref="E113:K113">
    <cfRule type="top10" dxfId="4041" priority="37" rank="1"/>
  </conditionalFormatting>
  <conditionalFormatting sqref="E115:K115">
    <cfRule type="top10" dxfId="4040" priority="36" rank="1"/>
  </conditionalFormatting>
  <conditionalFormatting sqref="E117:K117">
    <cfRule type="top10" dxfId="4039" priority="35" rank="1"/>
  </conditionalFormatting>
  <conditionalFormatting sqref="E119:K119">
    <cfRule type="top10" dxfId="4038" priority="34" rank="1"/>
  </conditionalFormatting>
  <conditionalFormatting sqref="E121:K121">
    <cfRule type="top10" dxfId="4037" priority="33" rank="1"/>
  </conditionalFormatting>
  <conditionalFormatting sqref="E123:K123">
    <cfRule type="top10" dxfId="4036" priority="32" rank="1"/>
  </conditionalFormatting>
  <conditionalFormatting sqref="E125:K125">
    <cfRule type="top10" dxfId="4035" priority="31" rank="1"/>
  </conditionalFormatting>
  <conditionalFormatting sqref="E127:K127">
    <cfRule type="top10" dxfId="4034" priority="30" rank="1"/>
  </conditionalFormatting>
  <conditionalFormatting sqref="E129:K129">
    <cfRule type="top10" dxfId="4033" priority="29" rank="1"/>
  </conditionalFormatting>
  <conditionalFormatting sqref="E131:K131">
    <cfRule type="top10" dxfId="4032" priority="28" rank="1"/>
  </conditionalFormatting>
  <conditionalFormatting sqref="E133:K133">
    <cfRule type="top10" dxfId="4031" priority="27" rank="1"/>
  </conditionalFormatting>
  <conditionalFormatting sqref="E135:K135">
    <cfRule type="top10" dxfId="4030" priority="26" rank="1"/>
  </conditionalFormatting>
  <conditionalFormatting sqref="E137:K137">
    <cfRule type="top10" dxfId="4029" priority="25" rank="1"/>
  </conditionalFormatting>
  <conditionalFormatting sqref="E139:K139">
    <cfRule type="top10" dxfId="4028" priority="24" rank="1"/>
  </conditionalFormatting>
  <conditionalFormatting sqref="E141:K141">
    <cfRule type="top10" dxfId="4027" priority="23" rank="1"/>
  </conditionalFormatting>
  <conditionalFormatting sqref="E143:K143">
    <cfRule type="top10" dxfId="4026" priority="22" rank="1"/>
  </conditionalFormatting>
  <conditionalFormatting sqref="E145:K145">
    <cfRule type="top10" dxfId="4025" priority="21" rank="1"/>
  </conditionalFormatting>
  <conditionalFormatting sqref="E147:K147">
    <cfRule type="top10" dxfId="4024" priority="20" rank="1"/>
  </conditionalFormatting>
  <conditionalFormatting sqref="E149:K149">
    <cfRule type="top10" dxfId="4023" priority="19" rank="1"/>
  </conditionalFormatting>
  <conditionalFormatting sqref="E151:K151">
    <cfRule type="top10" dxfId="4022" priority="18" rank="1"/>
  </conditionalFormatting>
  <conditionalFormatting sqref="E153:K153">
    <cfRule type="top10" dxfId="4021" priority="17" rank="1"/>
  </conditionalFormatting>
  <conditionalFormatting sqref="E155:K155">
    <cfRule type="top10" dxfId="4020" priority="16" rank="1"/>
  </conditionalFormatting>
  <conditionalFormatting sqref="E157:K157">
    <cfRule type="top10" dxfId="4019" priority="15" rank="1"/>
  </conditionalFormatting>
  <conditionalFormatting sqref="E159:K159">
    <cfRule type="top10" dxfId="4018" priority="14" rank="1"/>
  </conditionalFormatting>
  <conditionalFormatting sqref="E161:K161">
    <cfRule type="top10" dxfId="4017" priority="13" rank="1"/>
  </conditionalFormatting>
  <conditionalFormatting sqref="E163:K163">
    <cfRule type="top10" dxfId="4016" priority="12" rank="1"/>
  </conditionalFormatting>
  <conditionalFormatting sqref="E165:K165">
    <cfRule type="top10" dxfId="4015" priority="11" rank="1"/>
  </conditionalFormatting>
  <conditionalFormatting sqref="E167:K167">
    <cfRule type="top10" dxfId="4014" priority="10" rank="1"/>
  </conditionalFormatting>
  <conditionalFormatting sqref="E169:K169">
    <cfRule type="top10" dxfId="4013" priority="9" rank="1"/>
  </conditionalFormatting>
  <conditionalFormatting sqref="E171:K171">
    <cfRule type="top10" dxfId="4012" priority="8" rank="1"/>
  </conditionalFormatting>
  <conditionalFormatting sqref="E173:K173">
    <cfRule type="top10" dxfId="4011" priority="7" rank="1"/>
  </conditionalFormatting>
  <conditionalFormatting sqref="E175:K175">
    <cfRule type="top10" dxfId="4010" priority="6" rank="1"/>
  </conditionalFormatting>
  <conditionalFormatting sqref="E177:K177">
    <cfRule type="top10" dxfId="4009" priority="5" rank="1"/>
  </conditionalFormatting>
  <conditionalFormatting sqref="E179:K179">
    <cfRule type="top10" dxfId="4008" priority="4" rank="1"/>
  </conditionalFormatting>
  <conditionalFormatting sqref="E181:K181">
    <cfRule type="top10" dxfId="4007" priority="3" rank="1"/>
  </conditionalFormatting>
  <conditionalFormatting sqref="E183:K183">
    <cfRule type="top10" dxfId="4006" priority="2" rank="1"/>
  </conditionalFormatting>
  <conditionalFormatting sqref="E185:K185">
    <cfRule type="top10" dxfId="400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8" width="8.625" style="3"/>
    <col min="9" max="16384" width="8.625" style="39"/>
  </cols>
  <sheetData>
    <row r="1" spans="1:8" ht="15" customHeight="1">
      <c r="A1" s="38"/>
      <c r="B1" s="37"/>
      <c r="C1" s="37"/>
      <c r="D1" s="37"/>
      <c r="E1" s="37"/>
      <c r="F1" s="37"/>
      <c r="G1" s="37"/>
      <c r="H1" s="37"/>
    </row>
    <row r="2" spans="1:8" ht="15" customHeight="1">
      <c r="B2" s="3" t="s">
        <v>246</v>
      </c>
    </row>
    <row r="3" spans="1:8" ht="15" customHeight="1">
      <c r="B3" s="3" t="s">
        <v>36</v>
      </c>
    </row>
    <row r="4" spans="1:8" ht="15" customHeight="1">
      <c r="B4" s="3" t="s">
        <v>42</v>
      </c>
    </row>
    <row r="5" spans="1:8" ht="15" customHeight="1">
      <c r="B5" s="3"/>
    </row>
    <row r="6" spans="1:8" ht="2.1" customHeight="1">
      <c r="B6" s="4"/>
      <c r="C6" s="5"/>
      <c r="D6" s="6"/>
      <c r="E6" s="7"/>
      <c r="F6" s="8"/>
      <c r="G6" s="8"/>
      <c r="H6" s="8"/>
    </row>
    <row r="7" spans="1:8" ht="117.95" customHeight="1" thickBot="1">
      <c r="A7" s="9"/>
      <c r="B7" s="10"/>
      <c r="C7" s="11" t="s">
        <v>240</v>
      </c>
      <c r="D7" s="12" t="s">
        <v>241</v>
      </c>
      <c r="E7" s="13" t="s">
        <v>231</v>
      </c>
      <c r="F7" s="13" t="s">
        <v>232</v>
      </c>
      <c r="G7" s="13" t="s">
        <v>233</v>
      </c>
      <c r="H7" s="13" t="s">
        <v>83</v>
      </c>
    </row>
    <row r="8" spans="1:8" ht="15.95" customHeight="1" thickTop="1">
      <c r="B8" s="90" t="s">
        <v>242</v>
      </c>
      <c r="C8" s="91"/>
      <c r="D8" s="14">
        <v>24657</v>
      </c>
      <c r="E8" s="15">
        <v>1288</v>
      </c>
      <c r="F8" s="16">
        <v>8559</v>
      </c>
      <c r="G8" s="16">
        <v>12898</v>
      </c>
      <c r="H8" s="16">
        <v>1912</v>
      </c>
    </row>
    <row r="9" spans="1:8" ht="15.95" customHeight="1">
      <c r="B9" s="92"/>
      <c r="C9" s="93"/>
      <c r="D9" s="17">
        <v>1</v>
      </c>
      <c r="E9" s="32">
        <v>5.2236687350448147E-2</v>
      </c>
      <c r="F9" s="33">
        <v>0.34712252098795476</v>
      </c>
      <c r="G9" s="33">
        <v>0.5230968893214909</v>
      </c>
      <c r="H9" s="33">
        <v>7.754390234010626E-2</v>
      </c>
    </row>
    <row r="10" spans="1:8" ht="15.95" customHeight="1">
      <c r="B10" s="95" t="s">
        <v>248</v>
      </c>
      <c r="C10" s="94" t="s">
        <v>234</v>
      </c>
      <c r="D10" s="34">
        <v>5320</v>
      </c>
      <c r="E10" s="35">
        <v>310</v>
      </c>
      <c r="F10" s="36">
        <v>2195</v>
      </c>
      <c r="G10" s="36">
        <v>2716</v>
      </c>
      <c r="H10" s="36">
        <v>99</v>
      </c>
    </row>
    <row r="11" spans="1:8" ht="15.95" customHeight="1">
      <c r="B11" s="96"/>
      <c r="C11" s="89"/>
      <c r="D11" s="17">
        <v>1</v>
      </c>
      <c r="E11" s="18">
        <v>5.827067669172932E-2</v>
      </c>
      <c r="F11" s="19">
        <v>0.41259398496240601</v>
      </c>
      <c r="G11" s="19">
        <v>0.51052631578947372</v>
      </c>
      <c r="H11" s="19">
        <v>1.8609022556390978E-2</v>
      </c>
    </row>
    <row r="12" spans="1:8" ht="15.95" customHeight="1">
      <c r="B12" s="96"/>
      <c r="C12" s="88" t="s">
        <v>235</v>
      </c>
      <c r="D12" s="20">
        <v>12445</v>
      </c>
      <c r="E12" s="21">
        <v>748</v>
      </c>
      <c r="F12" s="22">
        <v>4740</v>
      </c>
      <c r="G12" s="22">
        <v>6752</v>
      </c>
      <c r="H12" s="22">
        <v>205</v>
      </c>
    </row>
    <row r="13" spans="1:8" ht="15.95" customHeight="1">
      <c r="B13" s="96"/>
      <c r="C13" s="89"/>
      <c r="D13" s="23">
        <v>1</v>
      </c>
      <c r="E13" s="18">
        <v>6.0104459622338291E-2</v>
      </c>
      <c r="F13" s="19">
        <v>0.38087585375652871</v>
      </c>
      <c r="G13" s="19">
        <v>0.54254720771394138</v>
      </c>
      <c r="H13" s="19">
        <v>1.6472478907191643E-2</v>
      </c>
    </row>
    <row r="14" spans="1:8" ht="15.95" customHeight="1">
      <c r="B14" s="96"/>
      <c r="C14" s="88" t="s">
        <v>236</v>
      </c>
      <c r="D14" s="20">
        <v>184</v>
      </c>
      <c r="E14" s="21">
        <v>25</v>
      </c>
      <c r="F14" s="22">
        <v>63</v>
      </c>
      <c r="G14" s="22">
        <v>87</v>
      </c>
      <c r="H14" s="22">
        <v>9</v>
      </c>
    </row>
    <row r="15" spans="1:8" ht="15.95" customHeight="1">
      <c r="B15" s="96"/>
      <c r="C15" s="89"/>
      <c r="D15" s="23">
        <v>1</v>
      </c>
      <c r="E15" s="18">
        <v>0.1358695652173913</v>
      </c>
      <c r="F15" s="19">
        <v>0.34239130434782611</v>
      </c>
      <c r="G15" s="19">
        <v>0.47282608695652173</v>
      </c>
      <c r="H15" s="19">
        <v>4.8913043478260872E-2</v>
      </c>
    </row>
    <row r="16" spans="1:8" ht="15.95" customHeight="1">
      <c r="B16" s="96"/>
      <c r="C16" s="88" t="s">
        <v>237</v>
      </c>
      <c r="D16" s="20">
        <v>44</v>
      </c>
      <c r="E16" s="21">
        <v>2</v>
      </c>
      <c r="F16" s="22">
        <v>16</v>
      </c>
      <c r="G16" s="22">
        <v>25</v>
      </c>
      <c r="H16" s="22">
        <v>1</v>
      </c>
    </row>
    <row r="17" spans="1:8" ht="15.95" customHeight="1">
      <c r="B17" s="96"/>
      <c r="C17" s="89"/>
      <c r="D17" s="23">
        <v>1</v>
      </c>
      <c r="E17" s="18">
        <v>4.5454545454545456E-2</v>
      </c>
      <c r="F17" s="19">
        <v>0.36363636363636365</v>
      </c>
      <c r="G17" s="19">
        <v>0.56818181818181823</v>
      </c>
      <c r="H17" s="19">
        <v>2.2727272727272728E-2</v>
      </c>
    </row>
    <row r="18" spans="1:8" ht="15.95" customHeight="1">
      <c r="B18" s="96"/>
      <c r="C18" s="88" t="s">
        <v>238</v>
      </c>
      <c r="D18" s="20">
        <v>435</v>
      </c>
      <c r="E18" s="21">
        <v>43</v>
      </c>
      <c r="F18" s="22">
        <v>178</v>
      </c>
      <c r="G18" s="22">
        <v>199</v>
      </c>
      <c r="H18" s="22">
        <v>15</v>
      </c>
    </row>
    <row r="19" spans="1:8" ht="15.95" customHeight="1">
      <c r="B19" s="96"/>
      <c r="C19" s="89"/>
      <c r="D19" s="23">
        <v>1</v>
      </c>
      <c r="E19" s="18">
        <v>9.8850574712643677E-2</v>
      </c>
      <c r="F19" s="19">
        <v>0.4091954022988506</v>
      </c>
      <c r="G19" s="19">
        <v>0.4574712643678161</v>
      </c>
      <c r="H19" s="19">
        <v>3.4482758620689655E-2</v>
      </c>
    </row>
    <row r="20" spans="1:8" ht="15.95" customHeight="1">
      <c r="B20" s="96"/>
      <c r="C20" s="88" t="s">
        <v>239</v>
      </c>
      <c r="D20" s="20">
        <v>1165</v>
      </c>
      <c r="E20" s="21">
        <v>62</v>
      </c>
      <c r="F20" s="22">
        <v>437</v>
      </c>
      <c r="G20" s="22">
        <v>616</v>
      </c>
      <c r="H20" s="22">
        <v>50</v>
      </c>
    </row>
    <row r="21" spans="1:8" ht="15.95" customHeight="1">
      <c r="B21" s="96"/>
      <c r="C21" s="89"/>
      <c r="D21" s="23">
        <v>1</v>
      </c>
      <c r="E21" s="18">
        <v>5.3218884120171672E-2</v>
      </c>
      <c r="F21" s="19">
        <v>0.37510729613733906</v>
      </c>
      <c r="G21" s="19">
        <v>0.52875536480686691</v>
      </c>
      <c r="H21" s="19">
        <v>4.2918454935622317E-2</v>
      </c>
    </row>
    <row r="22" spans="1:8" ht="15.95" customHeight="1">
      <c r="B22" s="102"/>
      <c r="C22" s="88" t="s">
        <v>84</v>
      </c>
      <c r="D22" s="20">
        <v>114</v>
      </c>
      <c r="E22" s="21">
        <v>13</v>
      </c>
      <c r="F22" s="22">
        <v>30</v>
      </c>
      <c r="G22" s="22">
        <v>67</v>
      </c>
      <c r="H22" s="22">
        <v>4</v>
      </c>
    </row>
    <row r="23" spans="1:8" ht="15.95" customHeight="1">
      <c r="B23" s="102"/>
      <c r="C23" s="89"/>
      <c r="D23" s="23">
        <v>1</v>
      </c>
      <c r="E23" s="18">
        <v>0.11403508771929824</v>
      </c>
      <c r="F23" s="19">
        <v>0.26315789473684209</v>
      </c>
      <c r="G23" s="19">
        <v>0.58771929824561409</v>
      </c>
      <c r="H23" s="19">
        <v>3.5087719298245612E-2</v>
      </c>
    </row>
    <row r="24" spans="1:8" ht="15.95" customHeight="1">
      <c r="B24" s="102"/>
      <c r="C24" s="88" t="s">
        <v>160</v>
      </c>
      <c r="D24" s="20">
        <v>3246</v>
      </c>
      <c r="E24" s="21">
        <v>76</v>
      </c>
      <c r="F24" s="22">
        <v>811</v>
      </c>
      <c r="G24" s="22">
        <v>2256</v>
      </c>
      <c r="H24" s="22">
        <v>103</v>
      </c>
    </row>
    <row r="25" spans="1:8" ht="15.95" customHeight="1">
      <c r="B25" s="102"/>
      <c r="C25" s="98"/>
      <c r="D25" s="17">
        <v>1</v>
      </c>
      <c r="E25" s="32">
        <v>2.3413431916204559E-2</v>
      </c>
      <c r="F25" s="33">
        <v>0.24984596426370917</v>
      </c>
      <c r="G25" s="33">
        <v>0.69500924214417747</v>
      </c>
      <c r="H25" s="33">
        <v>3.1731361675908808E-2</v>
      </c>
    </row>
    <row r="26" spans="1:8" ht="15.95" customHeight="1">
      <c r="A26" s="38"/>
      <c r="B26" s="41"/>
      <c r="C26" s="99"/>
      <c r="D26" s="42"/>
      <c r="E26" s="42"/>
      <c r="F26" s="42"/>
      <c r="G26" s="42"/>
      <c r="H26" s="42"/>
    </row>
    <row r="27" spans="1:8" ht="15.95" hidden="1" customHeight="1">
      <c r="A27" s="38"/>
      <c r="B27" s="43"/>
      <c r="C27" s="97"/>
      <c r="D27" s="44"/>
      <c r="E27" s="44"/>
      <c r="F27" s="44"/>
      <c r="G27" s="44"/>
      <c r="H27" s="44"/>
    </row>
    <row r="28" spans="1:8" ht="15.95" hidden="1" customHeight="1">
      <c r="A28" s="38"/>
      <c r="B28" s="43"/>
      <c r="C28" s="97"/>
      <c r="D28" s="45"/>
      <c r="E28" s="45"/>
      <c r="F28" s="45"/>
      <c r="G28" s="45"/>
      <c r="H28" s="45"/>
    </row>
    <row r="29" spans="1:8" ht="15.95" hidden="1" customHeight="1">
      <c r="A29" s="38"/>
      <c r="B29" s="43"/>
      <c r="C29" s="97"/>
      <c r="D29" s="44"/>
      <c r="E29" s="44"/>
      <c r="F29" s="44"/>
      <c r="G29" s="44"/>
      <c r="H29" s="44"/>
    </row>
    <row r="30" spans="1:8" ht="15.95" hidden="1" customHeight="1">
      <c r="A30" s="38"/>
      <c r="B30" s="43"/>
      <c r="C30" s="97"/>
      <c r="D30" s="45"/>
      <c r="E30" s="45"/>
      <c r="F30" s="45"/>
      <c r="G30" s="45"/>
      <c r="H30" s="45"/>
    </row>
    <row r="31" spans="1:8" ht="15.95" hidden="1" customHeight="1">
      <c r="A31" s="38"/>
      <c r="B31" s="43"/>
      <c r="C31" s="97"/>
      <c r="D31" s="44"/>
      <c r="E31" s="44"/>
      <c r="F31" s="44"/>
      <c r="G31" s="44"/>
      <c r="H31" s="44"/>
    </row>
    <row r="32" spans="1:8" ht="15.95" hidden="1" customHeight="1">
      <c r="A32" s="38"/>
      <c r="B32" s="43"/>
      <c r="C32" s="97"/>
      <c r="D32" s="45"/>
      <c r="E32" s="45"/>
      <c r="F32" s="45"/>
      <c r="G32" s="45"/>
      <c r="H32" s="45"/>
    </row>
    <row r="33" spans="1:8" ht="15.95" hidden="1" customHeight="1">
      <c r="A33" s="38"/>
      <c r="B33" s="43"/>
      <c r="C33" s="97"/>
      <c r="D33" s="44"/>
      <c r="E33" s="44"/>
      <c r="F33" s="44"/>
      <c r="G33" s="44"/>
      <c r="H33" s="44"/>
    </row>
    <row r="34" spans="1:8" ht="15.95" hidden="1" customHeight="1">
      <c r="A34" s="38"/>
      <c r="B34" s="43"/>
      <c r="C34" s="97"/>
      <c r="D34" s="45"/>
      <c r="E34" s="45"/>
      <c r="F34" s="45"/>
      <c r="G34" s="45"/>
      <c r="H34" s="45"/>
    </row>
    <row r="35" spans="1:8" ht="15.95" hidden="1" customHeight="1">
      <c r="A35" s="38"/>
      <c r="B35" s="43"/>
      <c r="C35" s="97"/>
      <c r="D35" s="44"/>
      <c r="E35" s="44"/>
      <c r="F35" s="44"/>
      <c r="G35" s="44"/>
      <c r="H35" s="44"/>
    </row>
    <row r="36" spans="1:8" ht="15.95" hidden="1" customHeight="1">
      <c r="A36" s="38"/>
      <c r="B36" s="43"/>
      <c r="C36" s="97"/>
      <c r="D36" s="45"/>
      <c r="E36" s="45"/>
      <c r="F36" s="45"/>
      <c r="G36" s="45"/>
      <c r="H36" s="45"/>
    </row>
    <row r="37" spans="1:8" ht="15.95" hidden="1" customHeight="1">
      <c r="A37" s="38"/>
      <c r="B37" s="43"/>
      <c r="C37" s="97"/>
      <c r="D37" s="44"/>
      <c r="E37" s="44"/>
      <c r="F37" s="44"/>
      <c r="G37" s="44"/>
      <c r="H37" s="44"/>
    </row>
    <row r="38" spans="1:8" ht="15.95" hidden="1" customHeight="1">
      <c r="A38" s="38"/>
      <c r="B38" s="43"/>
      <c r="C38" s="97"/>
      <c r="D38" s="45"/>
      <c r="E38" s="45"/>
      <c r="F38" s="45"/>
      <c r="G38" s="45"/>
      <c r="H38" s="45"/>
    </row>
    <row r="39" spans="1:8" ht="15.95" hidden="1" customHeight="1">
      <c r="A39" s="38"/>
      <c r="B39" s="43"/>
      <c r="C39" s="97"/>
      <c r="D39" s="44"/>
      <c r="E39" s="44"/>
      <c r="F39" s="44"/>
      <c r="G39" s="44"/>
      <c r="H39" s="44"/>
    </row>
    <row r="40" spans="1:8" ht="15.95" hidden="1" customHeight="1">
      <c r="A40" s="38"/>
      <c r="B40" s="43"/>
      <c r="C40" s="97"/>
      <c r="D40" s="45"/>
      <c r="E40" s="45"/>
      <c r="F40" s="45"/>
      <c r="G40" s="45"/>
      <c r="H40" s="45"/>
    </row>
    <row r="41" spans="1:8" ht="15.95" hidden="1" customHeight="1">
      <c r="A41" s="38"/>
      <c r="B41" s="43"/>
      <c r="C41" s="97"/>
      <c r="D41" s="44"/>
      <c r="E41" s="44"/>
      <c r="F41" s="44"/>
      <c r="G41" s="44"/>
      <c r="H41" s="44"/>
    </row>
    <row r="42" spans="1:8" ht="15.95" hidden="1" customHeight="1">
      <c r="A42" s="38"/>
      <c r="B42" s="43"/>
      <c r="C42" s="97"/>
      <c r="D42" s="45"/>
      <c r="E42" s="45"/>
      <c r="F42" s="45"/>
      <c r="G42" s="45"/>
      <c r="H42" s="45"/>
    </row>
    <row r="43" spans="1:8" ht="15.95" hidden="1" customHeight="1">
      <c r="A43" s="38"/>
      <c r="B43" s="43"/>
      <c r="C43" s="97"/>
      <c r="D43" s="44"/>
      <c r="E43" s="44"/>
      <c r="F43" s="44"/>
      <c r="G43" s="44"/>
      <c r="H43" s="44"/>
    </row>
    <row r="44" spans="1:8" ht="15.95" hidden="1" customHeight="1">
      <c r="A44" s="38"/>
      <c r="B44" s="43"/>
      <c r="C44" s="97"/>
      <c r="D44" s="45"/>
      <c r="E44" s="45"/>
      <c r="F44" s="45"/>
      <c r="G44" s="45"/>
      <c r="H44" s="45"/>
    </row>
    <row r="45" spans="1:8" ht="15.95" hidden="1" customHeight="1">
      <c r="A45" s="38"/>
      <c r="B45" s="43"/>
      <c r="C45" s="97"/>
      <c r="D45" s="44"/>
      <c r="E45" s="44"/>
      <c r="F45" s="44"/>
      <c r="G45" s="44"/>
      <c r="H45" s="44"/>
    </row>
    <row r="46" spans="1:8" ht="15.95" hidden="1" customHeight="1">
      <c r="A46" s="38"/>
      <c r="B46" s="43"/>
      <c r="C46" s="97"/>
      <c r="D46" s="45"/>
      <c r="E46" s="45"/>
      <c r="F46" s="45"/>
      <c r="G46" s="45"/>
      <c r="H46" s="45"/>
    </row>
    <row r="47" spans="1:8" ht="15.95" hidden="1" customHeight="1">
      <c r="A47" s="38"/>
      <c r="B47" s="43"/>
      <c r="C47" s="97"/>
      <c r="D47" s="44"/>
      <c r="E47" s="44"/>
      <c r="F47" s="44"/>
      <c r="G47" s="44"/>
      <c r="H47" s="44"/>
    </row>
    <row r="48" spans="1:8" ht="15.95" hidden="1" customHeight="1">
      <c r="A48" s="38"/>
      <c r="B48" s="43"/>
      <c r="C48" s="97"/>
      <c r="D48" s="45"/>
      <c r="E48" s="45"/>
      <c r="F48" s="45"/>
      <c r="G48" s="45"/>
      <c r="H48" s="45"/>
    </row>
    <row r="49" spans="1:8" ht="15.95" hidden="1" customHeight="1">
      <c r="A49" s="38"/>
      <c r="B49" s="43"/>
      <c r="C49" s="97"/>
      <c r="D49" s="44"/>
      <c r="E49" s="44"/>
      <c r="F49" s="44"/>
      <c r="G49" s="44"/>
      <c r="H49" s="44"/>
    </row>
    <row r="50" spans="1:8" ht="15.95" hidden="1" customHeight="1">
      <c r="A50" s="38"/>
      <c r="B50" s="43"/>
      <c r="C50" s="97"/>
      <c r="D50" s="45"/>
      <c r="E50" s="45"/>
      <c r="F50" s="45"/>
      <c r="G50" s="45"/>
      <c r="H50" s="45"/>
    </row>
    <row r="51" spans="1:8" ht="15.95" hidden="1" customHeight="1">
      <c r="A51" s="38"/>
      <c r="B51" s="43"/>
      <c r="C51" s="97"/>
      <c r="D51" s="44"/>
      <c r="E51" s="44"/>
      <c r="F51" s="44"/>
      <c r="G51" s="44"/>
      <c r="H51" s="44"/>
    </row>
    <row r="52" spans="1:8" ht="15.95" hidden="1" customHeight="1">
      <c r="A52" s="38"/>
      <c r="B52" s="43"/>
      <c r="C52" s="97"/>
      <c r="D52" s="45"/>
      <c r="E52" s="45"/>
      <c r="F52" s="45"/>
      <c r="G52" s="45"/>
      <c r="H52" s="45"/>
    </row>
    <row r="53" spans="1:8" ht="15.95" hidden="1" customHeight="1">
      <c r="A53" s="38"/>
      <c r="B53" s="43"/>
      <c r="C53" s="97"/>
      <c r="D53" s="44"/>
      <c r="E53" s="44"/>
      <c r="F53" s="44"/>
      <c r="G53" s="44"/>
      <c r="H53" s="44"/>
    </row>
    <row r="54" spans="1:8" ht="15.95" hidden="1" customHeight="1">
      <c r="A54" s="38"/>
      <c r="B54" s="43"/>
      <c r="C54" s="97"/>
      <c r="D54" s="45"/>
      <c r="E54" s="45"/>
      <c r="F54" s="45"/>
      <c r="G54" s="45"/>
      <c r="H54" s="45"/>
    </row>
    <row r="55" spans="1:8" ht="15.95" hidden="1" customHeight="1">
      <c r="A55" s="38"/>
      <c r="B55" s="43"/>
      <c r="C55" s="97"/>
      <c r="D55" s="44"/>
      <c r="E55" s="44"/>
      <c r="F55" s="44"/>
      <c r="G55" s="44"/>
      <c r="H55" s="44"/>
    </row>
    <row r="56" spans="1:8" ht="15.95" hidden="1" customHeight="1">
      <c r="A56" s="38"/>
      <c r="B56" s="43"/>
      <c r="C56" s="97"/>
      <c r="D56" s="45"/>
      <c r="E56" s="45"/>
      <c r="F56" s="45"/>
      <c r="G56" s="45"/>
      <c r="H56" s="45"/>
    </row>
    <row r="57" spans="1:8" ht="15.95" hidden="1" customHeight="1">
      <c r="A57" s="38"/>
      <c r="B57" s="43"/>
      <c r="C57" s="97"/>
      <c r="D57" s="44"/>
      <c r="E57" s="44"/>
      <c r="F57" s="44"/>
      <c r="G57" s="44"/>
      <c r="H57" s="44"/>
    </row>
    <row r="58" spans="1:8" ht="15.95" hidden="1" customHeight="1">
      <c r="A58" s="38"/>
      <c r="B58" s="43"/>
      <c r="C58" s="97"/>
      <c r="D58" s="45"/>
      <c r="E58" s="45"/>
      <c r="F58" s="45"/>
      <c r="G58" s="45"/>
      <c r="H58" s="45"/>
    </row>
    <row r="59" spans="1:8" ht="15.95" hidden="1" customHeight="1">
      <c r="A59" s="38"/>
      <c r="B59" s="43"/>
      <c r="C59" s="97"/>
      <c r="D59" s="44"/>
      <c r="E59" s="44"/>
      <c r="F59" s="44"/>
      <c r="G59" s="44"/>
      <c r="H59" s="44"/>
    </row>
    <row r="60" spans="1:8" ht="15.95" hidden="1" customHeight="1">
      <c r="A60" s="38"/>
      <c r="B60" s="43"/>
      <c r="C60" s="97"/>
      <c r="D60" s="45"/>
      <c r="E60" s="45"/>
      <c r="F60" s="45"/>
      <c r="G60" s="45"/>
      <c r="H60" s="45"/>
    </row>
    <row r="61" spans="1:8" ht="15.95" hidden="1" customHeight="1">
      <c r="A61" s="38"/>
      <c r="B61" s="43"/>
      <c r="C61" s="97"/>
      <c r="D61" s="44"/>
      <c r="E61" s="44"/>
      <c r="F61" s="44"/>
      <c r="G61" s="44"/>
      <c r="H61" s="44"/>
    </row>
    <row r="62" spans="1:8" ht="15.95" hidden="1" customHeight="1">
      <c r="A62" s="38"/>
      <c r="B62" s="43"/>
      <c r="C62" s="97"/>
      <c r="D62" s="45"/>
      <c r="E62" s="45"/>
      <c r="F62" s="45"/>
      <c r="G62" s="45"/>
      <c r="H62" s="45"/>
    </row>
    <row r="63" spans="1:8" ht="15.95" hidden="1" customHeight="1">
      <c r="A63" s="38"/>
      <c r="B63" s="43"/>
      <c r="C63" s="97"/>
      <c r="D63" s="44"/>
      <c r="E63" s="44"/>
      <c r="F63" s="44"/>
      <c r="G63" s="44"/>
      <c r="H63" s="44"/>
    </row>
    <row r="64" spans="1:8" ht="15.95" hidden="1" customHeight="1">
      <c r="A64" s="38"/>
      <c r="B64" s="43"/>
      <c r="C64" s="97"/>
      <c r="D64" s="45"/>
      <c r="E64" s="45"/>
      <c r="F64" s="45"/>
      <c r="G64" s="45"/>
      <c r="H64" s="45"/>
    </row>
    <row r="65" spans="1:8" ht="15.95" hidden="1" customHeight="1">
      <c r="A65" s="38"/>
      <c r="B65" s="43"/>
      <c r="C65" s="97"/>
      <c r="D65" s="44"/>
      <c r="E65" s="44"/>
      <c r="F65" s="44"/>
      <c r="G65" s="44"/>
      <c r="H65" s="44"/>
    </row>
    <row r="66" spans="1:8" ht="15.95" hidden="1" customHeight="1">
      <c r="A66" s="38"/>
      <c r="B66" s="43"/>
      <c r="C66" s="97"/>
      <c r="D66" s="45"/>
      <c r="E66" s="45"/>
      <c r="F66" s="45"/>
      <c r="G66" s="45"/>
      <c r="H66" s="45"/>
    </row>
    <row r="67" spans="1:8" ht="15.95" hidden="1" customHeight="1">
      <c r="A67" s="38"/>
      <c r="B67" s="43"/>
      <c r="C67" s="97"/>
      <c r="D67" s="44"/>
      <c r="E67" s="44"/>
      <c r="F67" s="44"/>
      <c r="G67" s="44"/>
      <c r="H67" s="44"/>
    </row>
    <row r="68" spans="1:8" ht="15.95" hidden="1" customHeight="1">
      <c r="A68" s="38"/>
      <c r="B68" s="43"/>
      <c r="C68" s="97"/>
      <c r="D68" s="45"/>
      <c r="E68" s="45"/>
      <c r="F68" s="45"/>
      <c r="G68" s="45"/>
      <c r="H68" s="45"/>
    </row>
    <row r="69" spans="1:8" ht="15.95" hidden="1" customHeight="1">
      <c r="A69" s="38"/>
      <c r="B69" s="43"/>
      <c r="C69" s="97"/>
      <c r="D69" s="44"/>
      <c r="E69" s="44"/>
      <c r="F69" s="44"/>
      <c r="G69" s="44"/>
      <c r="H69" s="44"/>
    </row>
    <row r="70" spans="1:8" ht="15.95" hidden="1" customHeight="1">
      <c r="A70" s="38"/>
      <c r="B70" s="43"/>
      <c r="C70" s="97"/>
      <c r="D70" s="45"/>
      <c r="E70" s="45"/>
      <c r="F70" s="45"/>
      <c r="G70" s="45"/>
      <c r="H70" s="45"/>
    </row>
    <row r="71" spans="1:8" ht="15.95" hidden="1" customHeight="1">
      <c r="A71" s="38"/>
      <c r="B71" s="43"/>
      <c r="C71" s="97"/>
      <c r="D71" s="44"/>
      <c r="E71" s="44"/>
      <c r="F71" s="44"/>
      <c r="G71" s="44"/>
      <c r="H71" s="44"/>
    </row>
    <row r="72" spans="1:8" ht="15.95" hidden="1" customHeight="1">
      <c r="A72" s="38"/>
      <c r="B72" s="43"/>
      <c r="C72" s="97"/>
      <c r="D72" s="45"/>
      <c r="E72" s="45"/>
      <c r="F72" s="45"/>
      <c r="G72" s="45"/>
      <c r="H72" s="45"/>
    </row>
    <row r="73" spans="1:8" ht="15.95" hidden="1" customHeight="1">
      <c r="A73" s="38"/>
      <c r="B73" s="43"/>
      <c r="C73" s="97"/>
      <c r="D73" s="44"/>
      <c r="E73" s="44"/>
      <c r="F73" s="44"/>
      <c r="G73" s="44"/>
      <c r="H73" s="44"/>
    </row>
    <row r="74" spans="1:8" ht="15.95" hidden="1" customHeight="1">
      <c r="A74" s="38"/>
      <c r="B74" s="43"/>
      <c r="C74" s="97"/>
      <c r="D74" s="45"/>
      <c r="E74" s="45"/>
      <c r="F74" s="45"/>
      <c r="G74" s="45"/>
      <c r="H74" s="45"/>
    </row>
    <row r="75" spans="1:8" ht="15.95" hidden="1" customHeight="1">
      <c r="A75" s="38"/>
      <c r="B75" s="43"/>
      <c r="C75" s="97"/>
      <c r="D75" s="44"/>
      <c r="E75" s="44"/>
      <c r="F75" s="44"/>
      <c r="G75" s="44"/>
      <c r="H75" s="44"/>
    </row>
    <row r="76" spans="1:8" ht="15.95" hidden="1" customHeight="1">
      <c r="A76" s="38"/>
      <c r="B76" s="43"/>
      <c r="C76" s="97"/>
      <c r="D76" s="45"/>
      <c r="E76" s="45"/>
      <c r="F76" s="45"/>
      <c r="G76" s="45"/>
      <c r="H76" s="45"/>
    </row>
    <row r="77" spans="1:8" ht="15.95" hidden="1" customHeight="1">
      <c r="A77" s="38"/>
      <c r="B77" s="43"/>
      <c r="C77" s="97"/>
      <c r="D77" s="44"/>
      <c r="E77" s="44"/>
      <c r="F77" s="44"/>
      <c r="G77" s="44"/>
      <c r="H77" s="44"/>
    </row>
    <row r="78" spans="1:8" ht="15.95" hidden="1" customHeight="1">
      <c r="A78" s="38"/>
      <c r="B78" s="43"/>
      <c r="C78" s="97"/>
      <c r="D78" s="45"/>
      <c r="E78" s="45"/>
      <c r="F78" s="45"/>
      <c r="G78" s="45"/>
      <c r="H78" s="45"/>
    </row>
    <row r="79" spans="1:8" ht="15.95" hidden="1" customHeight="1">
      <c r="A79" s="38"/>
      <c r="B79" s="43"/>
      <c r="C79" s="97"/>
      <c r="D79" s="44"/>
      <c r="E79" s="44"/>
      <c r="F79" s="44"/>
      <c r="G79" s="44"/>
      <c r="H79" s="44"/>
    </row>
    <row r="80" spans="1:8" ht="15.95" hidden="1" customHeight="1">
      <c r="A80" s="38"/>
      <c r="B80" s="43"/>
      <c r="C80" s="97"/>
      <c r="D80" s="45"/>
      <c r="E80" s="45"/>
      <c r="F80" s="45"/>
      <c r="G80" s="45"/>
      <c r="H80" s="45"/>
    </row>
    <row r="81" spans="1:8" ht="15.95" hidden="1" customHeight="1">
      <c r="A81" s="38"/>
      <c r="B81" s="43"/>
      <c r="C81" s="97"/>
      <c r="D81" s="44"/>
      <c r="E81" s="44"/>
      <c r="F81" s="44"/>
      <c r="G81" s="44"/>
      <c r="H81" s="44"/>
    </row>
    <row r="82" spans="1:8" ht="15.95" hidden="1" customHeight="1">
      <c r="A82" s="38"/>
      <c r="B82" s="43"/>
      <c r="C82" s="97"/>
      <c r="D82" s="45"/>
      <c r="E82" s="45"/>
      <c r="F82" s="45"/>
      <c r="G82" s="45"/>
      <c r="H82" s="45"/>
    </row>
    <row r="83" spans="1:8" ht="15.95" hidden="1" customHeight="1">
      <c r="A83" s="38"/>
      <c r="B83" s="43"/>
      <c r="C83" s="97"/>
      <c r="D83" s="44"/>
      <c r="E83" s="44"/>
      <c r="F83" s="44"/>
      <c r="G83" s="44"/>
      <c r="H83" s="44"/>
    </row>
    <row r="84" spans="1:8" ht="15.95" hidden="1" customHeight="1">
      <c r="A84" s="38"/>
      <c r="B84" s="43"/>
      <c r="C84" s="97"/>
      <c r="D84" s="45"/>
      <c r="E84" s="45"/>
      <c r="F84" s="45"/>
      <c r="G84" s="45"/>
      <c r="H84" s="45"/>
    </row>
    <row r="85" spans="1:8" ht="15.95" hidden="1" customHeight="1">
      <c r="A85" s="38"/>
      <c r="B85" s="43"/>
      <c r="C85" s="97"/>
      <c r="D85" s="44"/>
      <c r="E85" s="44"/>
      <c r="F85" s="44"/>
      <c r="G85" s="44"/>
      <c r="H85" s="44"/>
    </row>
    <row r="86" spans="1:8" ht="15.95" hidden="1" customHeight="1">
      <c r="A86" s="38"/>
      <c r="B86" s="43"/>
      <c r="C86" s="97"/>
      <c r="D86" s="45"/>
      <c r="E86" s="45"/>
      <c r="F86" s="45"/>
      <c r="G86" s="45"/>
      <c r="H86" s="45"/>
    </row>
    <row r="87" spans="1:8" ht="15.95" hidden="1" customHeight="1">
      <c r="A87" s="38"/>
      <c r="B87" s="43"/>
      <c r="C87" s="97"/>
      <c r="D87" s="44"/>
      <c r="E87" s="44"/>
      <c r="F87" s="44"/>
      <c r="G87" s="44"/>
      <c r="H87" s="44"/>
    </row>
    <row r="88" spans="1:8" ht="15.95" hidden="1" customHeight="1">
      <c r="A88" s="38"/>
      <c r="B88" s="43"/>
      <c r="C88" s="97"/>
      <c r="D88" s="45"/>
      <c r="E88" s="45"/>
      <c r="F88" s="45"/>
      <c r="G88" s="45"/>
      <c r="H88" s="45"/>
    </row>
    <row r="89" spans="1:8" ht="15.95" hidden="1" customHeight="1">
      <c r="A89" s="38"/>
      <c r="B89" s="43"/>
      <c r="C89" s="97"/>
      <c r="D89" s="44"/>
      <c r="E89" s="44"/>
      <c r="F89" s="44"/>
      <c r="G89" s="44"/>
      <c r="H89" s="44"/>
    </row>
    <row r="90" spans="1:8" ht="15.95" hidden="1" customHeight="1">
      <c r="A90" s="38"/>
      <c r="B90" s="43"/>
      <c r="C90" s="97"/>
      <c r="D90" s="45"/>
      <c r="E90" s="45"/>
      <c r="F90" s="45"/>
      <c r="G90" s="45"/>
      <c r="H90" s="45"/>
    </row>
    <row r="91" spans="1:8" ht="15.95" hidden="1" customHeight="1">
      <c r="A91" s="38"/>
      <c r="B91" s="43"/>
      <c r="C91" s="97"/>
      <c r="D91" s="44"/>
      <c r="E91" s="44"/>
      <c r="F91" s="44"/>
      <c r="G91" s="44"/>
      <c r="H91" s="44"/>
    </row>
    <row r="92" spans="1:8" ht="15.95" hidden="1" customHeight="1">
      <c r="A92" s="38"/>
      <c r="B92" s="43"/>
      <c r="C92" s="97"/>
      <c r="D92" s="45"/>
      <c r="E92" s="45"/>
      <c r="F92" s="45"/>
      <c r="G92" s="45"/>
      <c r="H92" s="45"/>
    </row>
    <row r="93" spans="1:8" ht="15.95" hidden="1" customHeight="1">
      <c r="A93" s="38"/>
      <c r="B93" s="43"/>
      <c r="C93" s="97"/>
      <c r="D93" s="44"/>
      <c r="E93" s="44"/>
      <c r="F93" s="44"/>
      <c r="G93" s="44"/>
      <c r="H93" s="44"/>
    </row>
    <row r="94" spans="1:8" ht="15.95" hidden="1" customHeight="1">
      <c r="A94" s="38"/>
      <c r="B94" s="43"/>
      <c r="C94" s="97"/>
      <c r="D94" s="45"/>
      <c r="E94" s="45"/>
      <c r="F94" s="45"/>
      <c r="G94" s="45"/>
      <c r="H94" s="45"/>
    </row>
    <row r="95" spans="1:8" ht="15.95" hidden="1" customHeight="1">
      <c r="A95" s="38"/>
      <c r="B95" s="43"/>
      <c r="C95" s="97"/>
      <c r="D95" s="44"/>
      <c r="E95" s="44"/>
      <c r="F95" s="44"/>
      <c r="G95" s="44"/>
      <c r="H95" s="44"/>
    </row>
    <row r="96" spans="1:8" ht="15.95" hidden="1" customHeight="1">
      <c r="A96" s="38"/>
      <c r="B96" s="43"/>
      <c r="C96" s="97"/>
      <c r="D96" s="45"/>
      <c r="E96" s="45"/>
      <c r="F96" s="45"/>
      <c r="G96" s="45"/>
      <c r="H96" s="45"/>
    </row>
    <row r="97" spans="1:8" ht="15.95" hidden="1" customHeight="1">
      <c r="A97" s="38"/>
      <c r="B97" s="43"/>
      <c r="C97" s="97"/>
      <c r="D97" s="44"/>
      <c r="E97" s="44"/>
      <c r="F97" s="44"/>
      <c r="G97" s="44"/>
      <c r="H97" s="44"/>
    </row>
    <row r="98" spans="1:8" ht="15.95" hidden="1" customHeight="1">
      <c r="A98" s="38"/>
      <c r="B98" s="43"/>
      <c r="C98" s="97"/>
      <c r="D98" s="45"/>
      <c r="E98" s="45"/>
      <c r="F98" s="45"/>
      <c r="G98" s="45"/>
      <c r="H98" s="45"/>
    </row>
    <row r="99" spans="1:8" ht="15.95" hidden="1" customHeight="1">
      <c r="A99" s="38"/>
      <c r="B99" s="43"/>
      <c r="C99" s="97"/>
      <c r="D99" s="44"/>
      <c r="E99" s="44"/>
      <c r="F99" s="44"/>
      <c r="G99" s="44"/>
      <c r="H99" s="44"/>
    </row>
    <row r="100" spans="1:8" ht="15.95" hidden="1" customHeight="1">
      <c r="A100" s="38"/>
      <c r="B100" s="43"/>
      <c r="C100" s="97"/>
      <c r="D100" s="45"/>
      <c r="E100" s="45"/>
      <c r="F100" s="45"/>
      <c r="G100" s="45"/>
      <c r="H100" s="45"/>
    </row>
    <row r="101" spans="1:8" ht="15.95" hidden="1" customHeight="1">
      <c r="A101" s="38"/>
      <c r="B101" s="43"/>
      <c r="C101" s="97"/>
      <c r="D101" s="44"/>
      <c r="E101" s="44"/>
      <c r="F101" s="44"/>
      <c r="G101" s="44"/>
      <c r="H101" s="44"/>
    </row>
    <row r="102" spans="1:8" ht="15.95" hidden="1" customHeight="1">
      <c r="A102" s="38"/>
      <c r="B102" s="43"/>
      <c r="C102" s="97"/>
      <c r="D102" s="45"/>
      <c r="E102" s="45"/>
      <c r="F102" s="45"/>
      <c r="G102" s="45"/>
      <c r="H102" s="45"/>
    </row>
    <row r="103" spans="1:8" ht="15.95" hidden="1" customHeight="1">
      <c r="A103" s="38"/>
      <c r="B103" s="43"/>
      <c r="C103" s="97"/>
      <c r="D103" s="44"/>
      <c r="E103" s="44"/>
      <c r="F103" s="44"/>
      <c r="G103" s="44"/>
      <c r="H103" s="44"/>
    </row>
    <row r="104" spans="1:8" ht="15.95" hidden="1" customHeight="1">
      <c r="A104" s="38"/>
      <c r="B104" s="43"/>
      <c r="C104" s="97"/>
      <c r="D104" s="45"/>
      <c r="E104" s="45"/>
      <c r="F104" s="45"/>
      <c r="G104" s="45"/>
      <c r="H104" s="45"/>
    </row>
    <row r="105" spans="1:8" ht="15.95" hidden="1" customHeight="1">
      <c r="A105" s="38"/>
      <c r="B105" s="43"/>
      <c r="C105" s="97"/>
      <c r="D105" s="44"/>
      <c r="E105" s="44"/>
      <c r="F105" s="44"/>
      <c r="G105" s="44"/>
      <c r="H105" s="44"/>
    </row>
    <row r="106" spans="1:8" ht="15.95" hidden="1" customHeight="1">
      <c r="A106" s="38"/>
      <c r="B106" s="43"/>
      <c r="C106" s="97"/>
      <c r="D106" s="45"/>
      <c r="E106" s="45"/>
      <c r="F106" s="45"/>
      <c r="G106" s="45"/>
      <c r="H106" s="45"/>
    </row>
    <row r="107" spans="1:8" ht="15.95" hidden="1" customHeight="1">
      <c r="A107" s="38"/>
      <c r="B107" s="43"/>
      <c r="C107" s="97"/>
      <c r="D107" s="44"/>
      <c r="E107" s="44"/>
      <c r="F107" s="44"/>
      <c r="G107" s="44"/>
      <c r="H107" s="44"/>
    </row>
    <row r="108" spans="1:8" ht="15.95" hidden="1" customHeight="1">
      <c r="A108" s="38"/>
      <c r="B108" s="43"/>
      <c r="C108" s="97"/>
      <c r="D108" s="45"/>
      <c r="E108" s="45"/>
      <c r="F108" s="45"/>
      <c r="G108" s="45"/>
      <c r="H108" s="45"/>
    </row>
    <row r="109" spans="1:8" ht="15.95" hidden="1" customHeight="1">
      <c r="A109" s="38"/>
      <c r="B109" s="43"/>
      <c r="C109" s="97"/>
      <c r="D109" s="44"/>
      <c r="E109" s="44"/>
      <c r="F109" s="44"/>
      <c r="G109" s="44"/>
      <c r="H109" s="44"/>
    </row>
    <row r="110" spans="1:8" ht="15.95" hidden="1" customHeight="1">
      <c r="A110" s="38"/>
      <c r="B110" s="43"/>
      <c r="C110" s="97"/>
      <c r="D110" s="45"/>
      <c r="E110" s="45"/>
      <c r="F110" s="45"/>
      <c r="G110" s="45"/>
      <c r="H110" s="45"/>
    </row>
    <row r="111" spans="1:8" ht="15.95" hidden="1" customHeight="1">
      <c r="A111" s="38"/>
      <c r="B111" s="43"/>
      <c r="C111" s="97"/>
      <c r="D111" s="44"/>
      <c r="E111" s="44"/>
      <c r="F111" s="44"/>
      <c r="G111" s="44"/>
      <c r="H111" s="44"/>
    </row>
    <row r="112" spans="1:8" ht="15.95" hidden="1" customHeight="1">
      <c r="A112" s="38"/>
      <c r="B112" s="43"/>
      <c r="C112" s="97"/>
      <c r="D112" s="45"/>
      <c r="E112" s="45"/>
      <c r="F112" s="45"/>
      <c r="G112" s="45"/>
      <c r="H112" s="45"/>
    </row>
    <row r="113" spans="1:8" ht="15.95" hidden="1" customHeight="1">
      <c r="A113" s="38"/>
      <c r="B113" s="43"/>
      <c r="C113" s="97"/>
      <c r="D113" s="44"/>
      <c r="E113" s="44"/>
      <c r="F113" s="44"/>
      <c r="G113" s="44"/>
      <c r="H113" s="44"/>
    </row>
    <row r="114" spans="1:8" ht="15.95" hidden="1" customHeight="1">
      <c r="A114" s="38"/>
      <c r="B114" s="43"/>
      <c r="C114" s="97"/>
      <c r="D114" s="45"/>
      <c r="E114" s="45"/>
      <c r="F114" s="45"/>
      <c r="G114" s="45"/>
      <c r="H114" s="45"/>
    </row>
    <row r="115" spans="1:8" ht="15.95" hidden="1" customHeight="1">
      <c r="A115" s="38"/>
      <c r="B115" s="43"/>
      <c r="C115" s="97"/>
      <c r="D115" s="44"/>
      <c r="E115" s="44"/>
      <c r="F115" s="44"/>
      <c r="G115" s="44"/>
      <c r="H115" s="44"/>
    </row>
    <row r="116" spans="1:8" ht="15.95" hidden="1" customHeight="1">
      <c r="A116" s="38"/>
      <c r="B116" s="43"/>
      <c r="C116" s="97"/>
      <c r="D116" s="45"/>
      <c r="E116" s="45"/>
      <c r="F116" s="45"/>
      <c r="G116" s="45"/>
      <c r="H116" s="45"/>
    </row>
    <row r="117" spans="1:8" ht="15.95" hidden="1" customHeight="1">
      <c r="A117" s="38"/>
      <c r="B117" s="43"/>
      <c r="C117" s="97"/>
      <c r="D117" s="44"/>
      <c r="E117" s="44"/>
      <c r="F117" s="44"/>
      <c r="G117" s="44"/>
      <c r="H117" s="44"/>
    </row>
    <row r="118" spans="1:8" ht="15.95" hidden="1" customHeight="1">
      <c r="A118" s="38"/>
      <c r="B118" s="43"/>
      <c r="C118" s="97"/>
      <c r="D118" s="45"/>
      <c r="E118" s="45"/>
      <c r="F118" s="45"/>
      <c r="G118" s="45"/>
      <c r="H118" s="45"/>
    </row>
    <row r="119" spans="1:8" ht="15.95" hidden="1" customHeight="1">
      <c r="A119" s="38"/>
      <c r="B119" s="43"/>
      <c r="C119" s="97"/>
      <c r="D119" s="44"/>
      <c r="E119" s="44"/>
      <c r="F119" s="44"/>
      <c r="G119" s="44"/>
      <c r="H119" s="44"/>
    </row>
    <row r="120" spans="1:8" ht="15.95" hidden="1" customHeight="1">
      <c r="A120" s="38"/>
      <c r="B120" s="43"/>
      <c r="C120" s="97"/>
      <c r="D120" s="45"/>
      <c r="E120" s="45"/>
      <c r="F120" s="45"/>
      <c r="G120" s="45"/>
      <c r="H120" s="45"/>
    </row>
    <row r="121" spans="1:8" ht="15.95" hidden="1" customHeight="1">
      <c r="A121" s="38"/>
      <c r="B121" s="43"/>
      <c r="C121" s="97"/>
      <c r="D121" s="44"/>
      <c r="E121" s="44"/>
      <c r="F121" s="44"/>
      <c r="G121" s="44"/>
      <c r="H121" s="44"/>
    </row>
    <row r="122" spans="1:8" ht="15.95" hidden="1" customHeight="1">
      <c r="A122" s="38"/>
      <c r="B122" s="43"/>
      <c r="C122" s="97"/>
      <c r="D122" s="45"/>
      <c r="E122" s="45"/>
      <c r="F122" s="45"/>
      <c r="G122" s="45"/>
      <c r="H122" s="45"/>
    </row>
    <row r="123" spans="1:8" ht="15.95" hidden="1" customHeight="1">
      <c r="A123" s="38"/>
      <c r="B123" s="43"/>
      <c r="C123" s="97"/>
      <c r="D123" s="44"/>
      <c r="E123" s="44"/>
      <c r="F123" s="44"/>
      <c r="G123" s="44"/>
      <c r="H123" s="44"/>
    </row>
    <row r="124" spans="1:8" ht="15.95" hidden="1" customHeight="1">
      <c r="A124" s="38"/>
      <c r="B124" s="43"/>
      <c r="C124" s="97"/>
      <c r="D124" s="45"/>
      <c r="E124" s="45"/>
      <c r="F124" s="45"/>
      <c r="G124" s="45"/>
      <c r="H124" s="45"/>
    </row>
    <row r="125" spans="1:8" ht="15.95" hidden="1" customHeight="1">
      <c r="A125" s="38"/>
      <c r="B125" s="43"/>
      <c r="C125" s="97"/>
      <c r="D125" s="44"/>
      <c r="E125" s="44"/>
      <c r="F125" s="44"/>
      <c r="G125" s="44"/>
      <c r="H125" s="44"/>
    </row>
    <row r="126" spans="1:8" ht="15.95" hidden="1" customHeight="1">
      <c r="A126" s="38"/>
      <c r="B126" s="43"/>
      <c r="C126" s="97"/>
      <c r="D126" s="45"/>
      <c r="E126" s="45"/>
      <c r="F126" s="45"/>
      <c r="G126" s="45"/>
      <c r="H126" s="45"/>
    </row>
    <row r="127" spans="1:8" ht="15.95" hidden="1" customHeight="1">
      <c r="A127" s="38"/>
      <c r="B127" s="43"/>
      <c r="C127" s="97"/>
      <c r="D127" s="44"/>
      <c r="E127" s="44"/>
      <c r="F127" s="44"/>
      <c r="G127" s="44"/>
      <c r="H127" s="44"/>
    </row>
    <row r="128" spans="1:8" ht="15.95" hidden="1" customHeight="1">
      <c r="A128" s="38"/>
      <c r="B128" s="43"/>
      <c r="C128" s="97"/>
      <c r="D128" s="45"/>
      <c r="E128" s="45"/>
      <c r="F128" s="45"/>
      <c r="G128" s="45"/>
      <c r="H128" s="45"/>
    </row>
    <row r="129" spans="1:8" ht="15.95" hidden="1" customHeight="1">
      <c r="A129" s="38"/>
      <c r="B129" s="43"/>
      <c r="C129" s="97"/>
      <c r="D129" s="44"/>
      <c r="E129" s="44"/>
      <c r="F129" s="44"/>
      <c r="G129" s="44"/>
      <c r="H129" s="44"/>
    </row>
    <row r="130" spans="1:8" ht="15.95" hidden="1" customHeight="1">
      <c r="A130" s="38"/>
      <c r="B130" s="43"/>
      <c r="C130" s="97"/>
      <c r="D130" s="45"/>
      <c r="E130" s="45"/>
      <c r="F130" s="45"/>
      <c r="G130" s="45"/>
      <c r="H130" s="45"/>
    </row>
    <row r="131" spans="1:8" ht="15.95" hidden="1" customHeight="1">
      <c r="A131" s="38"/>
      <c r="B131" s="43"/>
      <c r="C131" s="97"/>
      <c r="D131" s="44"/>
      <c r="E131" s="44"/>
      <c r="F131" s="44"/>
      <c r="G131" s="44"/>
      <c r="H131" s="44"/>
    </row>
    <row r="132" spans="1:8" ht="15.95" hidden="1" customHeight="1">
      <c r="A132" s="38"/>
      <c r="B132" s="43"/>
      <c r="C132" s="97"/>
      <c r="D132" s="45"/>
      <c r="E132" s="45"/>
      <c r="F132" s="45"/>
      <c r="G132" s="45"/>
      <c r="H132" s="45"/>
    </row>
    <row r="133" spans="1:8" ht="15.95" hidden="1" customHeight="1">
      <c r="A133" s="38"/>
      <c r="B133" s="43"/>
      <c r="C133" s="97"/>
      <c r="D133" s="44"/>
      <c r="E133" s="44"/>
      <c r="F133" s="44"/>
      <c r="G133" s="44"/>
      <c r="H133" s="44"/>
    </row>
    <row r="134" spans="1:8" ht="15.95" hidden="1" customHeight="1">
      <c r="A134" s="38"/>
      <c r="B134" s="43"/>
      <c r="C134" s="97"/>
      <c r="D134" s="45"/>
      <c r="E134" s="45"/>
      <c r="F134" s="45"/>
      <c r="G134" s="45"/>
      <c r="H134" s="45"/>
    </row>
    <row r="135" spans="1:8" ht="15.95" hidden="1" customHeight="1">
      <c r="A135" s="38"/>
      <c r="B135" s="43"/>
      <c r="C135" s="97"/>
      <c r="D135" s="44"/>
      <c r="E135" s="44"/>
      <c r="F135" s="44"/>
      <c r="G135" s="44"/>
      <c r="H135" s="44"/>
    </row>
    <row r="136" spans="1:8" ht="15.95" hidden="1" customHeight="1">
      <c r="A136" s="38"/>
      <c r="B136" s="43"/>
      <c r="C136" s="97"/>
      <c r="D136" s="45"/>
      <c r="E136" s="45"/>
      <c r="F136" s="45"/>
      <c r="G136" s="45"/>
      <c r="H136" s="45"/>
    </row>
    <row r="137" spans="1:8" ht="15.95" hidden="1" customHeight="1">
      <c r="A137" s="38"/>
      <c r="B137" s="43"/>
      <c r="C137" s="97"/>
      <c r="D137" s="44"/>
      <c r="E137" s="44"/>
      <c r="F137" s="44"/>
      <c r="G137" s="44"/>
      <c r="H137" s="44"/>
    </row>
    <row r="138" spans="1:8" ht="15.95" hidden="1" customHeight="1">
      <c r="A138" s="38"/>
      <c r="B138" s="43"/>
      <c r="C138" s="97"/>
      <c r="D138" s="45"/>
      <c r="E138" s="45"/>
      <c r="F138" s="45"/>
      <c r="G138" s="45"/>
      <c r="H138" s="45"/>
    </row>
    <row r="139" spans="1:8" ht="15.95" hidden="1" customHeight="1">
      <c r="A139" s="38"/>
      <c r="B139" s="43"/>
      <c r="C139" s="97"/>
      <c r="D139" s="44"/>
      <c r="E139" s="44"/>
      <c r="F139" s="44"/>
      <c r="G139" s="44"/>
      <c r="H139" s="44"/>
    </row>
    <row r="140" spans="1:8" ht="15.95" hidden="1" customHeight="1">
      <c r="A140" s="38"/>
      <c r="B140" s="43"/>
      <c r="C140" s="97"/>
      <c r="D140" s="45"/>
      <c r="E140" s="45"/>
      <c r="F140" s="45"/>
      <c r="G140" s="45"/>
      <c r="H140" s="45"/>
    </row>
    <row r="141" spans="1:8" ht="15.95" hidden="1" customHeight="1">
      <c r="A141" s="38"/>
      <c r="B141" s="43"/>
      <c r="C141" s="97"/>
      <c r="D141" s="44"/>
      <c r="E141" s="44"/>
      <c r="F141" s="44"/>
      <c r="G141" s="44"/>
      <c r="H141" s="44"/>
    </row>
    <row r="142" spans="1:8" ht="15.95" hidden="1" customHeight="1">
      <c r="A142" s="38"/>
      <c r="B142" s="43"/>
      <c r="C142" s="97"/>
      <c r="D142" s="45"/>
      <c r="E142" s="45"/>
      <c r="F142" s="45"/>
      <c r="G142" s="45"/>
      <c r="H142" s="45"/>
    </row>
    <row r="143" spans="1:8" ht="15.95" hidden="1" customHeight="1">
      <c r="A143" s="38"/>
      <c r="B143" s="43"/>
      <c r="C143" s="97"/>
      <c r="D143" s="44"/>
      <c r="E143" s="44"/>
      <c r="F143" s="44"/>
      <c r="G143" s="44"/>
      <c r="H143" s="44"/>
    </row>
    <row r="144" spans="1:8" ht="15.95" hidden="1" customHeight="1">
      <c r="A144" s="38"/>
      <c r="B144" s="43"/>
      <c r="C144" s="97"/>
      <c r="D144" s="45"/>
      <c r="E144" s="45"/>
      <c r="F144" s="45"/>
      <c r="G144" s="45"/>
      <c r="H144" s="45"/>
    </row>
    <row r="145" spans="1:8" ht="15.95" hidden="1" customHeight="1">
      <c r="A145" s="38"/>
      <c r="B145" s="43"/>
      <c r="C145" s="97"/>
      <c r="D145" s="44"/>
      <c r="E145" s="44"/>
      <c r="F145" s="44"/>
      <c r="G145" s="44"/>
      <c r="H145" s="44"/>
    </row>
    <row r="146" spans="1:8" ht="15.95" hidden="1" customHeight="1">
      <c r="A146" s="38"/>
      <c r="B146" s="43"/>
      <c r="C146" s="97"/>
      <c r="D146" s="45"/>
      <c r="E146" s="45"/>
      <c r="F146" s="45"/>
      <c r="G146" s="45"/>
      <c r="H146" s="45"/>
    </row>
    <row r="147" spans="1:8" ht="15.95" hidden="1" customHeight="1">
      <c r="A147" s="38"/>
      <c r="B147" s="43"/>
      <c r="C147" s="97"/>
      <c r="D147" s="44"/>
      <c r="E147" s="44"/>
      <c r="F147" s="44"/>
      <c r="G147" s="44"/>
      <c r="H147" s="44"/>
    </row>
    <row r="148" spans="1:8" ht="15.95" hidden="1" customHeight="1">
      <c r="A148" s="38"/>
      <c r="B148" s="43"/>
      <c r="C148" s="97"/>
      <c r="D148" s="45"/>
      <c r="E148" s="45"/>
      <c r="F148" s="45"/>
      <c r="G148" s="45"/>
      <c r="H148" s="45"/>
    </row>
    <row r="149" spans="1:8" ht="15.95" hidden="1" customHeight="1">
      <c r="A149" s="38"/>
      <c r="B149" s="43"/>
      <c r="C149" s="97"/>
      <c r="D149" s="44"/>
      <c r="E149" s="44"/>
      <c r="F149" s="44"/>
      <c r="G149" s="44"/>
      <c r="H149" s="44"/>
    </row>
    <row r="150" spans="1:8" ht="15.95" hidden="1" customHeight="1">
      <c r="A150" s="38"/>
      <c r="B150" s="43"/>
      <c r="C150" s="97"/>
      <c r="D150" s="45"/>
      <c r="E150" s="45"/>
      <c r="F150" s="45"/>
      <c r="G150" s="45"/>
      <c r="H150" s="45"/>
    </row>
    <row r="151" spans="1:8" ht="15.95" hidden="1" customHeight="1">
      <c r="A151" s="38"/>
      <c r="B151" s="43"/>
      <c r="C151" s="97"/>
      <c r="D151" s="44"/>
      <c r="E151" s="44"/>
      <c r="F151" s="44"/>
      <c r="G151" s="44"/>
      <c r="H151" s="44"/>
    </row>
    <row r="152" spans="1:8" ht="15.95" hidden="1" customHeight="1">
      <c r="A152" s="38"/>
      <c r="B152" s="43"/>
      <c r="C152" s="97"/>
      <c r="D152" s="45"/>
      <c r="E152" s="45"/>
      <c r="F152" s="45"/>
      <c r="G152" s="45"/>
      <c r="H152" s="45"/>
    </row>
    <row r="153" spans="1:8" ht="15.95" hidden="1" customHeight="1">
      <c r="A153" s="38"/>
      <c r="B153" s="43"/>
      <c r="C153" s="97"/>
      <c r="D153" s="44"/>
      <c r="E153" s="44"/>
      <c r="F153" s="44"/>
      <c r="G153" s="44"/>
      <c r="H153" s="44"/>
    </row>
    <row r="154" spans="1:8" ht="15.95" hidden="1" customHeight="1">
      <c r="A154" s="38"/>
      <c r="B154" s="43"/>
      <c r="C154" s="97"/>
      <c r="D154" s="45"/>
      <c r="E154" s="45"/>
      <c r="F154" s="45"/>
      <c r="G154" s="45"/>
      <c r="H154" s="45"/>
    </row>
    <row r="155" spans="1:8" ht="15.95" hidden="1" customHeight="1">
      <c r="A155" s="38"/>
      <c r="B155" s="43"/>
      <c r="C155" s="97"/>
      <c r="D155" s="44"/>
      <c r="E155" s="44"/>
      <c r="F155" s="44"/>
      <c r="G155" s="44"/>
      <c r="H155" s="44"/>
    </row>
    <row r="156" spans="1:8" ht="15.95" hidden="1" customHeight="1">
      <c r="A156" s="38"/>
      <c r="B156" s="43"/>
      <c r="C156" s="97"/>
      <c r="D156" s="45"/>
      <c r="E156" s="45"/>
      <c r="F156" s="45"/>
      <c r="G156" s="45"/>
      <c r="H156" s="45"/>
    </row>
    <row r="157" spans="1:8" ht="15.95" hidden="1" customHeight="1">
      <c r="A157" s="38"/>
      <c r="B157" s="43"/>
      <c r="C157" s="97"/>
      <c r="D157" s="44"/>
      <c r="E157" s="44"/>
      <c r="F157" s="44"/>
      <c r="G157" s="44"/>
      <c r="H157" s="44"/>
    </row>
    <row r="158" spans="1:8" ht="15.95" hidden="1" customHeight="1">
      <c r="A158" s="38"/>
      <c r="B158" s="43"/>
      <c r="C158" s="97"/>
      <c r="D158" s="45"/>
      <c r="E158" s="45"/>
      <c r="F158" s="45"/>
      <c r="G158" s="45"/>
      <c r="H158" s="45"/>
    </row>
    <row r="159" spans="1:8" ht="15.95" hidden="1" customHeight="1">
      <c r="A159" s="38"/>
      <c r="B159" s="43"/>
      <c r="C159" s="97"/>
      <c r="D159" s="44"/>
      <c r="E159" s="44"/>
      <c r="F159" s="44"/>
      <c r="G159" s="44"/>
      <c r="H159" s="44"/>
    </row>
    <row r="160" spans="1:8" ht="15.95" hidden="1" customHeight="1">
      <c r="A160" s="38"/>
      <c r="B160" s="43"/>
      <c r="C160" s="97"/>
      <c r="D160" s="45"/>
      <c r="E160" s="45"/>
      <c r="F160" s="45"/>
      <c r="G160" s="45"/>
      <c r="H160" s="45"/>
    </row>
    <row r="161" spans="1:8" ht="15.95" hidden="1" customHeight="1">
      <c r="A161" s="38"/>
      <c r="B161" s="43"/>
      <c r="C161" s="97"/>
      <c r="D161" s="44"/>
      <c r="E161" s="44"/>
      <c r="F161" s="44"/>
      <c r="G161" s="44"/>
      <c r="H161" s="44"/>
    </row>
    <row r="162" spans="1:8" ht="15.95" hidden="1" customHeight="1">
      <c r="A162" s="38"/>
      <c r="B162" s="43"/>
      <c r="C162" s="97"/>
      <c r="D162" s="45"/>
      <c r="E162" s="45"/>
      <c r="F162" s="45"/>
      <c r="G162" s="45"/>
      <c r="H162" s="45"/>
    </row>
    <row r="163" spans="1:8" ht="15.95" hidden="1" customHeight="1">
      <c r="A163" s="38"/>
      <c r="B163" s="43"/>
      <c r="C163" s="97"/>
      <c r="D163" s="44"/>
      <c r="E163" s="44"/>
      <c r="F163" s="44"/>
      <c r="G163" s="44"/>
      <c r="H163" s="44"/>
    </row>
    <row r="164" spans="1:8" ht="15.95" hidden="1" customHeight="1">
      <c r="A164" s="38"/>
      <c r="B164" s="43"/>
      <c r="C164" s="97"/>
      <c r="D164" s="45"/>
      <c r="E164" s="45"/>
      <c r="F164" s="45"/>
      <c r="G164" s="45"/>
      <c r="H164" s="45"/>
    </row>
    <row r="165" spans="1:8" ht="15.95" hidden="1" customHeight="1">
      <c r="A165" s="38"/>
      <c r="B165" s="43"/>
      <c r="C165" s="97"/>
      <c r="D165" s="44"/>
      <c r="E165" s="44"/>
      <c r="F165" s="44"/>
      <c r="G165" s="44"/>
      <c r="H165" s="44"/>
    </row>
    <row r="166" spans="1:8" ht="15.95" hidden="1" customHeight="1">
      <c r="A166" s="38"/>
      <c r="B166" s="43"/>
      <c r="C166" s="97"/>
      <c r="D166" s="45"/>
      <c r="E166" s="45"/>
      <c r="F166" s="45"/>
      <c r="G166" s="45"/>
      <c r="H166" s="45"/>
    </row>
    <row r="167" spans="1:8" ht="15.95" hidden="1" customHeight="1">
      <c r="A167" s="38"/>
      <c r="B167" s="43"/>
      <c r="C167" s="97"/>
      <c r="D167" s="44"/>
      <c r="E167" s="44"/>
      <c r="F167" s="44"/>
      <c r="G167" s="44"/>
      <c r="H167" s="44"/>
    </row>
    <row r="168" spans="1:8" ht="15.95" hidden="1" customHeight="1">
      <c r="A168" s="38"/>
      <c r="B168" s="43"/>
      <c r="C168" s="97"/>
      <c r="D168" s="45"/>
      <c r="E168" s="45"/>
      <c r="F168" s="45"/>
      <c r="G168" s="45"/>
      <c r="H168" s="45"/>
    </row>
    <row r="169" spans="1:8" ht="15.95" hidden="1" customHeight="1">
      <c r="A169" s="38"/>
      <c r="B169" s="43"/>
      <c r="C169" s="97"/>
      <c r="D169" s="44"/>
      <c r="E169" s="44"/>
      <c r="F169" s="44"/>
      <c r="G169" s="44"/>
      <c r="H169" s="44"/>
    </row>
    <row r="170" spans="1:8" ht="15.95" hidden="1" customHeight="1">
      <c r="A170" s="38"/>
      <c r="B170" s="43"/>
      <c r="C170" s="97"/>
      <c r="D170" s="45"/>
      <c r="E170" s="45"/>
      <c r="F170" s="45"/>
      <c r="G170" s="45"/>
      <c r="H170" s="45"/>
    </row>
    <row r="171" spans="1:8" ht="15.95" hidden="1" customHeight="1">
      <c r="A171" s="38"/>
      <c r="B171" s="43"/>
      <c r="C171" s="97"/>
      <c r="D171" s="44"/>
      <c r="E171" s="44"/>
      <c r="F171" s="44"/>
      <c r="G171" s="44"/>
      <c r="H171" s="44"/>
    </row>
    <row r="172" spans="1:8" ht="15.95" hidden="1" customHeight="1">
      <c r="A172" s="38"/>
      <c r="B172" s="43"/>
      <c r="C172" s="97"/>
      <c r="D172" s="45"/>
      <c r="E172" s="45"/>
      <c r="F172" s="45"/>
      <c r="G172" s="45"/>
      <c r="H172" s="45"/>
    </row>
    <row r="173" spans="1:8" ht="15.95" hidden="1" customHeight="1">
      <c r="A173" s="38"/>
      <c r="B173" s="43"/>
      <c r="C173" s="97"/>
      <c r="D173" s="44"/>
      <c r="E173" s="44"/>
      <c r="F173" s="44"/>
      <c r="G173" s="44"/>
      <c r="H173" s="44"/>
    </row>
    <row r="174" spans="1:8" ht="15.95" hidden="1" customHeight="1">
      <c r="A174" s="38"/>
      <c r="B174" s="43"/>
      <c r="C174" s="97"/>
      <c r="D174" s="45"/>
      <c r="E174" s="45"/>
      <c r="F174" s="45"/>
      <c r="G174" s="45"/>
      <c r="H174" s="45"/>
    </row>
    <row r="175" spans="1:8" ht="15.95" hidden="1" customHeight="1">
      <c r="A175" s="38"/>
      <c r="B175" s="43"/>
      <c r="C175" s="97"/>
      <c r="D175" s="44"/>
      <c r="E175" s="44"/>
      <c r="F175" s="44"/>
      <c r="G175" s="44"/>
      <c r="H175" s="44"/>
    </row>
    <row r="176" spans="1:8" ht="15.95" hidden="1" customHeight="1">
      <c r="A176" s="38"/>
      <c r="B176" s="43"/>
      <c r="C176" s="97"/>
      <c r="D176" s="45"/>
      <c r="E176" s="45"/>
      <c r="F176" s="45"/>
      <c r="G176" s="45"/>
      <c r="H176" s="45"/>
    </row>
    <row r="177" spans="1:8" ht="15.95" hidden="1" customHeight="1">
      <c r="A177" s="38"/>
      <c r="B177" s="43"/>
      <c r="C177" s="97"/>
      <c r="D177" s="44"/>
      <c r="E177" s="44"/>
      <c r="F177" s="44"/>
      <c r="G177" s="44"/>
      <c r="H177" s="44"/>
    </row>
    <row r="178" spans="1:8" ht="15.95" hidden="1" customHeight="1">
      <c r="A178" s="38"/>
      <c r="B178" s="43"/>
      <c r="C178" s="97"/>
      <c r="D178" s="45"/>
      <c r="E178" s="45"/>
      <c r="F178" s="45"/>
      <c r="G178" s="45"/>
      <c r="H178" s="45"/>
    </row>
    <row r="179" spans="1:8" ht="15.95" hidden="1" customHeight="1">
      <c r="A179" s="38"/>
      <c r="B179" s="43"/>
      <c r="C179" s="97"/>
      <c r="D179" s="44"/>
      <c r="E179" s="44"/>
      <c r="F179" s="44"/>
      <c r="G179" s="44"/>
      <c r="H179" s="44"/>
    </row>
    <row r="180" spans="1:8" ht="15.95" hidden="1" customHeight="1">
      <c r="A180" s="38"/>
      <c r="B180" s="43"/>
      <c r="C180" s="97"/>
      <c r="D180" s="45"/>
      <c r="E180" s="45"/>
      <c r="F180" s="45"/>
      <c r="G180" s="45"/>
      <c r="H180" s="45"/>
    </row>
    <row r="181" spans="1:8" ht="15.95" hidden="1" customHeight="1">
      <c r="A181" s="38"/>
      <c r="B181" s="43"/>
      <c r="C181" s="97"/>
      <c r="D181" s="44"/>
      <c r="E181" s="44"/>
      <c r="F181" s="44"/>
      <c r="G181" s="44"/>
      <c r="H181" s="44"/>
    </row>
    <row r="182" spans="1:8" ht="15.95" hidden="1" customHeight="1">
      <c r="A182" s="38"/>
      <c r="B182" s="43"/>
      <c r="C182" s="97"/>
      <c r="D182" s="45"/>
      <c r="E182" s="45"/>
      <c r="F182" s="45"/>
      <c r="G182" s="45"/>
      <c r="H182" s="45"/>
    </row>
    <row r="183" spans="1:8" ht="15.95" hidden="1" customHeight="1">
      <c r="A183" s="38"/>
      <c r="B183" s="43"/>
      <c r="C183" s="97"/>
      <c r="D183" s="44"/>
      <c r="E183" s="44"/>
      <c r="F183" s="44"/>
      <c r="G183" s="44"/>
      <c r="H183" s="44"/>
    </row>
    <row r="184" spans="1:8" ht="15.95" hidden="1" customHeight="1">
      <c r="A184" s="38"/>
      <c r="B184" s="43"/>
      <c r="C184" s="97"/>
      <c r="D184" s="45"/>
      <c r="E184" s="45"/>
      <c r="F184" s="45"/>
      <c r="G184" s="45"/>
      <c r="H184" s="45"/>
    </row>
    <row r="185" spans="1:8" ht="15.95" hidden="1" customHeight="1">
      <c r="A185" s="38"/>
      <c r="B185" s="43"/>
      <c r="C185" s="97"/>
      <c r="D185" s="44"/>
      <c r="E185" s="44"/>
      <c r="F185" s="44"/>
      <c r="G185" s="44"/>
      <c r="H185" s="44"/>
    </row>
    <row r="186" spans="1:8" ht="15" hidden="1" customHeight="1">
      <c r="A186" s="38"/>
      <c r="B186" s="40"/>
      <c r="C186" s="37"/>
      <c r="D186" s="37"/>
      <c r="E186" s="37"/>
      <c r="F186" s="37"/>
      <c r="G186" s="37"/>
      <c r="H186" s="37"/>
    </row>
    <row r="187" spans="1:8" ht="15" hidden="1" customHeight="1">
      <c r="A187" s="38"/>
      <c r="B187" s="40"/>
      <c r="C187" s="37"/>
      <c r="D187" s="37"/>
      <c r="E187" s="37"/>
      <c r="F187" s="37"/>
      <c r="G187" s="37"/>
      <c r="H187" s="37"/>
    </row>
    <row r="188" spans="1:8" ht="15" hidden="1" customHeight="1">
      <c r="A188" s="38"/>
      <c r="B188" s="40"/>
      <c r="C188" s="37"/>
      <c r="D188" s="37"/>
      <c r="E188" s="37"/>
      <c r="F188" s="37"/>
      <c r="G188" s="37"/>
      <c r="H188" s="37"/>
    </row>
    <row r="189" spans="1:8" ht="15" hidden="1" customHeight="1">
      <c r="A189" s="38"/>
      <c r="B189" s="40"/>
      <c r="C189" s="37"/>
      <c r="D189" s="37"/>
      <c r="E189" s="37"/>
      <c r="F189" s="37"/>
      <c r="G189" s="37"/>
      <c r="H189" s="37"/>
    </row>
    <row r="190" spans="1:8" ht="15" hidden="1" customHeight="1">
      <c r="A190" s="38"/>
      <c r="B190" s="40"/>
      <c r="C190" s="37"/>
      <c r="D190" s="37"/>
      <c r="E190" s="37"/>
      <c r="F190" s="37"/>
      <c r="G190" s="37"/>
      <c r="H190" s="37"/>
    </row>
    <row r="191" spans="1:8" ht="15" hidden="1" customHeight="1">
      <c r="A191" s="38"/>
      <c r="B191" s="40"/>
      <c r="C191" s="37"/>
      <c r="D191" s="37"/>
      <c r="E191" s="37"/>
      <c r="F191" s="37"/>
      <c r="G191" s="37"/>
      <c r="H191" s="37"/>
    </row>
    <row r="192" spans="1:8" ht="15" hidden="1" customHeight="1">
      <c r="A192" s="38"/>
      <c r="B192" s="40"/>
      <c r="C192" s="37"/>
      <c r="D192" s="37"/>
      <c r="E192" s="37"/>
      <c r="F192" s="37"/>
      <c r="G192" s="37"/>
      <c r="H192" s="37"/>
    </row>
    <row r="193" spans="1:8" ht="15" hidden="1" customHeight="1">
      <c r="A193" s="38"/>
      <c r="B193" s="40"/>
      <c r="C193" s="37"/>
      <c r="D193" s="37"/>
      <c r="E193" s="37"/>
      <c r="F193" s="37"/>
      <c r="G193" s="37"/>
      <c r="H193" s="37"/>
    </row>
    <row r="194" spans="1:8" ht="15" hidden="1" customHeight="1">
      <c r="A194" s="38"/>
      <c r="B194" s="40"/>
      <c r="C194" s="37"/>
      <c r="D194" s="37"/>
      <c r="E194" s="37"/>
      <c r="F194" s="37"/>
      <c r="G194" s="37"/>
      <c r="H194" s="37"/>
    </row>
    <row r="195" spans="1:8" ht="15" hidden="1" customHeight="1">
      <c r="A195" s="38"/>
      <c r="B195" s="40"/>
      <c r="C195" s="37"/>
      <c r="D195" s="37"/>
      <c r="E195" s="37"/>
      <c r="F195" s="37"/>
      <c r="G195" s="37"/>
      <c r="H195" s="37"/>
    </row>
    <row r="196" spans="1:8" ht="15" hidden="1" customHeight="1">
      <c r="A196" s="38"/>
      <c r="B196" s="40"/>
      <c r="C196" s="37"/>
      <c r="D196" s="37"/>
      <c r="E196" s="37"/>
      <c r="F196" s="37"/>
      <c r="G196" s="37"/>
      <c r="H196" s="37"/>
    </row>
    <row r="197" spans="1:8" ht="15" hidden="1" customHeight="1">
      <c r="A197" s="38"/>
      <c r="B197" s="40"/>
      <c r="C197" s="37"/>
      <c r="D197" s="37"/>
      <c r="E197" s="37"/>
      <c r="F197" s="37"/>
      <c r="G197" s="37"/>
      <c r="H197" s="37"/>
    </row>
    <row r="198" spans="1:8" ht="15" hidden="1" customHeight="1">
      <c r="A198" s="38"/>
      <c r="B198" s="40"/>
      <c r="C198" s="37"/>
      <c r="D198" s="37"/>
      <c r="E198" s="37"/>
      <c r="F198" s="37"/>
      <c r="G198" s="37"/>
      <c r="H198" s="37"/>
    </row>
    <row r="199" spans="1:8" ht="15" hidden="1" customHeight="1">
      <c r="A199" s="38"/>
      <c r="B199" s="40"/>
      <c r="C199" s="37"/>
      <c r="D199" s="37"/>
      <c r="E199" s="37"/>
      <c r="F199" s="37"/>
      <c r="G199" s="37"/>
      <c r="H199" s="37"/>
    </row>
    <row r="200" spans="1:8" ht="15" hidden="1" customHeight="1">
      <c r="A200" s="38"/>
      <c r="B200" s="40"/>
      <c r="C200" s="37"/>
      <c r="D200" s="37"/>
      <c r="E200" s="37"/>
      <c r="F200" s="37"/>
      <c r="G200" s="37"/>
      <c r="H200" s="37"/>
    </row>
    <row r="201" spans="1:8" ht="15" hidden="1" customHeight="1"/>
    <row r="202" spans="1:8" ht="15" hidden="1" customHeight="1"/>
    <row r="203" spans="1:8" ht="15" hidden="1" customHeight="1"/>
    <row r="204" spans="1:8" ht="15" hidden="1" customHeight="1"/>
    <row r="205" spans="1:8" ht="15" hidden="1" customHeight="1"/>
    <row r="206" spans="1:8" ht="15" hidden="1" customHeight="1"/>
    <row r="207" spans="1:8" ht="15" hidden="1" customHeight="1"/>
    <row r="208" spans="1:8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H9">
    <cfRule type="top10" dxfId="4004" priority="90" rank="1"/>
  </conditionalFormatting>
  <conditionalFormatting sqref="E11:H11">
    <cfRule type="top10" dxfId="4003" priority="89" rank="1"/>
  </conditionalFormatting>
  <conditionalFormatting sqref="E13:H13">
    <cfRule type="top10" dxfId="4002" priority="88" rank="1"/>
  </conditionalFormatting>
  <conditionalFormatting sqref="E15:H15">
    <cfRule type="top10" dxfId="4001" priority="87" rank="1"/>
  </conditionalFormatting>
  <conditionalFormatting sqref="E17:H17">
    <cfRule type="top10" dxfId="4000" priority="86" rank="1"/>
  </conditionalFormatting>
  <conditionalFormatting sqref="E19:H19">
    <cfRule type="top10" dxfId="3999" priority="85" rank="1"/>
  </conditionalFormatting>
  <conditionalFormatting sqref="E21:H21">
    <cfRule type="top10" dxfId="3998" priority="84" rank="1"/>
  </conditionalFormatting>
  <conditionalFormatting sqref="E23:H23">
    <cfRule type="top10" dxfId="3997" priority="83" rank="1"/>
  </conditionalFormatting>
  <conditionalFormatting sqref="E25:H25">
    <cfRule type="top10" dxfId="3996" priority="82" rank="1"/>
  </conditionalFormatting>
  <conditionalFormatting sqref="E27:H27">
    <cfRule type="top10" dxfId="3995" priority="80" rank="1"/>
  </conditionalFormatting>
  <conditionalFormatting sqref="E29:H29">
    <cfRule type="top10" dxfId="3994" priority="79" rank="1"/>
  </conditionalFormatting>
  <conditionalFormatting sqref="E31:H31">
    <cfRule type="top10" dxfId="3993" priority="78" rank="1"/>
  </conditionalFormatting>
  <conditionalFormatting sqref="E33:H33">
    <cfRule type="top10" dxfId="3992" priority="77" rank="1"/>
  </conditionalFormatting>
  <conditionalFormatting sqref="E35:H35">
    <cfRule type="top10" dxfId="3991" priority="76" rank="1"/>
  </conditionalFormatting>
  <conditionalFormatting sqref="E37:H37">
    <cfRule type="top10" dxfId="3990" priority="75" rank="1"/>
  </conditionalFormatting>
  <conditionalFormatting sqref="E39:H39">
    <cfRule type="top10" dxfId="3989" priority="74" rank="1"/>
  </conditionalFormatting>
  <conditionalFormatting sqref="E41:H41">
    <cfRule type="top10" dxfId="3988" priority="73" rank="1"/>
  </conditionalFormatting>
  <conditionalFormatting sqref="E43:H43">
    <cfRule type="top10" dxfId="3987" priority="72" rank="1"/>
  </conditionalFormatting>
  <conditionalFormatting sqref="E45:H45">
    <cfRule type="top10" dxfId="3986" priority="71" rank="1"/>
  </conditionalFormatting>
  <conditionalFormatting sqref="E47:H47">
    <cfRule type="top10" dxfId="3985" priority="70" rank="1"/>
  </conditionalFormatting>
  <conditionalFormatting sqref="E49:H49">
    <cfRule type="top10" dxfId="3984" priority="69" rank="1"/>
  </conditionalFormatting>
  <conditionalFormatting sqref="E51:H51">
    <cfRule type="top10" dxfId="3983" priority="68" rank="1"/>
  </conditionalFormatting>
  <conditionalFormatting sqref="E53:H53">
    <cfRule type="top10" dxfId="3982" priority="67" rank="1"/>
  </conditionalFormatting>
  <conditionalFormatting sqref="E55:H55">
    <cfRule type="top10" dxfId="3981" priority="66" rank="1"/>
  </conditionalFormatting>
  <conditionalFormatting sqref="E57:H57">
    <cfRule type="top10" dxfId="3980" priority="65" rank="1"/>
  </conditionalFormatting>
  <conditionalFormatting sqref="E59:H59">
    <cfRule type="top10" dxfId="3979" priority="64" rank="1"/>
  </conditionalFormatting>
  <conditionalFormatting sqref="E61:H61">
    <cfRule type="top10" dxfId="3978" priority="63" rank="1"/>
  </conditionalFormatting>
  <conditionalFormatting sqref="E63:H63">
    <cfRule type="top10" dxfId="3977" priority="62" rank="1"/>
  </conditionalFormatting>
  <conditionalFormatting sqref="E65:H65">
    <cfRule type="top10" dxfId="3976" priority="61" rank="1"/>
  </conditionalFormatting>
  <conditionalFormatting sqref="E67:H67">
    <cfRule type="top10" dxfId="3975" priority="60" rank="1"/>
  </conditionalFormatting>
  <conditionalFormatting sqref="E69:H69">
    <cfRule type="top10" dxfId="3974" priority="59" rank="1"/>
  </conditionalFormatting>
  <conditionalFormatting sqref="E71:H71">
    <cfRule type="top10" dxfId="3973" priority="58" rank="1"/>
  </conditionalFormatting>
  <conditionalFormatting sqref="E73:H73">
    <cfRule type="top10" dxfId="3972" priority="57" rank="1"/>
  </conditionalFormatting>
  <conditionalFormatting sqref="E75:H75">
    <cfRule type="top10" dxfId="3971" priority="56" rank="1"/>
  </conditionalFormatting>
  <conditionalFormatting sqref="E77:H77">
    <cfRule type="top10" dxfId="3970" priority="55" rank="1"/>
  </conditionalFormatting>
  <conditionalFormatting sqref="E79:H79">
    <cfRule type="top10" dxfId="3969" priority="54" rank="1"/>
  </conditionalFormatting>
  <conditionalFormatting sqref="E81:H81">
    <cfRule type="top10" dxfId="3968" priority="53" rank="1"/>
  </conditionalFormatting>
  <conditionalFormatting sqref="E83:H83">
    <cfRule type="top10" dxfId="3967" priority="52" rank="1"/>
  </conditionalFormatting>
  <conditionalFormatting sqref="E85:H85">
    <cfRule type="top10" dxfId="3966" priority="51" rank="1"/>
  </conditionalFormatting>
  <conditionalFormatting sqref="E87:H87">
    <cfRule type="top10" dxfId="3965" priority="50" rank="1"/>
  </conditionalFormatting>
  <conditionalFormatting sqref="E89:H89">
    <cfRule type="top10" dxfId="3964" priority="49" rank="1"/>
  </conditionalFormatting>
  <conditionalFormatting sqref="E91:H91">
    <cfRule type="top10" dxfId="3963" priority="48" rank="1"/>
  </conditionalFormatting>
  <conditionalFormatting sqref="E93:H93">
    <cfRule type="top10" dxfId="3962" priority="47" rank="1"/>
  </conditionalFormatting>
  <conditionalFormatting sqref="E95:H95">
    <cfRule type="top10" dxfId="3961" priority="46" rank="1"/>
  </conditionalFormatting>
  <conditionalFormatting sqref="E97:H97">
    <cfRule type="top10" dxfId="3960" priority="45" rank="1"/>
  </conditionalFormatting>
  <conditionalFormatting sqref="E99:H99">
    <cfRule type="top10" dxfId="3959" priority="44" rank="1"/>
  </conditionalFormatting>
  <conditionalFormatting sqref="E101:H101">
    <cfRule type="top10" dxfId="3958" priority="43" rank="1"/>
  </conditionalFormatting>
  <conditionalFormatting sqref="E103:H103">
    <cfRule type="top10" dxfId="3957" priority="42" rank="1"/>
  </conditionalFormatting>
  <conditionalFormatting sqref="E105:H105">
    <cfRule type="top10" dxfId="3956" priority="41" rank="1"/>
  </conditionalFormatting>
  <conditionalFormatting sqref="E107:H107">
    <cfRule type="top10" dxfId="3955" priority="40" rank="1"/>
  </conditionalFormatting>
  <conditionalFormatting sqref="E109:H109">
    <cfRule type="top10" dxfId="3954" priority="39" rank="1"/>
  </conditionalFormatting>
  <conditionalFormatting sqref="E111:H111">
    <cfRule type="top10" dxfId="3953" priority="38" rank="1"/>
  </conditionalFormatting>
  <conditionalFormatting sqref="E113:H113">
    <cfRule type="top10" dxfId="3952" priority="37" rank="1"/>
  </conditionalFormatting>
  <conditionalFormatting sqref="E115:H115">
    <cfRule type="top10" dxfId="3951" priority="36" rank="1"/>
  </conditionalFormatting>
  <conditionalFormatting sqref="E117:H117">
    <cfRule type="top10" dxfId="3950" priority="35" rank="1"/>
  </conditionalFormatting>
  <conditionalFormatting sqref="E119:H119">
    <cfRule type="top10" dxfId="3949" priority="34" rank="1"/>
  </conditionalFormatting>
  <conditionalFormatting sqref="E121:H121">
    <cfRule type="top10" dxfId="3948" priority="33" rank="1"/>
  </conditionalFormatting>
  <conditionalFormatting sqref="E123:H123">
    <cfRule type="top10" dxfId="3947" priority="32" rank="1"/>
  </conditionalFormatting>
  <conditionalFormatting sqref="E125:H125">
    <cfRule type="top10" dxfId="3946" priority="31" rank="1"/>
  </conditionalFormatting>
  <conditionalFormatting sqref="E127:H127">
    <cfRule type="top10" dxfId="3945" priority="30" rank="1"/>
  </conditionalFormatting>
  <conditionalFormatting sqref="E129:H129">
    <cfRule type="top10" dxfId="3944" priority="29" rank="1"/>
  </conditionalFormatting>
  <conditionalFormatting sqref="E131:H131">
    <cfRule type="top10" dxfId="3943" priority="28" rank="1"/>
  </conditionalFormatting>
  <conditionalFormatting sqref="E133:H133">
    <cfRule type="top10" dxfId="3942" priority="27" rank="1"/>
  </conditionalFormatting>
  <conditionalFormatting sqref="E135:H135">
    <cfRule type="top10" dxfId="3941" priority="26" rank="1"/>
  </conditionalFormatting>
  <conditionalFormatting sqref="E137:H137">
    <cfRule type="top10" dxfId="3940" priority="25" rank="1"/>
  </conditionalFormatting>
  <conditionalFormatting sqref="E139:H139">
    <cfRule type="top10" dxfId="3939" priority="24" rank="1"/>
  </conditionalFormatting>
  <conditionalFormatting sqref="E141:H141">
    <cfRule type="top10" dxfId="3938" priority="23" rank="1"/>
  </conditionalFormatting>
  <conditionalFormatting sqref="E143:H143">
    <cfRule type="top10" dxfId="3937" priority="22" rank="1"/>
  </conditionalFormatting>
  <conditionalFormatting sqref="E145:H145">
    <cfRule type="top10" dxfId="3936" priority="21" rank="1"/>
  </conditionalFormatting>
  <conditionalFormatting sqref="E147:H147">
    <cfRule type="top10" dxfId="3935" priority="20" rank="1"/>
  </conditionalFormatting>
  <conditionalFormatting sqref="E149:H149">
    <cfRule type="top10" dxfId="3934" priority="19" rank="1"/>
  </conditionalFormatting>
  <conditionalFormatting sqref="E151:H151">
    <cfRule type="top10" dxfId="3933" priority="18" rank="1"/>
  </conditionalFormatting>
  <conditionalFormatting sqref="E153:H153">
    <cfRule type="top10" dxfId="3932" priority="17" rank="1"/>
  </conditionalFormatting>
  <conditionalFormatting sqref="E155:H155">
    <cfRule type="top10" dxfId="3931" priority="16" rank="1"/>
  </conditionalFormatting>
  <conditionalFormatting sqref="E157:H157">
    <cfRule type="top10" dxfId="3930" priority="15" rank="1"/>
  </conditionalFormatting>
  <conditionalFormatting sqref="E159:H159">
    <cfRule type="top10" dxfId="3929" priority="14" rank="1"/>
  </conditionalFormatting>
  <conditionalFormatting sqref="E161:H161">
    <cfRule type="top10" dxfId="3928" priority="13" rank="1"/>
  </conditionalFormatting>
  <conditionalFormatting sqref="E163:H163">
    <cfRule type="top10" dxfId="3927" priority="12" rank="1"/>
  </conditionalFormatting>
  <conditionalFormatting sqref="E165:H165">
    <cfRule type="top10" dxfId="3926" priority="11" rank="1"/>
  </conditionalFormatting>
  <conditionalFormatting sqref="E167:H167">
    <cfRule type="top10" dxfId="3925" priority="10" rank="1"/>
  </conditionalFormatting>
  <conditionalFormatting sqref="E169:H169">
    <cfRule type="top10" dxfId="3924" priority="9" rank="1"/>
  </conditionalFormatting>
  <conditionalFormatting sqref="E171:H171">
    <cfRule type="top10" dxfId="3923" priority="8" rank="1"/>
  </conditionalFormatting>
  <conditionalFormatting sqref="E173:H173">
    <cfRule type="top10" dxfId="3922" priority="7" rank="1"/>
  </conditionalFormatting>
  <conditionalFormatting sqref="E175:H175">
    <cfRule type="top10" dxfId="3921" priority="6" rank="1"/>
  </conditionalFormatting>
  <conditionalFormatting sqref="E177:H177">
    <cfRule type="top10" dxfId="3920" priority="5" rank="1"/>
  </conditionalFormatting>
  <conditionalFormatting sqref="E179:H179">
    <cfRule type="top10" dxfId="3919" priority="4" rank="1"/>
  </conditionalFormatting>
  <conditionalFormatting sqref="E181:H181">
    <cfRule type="top10" dxfId="3918" priority="3" rank="1"/>
  </conditionalFormatting>
  <conditionalFormatting sqref="E183:H183">
    <cfRule type="top10" dxfId="3917" priority="2" rank="1"/>
  </conditionalFormatting>
  <conditionalFormatting sqref="E185:H185">
    <cfRule type="top10" dxfId="391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249</v>
      </c>
    </row>
    <row r="3" spans="1:13" ht="15" customHeight="1">
      <c r="B3" s="3" t="s">
        <v>43</v>
      </c>
    </row>
    <row r="4" spans="1:13" ht="15" customHeight="1">
      <c r="B4" s="3" t="s">
        <v>44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13218</v>
      </c>
      <c r="F8" s="16">
        <v>3999</v>
      </c>
      <c r="G8" s="16">
        <v>10204</v>
      </c>
      <c r="H8" s="16">
        <v>9261</v>
      </c>
      <c r="I8" s="16">
        <v>4482</v>
      </c>
      <c r="J8" s="16">
        <v>10006</v>
      </c>
      <c r="K8" s="16">
        <v>389</v>
      </c>
      <c r="L8" s="16">
        <v>708</v>
      </c>
      <c r="M8" s="16">
        <v>918</v>
      </c>
    </row>
    <row r="9" spans="1:13" ht="15.95" customHeight="1">
      <c r="B9" s="92"/>
      <c r="C9" s="93"/>
      <c r="D9" s="17">
        <v>1</v>
      </c>
      <c r="E9" s="32">
        <v>0.53607494829054625</v>
      </c>
      <c r="F9" s="33">
        <v>0.16218518067891471</v>
      </c>
      <c r="G9" s="33">
        <v>0.41383785537575535</v>
      </c>
      <c r="H9" s="33">
        <v>0.37559313785132009</v>
      </c>
      <c r="I9" s="33">
        <v>0.18177393843533277</v>
      </c>
      <c r="J9" s="33">
        <v>0.40580768138865231</v>
      </c>
      <c r="K9" s="33">
        <v>1.5776452934258021E-2</v>
      </c>
      <c r="L9" s="33">
        <v>2.8713955469035161E-2</v>
      </c>
      <c r="M9" s="33">
        <v>3.7230806667477793E-2</v>
      </c>
    </row>
    <row r="10" spans="1:13" ht="15.95" customHeight="1">
      <c r="B10" s="95" t="s">
        <v>463</v>
      </c>
      <c r="C10" s="94" t="s">
        <v>171</v>
      </c>
      <c r="D10" s="34">
        <v>3074</v>
      </c>
      <c r="E10" s="35">
        <v>1673</v>
      </c>
      <c r="F10" s="36">
        <v>549</v>
      </c>
      <c r="G10" s="36">
        <v>1347</v>
      </c>
      <c r="H10" s="36">
        <v>1271</v>
      </c>
      <c r="I10" s="36">
        <v>748</v>
      </c>
      <c r="J10" s="36">
        <v>1341</v>
      </c>
      <c r="K10" s="36">
        <v>55</v>
      </c>
      <c r="L10" s="36">
        <v>62</v>
      </c>
      <c r="M10" s="36">
        <v>102</v>
      </c>
    </row>
    <row r="11" spans="1:13" ht="15.95" customHeight="1">
      <c r="B11" s="96"/>
      <c r="C11" s="89"/>
      <c r="D11" s="17">
        <v>1</v>
      </c>
      <c r="E11" s="18">
        <v>0.54424202992843196</v>
      </c>
      <c r="F11" s="19">
        <v>0.1785946649316851</v>
      </c>
      <c r="G11" s="19">
        <v>0.43819128171763178</v>
      </c>
      <c r="H11" s="19">
        <v>0.41346779440468445</v>
      </c>
      <c r="I11" s="19">
        <v>0.24333116460637605</v>
      </c>
      <c r="J11" s="19">
        <v>0.4362394274560833</v>
      </c>
      <c r="K11" s="19">
        <v>1.7891997397527653E-2</v>
      </c>
      <c r="L11" s="19">
        <v>2.0169160702667534E-2</v>
      </c>
      <c r="M11" s="19">
        <v>3.318152244632401E-2</v>
      </c>
    </row>
    <row r="12" spans="1:13" ht="15.95" customHeight="1">
      <c r="B12" s="96"/>
      <c r="C12" s="88" t="s">
        <v>172</v>
      </c>
      <c r="D12" s="20">
        <v>8966</v>
      </c>
      <c r="E12" s="21">
        <v>5214</v>
      </c>
      <c r="F12" s="22">
        <v>1473</v>
      </c>
      <c r="G12" s="22">
        <v>3982</v>
      </c>
      <c r="H12" s="22">
        <v>3612</v>
      </c>
      <c r="I12" s="22">
        <v>1917</v>
      </c>
      <c r="J12" s="22">
        <v>4025</v>
      </c>
      <c r="K12" s="22">
        <v>127</v>
      </c>
      <c r="L12" s="22">
        <v>146</v>
      </c>
      <c r="M12" s="22">
        <v>215</v>
      </c>
    </row>
    <row r="13" spans="1:13" ht="15.95" customHeight="1">
      <c r="B13" s="96"/>
      <c r="C13" s="89"/>
      <c r="D13" s="23">
        <v>1</v>
      </c>
      <c r="E13" s="18">
        <v>0.58153022529556098</v>
      </c>
      <c r="F13" s="19">
        <v>0.1642873076065135</v>
      </c>
      <c r="G13" s="19">
        <v>0.44412223957171537</v>
      </c>
      <c r="H13" s="19">
        <v>0.40285523087218378</v>
      </c>
      <c r="I13" s="19">
        <v>0.21380771804595136</v>
      </c>
      <c r="J13" s="19">
        <v>0.44891813517733659</v>
      </c>
      <c r="K13" s="19">
        <v>1.4164621904974348E-2</v>
      </c>
      <c r="L13" s="19">
        <v>1.6283738567923266E-2</v>
      </c>
      <c r="M13" s="19">
        <v>2.3979478028106179E-2</v>
      </c>
    </row>
    <row r="14" spans="1:13" ht="15.95" customHeight="1">
      <c r="B14" s="96"/>
      <c r="C14" s="88" t="s">
        <v>173</v>
      </c>
      <c r="D14" s="20">
        <v>3491</v>
      </c>
      <c r="E14" s="21">
        <v>2030</v>
      </c>
      <c r="F14" s="22">
        <v>504</v>
      </c>
      <c r="G14" s="22">
        <v>1445</v>
      </c>
      <c r="H14" s="22">
        <v>1289</v>
      </c>
      <c r="I14" s="22">
        <v>603</v>
      </c>
      <c r="J14" s="22">
        <v>1481</v>
      </c>
      <c r="K14" s="22">
        <v>55</v>
      </c>
      <c r="L14" s="22">
        <v>78</v>
      </c>
      <c r="M14" s="22">
        <v>91</v>
      </c>
    </row>
    <row r="15" spans="1:13" ht="15.95" customHeight="1">
      <c r="B15" s="96"/>
      <c r="C15" s="89"/>
      <c r="D15" s="23">
        <v>1</v>
      </c>
      <c r="E15" s="18">
        <v>0.58149527356058439</v>
      </c>
      <c r="F15" s="19">
        <v>0.14437124033228302</v>
      </c>
      <c r="G15" s="19">
        <v>0.41392151246061298</v>
      </c>
      <c r="H15" s="19">
        <v>0.36923517616728729</v>
      </c>
      <c r="I15" s="19">
        <v>0.17272987682612431</v>
      </c>
      <c r="J15" s="19">
        <v>0.42423374391291896</v>
      </c>
      <c r="K15" s="19">
        <v>1.5754798052134058E-2</v>
      </c>
      <c r="L15" s="19">
        <v>2.2343168146662849E-2</v>
      </c>
      <c r="M15" s="19">
        <v>2.6067029504439988E-2</v>
      </c>
    </row>
    <row r="16" spans="1:13" ht="15.95" customHeight="1">
      <c r="B16" s="96"/>
      <c r="C16" s="88" t="s">
        <v>174</v>
      </c>
      <c r="D16" s="20">
        <v>1663</v>
      </c>
      <c r="E16" s="21">
        <v>831</v>
      </c>
      <c r="F16" s="22">
        <v>240</v>
      </c>
      <c r="G16" s="22">
        <v>658</v>
      </c>
      <c r="H16" s="22">
        <v>537</v>
      </c>
      <c r="I16" s="22">
        <v>238</v>
      </c>
      <c r="J16" s="22">
        <v>584</v>
      </c>
      <c r="K16" s="22">
        <v>19</v>
      </c>
      <c r="L16" s="22">
        <v>100</v>
      </c>
      <c r="M16" s="22">
        <v>55</v>
      </c>
    </row>
    <row r="17" spans="1:13" ht="15.95" customHeight="1">
      <c r="B17" s="96"/>
      <c r="C17" s="89"/>
      <c r="D17" s="23">
        <v>1</v>
      </c>
      <c r="E17" s="18">
        <v>0.49969933854479853</v>
      </c>
      <c r="F17" s="19">
        <v>0.14431749849669273</v>
      </c>
      <c r="G17" s="19">
        <v>0.39567047504509922</v>
      </c>
      <c r="H17" s="19">
        <v>0.32291040288634998</v>
      </c>
      <c r="I17" s="19">
        <v>0.14311485267588694</v>
      </c>
      <c r="J17" s="19">
        <v>0.35117257967528565</v>
      </c>
      <c r="K17" s="19">
        <v>1.1425135297654841E-2</v>
      </c>
      <c r="L17" s="19">
        <v>6.0132291040288638E-2</v>
      </c>
      <c r="M17" s="19">
        <v>3.3072760072158751E-2</v>
      </c>
    </row>
    <row r="18" spans="1:13" ht="15.95" customHeight="1">
      <c r="B18" s="96"/>
      <c r="C18" s="88" t="s">
        <v>160</v>
      </c>
      <c r="D18" s="20">
        <v>5758</v>
      </c>
      <c r="E18" s="21">
        <v>2851</v>
      </c>
      <c r="F18" s="22">
        <v>949</v>
      </c>
      <c r="G18" s="22">
        <v>2215</v>
      </c>
      <c r="H18" s="22">
        <v>2015</v>
      </c>
      <c r="I18" s="22">
        <v>730</v>
      </c>
      <c r="J18" s="22">
        <v>2082</v>
      </c>
      <c r="K18" s="22">
        <v>112</v>
      </c>
      <c r="L18" s="22">
        <v>278</v>
      </c>
      <c r="M18" s="22">
        <v>155</v>
      </c>
    </row>
    <row r="19" spans="1:13" ht="15.95" customHeight="1">
      <c r="B19" s="96"/>
      <c r="C19" s="98"/>
      <c r="D19" s="17">
        <v>1</v>
      </c>
      <c r="E19" s="32">
        <v>0.49513720041681142</v>
      </c>
      <c r="F19" s="33">
        <v>0.16481417158735673</v>
      </c>
      <c r="G19" s="33">
        <v>0.3846821813129559</v>
      </c>
      <c r="H19" s="33">
        <v>0.34994789857589442</v>
      </c>
      <c r="I19" s="33">
        <v>0.12678013199027441</v>
      </c>
      <c r="J19" s="33">
        <v>0.36158388329280999</v>
      </c>
      <c r="K19" s="33">
        <v>1.9451198332754428E-2</v>
      </c>
      <c r="L19" s="33">
        <v>4.8280653004515457E-2</v>
      </c>
      <c r="M19" s="33">
        <v>2.6919069121222647E-2</v>
      </c>
    </row>
    <row r="20" spans="1:13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M9">
    <cfRule type="top10" dxfId="3915" priority="90" rank="1"/>
  </conditionalFormatting>
  <conditionalFormatting sqref="E11:M11">
    <cfRule type="top10" dxfId="3914" priority="89" rank="1"/>
  </conditionalFormatting>
  <conditionalFormatting sqref="E13:M13">
    <cfRule type="top10" dxfId="3913" priority="88" rank="1"/>
  </conditionalFormatting>
  <conditionalFormatting sqref="E15:M15">
    <cfRule type="top10" dxfId="3912" priority="87" rank="1"/>
  </conditionalFormatting>
  <conditionalFormatting sqref="E17:M17">
    <cfRule type="top10" dxfId="3911" priority="86" rank="1"/>
  </conditionalFormatting>
  <conditionalFormatting sqref="E19:M19">
    <cfRule type="top10" dxfId="3910" priority="85" rank="1"/>
  </conditionalFormatting>
  <conditionalFormatting sqref="E21:M21">
    <cfRule type="top10" dxfId="3909" priority="83" rank="1"/>
  </conditionalFormatting>
  <conditionalFormatting sqref="E23:M23">
    <cfRule type="top10" dxfId="3908" priority="82" rank="1"/>
  </conditionalFormatting>
  <conditionalFormatting sqref="E25:M25">
    <cfRule type="top10" dxfId="3907" priority="81" rank="1"/>
  </conditionalFormatting>
  <conditionalFormatting sqref="E27:M27">
    <cfRule type="top10" dxfId="3906" priority="80" rank="1"/>
  </conditionalFormatting>
  <conditionalFormatting sqref="E29:M29">
    <cfRule type="top10" dxfId="3905" priority="79" rank="1"/>
  </conditionalFormatting>
  <conditionalFormatting sqref="E31:M31">
    <cfRule type="top10" dxfId="3904" priority="78" rank="1"/>
  </conditionalFormatting>
  <conditionalFormatting sqref="E33:M33">
    <cfRule type="top10" dxfId="3903" priority="77" rank="1"/>
  </conditionalFormatting>
  <conditionalFormatting sqref="E35:M35">
    <cfRule type="top10" dxfId="3902" priority="76" rank="1"/>
  </conditionalFormatting>
  <conditionalFormatting sqref="E37:M37">
    <cfRule type="top10" dxfId="3901" priority="75" rank="1"/>
  </conditionalFormatting>
  <conditionalFormatting sqref="E39:M39">
    <cfRule type="top10" dxfId="3900" priority="74" rank="1"/>
  </conditionalFormatting>
  <conditionalFormatting sqref="E41:M41">
    <cfRule type="top10" dxfId="3899" priority="73" rank="1"/>
  </conditionalFormatting>
  <conditionalFormatting sqref="E43:M43">
    <cfRule type="top10" dxfId="3898" priority="72" rank="1"/>
  </conditionalFormatting>
  <conditionalFormatting sqref="E45:M45">
    <cfRule type="top10" dxfId="3897" priority="71" rank="1"/>
  </conditionalFormatting>
  <conditionalFormatting sqref="E47:M47">
    <cfRule type="top10" dxfId="3896" priority="70" rank="1"/>
  </conditionalFormatting>
  <conditionalFormatting sqref="E49:M49">
    <cfRule type="top10" dxfId="3895" priority="69" rank="1"/>
  </conditionalFormatting>
  <conditionalFormatting sqref="E51:M51">
    <cfRule type="top10" dxfId="3894" priority="68" rank="1"/>
  </conditionalFormatting>
  <conditionalFormatting sqref="E53:M53">
    <cfRule type="top10" dxfId="3893" priority="67" rank="1"/>
  </conditionalFormatting>
  <conditionalFormatting sqref="E55:M55">
    <cfRule type="top10" dxfId="3892" priority="66" rank="1"/>
  </conditionalFormatting>
  <conditionalFormatting sqref="E57:M57">
    <cfRule type="top10" dxfId="3891" priority="65" rank="1"/>
  </conditionalFormatting>
  <conditionalFormatting sqref="E59:M59">
    <cfRule type="top10" dxfId="3890" priority="64" rank="1"/>
  </conditionalFormatting>
  <conditionalFormatting sqref="E61:M61">
    <cfRule type="top10" dxfId="3889" priority="63" rank="1"/>
  </conditionalFormatting>
  <conditionalFormatting sqref="E63:M63">
    <cfRule type="top10" dxfId="3888" priority="62" rank="1"/>
  </conditionalFormatting>
  <conditionalFormatting sqref="E65:M65">
    <cfRule type="top10" dxfId="3887" priority="61" rank="1"/>
  </conditionalFormatting>
  <conditionalFormatting sqref="E67:M67">
    <cfRule type="top10" dxfId="3886" priority="60" rank="1"/>
  </conditionalFormatting>
  <conditionalFormatting sqref="E69:M69">
    <cfRule type="top10" dxfId="3885" priority="59" rank="1"/>
  </conditionalFormatting>
  <conditionalFormatting sqref="E71:M71">
    <cfRule type="top10" dxfId="3884" priority="58" rank="1"/>
  </conditionalFormatting>
  <conditionalFormatting sqref="E73:M73">
    <cfRule type="top10" dxfId="3883" priority="57" rank="1"/>
  </conditionalFormatting>
  <conditionalFormatting sqref="E75:M75">
    <cfRule type="top10" dxfId="3882" priority="56" rank="1"/>
  </conditionalFormatting>
  <conditionalFormatting sqref="E77:M77">
    <cfRule type="top10" dxfId="3881" priority="55" rank="1"/>
  </conditionalFormatting>
  <conditionalFormatting sqref="E79:M79">
    <cfRule type="top10" dxfId="3880" priority="54" rank="1"/>
  </conditionalFormatting>
  <conditionalFormatting sqref="E81:M81">
    <cfRule type="top10" dxfId="3879" priority="53" rank="1"/>
  </conditionalFormatting>
  <conditionalFormatting sqref="E83:M83">
    <cfRule type="top10" dxfId="3878" priority="52" rank="1"/>
  </conditionalFormatting>
  <conditionalFormatting sqref="E85:M85">
    <cfRule type="top10" dxfId="3877" priority="51" rank="1"/>
  </conditionalFormatting>
  <conditionalFormatting sqref="E87:M87">
    <cfRule type="top10" dxfId="3876" priority="50" rank="1"/>
  </conditionalFormatting>
  <conditionalFormatting sqref="E89:M89">
    <cfRule type="top10" dxfId="3875" priority="49" rank="1"/>
  </conditionalFormatting>
  <conditionalFormatting sqref="E91:M91">
    <cfRule type="top10" dxfId="3874" priority="48" rank="1"/>
  </conditionalFormatting>
  <conditionalFormatting sqref="E93:M93">
    <cfRule type="top10" dxfId="3873" priority="47" rank="1"/>
  </conditionalFormatting>
  <conditionalFormatting sqref="E95:M95">
    <cfRule type="top10" dxfId="3872" priority="46" rank="1"/>
  </conditionalFormatting>
  <conditionalFormatting sqref="E97:M97">
    <cfRule type="top10" dxfId="3871" priority="45" rank="1"/>
  </conditionalFormatting>
  <conditionalFormatting sqref="E99:M99">
    <cfRule type="top10" dxfId="3870" priority="44" rank="1"/>
  </conditionalFormatting>
  <conditionalFormatting sqref="E101:M101">
    <cfRule type="top10" dxfId="3869" priority="43" rank="1"/>
  </conditionalFormatting>
  <conditionalFormatting sqref="E103:M103">
    <cfRule type="top10" dxfId="3868" priority="42" rank="1"/>
  </conditionalFormatting>
  <conditionalFormatting sqref="E105:M105">
    <cfRule type="top10" dxfId="3867" priority="41" rank="1"/>
  </conditionalFormatting>
  <conditionalFormatting sqref="E107:M107">
    <cfRule type="top10" dxfId="3866" priority="40" rank="1"/>
  </conditionalFormatting>
  <conditionalFormatting sqref="E109:M109">
    <cfRule type="top10" dxfId="3865" priority="39" rank="1"/>
  </conditionalFormatting>
  <conditionalFormatting sqref="E111:M111">
    <cfRule type="top10" dxfId="3864" priority="38" rank="1"/>
  </conditionalFormatting>
  <conditionalFormatting sqref="E113:M113">
    <cfRule type="top10" dxfId="3863" priority="37" rank="1"/>
  </conditionalFormatting>
  <conditionalFormatting sqref="E115:M115">
    <cfRule type="top10" dxfId="3862" priority="36" rank="1"/>
  </conditionalFormatting>
  <conditionalFormatting sqref="E117:M117">
    <cfRule type="top10" dxfId="3861" priority="35" rank="1"/>
  </conditionalFormatting>
  <conditionalFormatting sqref="E119:M119">
    <cfRule type="top10" dxfId="3860" priority="34" rank="1"/>
  </conditionalFormatting>
  <conditionalFormatting sqref="E121:M121">
    <cfRule type="top10" dxfId="3859" priority="33" rank="1"/>
  </conditionalFormatting>
  <conditionalFormatting sqref="E123:M123">
    <cfRule type="top10" dxfId="3858" priority="32" rank="1"/>
  </conditionalFormatting>
  <conditionalFormatting sqref="E125:M125">
    <cfRule type="top10" dxfId="3857" priority="31" rank="1"/>
  </conditionalFormatting>
  <conditionalFormatting sqref="E127:M127">
    <cfRule type="top10" dxfId="3856" priority="30" rank="1"/>
  </conditionalFormatting>
  <conditionalFormatting sqref="E129:M129">
    <cfRule type="top10" dxfId="3855" priority="29" rank="1"/>
  </conditionalFormatting>
  <conditionalFormatting sqref="E131:M131">
    <cfRule type="top10" dxfId="3854" priority="28" rank="1"/>
  </conditionalFormatting>
  <conditionalFormatting sqref="E133:M133">
    <cfRule type="top10" dxfId="3853" priority="27" rank="1"/>
  </conditionalFormatting>
  <conditionalFormatting sqref="E135:M135">
    <cfRule type="top10" dxfId="3852" priority="26" rank="1"/>
  </conditionalFormatting>
  <conditionalFormatting sqref="E137:M137">
    <cfRule type="top10" dxfId="3851" priority="25" rank="1"/>
  </conditionalFormatting>
  <conditionalFormatting sqref="E139:M139">
    <cfRule type="top10" dxfId="3850" priority="24" rank="1"/>
  </conditionalFormatting>
  <conditionalFormatting sqref="E141:M141">
    <cfRule type="top10" dxfId="3849" priority="23" rank="1"/>
  </conditionalFormatting>
  <conditionalFormatting sqref="E143:M143">
    <cfRule type="top10" dxfId="3848" priority="22" rank="1"/>
  </conditionalFormatting>
  <conditionalFormatting sqref="E145:M145">
    <cfRule type="top10" dxfId="3847" priority="21" rank="1"/>
  </conditionalFormatting>
  <conditionalFormatting sqref="E147:M147">
    <cfRule type="top10" dxfId="3846" priority="20" rank="1"/>
  </conditionalFormatting>
  <conditionalFormatting sqref="E149:M149">
    <cfRule type="top10" dxfId="3845" priority="19" rank="1"/>
  </conditionalFormatting>
  <conditionalFormatting sqref="E151:M151">
    <cfRule type="top10" dxfId="3844" priority="18" rank="1"/>
  </conditionalFormatting>
  <conditionalFormatting sqref="E153:M153">
    <cfRule type="top10" dxfId="3843" priority="17" rank="1"/>
  </conditionalFormatting>
  <conditionalFormatting sqref="E155:M155">
    <cfRule type="top10" dxfId="3842" priority="16" rank="1"/>
  </conditionalFormatting>
  <conditionalFormatting sqref="E157:M157">
    <cfRule type="top10" dxfId="3841" priority="15" rank="1"/>
  </conditionalFormatting>
  <conditionalFormatting sqref="E159:M159">
    <cfRule type="top10" dxfId="3840" priority="14" rank="1"/>
  </conditionalFormatting>
  <conditionalFormatting sqref="E161:M161">
    <cfRule type="top10" dxfId="3839" priority="13" rank="1"/>
  </conditionalFormatting>
  <conditionalFormatting sqref="E163:M163">
    <cfRule type="top10" dxfId="3838" priority="12" rank="1"/>
  </conditionalFormatting>
  <conditionalFormatting sqref="E165:M165">
    <cfRule type="top10" dxfId="3837" priority="11" rank="1"/>
  </conditionalFormatting>
  <conditionalFormatting sqref="E167:M167">
    <cfRule type="top10" dxfId="3836" priority="10" rank="1"/>
  </conditionalFormatting>
  <conditionalFormatting sqref="E169:M169">
    <cfRule type="top10" dxfId="3835" priority="9" rank="1"/>
  </conditionalFormatting>
  <conditionalFormatting sqref="E171:M171">
    <cfRule type="top10" dxfId="3834" priority="8" rank="1"/>
  </conditionalFormatting>
  <conditionalFormatting sqref="E173:M173">
    <cfRule type="top10" dxfId="3833" priority="7" rank="1"/>
  </conditionalFormatting>
  <conditionalFormatting sqref="E175:M175">
    <cfRule type="top10" dxfId="3832" priority="6" rank="1"/>
  </conditionalFormatting>
  <conditionalFormatting sqref="E177:M177">
    <cfRule type="top10" dxfId="3831" priority="5" rank="1"/>
  </conditionalFormatting>
  <conditionalFormatting sqref="E179:M179">
    <cfRule type="top10" dxfId="3830" priority="4" rank="1"/>
  </conditionalFormatting>
  <conditionalFormatting sqref="E181:M181">
    <cfRule type="top10" dxfId="3829" priority="3" rank="1"/>
  </conditionalFormatting>
  <conditionalFormatting sqref="E183:M183">
    <cfRule type="top10" dxfId="3828" priority="2" rank="1"/>
  </conditionalFormatting>
  <conditionalFormatting sqref="E185:M185">
    <cfRule type="top10" dxfId="382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249</v>
      </c>
    </row>
    <row r="3" spans="1:13" ht="15" customHeight="1">
      <c r="B3" s="3" t="s">
        <v>43</v>
      </c>
    </row>
    <row r="4" spans="1:13" ht="15" customHeight="1">
      <c r="B4" s="3" t="s">
        <v>45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14264</v>
      </c>
      <c r="F8" s="16">
        <v>4778</v>
      </c>
      <c r="G8" s="16">
        <v>9935</v>
      </c>
      <c r="H8" s="16">
        <v>5980</v>
      </c>
      <c r="I8" s="16">
        <v>1225</v>
      </c>
      <c r="J8" s="16">
        <v>2015</v>
      </c>
      <c r="K8" s="16">
        <v>312</v>
      </c>
      <c r="L8" s="16">
        <v>1088</v>
      </c>
      <c r="M8" s="16">
        <v>925</v>
      </c>
    </row>
    <row r="9" spans="1:13" ht="15.95" customHeight="1">
      <c r="B9" s="92"/>
      <c r="C9" s="93"/>
      <c r="D9" s="17">
        <v>1</v>
      </c>
      <c r="E9" s="32">
        <v>0.5784969785456463</v>
      </c>
      <c r="F9" s="33">
        <v>0.19377864298170905</v>
      </c>
      <c r="G9" s="33">
        <v>0.40292817455489316</v>
      </c>
      <c r="H9" s="33">
        <v>0.24252747698422356</v>
      </c>
      <c r="I9" s="33">
        <v>4.9681631990915361E-2</v>
      </c>
      <c r="J9" s="33">
        <v>8.1721215070770972E-2</v>
      </c>
      <c r="K9" s="33">
        <v>1.2653607494829055E-2</v>
      </c>
      <c r="L9" s="33">
        <v>4.4125400494788497E-2</v>
      </c>
      <c r="M9" s="33">
        <v>3.7514701707425886E-2</v>
      </c>
    </row>
    <row r="10" spans="1:13" ht="15.95" customHeight="1">
      <c r="B10" s="95" t="s">
        <v>463</v>
      </c>
      <c r="C10" s="94" t="s">
        <v>171</v>
      </c>
      <c r="D10" s="34">
        <v>3074</v>
      </c>
      <c r="E10" s="35">
        <v>1806</v>
      </c>
      <c r="F10" s="36">
        <v>643</v>
      </c>
      <c r="G10" s="36">
        <v>1371</v>
      </c>
      <c r="H10" s="36">
        <v>911</v>
      </c>
      <c r="I10" s="36">
        <v>248</v>
      </c>
      <c r="J10" s="36">
        <v>327</v>
      </c>
      <c r="K10" s="36">
        <v>39</v>
      </c>
      <c r="L10" s="36">
        <v>75</v>
      </c>
      <c r="M10" s="36">
        <v>94</v>
      </c>
    </row>
    <row r="11" spans="1:13" ht="15.95" customHeight="1">
      <c r="B11" s="96"/>
      <c r="C11" s="89"/>
      <c r="D11" s="17">
        <v>1</v>
      </c>
      <c r="E11" s="18">
        <v>0.58750813272608982</v>
      </c>
      <c r="F11" s="19">
        <v>0.20917371502927781</v>
      </c>
      <c r="G11" s="19">
        <v>0.44599869876382564</v>
      </c>
      <c r="H11" s="19">
        <v>0.2963565387117762</v>
      </c>
      <c r="I11" s="19">
        <v>8.0676642810670135E-2</v>
      </c>
      <c r="J11" s="19">
        <v>0.10637605725439167</v>
      </c>
      <c r="K11" s="19">
        <v>1.2687052700065062E-2</v>
      </c>
      <c r="L11" s="19">
        <v>2.4398178269355888E-2</v>
      </c>
      <c r="M11" s="19">
        <v>3.0579050097592712E-2</v>
      </c>
    </row>
    <row r="12" spans="1:13" ht="15.95" customHeight="1">
      <c r="B12" s="96"/>
      <c r="C12" s="88" t="s">
        <v>172</v>
      </c>
      <c r="D12" s="20">
        <v>8966</v>
      </c>
      <c r="E12" s="21">
        <v>5604</v>
      </c>
      <c r="F12" s="22">
        <v>1743</v>
      </c>
      <c r="G12" s="22">
        <v>3890</v>
      </c>
      <c r="H12" s="22">
        <v>2375</v>
      </c>
      <c r="I12" s="22">
        <v>516</v>
      </c>
      <c r="J12" s="22">
        <v>816</v>
      </c>
      <c r="K12" s="22">
        <v>91</v>
      </c>
      <c r="L12" s="22">
        <v>254</v>
      </c>
      <c r="M12" s="22">
        <v>227</v>
      </c>
    </row>
    <row r="13" spans="1:13" ht="15.95" customHeight="1">
      <c r="B13" s="96"/>
      <c r="C13" s="89"/>
      <c r="D13" s="23">
        <v>1</v>
      </c>
      <c r="E13" s="18">
        <v>0.62502788311398616</v>
      </c>
      <c r="F13" s="19">
        <v>0.19440107071157706</v>
      </c>
      <c r="G13" s="19">
        <v>0.43386125362480482</v>
      </c>
      <c r="H13" s="19">
        <v>0.26488958286861475</v>
      </c>
      <c r="I13" s="19">
        <v>5.7550747267454828E-2</v>
      </c>
      <c r="J13" s="19">
        <v>9.1010484050858806E-2</v>
      </c>
      <c r="K13" s="19">
        <v>1.0149453490965871E-2</v>
      </c>
      <c r="L13" s="19">
        <v>2.8329243809948695E-2</v>
      </c>
      <c r="M13" s="19">
        <v>2.5317867499442339E-2</v>
      </c>
    </row>
    <row r="14" spans="1:13" ht="15.95" customHeight="1">
      <c r="B14" s="96"/>
      <c r="C14" s="88" t="s">
        <v>173</v>
      </c>
      <c r="D14" s="20">
        <v>3491</v>
      </c>
      <c r="E14" s="21">
        <v>2196</v>
      </c>
      <c r="F14" s="22">
        <v>609</v>
      </c>
      <c r="G14" s="22">
        <v>1418</v>
      </c>
      <c r="H14" s="22">
        <v>849</v>
      </c>
      <c r="I14" s="22">
        <v>173</v>
      </c>
      <c r="J14" s="22">
        <v>270</v>
      </c>
      <c r="K14" s="22">
        <v>47</v>
      </c>
      <c r="L14" s="22">
        <v>151</v>
      </c>
      <c r="M14" s="22">
        <v>82</v>
      </c>
    </row>
    <row r="15" spans="1:13" ht="15.95" customHeight="1">
      <c r="B15" s="96"/>
      <c r="C15" s="89"/>
      <c r="D15" s="23">
        <v>1</v>
      </c>
      <c r="E15" s="18">
        <v>0.62904611859066173</v>
      </c>
      <c r="F15" s="19">
        <v>0.17444858206817532</v>
      </c>
      <c r="G15" s="19">
        <v>0.40618733887138359</v>
      </c>
      <c r="H15" s="19">
        <v>0.24319679175021483</v>
      </c>
      <c r="I15" s="19">
        <v>4.9556001145803497E-2</v>
      </c>
      <c r="J15" s="19">
        <v>7.7341735892294469E-2</v>
      </c>
      <c r="K15" s="19">
        <v>1.3463191062732742E-2</v>
      </c>
      <c r="L15" s="19">
        <v>4.3254081924949873E-2</v>
      </c>
      <c r="M15" s="19">
        <v>2.3488971641363505E-2</v>
      </c>
    </row>
    <row r="16" spans="1:13" ht="15.95" customHeight="1">
      <c r="B16" s="96"/>
      <c r="C16" s="88" t="s">
        <v>174</v>
      </c>
      <c r="D16" s="20">
        <v>1663</v>
      </c>
      <c r="E16" s="21">
        <v>885</v>
      </c>
      <c r="F16" s="22">
        <v>276</v>
      </c>
      <c r="G16" s="22">
        <v>607</v>
      </c>
      <c r="H16" s="22">
        <v>317</v>
      </c>
      <c r="I16" s="22">
        <v>56</v>
      </c>
      <c r="J16" s="22">
        <v>100</v>
      </c>
      <c r="K16" s="22">
        <v>23</v>
      </c>
      <c r="L16" s="22">
        <v>147</v>
      </c>
      <c r="M16" s="22">
        <v>60</v>
      </c>
    </row>
    <row r="17" spans="1:13" ht="15.95" customHeight="1">
      <c r="B17" s="96"/>
      <c r="C17" s="89"/>
      <c r="D17" s="23">
        <v>1</v>
      </c>
      <c r="E17" s="18">
        <v>0.53217077570655447</v>
      </c>
      <c r="F17" s="19">
        <v>0.16596512327119664</v>
      </c>
      <c r="G17" s="19">
        <v>0.36500300661455204</v>
      </c>
      <c r="H17" s="19">
        <v>0.19061936259771498</v>
      </c>
      <c r="I17" s="19">
        <v>3.3674082982561637E-2</v>
      </c>
      <c r="J17" s="19">
        <v>6.0132291040288638E-2</v>
      </c>
      <c r="K17" s="19">
        <v>1.3830426939266387E-2</v>
      </c>
      <c r="L17" s="19">
        <v>8.8394467829224291E-2</v>
      </c>
      <c r="M17" s="19">
        <v>3.6079374624173183E-2</v>
      </c>
    </row>
    <row r="18" spans="1:13" ht="15.95" customHeight="1">
      <c r="B18" s="96"/>
      <c r="C18" s="88" t="s">
        <v>160</v>
      </c>
      <c r="D18" s="20">
        <v>5758</v>
      </c>
      <c r="E18" s="21">
        <v>3100</v>
      </c>
      <c r="F18" s="22">
        <v>1158</v>
      </c>
      <c r="G18" s="22">
        <v>2065</v>
      </c>
      <c r="H18" s="22">
        <v>1176</v>
      </c>
      <c r="I18" s="22">
        <v>146</v>
      </c>
      <c r="J18" s="22">
        <v>384</v>
      </c>
      <c r="K18" s="22">
        <v>94</v>
      </c>
      <c r="L18" s="22">
        <v>392</v>
      </c>
      <c r="M18" s="22">
        <v>157</v>
      </c>
    </row>
    <row r="19" spans="1:13" ht="15.95" customHeight="1">
      <c r="B19" s="96"/>
      <c r="C19" s="98"/>
      <c r="D19" s="17">
        <v>1</v>
      </c>
      <c r="E19" s="32">
        <v>0.53838138242445288</v>
      </c>
      <c r="F19" s="33">
        <v>0.20111149704758596</v>
      </c>
      <c r="G19" s="33">
        <v>0.35863146926015976</v>
      </c>
      <c r="H19" s="33">
        <v>0.20423758249392149</v>
      </c>
      <c r="I19" s="33">
        <v>2.5356026398054881E-2</v>
      </c>
      <c r="J19" s="33">
        <v>6.6689822855158037E-2</v>
      </c>
      <c r="K19" s="33">
        <v>1.6325112886418896E-2</v>
      </c>
      <c r="L19" s="33">
        <v>6.8079194164640505E-2</v>
      </c>
      <c r="M19" s="33">
        <v>2.726641194859326E-2</v>
      </c>
    </row>
    <row r="20" spans="1:13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M9">
    <cfRule type="top10" dxfId="3826" priority="90" rank="1"/>
  </conditionalFormatting>
  <conditionalFormatting sqref="E11:M11">
    <cfRule type="top10" dxfId="3825" priority="89" rank="1"/>
  </conditionalFormatting>
  <conditionalFormatting sqref="E13:M13">
    <cfRule type="top10" dxfId="3824" priority="88" rank="1"/>
  </conditionalFormatting>
  <conditionalFormatting sqref="E15:M15">
    <cfRule type="top10" dxfId="3823" priority="87" rank="1"/>
  </conditionalFormatting>
  <conditionalFormatting sqref="E17:M17">
    <cfRule type="top10" dxfId="3822" priority="86" rank="1"/>
  </conditionalFormatting>
  <conditionalFormatting sqref="E19:M19">
    <cfRule type="top10" dxfId="3821" priority="85" rank="1"/>
  </conditionalFormatting>
  <conditionalFormatting sqref="E21:M21">
    <cfRule type="top10" dxfId="3820" priority="83" rank="1"/>
  </conditionalFormatting>
  <conditionalFormatting sqref="E23:M23">
    <cfRule type="top10" dxfId="3819" priority="82" rank="1"/>
  </conditionalFormatting>
  <conditionalFormatting sqref="E25:M25">
    <cfRule type="top10" dxfId="3818" priority="81" rank="1"/>
  </conditionalFormatting>
  <conditionalFormatting sqref="E27:M27">
    <cfRule type="top10" dxfId="3817" priority="80" rank="1"/>
  </conditionalFormatting>
  <conditionalFormatting sqref="E29:M29">
    <cfRule type="top10" dxfId="3816" priority="79" rank="1"/>
  </conditionalFormatting>
  <conditionalFormatting sqref="E31:M31">
    <cfRule type="top10" dxfId="3815" priority="78" rank="1"/>
  </conditionalFormatting>
  <conditionalFormatting sqref="E33:M33">
    <cfRule type="top10" dxfId="3814" priority="77" rank="1"/>
  </conditionalFormatting>
  <conditionalFormatting sqref="E35:M35">
    <cfRule type="top10" dxfId="3813" priority="76" rank="1"/>
  </conditionalFormatting>
  <conditionalFormatting sqref="E37:M37">
    <cfRule type="top10" dxfId="3812" priority="75" rank="1"/>
  </conditionalFormatting>
  <conditionalFormatting sqref="E39:M39">
    <cfRule type="top10" dxfId="3811" priority="74" rank="1"/>
  </conditionalFormatting>
  <conditionalFormatting sqref="E41:M41">
    <cfRule type="top10" dxfId="3810" priority="73" rank="1"/>
  </conditionalFormatting>
  <conditionalFormatting sqref="E43:M43">
    <cfRule type="top10" dxfId="3809" priority="72" rank="1"/>
  </conditionalFormatting>
  <conditionalFormatting sqref="E45:M45">
    <cfRule type="top10" dxfId="3808" priority="71" rank="1"/>
  </conditionalFormatting>
  <conditionalFormatting sqref="E47:M47">
    <cfRule type="top10" dxfId="3807" priority="70" rank="1"/>
  </conditionalFormatting>
  <conditionalFormatting sqref="E49:M49">
    <cfRule type="top10" dxfId="3806" priority="69" rank="1"/>
  </conditionalFormatting>
  <conditionalFormatting sqref="E51:M51">
    <cfRule type="top10" dxfId="3805" priority="68" rank="1"/>
  </conditionalFormatting>
  <conditionalFormatting sqref="E53:M53">
    <cfRule type="top10" dxfId="3804" priority="67" rank="1"/>
  </conditionalFormatting>
  <conditionalFormatting sqref="E55:M55">
    <cfRule type="top10" dxfId="3803" priority="66" rank="1"/>
  </conditionalFormatting>
  <conditionalFormatting sqref="E57:M57">
    <cfRule type="top10" dxfId="3802" priority="65" rank="1"/>
  </conditionalFormatting>
  <conditionalFormatting sqref="E59:M59">
    <cfRule type="top10" dxfId="3801" priority="64" rank="1"/>
  </conditionalFormatting>
  <conditionalFormatting sqref="E61:M61">
    <cfRule type="top10" dxfId="3800" priority="63" rank="1"/>
  </conditionalFormatting>
  <conditionalFormatting sqref="E63:M63">
    <cfRule type="top10" dxfId="3799" priority="62" rank="1"/>
  </conditionalFormatting>
  <conditionalFormatting sqref="E65:M65">
    <cfRule type="top10" dxfId="3798" priority="61" rank="1"/>
  </conditionalFormatting>
  <conditionalFormatting sqref="E67:M67">
    <cfRule type="top10" dxfId="3797" priority="60" rank="1"/>
  </conditionalFormatting>
  <conditionalFormatting sqref="E69:M69">
    <cfRule type="top10" dxfId="3796" priority="59" rank="1"/>
  </conditionalFormatting>
  <conditionalFormatting sqref="E71:M71">
    <cfRule type="top10" dxfId="3795" priority="58" rank="1"/>
  </conditionalFormatting>
  <conditionalFormatting sqref="E73:M73">
    <cfRule type="top10" dxfId="3794" priority="57" rank="1"/>
  </conditionalFormatting>
  <conditionalFormatting sqref="E75:M75">
    <cfRule type="top10" dxfId="3793" priority="56" rank="1"/>
  </conditionalFormatting>
  <conditionalFormatting sqref="E77:M77">
    <cfRule type="top10" dxfId="3792" priority="55" rank="1"/>
  </conditionalFormatting>
  <conditionalFormatting sqref="E79:M79">
    <cfRule type="top10" dxfId="3791" priority="54" rank="1"/>
  </conditionalFormatting>
  <conditionalFormatting sqref="E81:M81">
    <cfRule type="top10" dxfId="3790" priority="53" rank="1"/>
  </conditionalFormatting>
  <conditionalFormatting sqref="E83:M83">
    <cfRule type="top10" dxfId="3789" priority="52" rank="1"/>
  </conditionalFormatting>
  <conditionalFormatting sqref="E85:M85">
    <cfRule type="top10" dxfId="3788" priority="51" rank="1"/>
  </conditionalFormatting>
  <conditionalFormatting sqref="E87:M87">
    <cfRule type="top10" dxfId="3787" priority="50" rank="1"/>
  </conditionalFormatting>
  <conditionalFormatting sqref="E89:M89">
    <cfRule type="top10" dxfId="3786" priority="49" rank="1"/>
  </conditionalFormatting>
  <conditionalFormatting sqref="E91:M91">
    <cfRule type="top10" dxfId="3785" priority="48" rank="1"/>
  </conditionalFormatting>
  <conditionalFormatting sqref="E93:M93">
    <cfRule type="top10" dxfId="3784" priority="47" rank="1"/>
  </conditionalFormatting>
  <conditionalFormatting sqref="E95:M95">
    <cfRule type="top10" dxfId="3783" priority="46" rank="1"/>
  </conditionalFormatting>
  <conditionalFormatting sqref="E97:M97">
    <cfRule type="top10" dxfId="3782" priority="45" rank="1"/>
  </conditionalFormatting>
  <conditionalFormatting sqref="E99:M99">
    <cfRule type="top10" dxfId="3781" priority="44" rank="1"/>
  </conditionalFormatting>
  <conditionalFormatting sqref="E101:M101">
    <cfRule type="top10" dxfId="3780" priority="43" rank="1"/>
  </conditionalFormatting>
  <conditionalFormatting sqref="E103:M103">
    <cfRule type="top10" dxfId="3779" priority="42" rank="1"/>
  </conditionalFormatting>
  <conditionalFormatting sqref="E105:M105">
    <cfRule type="top10" dxfId="3778" priority="41" rank="1"/>
  </conditionalFormatting>
  <conditionalFormatting sqref="E107:M107">
    <cfRule type="top10" dxfId="3777" priority="40" rank="1"/>
  </conditionalFormatting>
  <conditionalFormatting sqref="E109:M109">
    <cfRule type="top10" dxfId="3776" priority="39" rank="1"/>
  </conditionalFormatting>
  <conditionalFormatting sqref="E111:M111">
    <cfRule type="top10" dxfId="3775" priority="38" rank="1"/>
  </conditionalFormatting>
  <conditionalFormatting sqref="E113:M113">
    <cfRule type="top10" dxfId="3774" priority="37" rank="1"/>
  </conditionalFormatting>
  <conditionalFormatting sqref="E115:M115">
    <cfRule type="top10" dxfId="3773" priority="36" rank="1"/>
  </conditionalFormatting>
  <conditionalFormatting sqref="E117:M117">
    <cfRule type="top10" dxfId="3772" priority="35" rank="1"/>
  </conditionalFormatting>
  <conditionalFormatting sqref="E119:M119">
    <cfRule type="top10" dxfId="3771" priority="34" rank="1"/>
  </conditionalFormatting>
  <conditionalFormatting sqref="E121:M121">
    <cfRule type="top10" dxfId="3770" priority="33" rank="1"/>
  </conditionalFormatting>
  <conditionalFormatting sqref="E123:M123">
    <cfRule type="top10" dxfId="3769" priority="32" rank="1"/>
  </conditionalFormatting>
  <conditionalFormatting sqref="E125:M125">
    <cfRule type="top10" dxfId="3768" priority="31" rank="1"/>
  </conditionalFormatting>
  <conditionalFormatting sqref="E127:M127">
    <cfRule type="top10" dxfId="3767" priority="30" rank="1"/>
  </conditionalFormatting>
  <conditionalFormatting sqref="E129:M129">
    <cfRule type="top10" dxfId="3766" priority="29" rank="1"/>
  </conditionalFormatting>
  <conditionalFormatting sqref="E131:M131">
    <cfRule type="top10" dxfId="3765" priority="28" rank="1"/>
  </conditionalFormatting>
  <conditionalFormatting sqref="E133:M133">
    <cfRule type="top10" dxfId="3764" priority="27" rank="1"/>
  </conditionalFormatting>
  <conditionalFormatting sqref="E135:M135">
    <cfRule type="top10" dxfId="3763" priority="26" rank="1"/>
  </conditionalFormatting>
  <conditionalFormatting sqref="E137:M137">
    <cfRule type="top10" dxfId="3762" priority="25" rank="1"/>
  </conditionalFormatting>
  <conditionalFormatting sqref="E139:M139">
    <cfRule type="top10" dxfId="3761" priority="24" rank="1"/>
  </conditionalFormatting>
  <conditionalFormatting sqref="E141:M141">
    <cfRule type="top10" dxfId="3760" priority="23" rank="1"/>
  </conditionalFormatting>
  <conditionalFormatting sqref="E143:M143">
    <cfRule type="top10" dxfId="3759" priority="22" rank="1"/>
  </conditionalFormatting>
  <conditionalFormatting sqref="E145:M145">
    <cfRule type="top10" dxfId="3758" priority="21" rank="1"/>
  </conditionalFormatting>
  <conditionalFormatting sqref="E147:M147">
    <cfRule type="top10" dxfId="3757" priority="20" rank="1"/>
  </conditionalFormatting>
  <conditionalFormatting sqref="E149:M149">
    <cfRule type="top10" dxfId="3756" priority="19" rank="1"/>
  </conditionalFormatting>
  <conditionalFormatting sqref="E151:M151">
    <cfRule type="top10" dxfId="3755" priority="18" rank="1"/>
  </conditionalFormatting>
  <conditionalFormatting sqref="E153:M153">
    <cfRule type="top10" dxfId="3754" priority="17" rank="1"/>
  </conditionalFormatting>
  <conditionalFormatting sqref="E155:M155">
    <cfRule type="top10" dxfId="3753" priority="16" rank="1"/>
  </conditionalFormatting>
  <conditionalFormatting sqref="E157:M157">
    <cfRule type="top10" dxfId="3752" priority="15" rank="1"/>
  </conditionalFormatting>
  <conditionalFormatting sqref="E159:M159">
    <cfRule type="top10" dxfId="3751" priority="14" rank="1"/>
  </conditionalFormatting>
  <conditionalFormatting sqref="E161:M161">
    <cfRule type="top10" dxfId="3750" priority="13" rank="1"/>
  </conditionalFormatting>
  <conditionalFormatting sqref="E163:M163">
    <cfRule type="top10" dxfId="3749" priority="12" rank="1"/>
  </conditionalFormatting>
  <conditionalFormatting sqref="E165:M165">
    <cfRule type="top10" dxfId="3748" priority="11" rank="1"/>
  </conditionalFormatting>
  <conditionalFormatting sqref="E167:M167">
    <cfRule type="top10" dxfId="3747" priority="10" rank="1"/>
  </conditionalFormatting>
  <conditionalFormatting sqref="E169:M169">
    <cfRule type="top10" dxfId="3746" priority="9" rank="1"/>
  </conditionalFormatting>
  <conditionalFormatting sqref="E171:M171">
    <cfRule type="top10" dxfId="3745" priority="8" rank="1"/>
  </conditionalFormatting>
  <conditionalFormatting sqref="E173:M173">
    <cfRule type="top10" dxfId="3744" priority="7" rank="1"/>
  </conditionalFormatting>
  <conditionalFormatting sqref="E175:M175">
    <cfRule type="top10" dxfId="3743" priority="6" rank="1"/>
  </conditionalFormatting>
  <conditionalFormatting sqref="E177:M177">
    <cfRule type="top10" dxfId="3742" priority="5" rank="1"/>
  </conditionalFormatting>
  <conditionalFormatting sqref="E179:M179">
    <cfRule type="top10" dxfId="3741" priority="4" rank="1"/>
  </conditionalFormatting>
  <conditionalFormatting sqref="E181:M181">
    <cfRule type="top10" dxfId="3740" priority="3" rank="1"/>
  </conditionalFormatting>
  <conditionalFormatting sqref="E183:M183">
    <cfRule type="top10" dxfId="3739" priority="2" rank="1"/>
  </conditionalFormatting>
  <conditionalFormatting sqref="E185:M185">
    <cfRule type="top10" dxfId="373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249</v>
      </c>
    </row>
    <row r="3" spans="1:15" ht="15" customHeight="1">
      <c r="B3" s="3" t="s">
        <v>46</v>
      </c>
    </row>
    <row r="4" spans="1:15" ht="15" customHeight="1">
      <c r="B4" s="3" t="s">
        <v>47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189</v>
      </c>
      <c r="F7" s="13" t="s">
        <v>190</v>
      </c>
      <c r="G7" s="13" t="s">
        <v>191</v>
      </c>
      <c r="H7" s="13" t="s">
        <v>192</v>
      </c>
      <c r="I7" s="13" t="s">
        <v>193</v>
      </c>
      <c r="J7" s="13" t="s">
        <v>194</v>
      </c>
      <c r="K7" s="13" t="s">
        <v>195</v>
      </c>
      <c r="L7" s="13" t="s">
        <v>196</v>
      </c>
      <c r="M7" s="13" t="s">
        <v>197</v>
      </c>
      <c r="N7" s="13" t="s">
        <v>198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4074</v>
      </c>
      <c r="F8" s="16">
        <v>9321</v>
      </c>
      <c r="G8" s="16">
        <v>1587</v>
      </c>
      <c r="H8" s="16">
        <v>1530</v>
      </c>
      <c r="I8" s="16">
        <v>4810</v>
      </c>
      <c r="J8" s="16">
        <v>1823</v>
      </c>
      <c r="K8" s="16">
        <v>1308</v>
      </c>
      <c r="L8" s="16">
        <v>590</v>
      </c>
      <c r="M8" s="16">
        <v>5082</v>
      </c>
      <c r="N8" s="16">
        <v>7625</v>
      </c>
      <c r="O8" s="16">
        <v>2476</v>
      </c>
    </row>
    <row r="9" spans="1:15" ht="15.95" customHeight="1">
      <c r="B9" s="92"/>
      <c r="C9" s="93"/>
      <c r="D9" s="17">
        <v>1</v>
      </c>
      <c r="E9" s="32">
        <v>0.16522691324978708</v>
      </c>
      <c r="F9" s="33">
        <v>0.378026523908018</v>
      </c>
      <c r="G9" s="33">
        <v>6.436306119965933E-2</v>
      </c>
      <c r="H9" s="33">
        <v>6.2051344445796325E-2</v>
      </c>
      <c r="I9" s="33">
        <v>0.19507644887861458</v>
      </c>
      <c r="J9" s="33">
        <v>7.393437968933772E-2</v>
      </c>
      <c r="K9" s="33">
        <v>5.3047816036014113E-2</v>
      </c>
      <c r="L9" s="33">
        <v>2.3928296224195969E-2</v>
      </c>
      <c r="M9" s="33">
        <v>0.20610779900231171</v>
      </c>
      <c r="N9" s="33">
        <v>0.3092428113720242</v>
      </c>
      <c r="O9" s="33">
        <v>0.10041773127306647</v>
      </c>
    </row>
    <row r="10" spans="1:15" ht="15.95" customHeight="1">
      <c r="B10" s="95" t="s">
        <v>463</v>
      </c>
      <c r="C10" s="94" t="s">
        <v>171</v>
      </c>
      <c r="D10" s="34">
        <v>3074</v>
      </c>
      <c r="E10" s="35">
        <v>581</v>
      </c>
      <c r="F10" s="36">
        <v>1444</v>
      </c>
      <c r="G10" s="36">
        <v>270</v>
      </c>
      <c r="H10" s="36">
        <v>275</v>
      </c>
      <c r="I10" s="36">
        <v>763</v>
      </c>
      <c r="J10" s="36">
        <v>343</v>
      </c>
      <c r="K10" s="36">
        <v>264</v>
      </c>
      <c r="L10" s="36">
        <v>92</v>
      </c>
      <c r="M10" s="36">
        <v>883</v>
      </c>
      <c r="N10" s="36">
        <v>631</v>
      </c>
      <c r="O10" s="36">
        <v>252</v>
      </c>
    </row>
    <row r="11" spans="1:15" ht="15.95" customHeight="1">
      <c r="B11" s="96"/>
      <c r="C11" s="89"/>
      <c r="D11" s="17">
        <v>1</v>
      </c>
      <c r="E11" s="18">
        <v>0.18900455432661029</v>
      </c>
      <c r="F11" s="19">
        <v>0.4697462589459987</v>
      </c>
      <c r="G11" s="19">
        <v>8.7833441769681192E-2</v>
      </c>
      <c r="H11" s="19">
        <v>8.9459986987638254E-2</v>
      </c>
      <c r="I11" s="19">
        <v>0.24821080026024722</v>
      </c>
      <c r="J11" s="19">
        <v>0.11158100195185426</v>
      </c>
      <c r="K11" s="19">
        <v>8.5881587508132726E-2</v>
      </c>
      <c r="L11" s="19">
        <v>2.992843201040989E-2</v>
      </c>
      <c r="M11" s="19">
        <v>0.28724788549121666</v>
      </c>
      <c r="N11" s="19">
        <v>0.20527000650618088</v>
      </c>
      <c r="O11" s="19">
        <v>8.1977878985035779E-2</v>
      </c>
    </row>
    <row r="12" spans="1:15" ht="15.95" customHeight="1">
      <c r="B12" s="96"/>
      <c r="C12" s="88" t="s">
        <v>172</v>
      </c>
      <c r="D12" s="20">
        <v>8966</v>
      </c>
      <c r="E12" s="21">
        <v>1741</v>
      </c>
      <c r="F12" s="22">
        <v>4201</v>
      </c>
      <c r="G12" s="22">
        <v>830</v>
      </c>
      <c r="H12" s="22">
        <v>789</v>
      </c>
      <c r="I12" s="22">
        <v>2299</v>
      </c>
      <c r="J12" s="22">
        <v>927</v>
      </c>
      <c r="K12" s="22">
        <v>681</v>
      </c>
      <c r="L12" s="22">
        <v>295</v>
      </c>
      <c r="M12" s="22">
        <v>2465</v>
      </c>
      <c r="N12" s="22">
        <v>2123</v>
      </c>
      <c r="O12" s="22">
        <v>562</v>
      </c>
    </row>
    <row r="13" spans="1:15" ht="15.95" customHeight="1">
      <c r="B13" s="96"/>
      <c r="C13" s="89"/>
      <c r="D13" s="23">
        <v>1</v>
      </c>
      <c r="E13" s="18">
        <v>0.19417800579968772</v>
      </c>
      <c r="F13" s="19">
        <v>0.46854784742360028</v>
      </c>
      <c r="G13" s="19">
        <v>9.2571938434084317E-2</v>
      </c>
      <c r="H13" s="19">
        <v>8.7999107740352439E-2</v>
      </c>
      <c r="I13" s="19">
        <v>0.25641311621681911</v>
      </c>
      <c r="J13" s="19">
        <v>0.10339058666071826</v>
      </c>
      <c r="K13" s="19">
        <v>7.5953602498327014E-2</v>
      </c>
      <c r="L13" s="19">
        <v>3.2902074503680573E-2</v>
      </c>
      <c r="M13" s="19">
        <v>0.27492750390363596</v>
      </c>
      <c r="N13" s="19">
        <v>0.23678340397055544</v>
      </c>
      <c r="O13" s="19">
        <v>6.268124024091011E-2</v>
      </c>
    </row>
    <row r="14" spans="1:15" ht="15.95" customHeight="1">
      <c r="B14" s="96"/>
      <c r="C14" s="88" t="s">
        <v>173</v>
      </c>
      <c r="D14" s="20">
        <v>3491</v>
      </c>
      <c r="E14" s="21">
        <v>665</v>
      </c>
      <c r="F14" s="22">
        <v>1453</v>
      </c>
      <c r="G14" s="22">
        <v>262</v>
      </c>
      <c r="H14" s="22">
        <v>246</v>
      </c>
      <c r="I14" s="22">
        <v>825</v>
      </c>
      <c r="J14" s="22">
        <v>306</v>
      </c>
      <c r="K14" s="22">
        <v>199</v>
      </c>
      <c r="L14" s="22">
        <v>93</v>
      </c>
      <c r="M14" s="22">
        <v>853</v>
      </c>
      <c r="N14" s="22">
        <v>941</v>
      </c>
      <c r="O14" s="22">
        <v>223</v>
      </c>
    </row>
    <row r="15" spans="1:15" ht="15.95" customHeight="1">
      <c r="B15" s="96"/>
      <c r="C15" s="89"/>
      <c r="D15" s="23">
        <v>1</v>
      </c>
      <c r="E15" s="18">
        <v>0.19048983099398453</v>
      </c>
      <c r="F15" s="19">
        <v>0.41621311945001432</v>
      </c>
      <c r="G15" s="19">
        <v>7.5050128902893157E-2</v>
      </c>
      <c r="H15" s="19">
        <v>7.0466914924090518E-2</v>
      </c>
      <c r="I15" s="19">
        <v>0.23632197078201089</v>
      </c>
      <c r="J15" s="19">
        <v>8.7653967344600403E-2</v>
      </c>
      <c r="K15" s="19">
        <v>5.7003723861357776E-2</v>
      </c>
      <c r="L15" s="19">
        <v>2.6639931251790316E-2</v>
      </c>
      <c r="M15" s="19">
        <v>0.2443425952449155</v>
      </c>
      <c r="N15" s="19">
        <v>0.26955027212832999</v>
      </c>
      <c r="O15" s="19">
        <v>6.3878544829561734E-2</v>
      </c>
    </row>
    <row r="16" spans="1:15" ht="15.95" customHeight="1">
      <c r="B16" s="96"/>
      <c r="C16" s="88" t="s">
        <v>174</v>
      </c>
      <c r="D16" s="20">
        <v>1663</v>
      </c>
      <c r="E16" s="21">
        <v>213</v>
      </c>
      <c r="F16" s="22">
        <v>491</v>
      </c>
      <c r="G16" s="22">
        <v>62</v>
      </c>
      <c r="H16" s="22">
        <v>60</v>
      </c>
      <c r="I16" s="22">
        <v>222</v>
      </c>
      <c r="J16" s="22">
        <v>67</v>
      </c>
      <c r="K16" s="22">
        <v>50</v>
      </c>
      <c r="L16" s="22">
        <v>23</v>
      </c>
      <c r="M16" s="22">
        <v>229</v>
      </c>
      <c r="N16" s="22">
        <v>708</v>
      </c>
      <c r="O16" s="22">
        <v>117</v>
      </c>
    </row>
    <row r="17" spans="1:15" ht="15.95" customHeight="1">
      <c r="B17" s="96"/>
      <c r="C17" s="89"/>
      <c r="D17" s="23">
        <v>1</v>
      </c>
      <c r="E17" s="18">
        <v>0.12808177991581479</v>
      </c>
      <c r="F17" s="19">
        <v>0.29524954900781719</v>
      </c>
      <c r="G17" s="19">
        <v>3.7282020444978956E-2</v>
      </c>
      <c r="H17" s="19">
        <v>3.6079374624173183E-2</v>
      </c>
      <c r="I17" s="19">
        <v>0.13349368610944076</v>
      </c>
      <c r="J17" s="19">
        <v>4.0288634996993387E-2</v>
      </c>
      <c r="K17" s="19">
        <v>3.0066145520144319E-2</v>
      </c>
      <c r="L17" s="19">
        <v>1.3830426939266387E-2</v>
      </c>
      <c r="M17" s="19">
        <v>0.13770294648226097</v>
      </c>
      <c r="N17" s="19">
        <v>0.42573662056524353</v>
      </c>
      <c r="O17" s="19">
        <v>7.0354780517137699E-2</v>
      </c>
    </row>
    <row r="18" spans="1:15" ht="15.95" customHeight="1">
      <c r="B18" s="96"/>
      <c r="C18" s="88" t="s">
        <v>160</v>
      </c>
      <c r="D18" s="20">
        <v>5758</v>
      </c>
      <c r="E18" s="21">
        <v>743</v>
      </c>
      <c r="F18" s="22">
        <v>1402</v>
      </c>
      <c r="G18" s="22">
        <v>122</v>
      </c>
      <c r="H18" s="22">
        <v>125</v>
      </c>
      <c r="I18" s="22">
        <v>579</v>
      </c>
      <c r="J18" s="22">
        <v>137</v>
      </c>
      <c r="K18" s="22">
        <v>85</v>
      </c>
      <c r="L18" s="22">
        <v>70</v>
      </c>
      <c r="M18" s="22">
        <v>512</v>
      </c>
      <c r="N18" s="22">
        <v>2854</v>
      </c>
      <c r="O18" s="22">
        <v>521</v>
      </c>
    </row>
    <row r="19" spans="1:15" ht="15.95" customHeight="1">
      <c r="B19" s="96"/>
      <c r="C19" s="98"/>
      <c r="D19" s="17">
        <v>1</v>
      </c>
      <c r="E19" s="32">
        <v>0.1290378603681834</v>
      </c>
      <c r="F19" s="33">
        <v>0.24348732198680098</v>
      </c>
      <c r="G19" s="33">
        <v>2.1187912469607502E-2</v>
      </c>
      <c r="H19" s="33">
        <v>2.1708926710663424E-2</v>
      </c>
      <c r="I19" s="33">
        <v>0.10055574852379298</v>
      </c>
      <c r="J19" s="33">
        <v>2.3792983674887115E-2</v>
      </c>
      <c r="K19" s="33">
        <v>1.4762070163251128E-2</v>
      </c>
      <c r="L19" s="33">
        <v>1.2156998957971519E-2</v>
      </c>
      <c r="M19" s="33">
        <v>8.8919763806877383E-2</v>
      </c>
      <c r="N19" s="33">
        <v>0.4956582146578673</v>
      </c>
      <c r="O19" s="33">
        <v>9.0482806530045159E-2</v>
      </c>
    </row>
    <row r="20" spans="1:15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1:15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1:15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O9">
    <cfRule type="top10" dxfId="3737" priority="90" rank="1"/>
  </conditionalFormatting>
  <conditionalFormatting sqref="E11:O11">
    <cfRule type="top10" dxfId="3736" priority="89" rank="1"/>
  </conditionalFormatting>
  <conditionalFormatting sqref="E13:O13">
    <cfRule type="top10" dxfId="3735" priority="88" rank="1"/>
  </conditionalFormatting>
  <conditionalFormatting sqref="E15:O15">
    <cfRule type="top10" dxfId="3734" priority="87" rank="1"/>
  </conditionalFormatting>
  <conditionalFormatting sqref="E17:O17">
    <cfRule type="top10" dxfId="3733" priority="86" rank="1"/>
  </conditionalFormatting>
  <conditionalFormatting sqref="E19:O19">
    <cfRule type="top10" dxfId="3732" priority="85" rank="1"/>
  </conditionalFormatting>
  <conditionalFormatting sqref="E21:O21">
    <cfRule type="top10" dxfId="3731" priority="83" rank="1"/>
  </conditionalFormatting>
  <conditionalFormatting sqref="E23:O23">
    <cfRule type="top10" dxfId="3730" priority="82" rank="1"/>
  </conditionalFormatting>
  <conditionalFormatting sqref="E25:O25">
    <cfRule type="top10" dxfId="3729" priority="81" rank="1"/>
  </conditionalFormatting>
  <conditionalFormatting sqref="E27:O27">
    <cfRule type="top10" dxfId="3728" priority="80" rank="1"/>
  </conditionalFormatting>
  <conditionalFormatting sqref="E29:O29">
    <cfRule type="top10" dxfId="3727" priority="79" rank="1"/>
  </conditionalFormatting>
  <conditionalFormatting sqref="E31:O31">
    <cfRule type="top10" dxfId="3726" priority="78" rank="1"/>
  </conditionalFormatting>
  <conditionalFormatting sqref="E33:O33">
    <cfRule type="top10" dxfId="3725" priority="77" rank="1"/>
  </conditionalFormatting>
  <conditionalFormatting sqref="E35:O35">
    <cfRule type="top10" dxfId="3724" priority="76" rank="1"/>
  </conditionalFormatting>
  <conditionalFormatting sqref="E37:O37">
    <cfRule type="top10" dxfId="3723" priority="75" rank="1"/>
  </conditionalFormatting>
  <conditionalFormatting sqref="E39:O39">
    <cfRule type="top10" dxfId="3722" priority="74" rank="1"/>
  </conditionalFormatting>
  <conditionalFormatting sqref="E41:O41">
    <cfRule type="top10" dxfId="3721" priority="73" rank="1"/>
  </conditionalFormatting>
  <conditionalFormatting sqref="E43:O43">
    <cfRule type="top10" dxfId="3720" priority="72" rank="1"/>
  </conditionalFormatting>
  <conditionalFormatting sqref="E45:O45">
    <cfRule type="top10" dxfId="3719" priority="71" rank="1"/>
  </conditionalFormatting>
  <conditionalFormatting sqref="E47:O47">
    <cfRule type="top10" dxfId="3718" priority="70" rank="1"/>
  </conditionalFormatting>
  <conditionalFormatting sqref="E49:O49">
    <cfRule type="top10" dxfId="3717" priority="69" rank="1"/>
  </conditionalFormatting>
  <conditionalFormatting sqref="E51:O51">
    <cfRule type="top10" dxfId="3716" priority="68" rank="1"/>
  </conditionalFormatting>
  <conditionalFormatting sqref="E53:O53">
    <cfRule type="top10" dxfId="3715" priority="67" rank="1"/>
  </conditionalFormatting>
  <conditionalFormatting sqref="E55:O55">
    <cfRule type="top10" dxfId="3714" priority="66" rank="1"/>
  </conditionalFormatting>
  <conditionalFormatting sqref="E57:O57">
    <cfRule type="top10" dxfId="3713" priority="65" rank="1"/>
  </conditionalFormatting>
  <conditionalFormatting sqref="E59:O59">
    <cfRule type="top10" dxfId="3712" priority="64" rank="1"/>
  </conditionalFormatting>
  <conditionalFormatting sqref="E61:O61">
    <cfRule type="top10" dxfId="3711" priority="63" rank="1"/>
  </conditionalFormatting>
  <conditionalFormatting sqref="E63:O63">
    <cfRule type="top10" dxfId="3710" priority="62" rank="1"/>
  </conditionalFormatting>
  <conditionalFormatting sqref="E65:O65">
    <cfRule type="top10" dxfId="3709" priority="61" rank="1"/>
  </conditionalFormatting>
  <conditionalFormatting sqref="E67:O67">
    <cfRule type="top10" dxfId="3708" priority="60" rank="1"/>
  </conditionalFormatting>
  <conditionalFormatting sqref="E69:O69">
    <cfRule type="top10" dxfId="3707" priority="59" rank="1"/>
  </conditionalFormatting>
  <conditionalFormatting sqref="E71:O71">
    <cfRule type="top10" dxfId="3706" priority="58" rank="1"/>
  </conditionalFormatting>
  <conditionalFormatting sqref="E73:O73">
    <cfRule type="top10" dxfId="3705" priority="57" rank="1"/>
  </conditionalFormatting>
  <conditionalFormatting sqref="E75:O75">
    <cfRule type="top10" dxfId="3704" priority="56" rank="1"/>
  </conditionalFormatting>
  <conditionalFormatting sqref="E77:O77">
    <cfRule type="top10" dxfId="3703" priority="55" rank="1"/>
  </conditionalFormatting>
  <conditionalFormatting sqref="E79:O79">
    <cfRule type="top10" dxfId="3702" priority="54" rank="1"/>
  </conditionalFormatting>
  <conditionalFormatting sqref="E81:O81">
    <cfRule type="top10" dxfId="3701" priority="53" rank="1"/>
  </conditionalFormatting>
  <conditionalFormatting sqref="E83:O83">
    <cfRule type="top10" dxfId="3700" priority="52" rank="1"/>
  </conditionalFormatting>
  <conditionalFormatting sqref="E85:O85">
    <cfRule type="top10" dxfId="3699" priority="51" rank="1"/>
  </conditionalFormatting>
  <conditionalFormatting sqref="E87:O87">
    <cfRule type="top10" dxfId="3698" priority="50" rank="1"/>
  </conditionalFormatting>
  <conditionalFormatting sqref="E89:O89">
    <cfRule type="top10" dxfId="3697" priority="49" rank="1"/>
  </conditionalFormatting>
  <conditionalFormatting sqref="E91:O91">
    <cfRule type="top10" dxfId="3696" priority="48" rank="1"/>
  </conditionalFormatting>
  <conditionalFormatting sqref="E93:O93">
    <cfRule type="top10" dxfId="3695" priority="47" rank="1"/>
  </conditionalFormatting>
  <conditionalFormatting sqref="E95:O95">
    <cfRule type="top10" dxfId="3694" priority="46" rank="1"/>
  </conditionalFormatting>
  <conditionalFormatting sqref="E97:O97">
    <cfRule type="top10" dxfId="3693" priority="45" rank="1"/>
  </conditionalFormatting>
  <conditionalFormatting sqref="E99:O99">
    <cfRule type="top10" dxfId="3692" priority="44" rank="1"/>
  </conditionalFormatting>
  <conditionalFormatting sqref="E101:O101">
    <cfRule type="top10" dxfId="3691" priority="43" rank="1"/>
  </conditionalFormatting>
  <conditionalFormatting sqref="E103:O103">
    <cfRule type="top10" dxfId="3690" priority="42" rank="1"/>
  </conditionalFormatting>
  <conditionalFormatting sqref="E105:O105">
    <cfRule type="top10" dxfId="3689" priority="41" rank="1"/>
  </conditionalFormatting>
  <conditionalFormatting sqref="E107:O107">
    <cfRule type="top10" dxfId="3688" priority="40" rank="1"/>
  </conditionalFormatting>
  <conditionalFormatting sqref="E109:O109">
    <cfRule type="top10" dxfId="3687" priority="39" rank="1"/>
  </conditionalFormatting>
  <conditionalFormatting sqref="E111:O111">
    <cfRule type="top10" dxfId="3686" priority="38" rank="1"/>
  </conditionalFormatting>
  <conditionalFormatting sqref="E113:O113">
    <cfRule type="top10" dxfId="3685" priority="37" rank="1"/>
  </conditionalFormatting>
  <conditionalFormatting sqref="E115:O115">
    <cfRule type="top10" dxfId="3684" priority="36" rank="1"/>
  </conditionalFormatting>
  <conditionalFormatting sqref="E117:O117">
    <cfRule type="top10" dxfId="3683" priority="35" rank="1"/>
  </conditionalFormatting>
  <conditionalFormatting sqref="E119:O119">
    <cfRule type="top10" dxfId="3682" priority="34" rank="1"/>
  </conditionalFormatting>
  <conditionalFormatting sqref="E121:O121">
    <cfRule type="top10" dxfId="3681" priority="33" rank="1"/>
  </conditionalFormatting>
  <conditionalFormatting sqref="E123:O123">
    <cfRule type="top10" dxfId="3680" priority="32" rank="1"/>
  </conditionalFormatting>
  <conditionalFormatting sqref="E125:O125">
    <cfRule type="top10" dxfId="3679" priority="31" rank="1"/>
  </conditionalFormatting>
  <conditionalFormatting sqref="E127:O127">
    <cfRule type="top10" dxfId="3678" priority="30" rank="1"/>
  </conditionalFormatting>
  <conditionalFormatting sqref="E129:O129">
    <cfRule type="top10" dxfId="3677" priority="29" rank="1"/>
  </conditionalFormatting>
  <conditionalFormatting sqref="E131:O131">
    <cfRule type="top10" dxfId="3676" priority="28" rank="1"/>
  </conditionalFormatting>
  <conditionalFormatting sqref="E133:O133">
    <cfRule type="top10" dxfId="3675" priority="27" rank="1"/>
  </conditionalFormatting>
  <conditionalFormatting sqref="E135:O135">
    <cfRule type="top10" dxfId="3674" priority="26" rank="1"/>
  </conditionalFormatting>
  <conditionalFormatting sqref="E137:O137">
    <cfRule type="top10" dxfId="3673" priority="25" rank="1"/>
  </conditionalFormatting>
  <conditionalFormatting sqref="E139:O139">
    <cfRule type="top10" dxfId="3672" priority="24" rank="1"/>
  </conditionalFormatting>
  <conditionalFormatting sqref="E141:O141">
    <cfRule type="top10" dxfId="3671" priority="23" rank="1"/>
  </conditionalFormatting>
  <conditionalFormatting sqref="E143:O143">
    <cfRule type="top10" dxfId="3670" priority="22" rank="1"/>
  </conditionalFormatting>
  <conditionalFormatting sqref="E145:O145">
    <cfRule type="top10" dxfId="3669" priority="21" rank="1"/>
  </conditionalFormatting>
  <conditionalFormatting sqref="E147:O147">
    <cfRule type="top10" dxfId="3668" priority="20" rank="1"/>
  </conditionalFormatting>
  <conditionalFormatting sqref="E149:O149">
    <cfRule type="top10" dxfId="3667" priority="19" rank="1"/>
  </conditionalFormatting>
  <conditionalFormatting sqref="E151:O151">
    <cfRule type="top10" dxfId="3666" priority="18" rank="1"/>
  </conditionalFormatting>
  <conditionalFormatting sqref="E153:O153">
    <cfRule type="top10" dxfId="3665" priority="17" rank="1"/>
  </conditionalFormatting>
  <conditionalFormatting sqref="E155:O155">
    <cfRule type="top10" dxfId="3664" priority="16" rank="1"/>
  </conditionalFormatting>
  <conditionalFormatting sqref="E157:O157">
    <cfRule type="top10" dxfId="3663" priority="15" rank="1"/>
  </conditionalFormatting>
  <conditionalFormatting sqref="E159:O159">
    <cfRule type="top10" dxfId="3662" priority="14" rank="1"/>
  </conditionalFormatting>
  <conditionalFormatting sqref="E161:O161">
    <cfRule type="top10" dxfId="3661" priority="13" rank="1"/>
  </conditionalFormatting>
  <conditionalFormatting sqref="E163:O163">
    <cfRule type="top10" dxfId="3660" priority="12" rank="1"/>
  </conditionalFormatting>
  <conditionalFormatting sqref="E165:O165">
    <cfRule type="top10" dxfId="3659" priority="11" rank="1"/>
  </conditionalFormatting>
  <conditionalFormatting sqref="E167:O167">
    <cfRule type="top10" dxfId="3658" priority="10" rank="1"/>
  </conditionalFormatting>
  <conditionalFormatting sqref="E169:O169">
    <cfRule type="top10" dxfId="3657" priority="9" rank="1"/>
  </conditionalFormatting>
  <conditionalFormatting sqref="E171:O171">
    <cfRule type="top10" dxfId="3656" priority="8" rank="1"/>
  </conditionalFormatting>
  <conditionalFormatting sqref="E173:O173">
    <cfRule type="top10" dxfId="3655" priority="7" rank="1"/>
  </conditionalFormatting>
  <conditionalFormatting sqref="E175:O175">
    <cfRule type="top10" dxfId="3654" priority="6" rank="1"/>
  </conditionalFormatting>
  <conditionalFormatting sqref="E177:O177">
    <cfRule type="top10" dxfId="3653" priority="5" rank="1"/>
  </conditionalFormatting>
  <conditionalFormatting sqref="E179:O179">
    <cfRule type="top10" dxfId="3652" priority="4" rank="1"/>
  </conditionalFormatting>
  <conditionalFormatting sqref="E181:O181">
    <cfRule type="top10" dxfId="3651" priority="3" rank="1"/>
  </conditionalFormatting>
  <conditionalFormatting sqref="E183:O183">
    <cfRule type="top10" dxfId="3650" priority="2" rank="1"/>
  </conditionalFormatting>
  <conditionalFormatting sqref="E185:O185">
    <cfRule type="top10" dxfId="364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6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5</v>
      </c>
      <c r="C10" s="94" t="s">
        <v>102</v>
      </c>
      <c r="D10" s="34">
        <v>458</v>
      </c>
      <c r="E10" s="35">
        <v>154</v>
      </c>
      <c r="F10" s="36">
        <v>235</v>
      </c>
      <c r="G10" s="36">
        <v>59</v>
      </c>
      <c r="H10" s="36">
        <v>106</v>
      </c>
      <c r="I10" s="36">
        <v>58</v>
      </c>
      <c r="J10" s="36">
        <v>25</v>
      </c>
      <c r="K10" s="36">
        <v>40</v>
      </c>
      <c r="L10" s="36">
        <v>14</v>
      </c>
      <c r="M10" s="36">
        <v>60</v>
      </c>
    </row>
    <row r="11" spans="1:13" ht="15.95" customHeight="1">
      <c r="B11" s="96"/>
      <c r="C11" s="89"/>
      <c r="D11" s="17">
        <v>1</v>
      </c>
      <c r="E11" s="18">
        <v>0.33624454148471616</v>
      </c>
      <c r="F11" s="19">
        <v>0.51310043668122274</v>
      </c>
      <c r="G11" s="19">
        <v>0.12882096069868995</v>
      </c>
      <c r="H11" s="19">
        <v>0.23144104803493451</v>
      </c>
      <c r="I11" s="19">
        <v>0.12663755458515283</v>
      </c>
      <c r="J11" s="19">
        <v>5.458515283842795E-2</v>
      </c>
      <c r="K11" s="19">
        <v>8.7336244541484712E-2</v>
      </c>
      <c r="L11" s="19">
        <v>3.0567685589519649E-2</v>
      </c>
      <c r="M11" s="19">
        <v>0.13100436681222707</v>
      </c>
    </row>
    <row r="12" spans="1:13" ht="15.95" customHeight="1">
      <c r="B12" s="96"/>
      <c r="C12" s="88" t="s">
        <v>103</v>
      </c>
      <c r="D12" s="20">
        <v>895</v>
      </c>
      <c r="E12" s="21">
        <v>360</v>
      </c>
      <c r="F12" s="22">
        <v>421</v>
      </c>
      <c r="G12" s="22">
        <v>148</v>
      </c>
      <c r="H12" s="22">
        <v>209</v>
      </c>
      <c r="I12" s="22">
        <v>102</v>
      </c>
      <c r="J12" s="22">
        <v>63</v>
      </c>
      <c r="K12" s="22">
        <v>88</v>
      </c>
      <c r="L12" s="22">
        <v>16</v>
      </c>
      <c r="M12" s="22">
        <v>90</v>
      </c>
    </row>
    <row r="13" spans="1:13" ht="15.95" customHeight="1">
      <c r="B13" s="96"/>
      <c r="C13" s="89"/>
      <c r="D13" s="23">
        <v>1</v>
      </c>
      <c r="E13" s="18">
        <v>0.4022346368715084</v>
      </c>
      <c r="F13" s="19">
        <v>0.47039106145251397</v>
      </c>
      <c r="G13" s="19">
        <v>0.1653631284916201</v>
      </c>
      <c r="H13" s="19">
        <v>0.2335195530726257</v>
      </c>
      <c r="I13" s="19">
        <v>0.11396648044692738</v>
      </c>
      <c r="J13" s="19">
        <v>7.0391061452513962E-2</v>
      </c>
      <c r="K13" s="19">
        <v>9.8324022346368709E-2</v>
      </c>
      <c r="L13" s="19">
        <v>1.7877094972067038E-2</v>
      </c>
      <c r="M13" s="19">
        <v>0.1005586592178771</v>
      </c>
    </row>
    <row r="14" spans="1:13" ht="15.95" customHeight="1">
      <c r="B14" s="96"/>
      <c r="C14" s="88" t="s">
        <v>92</v>
      </c>
      <c r="D14" s="20">
        <v>840</v>
      </c>
      <c r="E14" s="21">
        <v>336</v>
      </c>
      <c r="F14" s="22">
        <v>411</v>
      </c>
      <c r="G14" s="22">
        <v>122</v>
      </c>
      <c r="H14" s="22">
        <v>196</v>
      </c>
      <c r="I14" s="22">
        <v>106</v>
      </c>
      <c r="J14" s="22">
        <v>51</v>
      </c>
      <c r="K14" s="22">
        <v>76</v>
      </c>
      <c r="L14" s="22">
        <v>21</v>
      </c>
      <c r="M14" s="22">
        <v>83</v>
      </c>
    </row>
    <row r="15" spans="1:13" ht="15.95" customHeight="1">
      <c r="B15" s="96"/>
      <c r="C15" s="89"/>
      <c r="D15" s="23">
        <v>1</v>
      </c>
      <c r="E15" s="18">
        <v>0.4</v>
      </c>
      <c r="F15" s="19">
        <v>0.48928571428571427</v>
      </c>
      <c r="G15" s="19">
        <v>0.14523809523809525</v>
      </c>
      <c r="H15" s="19">
        <v>0.23333333333333334</v>
      </c>
      <c r="I15" s="19">
        <v>0.12619047619047619</v>
      </c>
      <c r="J15" s="19">
        <v>6.0714285714285714E-2</v>
      </c>
      <c r="K15" s="19">
        <v>9.0476190476190474E-2</v>
      </c>
      <c r="L15" s="19">
        <v>2.5000000000000001E-2</v>
      </c>
      <c r="M15" s="19">
        <v>9.8809523809523805E-2</v>
      </c>
    </row>
    <row r="16" spans="1:13" ht="15.95" customHeight="1">
      <c r="B16" s="96"/>
      <c r="C16" s="88" t="s">
        <v>104</v>
      </c>
      <c r="D16" s="20">
        <v>1980</v>
      </c>
      <c r="E16" s="21">
        <v>788</v>
      </c>
      <c r="F16" s="22">
        <v>1083</v>
      </c>
      <c r="G16" s="22">
        <v>335</v>
      </c>
      <c r="H16" s="22">
        <v>419</v>
      </c>
      <c r="I16" s="22">
        <v>238</v>
      </c>
      <c r="J16" s="22">
        <v>131</v>
      </c>
      <c r="K16" s="22">
        <v>205</v>
      </c>
      <c r="L16" s="22">
        <v>24</v>
      </c>
      <c r="M16" s="22">
        <v>170</v>
      </c>
    </row>
    <row r="17" spans="1:13" ht="15.95" customHeight="1">
      <c r="B17" s="96"/>
      <c r="C17" s="89"/>
      <c r="D17" s="23">
        <v>1</v>
      </c>
      <c r="E17" s="18">
        <v>0.39797979797979799</v>
      </c>
      <c r="F17" s="19">
        <v>0.54696969696969699</v>
      </c>
      <c r="G17" s="19">
        <v>0.1691919191919192</v>
      </c>
      <c r="H17" s="19">
        <v>0.21161616161616162</v>
      </c>
      <c r="I17" s="19">
        <v>0.1202020202020202</v>
      </c>
      <c r="J17" s="19">
        <v>6.6161616161616157E-2</v>
      </c>
      <c r="K17" s="19">
        <v>0.10353535353535354</v>
      </c>
      <c r="L17" s="19">
        <v>1.2121212121212121E-2</v>
      </c>
      <c r="M17" s="19">
        <v>8.5858585858585856E-2</v>
      </c>
    </row>
    <row r="18" spans="1:13" ht="15.95" customHeight="1">
      <c r="B18" s="96"/>
      <c r="C18" s="88" t="s">
        <v>105</v>
      </c>
      <c r="D18" s="20">
        <v>1500</v>
      </c>
      <c r="E18" s="21">
        <v>597</v>
      </c>
      <c r="F18" s="22">
        <v>840</v>
      </c>
      <c r="G18" s="22">
        <v>216</v>
      </c>
      <c r="H18" s="22">
        <v>297</v>
      </c>
      <c r="I18" s="22">
        <v>171</v>
      </c>
      <c r="J18" s="22">
        <v>104</v>
      </c>
      <c r="K18" s="22">
        <v>173</v>
      </c>
      <c r="L18" s="22">
        <v>25</v>
      </c>
      <c r="M18" s="22">
        <v>118</v>
      </c>
    </row>
    <row r="19" spans="1:13" ht="15.95" customHeight="1">
      <c r="B19" s="96"/>
      <c r="C19" s="89"/>
      <c r="D19" s="23">
        <v>1</v>
      </c>
      <c r="E19" s="18">
        <v>0.39800000000000002</v>
      </c>
      <c r="F19" s="19">
        <v>0.56000000000000005</v>
      </c>
      <c r="G19" s="19">
        <v>0.14399999999999999</v>
      </c>
      <c r="H19" s="19">
        <v>0.19800000000000001</v>
      </c>
      <c r="I19" s="19">
        <v>0.114</v>
      </c>
      <c r="J19" s="19">
        <v>6.933333333333333E-2</v>
      </c>
      <c r="K19" s="19">
        <v>0.11533333333333333</v>
      </c>
      <c r="L19" s="19">
        <v>1.6666666666666666E-2</v>
      </c>
      <c r="M19" s="19">
        <v>7.8666666666666663E-2</v>
      </c>
    </row>
    <row r="20" spans="1:13" ht="15.95" customHeight="1">
      <c r="B20" s="96"/>
      <c r="C20" s="88" t="s">
        <v>106</v>
      </c>
      <c r="D20" s="20">
        <v>10436</v>
      </c>
      <c r="E20" s="21">
        <v>3280</v>
      </c>
      <c r="F20" s="22">
        <v>4724</v>
      </c>
      <c r="G20" s="22">
        <v>861</v>
      </c>
      <c r="H20" s="22">
        <v>1958</v>
      </c>
      <c r="I20" s="22">
        <v>926</v>
      </c>
      <c r="J20" s="22">
        <v>549</v>
      </c>
      <c r="K20" s="22">
        <v>1009</v>
      </c>
      <c r="L20" s="22">
        <v>754</v>
      </c>
      <c r="M20" s="22">
        <v>1572</v>
      </c>
    </row>
    <row r="21" spans="1:13" ht="15.95" customHeight="1">
      <c r="B21" s="96"/>
      <c r="C21" s="98"/>
      <c r="D21" s="17">
        <v>1</v>
      </c>
      <c r="E21" s="32">
        <v>0.31429666538903794</v>
      </c>
      <c r="F21" s="33">
        <v>0.45266385588348024</v>
      </c>
      <c r="G21" s="33">
        <v>8.2502874664622458E-2</v>
      </c>
      <c r="H21" s="33">
        <v>0.18761977769260252</v>
      </c>
      <c r="I21" s="33">
        <v>8.8731314679954001E-2</v>
      </c>
      <c r="J21" s="33">
        <v>5.2606362591031047E-2</v>
      </c>
      <c r="K21" s="33">
        <v>9.668455346876198E-2</v>
      </c>
      <c r="L21" s="33">
        <v>7.2249904177845922E-2</v>
      </c>
      <c r="M21" s="33">
        <v>0.15063242621694137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852" priority="90" rank="1"/>
  </conditionalFormatting>
  <conditionalFormatting sqref="E11:M11">
    <cfRule type="top10" dxfId="6851" priority="89" rank="1"/>
  </conditionalFormatting>
  <conditionalFormatting sqref="E13:M13">
    <cfRule type="top10" dxfId="6850" priority="88" rank="1"/>
  </conditionalFormatting>
  <conditionalFormatting sqref="E15:M15">
    <cfRule type="top10" dxfId="6849" priority="87" rank="1"/>
  </conditionalFormatting>
  <conditionalFormatting sqref="E17:M17">
    <cfRule type="top10" dxfId="6848" priority="86" rank="1"/>
  </conditionalFormatting>
  <conditionalFormatting sqref="E19:M19">
    <cfRule type="top10" dxfId="6847" priority="85" rank="1"/>
  </conditionalFormatting>
  <conditionalFormatting sqref="E21:M21">
    <cfRule type="top10" dxfId="6846" priority="84" rank="1"/>
  </conditionalFormatting>
  <conditionalFormatting sqref="E23:M23">
    <cfRule type="top10" dxfId="6845" priority="82" rank="1"/>
  </conditionalFormatting>
  <conditionalFormatting sqref="E25:M25">
    <cfRule type="top10" dxfId="6844" priority="81" rank="1"/>
  </conditionalFormatting>
  <conditionalFormatting sqref="E27:M27">
    <cfRule type="top10" dxfId="6843" priority="80" rank="1"/>
  </conditionalFormatting>
  <conditionalFormatting sqref="E29:M29">
    <cfRule type="top10" dxfId="6842" priority="79" rank="1"/>
  </conditionalFormatting>
  <conditionalFormatting sqref="E31:M31">
    <cfRule type="top10" dxfId="6841" priority="78" rank="1"/>
  </conditionalFormatting>
  <conditionalFormatting sqref="E33:M33">
    <cfRule type="top10" dxfId="6840" priority="77" rank="1"/>
  </conditionalFormatting>
  <conditionalFormatting sqref="E35:M35">
    <cfRule type="top10" dxfId="6839" priority="76" rank="1"/>
  </conditionalFormatting>
  <conditionalFormatting sqref="E37:M37">
    <cfRule type="top10" dxfId="6838" priority="75" rank="1"/>
  </conditionalFormatting>
  <conditionalFormatting sqref="E39:M39">
    <cfRule type="top10" dxfId="6837" priority="74" rank="1"/>
  </conditionalFormatting>
  <conditionalFormatting sqref="E41:M41">
    <cfRule type="top10" dxfId="6836" priority="73" rank="1"/>
  </conditionalFormatting>
  <conditionalFormatting sqref="E43:M43">
    <cfRule type="top10" dxfId="6835" priority="72" rank="1"/>
  </conditionalFormatting>
  <conditionalFormatting sqref="E45:M45">
    <cfRule type="top10" dxfId="6834" priority="71" rank="1"/>
  </conditionalFormatting>
  <conditionalFormatting sqref="E47:M47">
    <cfRule type="top10" dxfId="6833" priority="70" rank="1"/>
  </conditionalFormatting>
  <conditionalFormatting sqref="E49:M49">
    <cfRule type="top10" dxfId="6832" priority="69" rank="1"/>
  </conditionalFormatting>
  <conditionalFormatting sqref="E51:M51">
    <cfRule type="top10" dxfId="6831" priority="68" rank="1"/>
  </conditionalFormatting>
  <conditionalFormatting sqref="E53:M53">
    <cfRule type="top10" dxfId="6830" priority="67" rank="1"/>
  </conditionalFormatting>
  <conditionalFormatting sqref="E55:M55">
    <cfRule type="top10" dxfId="6829" priority="66" rank="1"/>
  </conditionalFormatting>
  <conditionalFormatting sqref="E57:M57">
    <cfRule type="top10" dxfId="6828" priority="65" rank="1"/>
  </conditionalFormatting>
  <conditionalFormatting sqref="E59:M59">
    <cfRule type="top10" dxfId="6827" priority="64" rank="1"/>
  </conditionalFormatting>
  <conditionalFormatting sqref="E61:M61">
    <cfRule type="top10" dxfId="6826" priority="63" rank="1"/>
  </conditionalFormatting>
  <conditionalFormatting sqref="E63:M63">
    <cfRule type="top10" dxfId="6825" priority="62" rank="1"/>
  </conditionalFormatting>
  <conditionalFormatting sqref="E65:M65">
    <cfRule type="top10" dxfId="6824" priority="61" rank="1"/>
  </conditionalFormatting>
  <conditionalFormatting sqref="E67:M67">
    <cfRule type="top10" dxfId="6823" priority="60" rank="1"/>
  </conditionalFormatting>
  <conditionalFormatting sqref="E69:M69">
    <cfRule type="top10" dxfId="6822" priority="59" rank="1"/>
  </conditionalFormatting>
  <conditionalFormatting sqref="E71:M71">
    <cfRule type="top10" dxfId="6821" priority="58" rank="1"/>
  </conditionalFormatting>
  <conditionalFormatting sqref="E73:M73">
    <cfRule type="top10" dxfId="6820" priority="57" rank="1"/>
  </conditionalFormatting>
  <conditionalFormatting sqref="E75:M75">
    <cfRule type="top10" dxfId="6819" priority="56" rank="1"/>
  </conditionalFormatting>
  <conditionalFormatting sqref="E77:M77">
    <cfRule type="top10" dxfId="6818" priority="55" rank="1"/>
  </conditionalFormatting>
  <conditionalFormatting sqref="E79:M79">
    <cfRule type="top10" dxfId="6817" priority="54" rank="1"/>
  </conditionalFormatting>
  <conditionalFormatting sqref="E81:M81">
    <cfRule type="top10" dxfId="6816" priority="53" rank="1"/>
  </conditionalFormatting>
  <conditionalFormatting sqref="E83:M83">
    <cfRule type="top10" dxfId="6815" priority="52" rank="1"/>
  </conditionalFormatting>
  <conditionalFormatting sqref="E85:M85">
    <cfRule type="top10" dxfId="6814" priority="51" rank="1"/>
  </conditionalFormatting>
  <conditionalFormatting sqref="E87:M87">
    <cfRule type="top10" dxfId="6813" priority="50" rank="1"/>
  </conditionalFormatting>
  <conditionalFormatting sqref="E89:M89">
    <cfRule type="top10" dxfId="6812" priority="49" rank="1"/>
  </conditionalFormatting>
  <conditionalFormatting sqref="E91:M91">
    <cfRule type="top10" dxfId="6811" priority="48" rank="1"/>
  </conditionalFormatting>
  <conditionalFormatting sqref="E93:M93">
    <cfRule type="top10" dxfId="6810" priority="47" rank="1"/>
  </conditionalFormatting>
  <conditionalFormatting sqref="E95:M95">
    <cfRule type="top10" dxfId="6809" priority="46" rank="1"/>
  </conditionalFormatting>
  <conditionalFormatting sqref="E97:M97">
    <cfRule type="top10" dxfId="6808" priority="45" rank="1"/>
  </conditionalFormatting>
  <conditionalFormatting sqref="E99:M99">
    <cfRule type="top10" dxfId="6807" priority="44" rank="1"/>
  </conditionalFormatting>
  <conditionalFormatting sqref="E101:M101">
    <cfRule type="top10" dxfId="6806" priority="43" rank="1"/>
  </conditionalFormatting>
  <conditionalFormatting sqref="E103:M103">
    <cfRule type="top10" dxfId="6805" priority="42" rank="1"/>
  </conditionalFormatting>
  <conditionalFormatting sqref="E105:M105">
    <cfRule type="top10" dxfId="6804" priority="41" rank="1"/>
  </conditionalFormatting>
  <conditionalFormatting sqref="E107:M107">
    <cfRule type="top10" dxfId="6803" priority="40" rank="1"/>
  </conditionalFormatting>
  <conditionalFormatting sqref="E109:M109">
    <cfRule type="top10" dxfId="6802" priority="39" rank="1"/>
  </conditionalFormatting>
  <conditionalFormatting sqref="E111:M111">
    <cfRule type="top10" dxfId="6801" priority="38" rank="1"/>
  </conditionalFormatting>
  <conditionalFormatting sqref="E113:M113">
    <cfRule type="top10" dxfId="6800" priority="37" rank="1"/>
  </conditionalFormatting>
  <conditionalFormatting sqref="E115:M115">
    <cfRule type="top10" dxfId="6799" priority="36" rank="1"/>
  </conditionalFormatting>
  <conditionalFormatting sqref="E117:M117">
    <cfRule type="top10" dxfId="6798" priority="35" rank="1"/>
  </conditionalFormatting>
  <conditionalFormatting sqref="E119:M119">
    <cfRule type="top10" dxfId="6797" priority="34" rank="1"/>
  </conditionalFormatting>
  <conditionalFormatting sqref="E121:M121">
    <cfRule type="top10" dxfId="6796" priority="33" rank="1"/>
  </conditionalFormatting>
  <conditionalFormatting sqref="E123:M123">
    <cfRule type="top10" dxfId="6795" priority="32" rank="1"/>
  </conditionalFormatting>
  <conditionalFormatting sqref="E125:M125">
    <cfRule type="top10" dxfId="6794" priority="31" rank="1"/>
  </conditionalFormatting>
  <conditionalFormatting sqref="E127:M127">
    <cfRule type="top10" dxfId="6793" priority="30" rank="1"/>
  </conditionalFormatting>
  <conditionalFormatting sqref="E129:M129">
    <cfRule type="top10" dxfId="6792" priority="29" rank="1"/>
  </conditionalFormatting>
  <conditionalFormatting sqref="E131:M131">
    <cfRule type="top10" dxfId="6791" priority="28" rank="1"/>
  </conditionalFormatting>
  <conditionalFormatting sqref="E133:M133">
    <cfRule type="top10" dxfId="6790" priority="27" rank="1"/>
  </conditionalFormatting>
  <conditionalFormatting sqref="E135:M135">
    <cfRule type="top10" dxfId="6789" priority="26" rank="1"/>
  </conditionalFormatting>
  <conditionalFormatting sqref="E137:M137">
    <cfRule type="top10" dxfId="6788" priority="25" rank="1"/>
  </conditionalFormatting>
  <conditionalFormatting sqref="E139:M139">
    <cfRule type="top10" dxfId="6787" priority="24" rank="1"/>
  </conditionalFormatting>
  <conditionalFormatting sqref="E141:M141">
    <cfRule type="top10" dxfId="6786" priority="23" rank="1"/>
  </conditionalFormatting>
  <conditionalFormatting sqref="E143:M143">
    <cfRule type="top10" dxfId="6785" priority="22" rank="1"/>
  </conditionalFormatting>
  <conditionalFormatting sqref="E145:M145">
    <cfRule type="top10" dxfId="6784" priority="21" rank="1"/>
  </conditionalFormatting>
  <conditionalFormatting sqref="E147:M147">
    <cfRule type="top10" dxfId="6783" priority="20" rank="1"/>
  </conditionalFormatting>
  <conditionalFormatting sqref="E149:M149">
    <cfRule type="top10" dxfId="6782" priority="19" rank="1"/>
  </conditionalFormatting>
  <conditionalFormatting sqref="E151:M151">
    <cfRule type="top10" dxfId="6781" priority="18" rank="1"/>
  </conditionalFormatting>
  <conditionalFormatting sqref="E153:M153">
    <cfRule type="top10" dxfId="6780" priority="17" rank="1"/>
  </conditionalFormatting>
  <conditionalFormatting sqref="E155:M155">
    <cfRule type="top10" dxfId="6779" priority="16" rank="1"/>
  </conditionalFormatting>
  <conditionalFormatting sqref="E157:M157">
    <cfRule type="top10" dxfId="6778" priority="15" rank="1"/>
  </conditionalFormatting>
  <conditionalFormatting sqref="E159:M159">
    <cfRule type="top10" dxfId="6777" priority="14" rank="1"/>
  </conditionalFormatting>
  <conditionalFormatting sqref="E161:M161">
    <cfRule type="top10" dxfId="6776" priority="13" rank="1"/>
  </conditionalFormatting>
  <conditionalFormatting sqref="E163:M163">
    <cfRule type="top10" dxfId="6775" priority="12" rank="1"/>
  </conditionalFormatting>
  <conditionalFormatting sqref="E165:M165">
    <cfRule type="top10" dxfId="6774" priority="11" rank="1"/>
  </conditionalFormatting>
  <conditionalFormatting sqref="E167:M167">
    <cfRule type="top10" dxfId="6773" priority="10" rank="1"/>
  </conditionalFormatting>
  <conditionalFormatting sqref="E169:M169">
    <cfRule type="top10" dxfId="6772" priority="9" rank="1"/>
  </conditionalFormatting>
  <conditionalFormatting sqref="E171:M171">
    <cfRule type="top10" dxfId="6771" priority="8" rank="1"/>
  </conditionalFormatting>
  <conditionalFormatting sqref="E173:M173">
    <cfRule type="top10" dxfId="6770" priority="7" rank="1"/>
  </conditionalFormatting>
  <conditionalFormatting sqref="E175:M175">
    <cfRule type="top10" dxfId="6769" priority="6" rank="1"/>
  </conditionalFormatting>
  <conditionalFormatting sqref="E177:M177">
    <cfRule type="top10" dxfId="6768" priority="5" rank="1"/>
  </conditionalFormatting>
  <conditionalFormatting sqref="E179:M179">
    <cfRule type="top10" dxfId="6767" priority="4" rank="1"/>
  </conditionalFormatting>
  <conditionalFormatting sqref="E181:M181">
    <cfRule type="top10" dxfId="6766" priority="3" rank="1"/>
  </conditionalFormatting>
  <conditionalFormatting sqref="E183:M183">
    <cfRule type="top10" dxfId="6765" priority="2" rank="1"/>
  </conditionalFormatting>
  <conditionalFormatting sqref="E185:M185">
    <cfRule type="top10" dxfId="676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K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1" width="8.625" style="3"/>
    <col min="12" max="16384" width="8.625" style="39"/>
  </cols>
  <sheetData>
    <row r="1" spans="1:11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15" customHeight="1">
      <c r="B2" s="3" t="s">
        <v>249</v>
      </c>
    </row>
    <row r="3" spans="1:11" ht="15" customHeight="1">
      <c r="B3" s="3" t="s">
        <v>48</v>
      </c>
    </row>
    <row r="4" spans="1:11" ht="15" customHeight="1">
      <c r="B4" s="3" t="s">
        <v>49</v>
      </c>
    </row>
    <row r="5" spans="1:11" ht="15" customHeight="1">
      <c r="B5" s="3"/>
    </row>
    <row r="6" spans="1:11" ht="2.1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1" ht="117.95" customHeight="1" thickBot="1">
      <c r="A7" s="9"/>
      <c r="B7" s="10"/>
      <c r="C7" s="11" t="s">
        <v>240</v>
      </c>
      <c r="D7" s="12" t="s">
        <v>241</v>
      </c>
      <c r="E7" s="13" t="s">
        <v>102</v>
      </c>
      <c r="F7" s="13" t="s">
        <v>103</v>
      </c>
      <c r="G7" s="13" t="s">
        <v>92</v>
      </c>
      <c r="H7" s="13" t="s">
        <v>104</v>
      </c>
      <c r="I7" s="13" t="s">
        <v>105</v>
      </c>
      <c r="J7" s="13" t="s">
        <v>106</v>
      </c>
      <c r="K7" s="13" t="s">
        <v>83</v>
      </c>
    </row>
    <row r="8" spans="1:11" ht="15.95" customHeight="1" thickTop="1">
      <c r="B8" s="90" t="s">
        <v>242</v>
      </c>
      <c r="C8" s="91"/>
      <c r="D8" s="14">
        <v>24657</v>
      </c>
      <c r="E8" s="15">
        <v>2651</v>
      </c>
      <c r="F8" s="16">
        <v>1160</v>
      </c>
      <c r="G8" s="16">
        <v>324</v>
      </c>
      <c r="H8" s="16">
        <v>588</v>
      </c>
      <c r="I8" s="16">
        <v>1097</v>
      </c>
      <c r="J8" s="16">
        <v>10209</v>
      </c>
      <c r="K8" s="16">
        <v>8628</v>
      </c>
    </row>
    <row r="9" spans="1:11" ht="15.95" customHeight="1">
      <c r="B9" s="92"/>
      <c r="C9" s="93"/>
      <c r="D9" s="17">
        <v>1</v>
      </c>
      <c r="E9" s="32">
        <v>0.10751510727176866</v>
      </c>
      <c r="F9" s="33">
        <v>4.7045463762825972E-2</v>
      </c>
      <c r="G9" s="33">
        <v>1.3140284706168634E-2</v>
      </c>
      <c r="H9" s="33">
        <v>2.3847183355639373E-2</v>
      </c>
      <c r="I9" s="33">
        <v>4.4490408403293186E-2</v>
      </c>
      <c r="J9" s="33">
        <v>0.41404063754714687</v>
      </c>
      <c r="K9" s="33">
        <v>0.3499209149531573</v>
      </c>
    </row>
    <row r="10" spans="1:11" ht="15.95" customHeight="1">
      <c r="B10" s="95" t="s">
        <v>463</v>
      </c>
      <c r="C10" s="94" t="s">
        <v>171</v>
      </c>
      <c r="D10" s="34">
        <v>3074</v>
      </c>
      <c r="E10" s="35">
        <v>314</v>
      </c>
      <c r="F10" s="36">
        <v>153</v>
      </c>
      <c r="G10" s="36">
        <v>50</v>
      </c>
      <c r="H10" s="36">
        <v>94</v>
      </c>
      <c r="I10" s="36">
        <v>166</v>
      </c>
      <c r="J10" s="36">
        <v>1135</v>
      </c>
      <c r="K10" s="36">
        <v>1162</v>
      </c>
    </row>
    <row r="11" spans="1:11" ht="15.95" customHeight="1">
      <c r="B11" s="96"/>
      <c r="C11" s="89"/>
      <c r="D11" s="17">
        <v>1</v>
      </c>
      <c r="E11" s="18">
        <v>0.10214703968770332</v>
      </c>
      <c r="F11" s="19">
        <v>4.9772283669486009E-2</v>
      </c>
      <c r="G11" s="19">
        <v>1.6265452179570591E-2</v>
      </c>
      <c r="H11" s="19">
        <v>3.0579050097592712E-2</v>
      </c>
      <c r="I11" s="19">
        <v>5.4001301236174366E-2</v>
      </c>
      <c r="J11" s="19">
        <v>0.36922576447625244</v>
      </c>
      <c r="K11" s="19">
        <v>0.37800910865322057</v>
      </c>
    </row>
    <row r="12" spans="1:11" ht="15.95" customHeight="1">
      <c r="B12" s="96"/>
      <c r="C12" s="88" t="s">
        <v>172</v>
      </c>
      <c r="D12" s="20">
        <v>8966</v>
      </c>
      <c r="E12" s="21">
        <v>1064</v>
      </c>
      <c r="F12" s="22">
        <v>499</v>
      </c>
      <c r="G12" s="22">
        <v>127</v>
      </c>
      <c r="H12" s="22">
        <v>249</v>
      </c>
      <c r="I12" s="22">
        <v>480</v>
      </c>
      <c r="J12" s="22">
        <v>3601</v>
      </c>
      <c r="K12" s="22">
        <v>2946</v>
      </c>
    </row>
    <row r="13" spans="1:11" ht="15.95" customHeight="1">
      <c r="B13" s="96"/>
      <c r="C13" s="89"/>
      <c r="D13" s="23">
        <v>1</v>
      </c>
      <c r="E13" s="18">
        <v>0.11867053312513942</v>
      </c>
      <c r="F13" s="19">
        <v>5.5654695516395271E-2</v>
      </c>
      <c r="G13" s="19">
        <v>1.4164621904974348E-2</v>
      </c>
      <c r="H13" s="19">
        <v>2.7771581530225294E-2</v>
      </c>
      <c r="I13" s="19">
        <v>5.3535578853446356E-2</v>
      </c>
      <c r="J13" s="19">
        <v>0.40162837385679234</v>
      </c>
      <c r="K13" s="19">
        <v>0.328574615213027</v>
      </c>
    </row>
    <row r="14" spans="1:11" ht="15.95" customHeight="1">
      <c r="B14" s="96"/>
      <c r="C14" s="88" t="s">
        <v>173</v>
      </c>
      <c r="D14" s="20">
        <v>3491</v>
      </c>
      <c r="E14" s="21">
        <v>432</v>
      </c>
      <c r="F14" s="22">
        <v>178</v>
      </c>
      <c r="G14" s="22">
        <v>56</v>
      </c>
      <c r="H14" s="22">
        <v>103</v>
      </c>
      <c r="I14" s="22">
        <v>172</v>
      </c>
      <c r="J14" s="22">
        <v>1464</v>
      </c>
      <c r="K14" s="22">
        <v>1086</v>
      </c>
    </row>
    <row r="15" spans="1:11" ht="15.95" customHeight="1">
      <c r="B15" s="96"/>
      <c r="C15" s="89"/>
      <c r="D15" s="23">
        <v>1</v>
      </c>
      <c r="E15" s="18">
        <v>0.12374677742767115</v>
      </c>
      <c r="F15" s="19">
        <v>5.098825551417932E-2</v>
      </c>
      <c r="G15" s="19">
        <v>1.6041248925809225E-2</v>
      </c>
      <c r="H15" s="19">
        <v>2.9504439988541964E-2</v>
      </c>
      <c r="I15" s="19">
        <v>4.9269550272128329E-2</v>
      </c>
      <c r="J15" s="19">
        <v>0.41936407906044115</v>
      </c>
      <c r="K15" s="19">
        <v>0.31108564881122885</v>
      </c>
    </row>
    <row r="16" spans="1:11" ht="15.95" customHeight="1">
      <c r="B16" s="96"/>
      <c r="C16" s="88" t="s">
        <v>174</v>
      </c>
      <c r="D16" s="20">
        <v>1663</v>
      </c>
      <c r="E16" s="21">
        <v>172</v>
      </c>
      <c r="F16" s="22">
        <v>53</v>
      </c>
      <c r="G16" s="22">
        <v>14</v>
      </c>
      <c r="H16" s="22">
        <v>31</v>
      </c>
      <c r="I16" s="22">
        <v>73</v>
      </c>
      <c r="J16" s="22">
        <v>777</v>
      </c>
      <c r="K16" s="22">
        <v>543</v>
      </c>
    </row>
    <row r="17" spans="1:11" ht="15.95" customHeight="1">
      <c r="B17" s="96"/>
      <c r="C17" s="89"/>
      <c r="D17" s="23">
        <v>1</v>
      </c>
      <c r="E17" s="18">
        <v>0.10342754058929646</v>
      </c>
      <c r="F17" s="19">
        <v>3.1870114251352978E-2</v>
      </c>
      <c r="G17" s="19">
        <v>8.4185207456404093E-3</v>
      </c>
      <c r="H17" s="19">
        <v>1.8641010222489478E-2</v>
      </c>
      <c r="I17" s="19">
        <v>4.3896572459410706E-2</v>
      </c>
      <c r="J17" s="19">
        <v>0.46722790138304271</v>
      </c>
      <c r="K17" s="19">
        <v>0.32651834034876731</v>
      </c>
    </row>
    <row r="18" spans="1:11" ht="15.95" customHeight="1">
      <c r="B18" s="96"/>
      <c r="C18" s="88" t="s">
        <v>160</v>
      </c>
      <c r="D18" s="20">
        <v>5758</v>
      </c>
      <c r="E18" s="21">
        <v>587</v>
      </c>
      <c r="F18" s="22">
        <v>245</v>
      </c>
      <c r="G18" s="22">
        <v>61</v>
      </c>
      <c r="H18" s="22">
        <v>92</v>
      </c>
      <c r="I18" s="22">
        <v>169</v>
      </c>
      <c r="J18" s="22">
        <v>2792</v>
      </c>
      <c r="K18" s="22">
        <v>1812</v>
      </c>
    </row>
    <row r="19" spans="1:11" ht="15.95" customHeight="1">
      <c r="B19" s="96"/>
      <c r="C19" s="98"/>
      <c r="D19" s="17">
        <v>1</v>
      </c>
      <c r="E19" s="32">
        <v>0.10194511983327545</v>
      </c>
      <c r="F19" s="33">
        <v>4.2549496352900312E-2</v>
      </c>
      <c r="G19" s="33">
        <v>1.0593956234803751E-2</v>
      </c>
      <c r="H19" s="33">
        <v>1.5977770059048279E-2</v>
      </c>
      <c r="I19" s="33">
        <v>2.9350468912816952E-2</v>
      </c>
      <c r="J19" s="33">
        <v>0.48489058700937826</v>
      </c>
      <c r="K19" s="33">
        <v>0.31469260159777701</v>
      </c>
    </row>
    <row r="20" spans="1:11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</row>
    <row r="21" spans="1:11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</row>
    <row r="22" spans="1:11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</row>
    <row r="23" spans="1:11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</row>
    <row r="24" spans="1:11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</row>
    <row r="25" spans="1:11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</row>
    <row r="26" spans="1:11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</row>
    <row r="27" spans="1:11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</row>
    <row r="28" spans="1:11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</row>
    <row r="29" spans="1:11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</row>
    <row r="30" spans="1:11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</row>
    <row r="31" spans="1:11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</row>
    <row r="32" spans="1:11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</row>
    <row r="33" spans="1:11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</row>
    <row r="34" spans="1:11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</row>
    <row r="35" spans="1:11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</row>
    <row r="36" spans="1:11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</row>
    <row r="37" spans="1:11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</row>
    <row r="38" spans="1:11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</row>
    <row r="39" spans="1:11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</row>
    <row r="40" spans="1:11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</row>
    <row r="41" spans="1:11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</row>
    <row r="42" spans="1:11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</row>
    <row r="43" spans="1:11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</row>
    <row r="44" spans="1:11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</row>
    <row r="45" spans="1:11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</row>
    <row r="46" spans="1:11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</row>
    <row r="47" spans="1:11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</row>
    <row r="48" spans="1:11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</row>
    <row r="49" spans="1:11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</row>
    <row r="50" spans="1:11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</row>
    <row r="51" spans="1:11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</row>
    <row r="52" spans="1:11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</row>
    <row r="53" spans="1:11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</row>
    <row r="54" spans="1:11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</row>
    <row r="55" spans="1:11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</row>
    <row r="56" spans="1:11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</row>
    <row r="57" spans="1:11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</row>
    <row r="58" spans="1:11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</row>
    <row r="59" spans="1:11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</row>
    <row r="60" spans="1:11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</row>
    <row r="61" spans="1:11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</row>
    <row r="62" spans="1:11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</row>
    <row r="63" spans="1:11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</row>
    <row r="64" spans="1:11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</row>
    <row r="65" spans="1:11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</row>
    <row r="66" spans="1:11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</row>
    <row r="67" spans="1:11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</row>
    <row r="68" spans="1:11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</row>
    <row r="69" spans="1:11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</row>
    <row r="70" spans="1:11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</row>
    <row r="71" spans="1:11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</row>
    <row r="72" spans="1:11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</row>
    <row r="73" spans="1:11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</row>
    <row r="74" spans="1:11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</row>
    <row r="75" spans="1:11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</row>
    <row r="76" spans="1:11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</row>
    <row r="77" spans="1:11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</row>
    <row r="78" spans="1:11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</row>
    <row r="79" spans="1:11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</row>
    <row r="80" spans="1:11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</row>
    <row r="81" spans="1:11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</row>
    <row r="82" spans="1:11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</row>
    <row r="83" spans="1:11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</row>
    <row r="84" spans="1:11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</row>
    <row r="85" spans="1:11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</row>
    <row r="86" spans="1:11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</row>
    <row r="87" spans="1:11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</row>
    <row r="88" spans="1:11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</row>
    <row r="89" spans="1:11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</row>
    <row r="90" spans="1:11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</row>
    <row r="91" spans="1:11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</row>
    <row r="92" spans="1:11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</row>
    <row r="93" spans="1:11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</row>
    <row r="94" spans="1:11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</row>
    <row r="95" spans="1:11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</row>
    <row r="96" spans="1:11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</row>
    <row r="97" spans="1:11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</row>
    <row r="98" spans="1:11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</row>
    <row r="99" spans="1:11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</row>
    <row r="100" spans="1:11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</row>
    <row r="101" spans="1:11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</row>
    <row r="102" spans="1:11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</row>
    <row r="103" spans="1:11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</row>
    <row r="104" spans="1:11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</row>
    <row r="105" spans="1:11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</row>
    <row r="106" spans="1:11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</row>
    <row r="107" spans="1:11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</row>
    <row r="108" spans="1:11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</row>
    <row r="109" spans="1:11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</row>
    <row r="110" spans="1:11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</row>
    <row r="111" spans="1:11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</row>
    <row r="112" spans="1:11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</row>
    <row r="113" spans="1:11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</row>
    <row r="114" spans="1:11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</row>
    <row r="115" spans="1:11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</row>
    <row r="116" spans="1:11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</row>
    <row r="117" spans="1:11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</row>
    <row r="118" spans="1:11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</row>
    <row r="119" spans="1:11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</row>
    <row r="120" spans="1:11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</row>
    <row r="121" spans="1:11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</row>
    <row r="122" spans="1:11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</row>
    <row r="123" spans="1:11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</row>
    <row r="124" spans="1:11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</row>
    <row r="125" spans="1:11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</row>
    <row r="126" spans="1:11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</row>
    <row r="127" spans="1:11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</row>
    <row r="128" spans="1:11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</row>
    <row r="129" spans="1:11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</row>
    <row r="130" spans="1:11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</row>
    <row r="131" spans="1:11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</row>
    <row r="132" spans="1:11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</row>
    <row r="133" spans="1:11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</row>
    <row r="134" spans="1:11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</row>
    <row r="135" spans="1:11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</row>
    <row r="136" spans="1:11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</row>
    <row r="137" spans="1:11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</row>
    <row r="138" spans="1:11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</row>
    <row r="139" spans="1:11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</row>
    <row r="140" spans="1:11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</row>
    <row r="141" spans="1:11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</row>
    <row r="142" spans="1:11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</row>
    <row r="143" spans="1:11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</row>
    <row r="144" spans="1:11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</row>
    <row r="145" spans="1:11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</row>
    <row r="146" spans="1:11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</row>
    <row r="147" spans="1:11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</row>
    <row r="148" spans="1:11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</row>
    <row r="149" spans="1:11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</row>
    <row r="150" spans="1:11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</row>
    <row r="151" spans="1:11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</row>
    <row r="152" spans="1:11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</row>
    <row r="153" spans="1:11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</row>
    <row r="154" spans="1:11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</row>
    <row r="155" spans="1:11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</row>
    <row r="156" spans="1:11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</row>
    <row r="157" spans="1:11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</row>
    <row r="158" spans="1:11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</row>
    <row r="159" spans="1:11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</row>
    <row r="160" spans="1:11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</row>
    <row r="161" spans="1:11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</row>
    <row r="162" spans="1:11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</row>
    <row r="163" spans="1:11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</row>
    <row r="164" spans="1:11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</row>
    <row r="165" spans="1:11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</row>
    <row r="166" spans="1:11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</row>
    <row r="167" spans="1:11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</row>
    <row r="168" spans="1:11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</row>
    <row r="169" spans="1:11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</row>
    <row r="170" spans="1:11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</row>
    <row r="171" spans="1:11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</row>
    <row r="172" spans="1:11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</row>
    <row r="173" spans="1:11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</row>
    <row r="174" spans="1:11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</row>
    <row r="175" spans="1:11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</row>
    <row r="176" spans="1:11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</row>
    <row r="177" spans="1:11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</row>
    <row r="178" spans="1:11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</row>
    <row r="179" spans="1:11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</row>
    <row r="180" spans="1:11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</row>
    <row r="181" spans="1:11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</row>
    <row r="182" spans="1:11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</row>
    <row r="183" spans="1:11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</row>
    <row r="184" spans="1:11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</row>
    <row r="185" spans="1:11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</row>
    <row r="186" spans="1:11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ht="15" hidden="1" customHeight="1"/>
    <row r="202" spans="1:11" ht="15" hidden="1" customHeight="1"/>
    <row r="203" spans="1:11" ht="15" hidden="1" customHeight="1"/>
    <row r="204" spans="1:11" ht="15" hidden="1" customHeight="1"/>
    <row r="205" spans="1:11" ht="15" hidden="1" customHeight="1"/>
    <row r="206" spans="1:11" ht="15" hidden="1" customHeight="1"/>
    <row r="207" spans="1:11" ht="15" hidden="1" customHeight="1"/>
    <row r="208" spans="1:11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K9">
    <cfRule type="top10" dxfId="3648" priority="90" rank="1"/>
  </conditionalFormatting>
  <conditionalFormatting sqref="E11:K11">
    <cfRule type="top10" dxfId="3647" priority="89" rank="1"/>
  </conditionalFormatting>
  <conditionalFormatting sqref="E13:K13">
    <cfRule type="top10" dxfId="3646" priority="88" rank="1"/>
  </conditionalFormatting>
  <conditionalFormatting sqref="E15:K15">
    <cfRule type="top10" dxfId="3645" priority="87" rank="1"/>
  </conditionalFormatting>
  <conditionalFormatting sqref="E17:K17">
    <cfRule type="top10" dxfId="3644" priority="86" rank="1"/>
  </conditionalFormatting>
  <conditionalFormatting sqref="E19:K19">
    <cfRule type="top10" dxfId="3643" priority="85" rank="1"/>
  </conditionalFormatting>
  <conditionalFormatting sqref="E21:K21">
    <cfRule type="top10" dxfId="3642" priority="83" rank="1"/>
  </conditionalFormatting>
  <conditionalFormatting sqref="E23:K23">
    <cfRule type="top10" dxfId="3641" priority="82" rank="1"/>
  </conditionalFormatting>
  <conditionalFormatting sqref="E25:K25">
    <cfRule type="top10" dxfId="3640" priority="81" rank="1"/>
  </conditionalFormatting>
  <conditionalFormatting sqref="E27:K27">
    <cfRule type="top10" dxfId="3639" priority="80" rank="1"/>
  </conditionalFormatting>
  <conditionalFormatting sqref="E29:K29">
    <cfRule type="top10" dxfId="3638" priority="79" rank="1"/>
  </conditionalFormatting>
  <conditionalFormatting sqref="E31:K31">
    <cfRule type="top10" dxfId="3637" priority="78" rank="1"/>
  </conditionalFormatting>
  <conditionalFormatting sqref="E33:K33">
    <cfRule type="top10" dxfId="3636" priority="77" rank="1"/>
  </conditionalFormatting>
  <conditionalFormatting sqref="E35:K35">
    <cfRule type="top10" dxfId="3635" priority="76" rank="1"/>
  </conditionalFormatting>
  <conditionalFormatting sqref="E37:K37">
    <cfRule type="top10" dxfId="3634" priority="75" rank="1"/>
  </conditionalFormatting>
  <conditionalFormatting sqref="E39:K39">
    <cfRule type="top10" dxfId="3633" priority="74" rank="1"/>
  </conditionalFormatting>
  <conditionalFormatting sqref="E41:K41">
    <cfRule type="top10" dxfId="3632" priority="73" rank="1"/>
  </conditionalFormatting>
  <conditionalFormatting sqref="E43:K43">
    <cfRule type="top10" dxfId="3631" priority="72" rank="1"/>
  </conditionalFormatting>
  <conditionalFormatting sqref="E45:K45">
    <cfRule type="top10" dxfId="3630" priority="71" rank="1"/>
  </conditionalFormatting>
  <conditionalFormatting sqref="E47:K47">
    <cfRule type="top10" dxfId="3629" priority="70" rank="1"/>
  </conditionalFormatting>
  <conditionalFormatting sqref="E49:K49">
    <cfRule type="top10" dxfId="3628" priority="69" rank="1"/>
  </conditionalFormatting>
  <conditionalFormatting sqref="E51:K51">
    <cfRule type="top10" dxfId="3627" priority="68" rank="1"/>
  </conditionalFormatting>
  <conditionalFormatting sqref="E53:K53">
    <cfRule type="top10" dxfId="3626" priority="67" rank="1"/>
  </conditionalFormatting>
  <conditionalFormatting sqref="E55:K55">
    <cfRule type="top10" dxfId="3625" priority="66" rank="1"/>
  </conditionalFormatting>
  <conditionalFormatting sqref="E57:K57">
    <cfRule type="top10" dxfId="3624" priority="65" rank="1"/>
  </conditionalFormatting>
  <conditionalFormatting sqref="E59:K59">
    <cfRule type="top10" dxfId="3623" priority="64" rank="1"/>
  </conditionalFormatting>
  <conditionalFormatting sqref="E61:K61">
    <cfRule type="top10" dxfId="3622" priority="63" rank="1"/>
  </conditionalFormatting>
  <conditionalFormatting sqref="E63:K63">
    <cfRule type="top10" dxfId="3621" priority="62" rank="1"/>
  </conditionalFormatting>
  <conditionalFormatting sqref="E65:K65">
    <cfRule type="top10" dxfId="3620" priority="61" rank="1"/>
  </conditionalFormatting>
  <conditionalFormatting sqref="E67:K67">
    <cfRule type="top10" dxfId="3619" priority="60" rank="1"/>
  </conditionalFormatting>
  <conditionalFormatting sqref="E69:K69">
    <cfRule type="top10" dxfId="3618" priority="59" rank="1"/>
  </conditionalFormatting>
  <conditionalFormatting sqref="E71:K71">
    <cfRule type="top10" dxfId="3617" priority="58" rank="1"/>
  </conditionalFormatting>
  <conditionalFormatting sqref="E73:K73">
    <cfRule type="top10" dxfId="3616" priority="57" rank="1"/>
  </conditionalFormatting>
  <conditionalFormatting sqref="E75:K75">
    <cfRule type="top10" dxfId="3615" priority="56" rank="1"/>
  </conditionalFormatting>
  <conditionalFormatting sqref="E77:K77">
    <cfRule type="top10" dxfId="3614" priority="55" rank="1"/>
  </conditionalFormatting>
  <conditionalFormatting sqref="E79:K79">
    <cfRule type="top10" dxfId="3613" priority="54" rank="1"/>
  </conditionalFormatting>
  <conditionalFormatting sqref="E81:K81">
    <cfRule type="top10" dxfId="3612" priority="53" rank="1"/>
  </conditionalFormatting>
  <conditionalFormatting sqref="E83:K83">
    <cfRule type="top10" dxfId="3611" priority="52" rank="1"/>
  </conditionalFormatting>
  <conditionalFormatting sqref="E85:K85">
    <cfRule type="top10" dxfId="3610" priority="51" rank="1"/>
  </conditionalFormatting>
  <conditionalFormatting sqref="E87:K87">
    <cfRule type="top10" dxfId="3609" priority="50" rank="1"/>
  </conditionalFormatting>
  <conditionalFormatting sqref="E89:K89">
    <cfRule type="top10" dxfId="3608" priority="49" rank="1"/>
  </conditionalFormatting>
  <conditionalFormatting sqref="E91:K91">
    <cfRule type="top10" dxfId="3607" priority="48" rank="1"/>
  </conditionalFormatting>
  <conditionalFormatting sqref="E93:K93">
    <cfRule type="top10" dxfId="3606" priority="47" rank="1"/>
  </conditionalFormatting>
  <conditionalFormatting sqref="E95:K95">
    <cfRule type="top10" dxfId="3605" priority="46" rank="1"/>
  </conditionalFormatting>
  <conditionalFormatting sqref="E97:K97">
    <cfRule type="top10" dxfId="3604" priority="45" rank="1"/>
  </conditionalFormatting>
  <conditionalFormatting sqref="E99:K99">
    <cfRule type="top10" dxfId="3603" priority="44" rank="1"/>
  </conditionalFormatting>
  <conditionalFormatting sqref="E101:K101">
    <cfRule type="top10" dxfId="3602" priority="43" rank="1"/>
  </conditionalFormatting>
  <conditionalFormatting sqref="E103:K103">
    <cfRule type="top10" dxfId="3601" priority="42" rank="1"/>
  </conditionalFormatting>
  <conditionalFormatting sqref="E105:K105">
    <cfRule type="top10" dxfId="3600" priority="41" rank="1"/>
  </conditionalFormatting>
  <conditionalFormatting sqref="E107:K107">
    <cfRule type="top10" dxfId="3599" priority="40" rank="1"/>
  </conditionalFormatting>
  <conditionalFormatting sqref="E109:K109">
    <cfRule type="top10" dxfId="3598" priority="39" rank="1"/>
  </conditionalFormatting>
  <conditionalFormatting sqref="E111:K111">
    <cfRule type="top10" dxfId="3597" priority="38" rank="1"/>
  </conditionalFormatting>
  <conditionalFormatting sqref="E113:K113">
    <cfRule type="top10" dxfId="3596" priority="37" rank="1"/>
  </conditionalFormatting>
  <conditionalFormatting sqref="E115:K115">
    <cfRule type="top10" dxfId="3595" priority="36" rank="1"/>
  </conditionalFormatting>
  <conditionalFormatting sqref="E117:K117">
    <cfRule type="top10" dxfId="3594" priority="35" rank="1"/>
  </conditionalFormatting>
  <conditionalFormatting sqref="E119:K119">
    <cfRule type="top10" dxfId="3593" priority="34" rank="1"/>
  </conditionalFormatting>
  <conditionalFormatting sqref="E121:K121">
    <cfRule type="top10" dxfId="3592" priority="33" rank="1"/>
  </conditionalFormatting>
  <conditionalFormatting sqref="E123:K123">
    <cfRule type="top10" dxfId="3591" priority="32" rank="1"/>
  </conditionalFormatting>
  <conditionalFormatting sqref="E125:K125">
    <cfRule type="top10" dxfId="3590" priority="31" rank="1"/>
  </conditionalFormatting>
  <conditionalFormatting sqref="E127:K127">
    <cfRule type="top10" dxfId="3589" priority="30" rank="1"/>
  </conditionalFormatting>
  <conditionalFormatting sqref="E129:K129">
    <cfRule type="top10" dxfId="3588" priority="29" rank="1"/>
  </conditionalFormatting>
  <conditionalFormatting sqref="E131:K131">
    <cfRule type="top10" dxfId="3587" priority="28" rank="1"/>
  </conditionalFormatting>
  <conditionalFormatting sqref="E133:K133">
    <cfRule type="top10" dxfId="3586" priority="27" rank="1"/>
  </conditionalFormatting>
  <conditionalFormatting sqref="E135:K135">
    <cfRule type="top10" dxfId="3585" priority="26" rank="1"/>
  </conditionalFormatting>
  <conditionalFormatting sqref="E137:K137">
    <cfRule type="top10" dxfId="3584" priority="25" rank="1"/>
  </conditionalFormatting>
  <conditionalFormatting sqref="E139:K139">
    <cfRule type="top10" dxfId="3583" priority="24" rank="1"/>
  </conditionalFormatting>
  <conditionalFormatting sqref="E141:K141">
    <cfRule type="top10" dxfId="3582" priority="23" rank="1"/>
  </conditionalFormatting>
  <conditionalFormatting sqref="E143:K143">
    <cfRule type="top10" dxfId="3581" priority="22" rank="1"/>
  </conditionalFormatting>
  <conditionalFormatting sqref="E145:K145">
    <cfRule type="top10" dxfId="3580" priority="21" rank="1"/>
  </conditionalFormatting>
  <conditionalFormatting sqref="E147:K147">
    <cfRule type="top10" dxfId="3579" priority="20" rank="1"/>
  </conditionalFormatting>
  <conditionalFormatting sqref="E149:K149">
    <cfRule type="top10" dxfId="3578" priority="19" rank="1"/>
  </conditionalFormatting>
  <conditionalFormatting sqref="E151:K151">
    <cfRule type="top10" dxfId="3577" priority="18" rank="1"/>
  </conditionalFormatting>
  <conditionalFormatting sqref="E153:K153">
    <cfRule type="top10" dxfId="3576" priority="17" rank="1"/>
  </conditionalFormatting>
  <conditionalFormatting sqref="E155:K155">
    <cfRule type="top10" dxfId="3575" priority="16" rank="1"/>
  </conditionalFormatting>
  <conditionalFormatting sqref="E157:K157">
    <cfRule type="top10" dxfId="3574" priority="15" rank="1"/>
  </conditionalFormatting>
  <conditionalFormatting sqref="E159:K159">
    <cfRule type="top10" dxfId="3573" priority="14" rank="1"/>
  </conditionalFormatting>
  <conditionalFormatting sqref="E161:K161">
    <cfRule type="top10" dxfId="3572" priority="13" rank="1"/>
  </conditionalFormatting>
  <conditionalFormatting sqref="E163:K163">
    <cfRule type="top10" dxfId="3571" priority="12" rank="1"/>
  </conditionalFormatting>
  <conditionalFormatting sqref="E165:K165">
    <cfRule type="top10" dxfId="3570" priority="11" rank="1"/>
  </conditionalFormatting>
  <conditionalFormatting sqref="E167:K167">
    <cfRule type="top10" dxfId="3569" priority="10" rank="1"/>
  </conditionalFormatting>
  <conditionalFormatting sqref="E169:K169">
    <cfRule type="top10" dxfId="3568" priority="9" rank="1"/>
  </conditionalFormatting>
  <conditionalFormatting sqref="E171:K171">
    <cfRule type="top10" dxfId="3567" priority="8" rank="1"/>
  </conditionalFormatting>
  <conditionalFormatting sqref="E173:K173">
    <cfRule type="top10" dxfId="3566" priority="7" rank="1"/>
  </conditionalFormatting>
  <conditionalFormatting sqref="E175:K175">
    <cfRule type="top10" dxfId="3565" priority="6" rank="1"/>
  </conditionalFormatting>
  <conditionalFormatting sqref="E177:K177">
    <cfRule type="top10" dxfId="3564" priority="5" rank="1"/>
  </conditionalFormatting>
  <conditionalFormatting sqref="E179:K179">
    <cfRule type="top10" dxfId="3563" priority="4" rank="1"/>
  </conditionalFormatting>
  <conditionalFormatting sqref="E181:K181">
    <cfRule type="top10" dxfId="3562" priority="3" rank="1"/>
  </conditionalFormatting>
  <conditionalFormatting sqref="E183:K183">
    <cfRule type="top10" dxfId="3561" priority="2" rank="1"/>
  </conditionalFormatting>
  <conditionalFormatting sqref="E185:K185">
    <cfRule type="top10" dxfId="356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X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24" width="8.625" style="3"/>
    <col min="25" max="16384" width="8.625" style="39"/>
  </cols>
  <sheetData>
    <row r="1" spans="1:24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4" ht="15" customHeight="1">
      <c r="B2" s="3" t="s">
        <v>249</v>
      </c>
    </row>
    <row r="3" spans="1:24" ht="15" customHeight="1">
      <c r="B3" s="3" t="s">
        <v>50</v>
      </c>
    </row>
    <row r="4" spans="1:24" ht="15" customHeight="1">
      <c r="B4" s="3" t="s">
        <v>51</v>
      </c>
    </row>
    <row r="5" spans="1:24" ht="15" customHeight="1">
      <c r="B5" s="3"/>
    </row>
    <row r="6" spans="1:2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ht="117.95" customHeight="1" thickBot="1">
      <c r="A7" s="9"/>
      <c r="B7" s="10"/>
      <c r="C7" s="11" t="s">
        <v>240</v>
      </c>
      <c r="D7" s="12" t="s">
        <v>241</v>
      </c>
      <c r="E7" s="13" t="s">
        <v>91</v>
      </c>
      <c r="F7" s="13" t="s">
        <v>137</v>
      </c>
      <c r="G7" s="13" t="s">
        <v>85</v>
      </c>
      <c r="H7" s="13" t="s">
        <v>86</v>
      </c>
      <c r="I7" s="13" t="s">
        <v>90</v>
      </c>
      <c r="J7" s="13" t="s">
        <v>138</v>
      </c>
      <c r="K7" s="13" t="s">
        <v>139</v>
      </c>
      <c r="L7" s="13" t="s">
        <v>140</v>
      </c>
      <c r="M7" s="13" t="s">
        <v>141</v>
      </c>
      <c r="N7" s="13" t="s">
        <v>142</v>
      </c>
      <c r="O7" s="13" t="s">
        <v>143</v>
      </c>
      <c r="P7" s="13" t="s">
        <v>87</v>
      </c>
      <c r="Q7" s="13" t="s">
        <v>144</v>
      </c>
      <c r="R7" s="13" t="s">
        <v>145</v>
      </c>
      <c r="S7" s="13" t="s">
        <v>88</v>
      </c>
      <c r="T7" s="13" t="s">
        <v>89</v>
      </c>
      <c r="U7" s="13" t="s">
        <v>146</v>
      </c>
      <c r="V7" s="13" t="s">
        <v>147</v>
      </c>
      <c r="W7" s="13" t="s">
        <v>84</v>
      </c>
      <c r="X7" s="13" t="s">
        <v>83</v>
      </c>
    </row>
    <row r="8" spans="1:24" ht="15.95" customHeight="1" thickTop="1">
      <c r="B8" s="90" t="s">
        <v>242</v>
      </c>
      <c r="C8" s="91"/>
      <c r="D8" s="14">
        <v>24657</v>
      </c>
      <c r="E8" s="15">
        <v>4101</v>
      </c>
      <c r="F8" s="16">
        <v>11177</v>
      </c>
      <c r="G8" s="16">
        <v>934</v>
      </c>
      <c r="H8" s="16">
        <v>2332</v>
      </c>
      <c r="I8" s="16">
        <v>2877</v>
      </c>
      <c r="J8" s="16">
        <v>1852</v>
      </c>
      <c r="K8" s="16">
        <v>1159</v>
      </c>
      <c r="L8" s="16">
        <v>1293</v>
      </c>
      <c r="M8" s="16">
        <v>1643</v>
      </c>
      <c r="N8" s="16">
        <v>2882</v>
      </c>
      <c r="O8" s="16">
        <v>829</v>
      </c>
      <c r="P8" s="16">
        <v>696</v>
      </c>
      <c r="Q8" s="16">
        <v>258</v>
      </c>
      <c r="R8" s="16">
        <v>199</v>
      </c>
      <c r="S8" s="16">
        <v>215</v>
      </c>
      <c r="T8" s="16">
        <v>121</v>
      </c>
      <c r="U8" s="16">
        <v>4195</v>
      </c>
      <c r="V8" s="16">
        <v>1601</v>
      </c>
      <c r="W8" s="16">
        <v>1771</v>
      </c>
      <c r="X8" s="16">
        <v>1587</v>
      </c>
    </row>
    <row r="9" spans="1:24" ht="15.95" customHeight="1">
      <c r="B9" s="92"/>
      <c r="C9" s="93"/>
      <c r="D9" s="17">
        <v>1</v>
      </c>
      <c r="E9" s="32">
        <v>0.16632193697530112</v>
      </c>
      <c r="F9" s="33">
        <v>0.45329926592853959</v>
      </c>
      <c r="G9" s="33">
        <v>3.7879709615930568E-2</v>
      </c>
      <c r="H9" s="33">
        <v>9.4577604736991519E-2</v>
      </c>
      <c r="I9" s="33">
        <v>0.11668086141866407</v>
      </c>
      <c r="J9" s="33">
        <v>7.5110516283408368E-2</v>
      </c>
      <c r="K9" s="33">
        <v>4.7004907328547674E-2</v>
      </c>
      <c r="L9" s="33">
        <v>5.2439469521839636E-2</v>
      </c>
      <c r="M9" s="33">
        <v>6.663422151924403E-2</v>
      </c>
      <c r="N9" s="33">
        <v>0.11688364359005557</v>
      </c>
      <c r="O9" s="33">
        <v>3.3621284016709253E-2</v>
      </c>
      <c r="P9" s="33">
        <v>2.8227278257695585E-2</v>
      </c>
      <c r="Q9" s="33">
        <v>1.0463560043800949E-2</v>
      </c>
      <c r="R9" s="33">
        <v>8.0707304213813516E-3</v>
      </c>
      <c r="S9" s="33">
        <v>8.7196333698341243E-3</v>
      </c>
      <c r="T9" s="33">
        <v>4.9073285476740882E-3</v>
      </c>
      <c r="U9" s="33">
        <v>0.17013424179746117</v>
      </c>
      <c r="V9" s="33">
        <v>6.4930851279555502E-2</v>
      </c>
      <c r="W9" s="33">
        <v>7.1825445106866198E-2</v>
      </c>
      <c r="X9" s="33">
        <v>6.436306119965933E-2</v>
      </c>
    </row>
    <row r="10" spans="1:24" ht="15.95" customHeight="1">
      <c r="B10" s="95" t="s">
        <v>463</v>
      </c>
      <c r="C10" s="94" t="s">
        <v>171</v>
      </c>
      <c r="D10" s="34">
        <v>3074</v>
      </c>
      <c r="E10" s="35">
        <v>522</v>
      </c>
      <c r="F10" s="36">
        <v>1440</v>
      </c>
      <c r="G10" s="36">
        <v>85</v>
      </c>
      <c r="H10" s="36">
        <v>296</v>
      </c>
      <c r="I10" s="36">
        <v>348</v>
      </c>
      <c r="J10" s="36">
        <v>183</v>
      </c>
      <c r="K10" s="36">
        <v>128</v>
      </c>
      <c r="L10" s="36">
        <v>152</v>
      </c>
      <c r="M10" s="36">
        <v>224</v>
      </c>
      <c r="N10" s="36">
        <v>358</v>
      </c>
      <c r="O10" s="36">
        <v>97</v>
      </c>
      <c r="P10" s="36">
        <v>89</v>
      </c>
      <c r="Q10" s="36">
        <v>24</v>
      </c>
      <c r="R10" s="36">
        <v>11</v>
      </c>
      <c r="S10" s="36">
        <v>15</v>
      </c>
      <c r="T10" s="36">
        <v>13</v>
      </c>
      <c r="U10" s="36">
        <v>543</v>
      </c>
      <c r="V10" s="36">
        <v>164</v>
      </c>
      <c r="W10" s="36">
        <v>187</v>
      </c>
      <c r="X10" s="36">
        <v>186</v>
      </c>
    </row>
    <row r="11" spans="1:24" ht="15.95" customHeight="1">
      <c r="B11" s="96"/>
      <c r="C11" s="89"/>
      <c r="D11" s="17">
        <v>1</v>
      </c>
      <c r="E11" s="18">
        <v>0.16981132075471697</v>
      </c>
      <c r="F11" s="19">
        <v>0.46844502277163302</v>
      </c>
      <c r="G11" s="19">
        <v>2.7651268705270005E-2</v>
      </c>
      <c r="H11" s="19">
        <v>9.6291476903057907E-2</v>
      </c>
      <c r="I11" s="19">
        <v>0.11320754716981132</v>
      </c>
      <c r="J11" s="19">
        <v>5.9531554977228368E-2</v>
      </c>
      <c r="K11" s="19">
        <v>4.1639557579700719E-2</v>
      </c>
      <c r="L11" s="19">
        <v>4.9446974625894598E-2</v>
      </c>
      <c r="M11" s="19">
        <v>7.2869225764476256E-2</v>
      </c>
      <c r="N11" s="19">
        <v>0.11646063760572543</v>
      </c>
      <c r="O11" s="19">
        <v>3.1554977228366948E-2</v>
      </c>
      <c r="P11" s="19">
        <v>2.8952504879635653E-2</v>
      </c>
      <c r="Q11" s="19">
        <v>7.8074170461938843E-3</v>
      </c>
      <c r="R11" s="19">
        <v>3.5783994795055302E-3</v>
      </c>
      <c r="S11" s="19">
        <v>4.8796356538711779E-3</v>
      </c>
      <c r="T11" s="19">
        <v>4.2290175666883541E-3</v>
      </c>
      <c r="U11" s="19">
        <v>0.17664281067013662</v>
      </c>
      <c r="V11" s="19">
        <v>5.3350683148991544E-2</v>
      </c>
      <c r="W11" s="19">
        <v>6.0832791151594012E-2</v>
      </c>
      <c r="X11" s="19">
        <v>6.0507482108002601E-2</v>
      </c>
    </row>
    <row r="12" spans="1:24" ht="15.95" customHeight="1">
      <c r="B12" s="96"/>
      <c r="C12" s="88" t="s">
        <v>172</v>
      </c>
      <c r="D12" s="20">
        <v>8966</v>
      </c>
      <c r="E12" s="21">
        <v>1544</v>
      </c>
      <c r="F12" s="22">
        <v>4237</v>
      </c>
      <c r="G12" s="22">
        <v>325</v>
      </c>
      <c r="H12" s="22">
        <v>846</v>
      </c>
      <c r="I12" s="22">
        <v>1054</v>
      </c>
      <c r="J12" s="22">
        <v>719</v>
      </c>
      <c r="K12" s="22">
        <v>349</v>
      </c>
      <c r="L12" s="22">
        <v>471</v>
      </c>
      <c r="M12" s="22">
        <v>608</v>
      </c>
      <c r="N12" s="22">
        <v>1011</v>
      </c>
      <c r="O12" s="22">
        <v>256</v>
      </c>
      <c r="P12" s="22">
        <v>229</v>
      </c>
      <c r="Q12" s="22">
        <v>95</v>
      </c>
      <c r="R12" s="22">
        <v>58</v>
      </c>
      <c r="S12" s="22">
        <v>58</v>
      </c>
      <c r="T12" s="22">
        <v>47</v>
      </c>
      <c r="U12" s="22">
        <v>1475</v>
      </c>
      <c r="V12" s="22">
        <v>547</v>
      </c>
      <c r="W12" s="22">
        <v>603</v>
      </c>
      <c r="X12" s="22">
        <v>444</v>
      </c>
    </row>
    <row r="13" spans="1:24" ht="15.95" customHeight="1">
      <c r="B13" s="96"/>
      <c r="C13" s="89"/>
      <c r="D13" s="23">
        <v>1</v>
      </c>
      <c r="E13" s="18">
        <v>0.17220611197858576</v>
      </c>
      <c r="F13" s="19">
        <v>0.47256301583760874</v>
      </c>
      <c r="G13" s="19">
        <v>3.6248048182020966E-2</v>
      </c>
      <c r="H13" s="19">
        <v>9.4356457729199192E-2</v>
      </c>
      <c r="I13" s="19">
        <v>0.11755520856569261</v>
      </c>
      <c r="J13" s="19">
        <v>8.0191835824224844E-2</v>
      </c>
      <c r="K13" s="19">
        <v>3.8924827124693286E-2</v>
      </c>
      <c r="L13" s="19">
        <v>5.2531786749944236E-2</v>
      </c>
      <c r="M13" s="19">
        <v>6.7811733214365386E-2</v>
      </c>
      <c r="N13" s="19">
        <v>0.11275931296007138</v>
      </c>
      <c r="O13" s="19">
        <v>2.8552308721838057E-2</v>
      </c>
      <c r="P13" s="19">
        <v>2.5540932411331697E-2</v>
      </c>
      <c r="Q13" s="19">
        <v>1.059558331474459E-2</v>
      </c>
      <c r="R13" s="19">
        <v>6.4688824447914342E-3</v>
      </c>
      <c r="S13" s="19">
        <v>6.4688824447914342E-3</v>
      </c>
      <c r="T13" s="19">
        <v>5.2420254293999557E-3</v>
      </c>
      <c r="U13" s="19">
        <v>0.16451037251840286</v>
      </c>
      <c r="V13" s="19">
        <v>6.1008253401739904E-2</v>
      </c>
      <c r="W13" s="19">
        <v>6.7254070934641974E-2</v>
      </c>
      <c r="X13" s="19">
        <v>4.9520410439437876E-2</v>
      </c>
    </row>
    <row r="14" spans="1:24" ht="15.95" customHeight="1">
      <c r="B14" s="96"/>
      <c r="C14" s="88" t="s">
        <v>173</v>
      </c>
      <c r="D14" s="20">
        <v>3491</v>
      </c>
      <c r="E14" s="21">
        <v>564</v>
      </c>
      <c r="F14" s="22">
        <v>1652</v>
      </c>
      <c r="G14" s="22">
        <v>141</v>
      </c>
      <c r="H14" s="22">
        <v>336</v>
      </c>
      <c r="I14" s="22">
        <v>397</v>
      </c>
      <c r="J14" s="22">
        <v>272</v>
      </c>
      <c r="K14" s="22">
        <v>186</v>
      </c>
      <c r="L14" s="22">
        <v>210</v>
      </c>
      <c r="M14" s="22">
        <v>257</v>
      </c>
      <c r="N14" s="22">
        <v>424</v>
      </c>
      <c r="O14" s="22">
        <v>136</v>
      </c>
      <c r="P14" s="22">
        <v>103</v>
      </c>
      <c r="Q14" s="22">
        <v>44</v>
      </c>
      <c r="R14" s="22">
        <v>29</v>
      </c>
      <c r="S14" s="22">
        <v>29</v>
      </c>
      <c r="T14" s="22">
        <v>13</v>
      </c>
      <c r="U14" s="22">
        <v>599</v>
      </c>
      <c r="V14" s="22">
        <v>268</v>
      </c>
      <c r="W14" s="22">
        <v>250</v>
      </c>
      <c r="X14" s="22">
        <v>178</v>
      </c>
    </row>
    <row r="15" spans="1:24" ht="15.95" customHeight="1">
      <c r="B15" s="96"/>
      <c r="C15" s="89"/>
      <c r="D15" s="23">
        <v>1</v>
      </c>
      <c r="E15" s="18">
        <v>0.1615582927527929</v>
      </c>
      <c r="F15" s="19">
        <v>0.47321684331137209</v>
      </c>
      <c r="G15" s="19">
        <v>4.0389573188198226E-2</v>
      </c>
      <c r="H15" s="19">
        <v>9.6247493554855346E-2</v>
      </c>
      <c r="I15" s="19">
        <v>0.11372099684904038</v>
      </c>
      <c r="J15" s="19">
        <v>7.7914637639644804E-2</v>
      </c>
      <c r="K15" s="19">
        <v>5.3279862503580633E-2</v>
      </c>
      <c r="L15" s="19">
        <v>6.0154683471784591E-2</v>
      </c>
      <c r="M15" s="19">
        <v>7.3617874534517333E-2</v>
      </c>
      <c r="N15" s="19">
        <v>0.12145517043826984</v>
      </c>
      <c r="O15" s="19">
        <v>3.8957318819822402E-2</v>
      </c>
      <c r="P15" s="19">
        <v>2.9504439988541964E-2</v>
      </c>
      <c r="Q15" s="19">
        <v>1.2603838441707248E-2</v>
      </c>
      <c r="R15" s="19">
        <v>8.3070753365797768E-3</v>
      </c>
      <c r="S15" s="19">
        <v>8.3070753365797768E-3</v>
      </c>
      <c r="T15" s="19">
        <v>3.7238613577771414E-3</v>
      </c>
      <c r="U15" s="19">
        <v>0.17158407333142367</v>
      </c>
      <c r="V15" s="19">
        <v>7.6768834144944148E-2</v>
      </c>
      <c r="W15" s="19">
        <v>7.1612718418791174E-2</v>
      </c>
      <c r="X15" s="19">
        <v>5.098825551417932E-2</v>
      </c>
    </row>
    <row r="16" spans="1:24" ht="15.95" customHeight="1">
      <c r="B16" s="96"/>
      <c r="C16" s="88" t="s">
        <v>174</v>
      </c>
      <c r="D16" s="20">
        <v>1663</v>
      </c>
      <c r="E16" s="21">
        <v>266</v>
      </c>
      <c r="F16" s="22">
        <v>729</v>
      </c>
      <c r="G16" s="22">
        <v>88</v>
      </c>
      <c r="H16" s="22">
        <v>183</v>
      </c>
      <c r="I16" s="22">
        <v>236</v>
      </c>
      <c r="J16" s="22">
        <v>138</v>
      </c>
      <c r="K16" s="22">
        <v>95</v>
      </c>
      <c r="L16" s="22">
        <v>104</v>
      </c>
      <c r="M16" s="22">
        <v>131</v>
      </c>
      <c r="N16" s="22">
        <v>191</v>
      </c>
      <c r="O16" s="22">
        <v>83</v>
      </c>
      <c r="P16" s="22">
        <v>67</v>
      </c>
      <c r="Q16" s="22">
        <v>17</v>
      </c>
      <c r="R16" s="22">
        <v>25</v>
      </c>
      <c r="S16" s="22">
        <v>20</v>
      </c>
      <c r="T16" s="22">
        <v>6</v>
      </c>
      <c r="U16" s="22">
        <v>320</v>
      </c>
      <c r="V16" s="22">
        <v>129</v>
      </c>
      <c r="W16" s="22">
        <v>132</v>
      </c>
      <c r="X16" s="22">
        <v>88</v>
      </c>
    </row>
    <row r="17" spans="1:24" ht="15.95" customHeight="1">
      <c r="B17" s="96"/>
      <c r="C17" s="89"/>
      <c r="D17" s="23">
        <v>1</v>
      </c>
      <c r="E17" s="18">
        <v>0.15995189416716776</v>
      </c>
      <c r="F17" s="19">
        <v>0.43836440168370416</v>
      </c>
      <c r="G17" s="19">
        <v>5.2916416115454001E-2</v>
      </c>
      <c r="H17" s="19">
        <v>0.1100420926037282</v>
      </c>
      <c r="I17" s="19">
        <v>0.14191220685508119</v>
      </c>
      <c r="J17" s="19">
        <v>8.298256163559832E-2</v>
      </c>
      <c r="K17" s="19">
        <v>5.7125676488274206E-2</v>
      </c>
      <c r="L17" s="19">
        <v>6.2537582681900183E-2</v>
      </c>
      <c r="M17" s="19">
        <v>7.8773301262778109E-2</v>
      </c>
      <c r="N17" s="19">
        <v>0.11485267588695129</v>
      </c>
      <c r="O17" s="19">
        <v>4.9909801563439569E-2</v>
      </c>
      <c r="P17" s="19">
        <v>4.0288634996993387E-2</v>
      </c>
      <c r="Q17" s="19">
        <v>1.0222489476849068E-2</v>
      </c>
      <c r="R17" s="19">
        <v>1.5033072760072159E-2</v>
      </c>
      <c r="S17" s="19">
        <v>1.2026458208057728E-2</v>
      </c>
      <c r="T17" s="19">
        <v>3.6079374624173183E-3</v>
      </c>
      <c r="U17" s="19">
        <v>0.19242333132892364</v>
      </c>
      <c r="V17" s="19">
        <v>7.7570655441972336E-2</v>
      </c>
      <c r="W17" s="19">
        <v>7.9374624173181002E-2</v>
      </c>
      <c r="X17" s="19">
        <v>5.2916416115454001E-2</v>
      </c>
    </row>
    <row r="18" spans="1:24" ht="15.95" customHeight="1">
      <c r="B18" s="96"/>
      <c r="C18" s="88" t="s">
        <v>160</v>
      </c>
      <c r="D18" s="20">
        <v>5758</v>
      </c>
      <c r="E18" s="21">
        <v>990</v>
      </c>
      <c r="F18" s="22">
        <v>2472</v>
      </c>
      <c r="G18" s="22">
        <v>228</v>
      </c>
      <c r="H18" s="22">
        <v>522</v>
      </c>
      <c r="I18" s="22">
        <v>666</v>
      </c>
      <c r="J18" s="22">
        <v>463</v>
      </c>
      <c r="K18" s="22">
        <v>337</v>
      </c>
      <c r="L18" s="22">
        <v>288</v>
      </c>
      <c r="M18" s="22">
        <v>340</v>
      </c>
      <c r="N18" s="22">
        <v>689</v>
      </c>
      <c r="O18" s="22">
        <v>192</v>
      </c>
      <c r="P18" s="22">
        <v>167</v>
      </c>
      <c r="Q18" s="22">
        <v>67</v>
      </c>
      <c r="R18" s="22">
        <v>65</v>
      </c>
      <c r="S18" s="22">
        <v>68</v>
      </c>
      <c r="T18" s="22">
        <v>29</v>
      </c>
      <c r="U18" s="22">
        <v>1016</v>
      </c>
      <c r="V18" s="22">
        <v>377</v>
      </c>
      <c r="W18" s="22">
        <v>510</v>
      </c>
      <c r="X18" s="22">
        <v>339</v>
      </c>
    </row>
    <row r="19" spans="1:24" ht="15.95" customHeight="1">
      <c r="B19" s="96"/>
      <c r="C19" s="98"/>
      <c r="D19" s="17">
        <v>1</v>
      </c>
      <c r="E19" s="32">
        <v>0.17193469954845433</v>
      </c>
      <c r="F19" s="33">
        <v>0.42931573463007988</v>
      </c>
      <c r="G19" s="33">
        <v>3.9597082320250089E-2</v>
      </c>
      <c r="H19" s="33">
        <v>9.0656477943730468E-2</v>
      </c>
      <c r="I19" s="33">
        <v>0.11566516151441472</v>
      </c>
      <c r="J19" s="33">
        <v>8.0409864536297324E-2</v>
      </c>
      <c r="K19" s="33">
        <v>5.8527266411948595E-2</v>
      </c>
      <c r="L19" s="33">
        <v>5.0017367141368528E-2</v>
      </c>
      <c r="M19" s="33">
        <v>5.9048280653004513E-2</v>
      </c>
      <c r="N19" s="33">
        <v>0.1196596040291768</v>
      </c>
      <c r="O19" s="33">
        <v>3.3344911427579019E-2</v>
      </c>
      <c r="P19" s="33">
        <v>2.9003126085446335E-2</v>
      </c>
      <c r="Q19" s="33">
        <v>1.1635984716915595E-2</v>
      </c>
      <c r="R19" s="33">
        <v>1.1288641889544981E-2</v>
      </c>
      <c r="S19" s="33">
        <v>1.1809656130600903E-2</v>
      </c>
      <c r="T19" s="33">
        <v>5.0364709968739145E-3</v>
      </c>
      <c r="U19" s="33">
        <v>0.17645015630427233</v>
      </c>
      <c r="V19" s="33">
        <v>6.5474122959360892E-2</v>
      </c>
      <c r="W19" s="33">
        <v>8.8572420979506766E-2</v>
      </c>
      <c r="X19" s="33">
        <v>5.8874609239319205E-2</v>
      </c>
    </row>
    <row r="20" spans="1:24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</row>
    <row r="22" spans="1:24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</row>
    <row r="24" spans="1:24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</row>
    <row r="26" spans="1:24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</row>
    <row r="27" spans="1:24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</row>
    <row r="28" spans="1:24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</row>
    <row r="29" spans="1:24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</row>
    <row r="30" spans="1:24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1:24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</row>
    <row r="32" spans="1:24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</row>
    <row r="33" spans="1:24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</row>
    <row r="34" spans="1:24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</row>
    <row r="35" spans="1:24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</row>
    <row r="36" spans="1:24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</row>
    <row r="37" spans="1:24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</row>
    <row r="38" spans="1:24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</row>
    <row r="39" spans="1:24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</row>
    <row r="40" spans="1:24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</row>
    <row r="41" spans="1:24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</row>
    <row r="42" spans="1:24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</row>
    <row r="43" spans="1:24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</row>
    <row r="44" spans="1:24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</row>
    <row r="45" spans="1:24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</row>
    <row r="46" spans="1:24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</row>
    <row r="47" spans="1:24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</row>
    <row r="48" spans="1:24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</row>
    <row r="49" spans="1:24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</row>
    <row r="50" spans="1:24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</row>
    <row r="51" spans="1:24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</row>
    <row r="52" spans="1:24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</row>
    <row r="53" spans="1:24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</row>
    <row r="54" spans="1:24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</row>
    <row r="55" spans="1:24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</row>
    <row r="56" spans="1:24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</row>
    <row r="57" spans="1:24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</row>
    <row r="58" spans="1:24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</row>
    <row r="59" spans="1:24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</row>
    <row r="60" spans="1:24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</row>
    <row r="61" spans="1:24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</row>
    <row r="62" spans="1:24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</row>
    <row r="63" spans="1:24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</row>
    <row r="64" spans="1:24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</row>
    <row r="65" spans="1:24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</row>
    <row r="66" spans="1:24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</row>
    <row r="67" spans="1:24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</row>
    <row r="68" spans="1:24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</row>
    <row r="69" spans="1:24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</row>
    <row r="70" spans="1:24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</row>
    <row r="71" spans="1:24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</row>
    <row r="72" spans="1:24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</row>
    <row r="73" spans="1:24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</row>
    <row r="74" spans="1:24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</row>
    <row r="75" spans="1:24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</row>
    <row r="76" spans="1:24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</row>
    <row r="77" spans="1:24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</row>
    <row r="78" spans="1:24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</row>
    <row r="79" spans="1:24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</row>
    <row r="80" spans="1:24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</row>
    <row r="81" spans="1:24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</row>
    <row r="82" spans="1:24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</row>
    <row r="83" spans="1:24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</row>
    <row r="84" spans="1:24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</row>
    <row r="85" spans="1:24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</row>
    <row r="86" spans="1:24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</row>
    <row r="87" spans="1:24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</row>
    <row r="88" spans="1:24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</row>
    <row r="89" spans="1:24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</row>
    <row r="90" spans="1:24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</row>
    <row r="91" spans="1:24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</row>
    <row r="92" spans="1:24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</row>
    <row r="93" spans="1:24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</row>
    <row r="94" spans="1:24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</row>
    <row r="95" spans="1:24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</row>
    <row r="96" spans="1:24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</row>
    <row r="97" spans="1:24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</row>
    <row r="98" spans="1:24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</row>
    <row r="99" spans="1:24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</row>
    <row r="100" spans="1:24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</row>
    <row r="101" spans="1:24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</row>
    <row r="102" spans="1:24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</row>
    <row r="103" spans="1:24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</row>
    <row r="104" spans="1:24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</row>
    <row r="105" spans="1:24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</row>
    <row r="106" spans="1:24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</row>
    <row r="107" spans="1:24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</row>
    <row r="108" spans="1:24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</row>
    <row r="109" spans="1:24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</row>
    <row r="110" spans="1:24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</row>
    <row r="111" spans="1:24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</row>
    <row r="112" spans="1:24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</row>
    <row r="113" spans="1:24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</row>
    <row r="114" spans="1:24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</row>
    <row r="115" spans="1:24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</row>
    <row r="116" spans="1:24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</row>
    <row r="117" spans="1:24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</row>
    <row r="118" spans="1:24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</row>
    <row r="119" spans="1:24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</row>
    <row r="120" spans="1:24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</row>
    <row r="121" spans="1:24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</row>
    <row r="122" spans="1:24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</row>
    <row r="123" spans="1:24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</row>
    <row r="124" spans="1:24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</row>
    <row r="125" spans="1:24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</row>
    <row r="126" spans="1:24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</row>
    <row r="127" spans="1:24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</row>
    <row r="128" spans="1:24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</row>
    <row r="129" spans="1:24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</row>
    <row r="130" spans="1:24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</row>
    <row r="131" spans="1:24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</row>
    <row r="132" spans="1:24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</row>
    <row r="133" spans="1:24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</row>
    <row r="134" spans="1:24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</row>
    <row r="135" spans="1:24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</row>
    <row r="136" spans="1:24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</row>
    <row r="137" spans="1:24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</row>
    <row r="138" spans="1:24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</row>
    <row r="139" spans="1:24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</row>
    <row r="140" spans="1:24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</row>
    <row r="141" spans="1:24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</row>
    <row r="142" spans="1:24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</row>
    <row r="143" spans="1:24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</row>
    <row r="144" spans="1:24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</row>
    <row r="145" spans="1:24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</row>
    <row r="146" spans="1:24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</row>
    <row r="147" spans="1:24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</row>
    <row r="148" spans="1:24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</row>
    <row r="149" spans="1:24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</row>
    <row r="150" spans="1:24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</row>
    <row r="151" spans="1:24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</row>
    <row r="152" spans="1:24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</row>
    <row r="153" spans="1:24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</row>
    <row r="154" spans="1:24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</row>
    <row r="155" spans="1:24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</row>
    <row r="156" spans="1:24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</row>
    <row r="157" spans="1:24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</row>
    <row r="158" spans="1:24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</row>
    <row r="159" spans="1:24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</row>
    <row r="160" spans="1:24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</row>
    <row r="161" spans="1:24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</row>
    <row r="162" spans="1:24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</row>
    <row r="163" spans="1:24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</row>
    <row r="164" spans="1:24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</row>
    <row r="165" spans="1:24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</row>
    <row r="166" spans="1:24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</row>
    <row r="167" spans="1:24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</row>
    <row r="168" spans="1:24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</row>
    <row r="169" spans="1:24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</row>
    <row r="170" spans="1:24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</row>
    <row r="171" spans="1:24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</row>
    <row r="172" spans="1:24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</row>
    <row r="173" spans="1:24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</row>
    <row r="174" spans="1:24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</row>
    <row r="175" spans="1:24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</row>
    <row r="176" spans="1:24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</row>
    <row r="177" spans="1:24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</row>
    <row r="178" spans="1:24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</row>
    <row r="179" spans="1:24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</row>
    <row r="180" spans="1:24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</row>
    <row r="181" spans="1:24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</row>
    <row r="182" spans="1:24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</row>
    <row r="183" spans="1:24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</row>
    <row r="184" spans="1:24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</row>
    <row r="185" spans="1:24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</row>
    <row r="186" spans="1:24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</row>
    <row r="187" spans="1:24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</row>
    <row r="188" spans="1:24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</row>
    <row r="189" spans="1:24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</row>
    <row r="190" spans="1:24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</row>
    <row r="191" spans="1:24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</row>
    <row r="192" spans="1:24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</row>
    <row r="193" spans="1:24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</row>
    <row r="194" spans="1:24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</row>
    <row r="195" spans="1:24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</row>
    <row r="196" spans="1:24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</row>
    <row r="197" spans="1:24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</row>
    <row r="198" spans="1:24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</row>
    <row r="199" spans="1:24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</row>
    <row r="200" spans="1:24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</row>
    <row r="201" spans="1:24" ht="15" hidden="1" customHeight="1"/>
    <row r="202" spans="1:24" ht="15" hidden="1" customHeight="1"/>
    <row r="203" spans="1:24" ht="15" hidden="1" customHeight="1"/>
    <row r="204" spans="1:24" ht="15" hidden="1" customHeight="1"/>
    <row r="205" spans="1:24" ht="15" hidden="1" customHeight="1"/>
    <row r="206" spans="1:24" ht="15" hidden="1" customHeight="1"/>
    <row r="207" spans="1:24" ht="15" hidden="1" customHeight="1"/>
    <row r="208" spans="1:24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X9">
    <cfRule type="top10" dxfId="3559" priority="90" rank="1"/>
  </conditionalFormatting>
  <conditionalFormatting sqref="E11:X11">
    <cfRule type="top10" dxfId="3558" priority="89" rank="1"/>
  </conditionalFormatting>
  <conditionalFormatting sqref="E13:X13">
    <cfRule type="top10" dxfId="3557" priority="88" rank="1"/>
  </conditionalFormatting>
  <conditionalFormatting sqref="E15:X15">
    <cfRule type="top10" dxfId="3556" priority="87" rank="1"/>
  </conditionalFormatting>
  <conditionalFormatting sqref="E17:X17">
    <cfRule type="top10" dxfId="3555" priority="86" rank="1"/>
  </conditionalFormatting>
  <conditionalFormatting sqref="E19:X19">
    <cfRule type="top10" dxfId="3554" priority="85" rank="1"/>
  </conditionalFormatting>
  <conditionalFormatting sqref="E21:X21">
    <cfRule type="top10" dxfId="3553" priority="83" rank="1"/>
  </conditionalFormatting>
  <conditionalFormatting sqref="E23:X23">
    <cfRule type="top10" dxfId="3552" priority="82" rank="1"/>
  </conditionalFormatting>
  <conditionalFormatting sqref="E25:X25">
    <cfRule type="top10" dxfId="3551" priority="81" rank="1"/>
  </conditionalFormatting>
  <conditionalFormatting sqref="E27:X27">
    <cfRule type="top10" dxfId="3550" priority="80" rank="1"/>
  </conditionalFormatting>
  <conditionalFormatting sqref="E29:X29">
    <cfRule type="top10" dxfId="3549" priority="79" rank="1"/>
  </conditionalFormatting>
  <conditionalFormatting sqref="E31:X31">
    <cfRule type="top10" dxfId="3548" priority="78" rank="1"/>
  </conditionalFormatting>
  <conditionalFormatting sqref="E33:X33">
    <cfRule type="top10" dxfId="3547" priority="77" rank="1"/>
  </conditionalFormatting>
  <conditionalFormatting sqref="E35:X35">
    <cfRule type="top10" dxfId="3546" priority="76" rank="1"/>
  </conditionalFormatting>
  <conditionalFormatting sqref="E37:X37">
    <cfRule type="top10" dxfId="3545" priority="75" rank="1"/>
  </conditionalFormatting>
  <conditionalFormatting sqref="E39:X39">
    <cfRule type="top10" dxfId="3544" priority="74" rank="1"/>
  </conditionalFormatting>
  <conditionalFormatting sqref="E41:X41">
    <cfRule type="top10" dxfId="3543" priority="73" rank="1"/>
  </conditionalFormatting>
  <conditionalFormatting sqref="E43:X43">
    <cfRule type="top10" dxfId="3542" priority="72" rank="1"/>
  </conditionalFormatting>
  <conditionalFormatting sqref="E45:X45">
    <cfRule type="top10" dxfId="3541" priority="71" rank="1"/>
  </conditionalFormatting>
  <conditionalFormatting sqref="E47:X47">
    <cfRule type="top10" dxfId="3540" priority="70" rank="1"/>
  </conditionalFormatting>
  <conditionalFormatting sqref="E49:X49">
    <cfRule type="top10" dxfId="3539" priority="69" rank="1"/>
  </conditionalFormatting>
  <conditionalFormatting sqref="E51:X51">
    <cfRule type="top10" dxfId="3538" priority="68" rank="1"/>
  </conditionalFormatting>
  <conditionalFormatting sqref="E53:X53">
    <cfRule type="top10" dxfId="3537" priority="67" rank="1"/>
  </conditionalFormatting>
  <conditionalFormatting sqref="E55:X55">
    <cfRule type="top10" dxfId="3536" priority="66" rank="1"/>
  </conditionalFormatting>
  <conditionalFormatting sqref="E57:X57">
    <cfRule type="top10" dxfId="3535" priority="65" rank="1"/>
  </conditionalFormatting>
  <conditionalFormatting sqref="E59:X59">
    <cfRule type="top10" dxfId="3534" priority="64" rank="1"/>
  </conditionalFormatting>
  <conditionalFormatting sqref="E61:X61">
    <cfRule type="top10" dxfId="3533" priority="63" rank="1"/>
  </conditionalFormatting>
  <conditionalFormatting sqref="E63:X63">
    <cfRule type="top10" dxfId="3532" priority="62" rank="1"/>
  </conditionalFormatting>
  <conditionalFormatting sqref="E65:X65">
    <cfRule type="top10" dxfId="3531" priority="61" rank="1"/>
  </conditionalFormatting>
  <conditionalFormatting sqref="E67:X67">
    <cfRule type="top10" dxfId="3530" priority="60" rank="1"/>
  </conditionalFormatting>
  <conditionalFormatting sqref="E69:X69">
    <cfRule type="top10" dxfId="3529" priority="59" rank="1"/>
  </conditionalFormatting>
  <conditionalFormatting sqref="E71:X71">
    <cfRule type="top10" dxfId="3528" priority="58" rank="1"/>
  </conditionalFormatting>
  <conditionalFormatting sqref="E73:X73">
    <cfRule type="top10" dxfId="3527" priority="57" rank="1"/>
  </conditionalFormatting>
  <conditionalFormatting sqref="E75:X75">
    <cfRule type="top10" dxfId="3526" priority="56" rank="1"/>
  </conditionalFormatting>
  <conditionalFormatting sqref="E77:X77">
    <cfRule type="top10" dxfId="3525" priority="55" rank="1"/>
  </conditionalFormatting>
  <conditionalFormatting sqref="E79:X79">
    <cfRule type="top10" dxfId="3524" priority="54" rank="1"/>
  </conditionalFormatting>
  <conditionalFormatting sqref="E81:X81">
    <cfRule type="top10" dxfId="3523" priority="53" rank="1"/>
  </conditionalFormatting>
  <conditionalFormatting sqref="E83:X83">
    <cfRule type="top10" dxfId="3522" priority="52" rank="1"/>
  </conditionalFormatting>
  <conditionalFormatting sqref="E85:X85">
    <cfRule type="top10" dxfId="3521" priority="51" rank="1"/>
  </conditionalFormatting>
  <conditionalFormatting sqref="E87:X87">
    <cfRule type="top10" dxfId="3520" priority="50" rank="1"/>
  </conditionalFormatting>
  <conditionalFormatting sqref="E89:X89">
    <cfRule type="top10" dxfId="3519" priority="49" rank="1"/>
  </conditionalFormatting>
  <conditionalFormatting sqref="E91:X91">
    <cfRule type="top10" dxfId="3518" priority="48" rank="1"/>
  </conditionalFormatting>
  <conditionalFormatting sqref="E93:X93">
    <cfRule type="top10" dxfId="3517" priority="47" rank="1"/>
  </conditionalFormatting>
  <conditionalFormatting sqref="E95:X95">
    <cfRule type="top10" dxfId="3516" priority="46" rank="1"/>
  </conditionalFormatting>
  <conditionalFormatting sqref="E97:X97">
    <cfRule type="top10" dxfId="3515" priority="45" rank="1"/>
  </conditionalFormatting>
  <conditionalFormatting sqref="E99:X99">
    <cfRule type="top10" dxfId="3514" priority="44" rank="1"/>
  </conditionalFormatting>
  <conditionalFormatting sqref="E101:X101">
    <cfRule type="top10" dxfId="3513" priority="43" rank="1"/>
  </conditionalFormatting>
  <conditionalFormatting sqref="E103:X103">
    <cfRule type="top10" dxfId="3512" priority="42" rank="1"/>
  </conditionalFormatting>
  <conditionalFormatting sqref="E105:X105">
    <cfRule type="top10" dxfId="3511" priority="41" rank="1"/>
  </conditionalFormatting>
  <conditionalFormatting sqref="E107:X107">
    <cfRule type="top10" dxfId="3510" priority="40" rank="1"/>
  </conditionalFormatting>
  <conditionalFormatting sqref="E109:X109">
    <cfRule type="top10" dxfId="3509" priority="39" rank="1"/>
  </conditionalFormatting>
  <conditionalFormatting sqref="E111:X111">
    <cfRule type="top10" dxfId="3508" priority="38" rank="1"/>
  </conditionalFormatting>
  <conditionalFormatting sqref="E113:X113">
    <cfRule type="top10" dxfId="3507" priority="37" rank="1"/>
  </conditionalFormatting>
  <conditionalFormatting sqref="E115:X115">
    <cfRule type="top10" dxfId="3506" priority="36" rank="1"/>
  </conditionalFormatting>
  <conditionalFormatting sqref="E117:X117">
    <cfRule type="top10" dxfId="3505" priority="35" rank="1"/>
  </conditionalFormatting>
  <conditionalFormatting sqref="E119:X119">
    <cfRule type="top10" dxfId="3504" priority="34" rank="1"/>
  </conditionalFormatting>
  <conditionalFormatting sqref="E121:X121">
    <cfRule type="top10" dxfId="3503" priority="33" rank="1"/>
  </conditionalFormatting>
  <conditionalFormatting sqref="E123:X123">
    <cfRule type="top10" dxfId="3502" priority="32" rank="1"/>
  </conditionalFormatting>
  <conditionalFormatting sqref="E125:X125">
    <cfRule type="top10" dxfId="3501" priority="31" rank="1"/>
  </conditionalFormatting>
  <conditionalFormatting sqref="E127:X127">
    <cfRule type="top10" dxfId="3500" priority="30" rank="1"/>
  </conditionalFormatting>
  <conditionalFormatting sqref="E129:X129">
    <cfRule type="top10" dxfId="3499" priority="29" rank="1"/>
  </conditionalFormatting>
  <conditionalFormatting sqref="E131:X131">
    <cfRule type="top10" dxfId="3498" priority="28" rank="1"/>
  </conditionalFormatting>
  <conditionalFormatting sqref="E133:X133">
    <cfRule type="top10" dxfId="3497" priority="27" rank="1"/>
  </conditionalFormatting>
  <conditionalFormatting sqref="E135:X135">
    <cfRule type="top10" dxfId="3496" priority="26" rank="1"/>
  </conditionalFormatting>
  <conditionalFormatting sqref="E137:X137">
    <cfRule type="top10" dxfId="3495" priority="25" rank="1"/>
  </conditionalFormatting>
  <conditionalFormatting sqref="E139:X139">
    <cfRule type="top10" dxfId="3494" priority="24" rank="1"/>
  </conditionalFormatting>
  <conditionalFormatting sqref="E141:X141">
    <cfRule type="top10" dxfId="3493" priority="23" rank="1"/>
  </conditionalFormatting>
  <conditionalFormatting sqref="E143:X143">
    <cfRule type="top10" dxfId="3492" priority="22" rank="1"/>
  </conditionalFormatting>
  <conditionalFormatting sqref="E145:X145">
    <cfRule type="top10" dxfId="3491" priority="21" rank="1"/>
  </conditionalFormatting>
  <conditionalFormatting sqref="E147:X147">
    <cfRule type="top10" dxfId="3490" priority="20" rank="1"/>
  </conditionalFormatting>
  <conditionalFormatting sqref="E149:X149">
    <cfRule type="top10" dxfId="3489" priority="19" rank="1"/>
  </conditionalFormatting>
  <conditionalFormatting sqref="E151:X151">
    <cfRule type="top10" dxfId="3488" priority="18" rank="1"/>
  </conditionalFormatting>
  <conditionalFormatting sqref="E153:X153">
    <cfRule type="top10" dxfId="3487" priority="17" rank="1"/>
  </conditionalFormatting>
  <conditionalFormatting sqref="E155:X155">
    <cfRule type="top10" dxfId="3486" priority="16" rank="1"/>
  </conditionalFormatting>
  <conditionalFormatting sqref="E157:X157">
    <cfRule type="top10" dxfId="3485" priority="15" rank="1"/>
  </conditionalFormatting>
  <conditionalFormatting sqref="E159:X159">
    <cfRule type="top10" dxfId="3484" priority="14" rank="1"/>
  </conditionalFormatting>
  <conditionalFormatting sqref="E161:X161">
    <cfRule type="top10" dxfId="3483" priority="13" rank="1"/>
  </conditionalFormatting>
  <conditionalFormatting sqref="E163:X163">
    <cfRule type="top10" dxfId="3482" priority="12" rank="1"/>
  </conditionalFormatting>
  <conditionalFormatting sqref="E165:X165">
    <cfRule type="top10" dxfId="3481" priority="11" rank="1"/>
  </conditionalFormatting>
  <conditionalFormatting sqref="E167:X167">
    <cfRule type="top10" dxfId="3480" priority="10" rank="1"/>
  </conditionalFormatting>
  <conditionalFormatting sqref="E169:X169">
    <cfRule type="top10" dxfId="3479" priority="9" rank="1"/>
  </conditionalFormatting>
  <conditionalFormatting sqref="E171:X171">
    <cfRule type="top10" dxfId="3478" priority="8" rank="1"/>
  </conditionalFormatting>
  <conditionalFormatting sqref="E173:X173">
    <cfRule type="top10" dxfId="3477" priority="7" rank="1"/>
  </conditionalFormatting>
  <conditionalFormatting sqref="E175:X175">
    <cfRule type="top10" dxfId="3476" priority="6" rank="1"/>
  </conditionalFormatting>
  <conditionalFormatting sqref="E177:X177">
    <cfRule type="top10" dxfId="3475" priority="5" rank="1"/>
  </conditionalFormatting>
  <conditionalFormatting sqref="E179:X179">
    <cfRule type="top10" dxfId="3474" priority="4" rank="1"/>
  </conditionalFormatting>
  <conditionalFormatting sqref="E181:X181">
    <cfRule type="top10" dxfId="3473" priority="3" rank="1"/>
  </conditionalFormatting>
  <conditionalFormatting sqref="E183:X183">
    <cfRule type="top10" dxfId="3472" priority="2" rank="1"/>
  </conditionalFormatting>
  <conditionalFormatting sqref="E185:X185">
    <cfRule type="top10" dxfId="347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249</v>
      </c>
    </row>
    <row r="3" spans="1:13" ht="15" customHeight="1">
      <c r="B3" s="3" t="s">
        <v>52</v>
      </c>
    </row>
    <row r="4" spans="1:13" ht="15" customHeight="1">
      <c r="B4" s="3" t="s">
        <v>53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234</v>
      </c>
      <c r="F7" s="13" t="s">
        <v>235</v>
      </c>
      <c r="G7" s="13" t="s">
        <v>236</v>
      </c>
      <c r="H7" s="13" t="s">
        <v>237</v>
      </c>
      <c r="I7" s="13" t="s">
        <v>238</v>
      </c>
      <c r="J7" s="13" t="s">
        <v>239</v>
      </c>
      <c r="K7" s="13" t="s">
        <v>84</v>
      </c>
      <c r="L7" s="13" t="s">
        <v>160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5320</v>
      </c>
      <c r="F8" s="16">
        <v>12445</v>
      </c>
      <c r="G8" s="16">
        <v>184</v>
      </c>
      <c r="H8" s="16">
        <v>44</v>
      </c>
      <c r="I8" s="16">
        <v>435</v>
      </c>
      <c r="J8" s="16">
        <v>1165</v>
      </c>
      <c r="K8" s="16">
        <v>114</v>
      </c>
      <c r="L8" s="16">
        <v>3246</v>
      </c>
      <c r="M8" s="16">
        <v>1704</v>
      </c>
    </row>
    <row r="9" spans="1:13" ht="15.95" customHeight="1">
      <c r="B9" s="92"/>
      <c r="C9" s="93"/>
      <c r="D9" s="17">
        <v>1</v>
      </c>
      <c r="E9" s="32">
        <v>0.2157602303605467</v>
      </c>
      <c r="F9" s="33">
        <v>0.50472482459342172</v>
      </c>
      <c r="G9" s="33">
        <v>7.4623839072068786E-3</v>
      </c>
      <c r="H9" s="33">
        <v>1.7844831082451231E-3</v>
      </c>
      <c r="I9" s="33">
        <v>1.7642048911059739E-2</v>
      </c>
      <c r="J9" s="33">
        <v>4.7248245934217462E-2</v>
      </c>
      <c r="K9" s="33">
        <v>4.6234335077260007E-3</v>
      </c>
      <c r="L9" s="33">
        <v>0.13164618566735611</v>
      </c>
      <c r="M9" s="33">
        <v>6.9108164010220227E-2</v>
      </c>
    </row>
    <row r="10" spans="1:13" ht="15.95" customHeight="1">
      <c r="B10" s="95" t="s">
        <v>463</v>
      </c>
      <c r="C10" s="94" t="s">
        <v>171</v>
      </c>
      <c r="D10" s="34">
        <v>3074</v>
      </c>
      <c r="E10" s="35">
        <v>696</v>
      </c>
      <c r="F10" s="36">
        <v>1681</v>
      </c>
      <c r="G10" s="36">
        <v>38</v>
      </c>
      <c r="H10" s="36">
        <v>7</v>
      </c>
      <c r="I10" s="36">
        <v>49</v>
      </c>
      <c r="J10" s="36">
        <v>152</v>
      </c>
      <c r="K10" s="36">
        <v>16</v>
      </c>
      <c r="L10" s="36">
        <v>265</v>
      </c>
      <c r="M10" s="36">
        <v>170</v>
      </c>
    </row>
    <row r="11" spans="1:13" ht="15.95" customHeight="1">
      <c r="B11" s="96"/>
      <c r="C11" s="89"/>
      <c r="D11" s="17">
        <v>1</v>
      </c>
      <c r="E11" s="18">
        <v>0.22641509433962265</v>
      </c>
      <c r="F11" s="19">
        <v>0.5468445022771633</v>
      </c>
      <c r="G11" s="19">
        <v>1.2361743656473649E-2</v>
      </c>
      <c r="H11" s="19">
        <v>2.277163305139883E-3</v>
      </c>
      <c r="I11" s="19">
        <v>1.594014313597918E-2</v>
      </c>
      <c r="J11" s="19">
        <v>4.9446974625894598E-2</v>
      </c>
      <c r="K11" s="19">
        <v>5.2049446974625898E-3</v>
      </c>
      <c r="L11" s="19">
        <v>8.6206896551724144E-2</v>
      </c>
      <c r="M11" s="19">
        <v>5.5302537410540011E-2</v>
      </c>
    </row>
    <row r="12" spans="1:13" ht="15.95" customHeight="1">
      <c r="B12" s="96"/>
      <c r="C12" s="88" t="s">
        <v>172</v>
      </c>
      <c r="D12" s="20">
        <v>8966</v>
      </c>
      <c r="E12" s="21">
        <v>2067</v>
      </c>
      <c r="F12" s="22">
        <v>4822</v>
      </c>
      <c r="G12" s="22">
        <v>54</v>
      </c>
      <c r="H12" s="22">
        <v>9</v>
      </c>
      <c r="I12" s="22">
        <v>161</v>
      </c>
      <c r="J12" s="22">
        <v>432</v>
      </c>
      <c r="K12" s="22">
        <v>32</v>
      </c>
      <c r="L12" s="22">
        <v>998</v>
      </c>
      <c r="M12" s="22">
        <v>391</v>
      </c>
    </row>
    <row r="13" spans="1:13" ht="15.95" customHeight="1">
      <c r="B13" s="96"/>
      <c r="C13" s="89"/>
      <c r="D13" s="23">
        <v>1</v>
      </c>
      <c r="E13" s="18">
        <v>0.23053758643765335</v>
      </c>
      <c r="F13" s="19">
        <v>0.53780950256524651</v>
      </c>
      <c r="G13" s="19">
        <v>6.0227526210127145E-3</v>
      </c>
      <c r="H13" s="19">
        <v>1.0037921035021191E-3</v>
      </c>
      <c r="I13" s="19">
        <v>1.7956725407093463E-2</v>
      </c>
      <c r="J13" s="19">
        <v>4.8182020968101716E-2</v>
      </c>
      <c r="K13" s="19">
        <v>3.5690385902297571E-3</v>
      </c>
      <c r="L13" s="19">
        <v>0.11130939103279054</v>
      </c>
      <c r="M13" s="19">
        <v>4.3609190274369838E-2</v>
      </c>
    </row>
    <row r="14" spans="1:13" ht="15.95" customHeight="1">
      <c r="B14" s="96"/>
      <c r="C14" s="88" t="s">
        <v>173</v>
      </c>
      <c r="D14" s="20">
        <v>3491</v>
      </c>
      <c r="E14" s="21">
        <v>743</v>
      </c>
      <c r="F14" s="22">
        <v>1931</v>
      </c>
      <c r="G14" s="22">
        <v>20</v>
      </c>
      <c r="H14" s="22">
        <v>7</v>
      </c>
      <c r="I14" s="22">
        <v>65</v>
      </c>
      <c r="J14" s="22">
        <v>185</v>
      </c>
      <c r="K14" s="22">
        <v>21</v>
      </c>
      <c r="L14" s="22">
        <v>374</v>
      </c>
      <c r="M14" s="22">
        <v>145</v>
      </c>
    </row>
    <row r="15" spans="1:13" ht="15.95" customHeight="1">
      <c r="B15" s="96"/>
      <c r="C15" s="89"/>
      <c r="D15" s="23">
        <v>1</v>
      </c>
      <c r="E15" s="18">
        <v>0.21283299914064738</v>
      </c>
      <c r="F15" s="19">
        <v>0.5531366370667431</v>
      </c>
      <c r="G15" s="19">
        <v>5.7290174735032942E-3</v>
      </c>
      <c r="H15" s="19">
        <v>2.0051561157261532E-3</v>
      </c>
      <c r="I15" s="19">
        <v>1.8619306788885705E-2</v>
      </c>
      <c r="J15" s="19">
        <v>5.2993411629905472E-2</v>
      </c>
      <c r="K15" s="19">
        <v>6.0154683471784591E-3</v>
      </c>
      <c r="L15" s="19">
        <v>0.1071326267545116</v>
      </c>
      <c r="M15" s="19">
        <v>4.1535376682898882E-2</v>
      </c>
    </row>
    <row r="16" spans="1:13" ht="15.95" customHeight="1">
      <c r="B16" s="96"/>
      <c r="C16" s="88" t="s">
        <v>174</v>
      </c>
      <c r="D16" s="20">
        <v>1663</v>
      </c>
      <c r="E16" s="21">
        <v>354</v>
      </c>
      <c r="F16" s="22">
        <v>858</v>
      </c>
      <c r="G16" s="22">
        <v>12</v>
      </c>
      <c r="H16" s="22">
        <v>1</v>
      </c>
      <c r="I16" s="22">
        <v>35</v>
      </c>
      <c r="J16" s="22">
        <v>95</v>
      </c>
      <c r="K16" s="22">
        <v>8</v>
      </c>
      <c r="L16" s="22">
        <v>214</v>
      </c>
      <c r="M16" s="22">
        <v>86</v>
      </c>
    </row>
    <row r="17" spans="1:13" ht="15.95" customHeight="1">
      <c r="B17" s="96"/>
      <c r="C17" s="89"/>
      <c r="D17" s="23">
        <v>1</v>
      </c>
      <c r="E17" s="18">
        <v>0.21286831028262176</v>
      </c>
      <c r="F17" s="19">
        <v>0.51593505712567644</v>
      </c>
      <c r="G17" s="19">
        <v>7.2158749248346366E-3</v>
      </c>
      <c r="H17" s="19">
        <v>6.0132291040288638E-4</v>
      </c>
      <c r="I17" s="19">
        <v>2.1046301864101023E-2</v>
      </c>
      <c r="J17" s="19">
        <v>5.7125676488274206E-2</v>
      </c>
      <c r="K17" s="19">
        <v>4.810583283223091E-3</v>
      </c>
      <c r="L17" s="19">
        <v>0.12868310282621767</v>
      </c>
      <c r="M17" s="19">
        <v>5.1713770294648229E-2</v>
      </c>
    </row>
    <row r="18" spans="1:13" ht="15.95" customHeight="1">
      <c r="B18" s="96"/>
      <c r="C18" s="88" t="s">
        <v>160</v>
      </c>
      <c r="D18" s="20">
        <v>5758</v>
      </c>
      <c r="E18" s="21">
        <v>1228</v>
      </c>
      <c r="F18" s="22">
        <v>2602</v>
      </c>
      <c r="G18" s="22">
        <v>50</v>
      </c>
      <c r="H18" s="22">
        <v>16</v>
      </c>
      <c r="I18" s="22">
        <v>109</v>
      </c>
      <c r="J18" s="22">
        <v>247</v>
      </c>
      <c r="K18" s="22">
        <v>33</v>
      </c>
      <c r="L18" s="22">
        <v>1191</v>
      </c>
      <c r="M18" s="22">
        <v>282</v>
      </c>
    </row>
    <row r="19" spans="1:13" ht="15.95" customHeight="1">
      <c r="B19" s="96"/>
      <c r="C19" s="98"/>
      <c r="D19" s="17">
        <v>1</v>
      </c>
      <c r="E19" s="32">
        <v>0.21326849600555747</v>
      </c>
      <c r="F19" s="33">
        <v>0.45189301840916984</v>
      </c>
      <c r="G19" s="33">
        <v>8.6835706842653699E-3</v>
      </c>
      <c r="H19" s="33">
        <v>2.7787426189649182E-3</v>
      </c>
      <c r="I19" s="33">
        <v>1.8930184091698506E-2</v>
      </c>
      <c r="J19" s="33">
        <v>4.2896839180270929E-2</v>
      </c>
      <c r="K19" s="33">
        <v>5.7311566516151441E-3</v>
      </c>
      <c r="L19" s="33">
        <v>0.2068426536992011</v>
      </c>
      <c r="M19" s="33">
        <v>4.8975338659256684E-2</v>
      </c>
    </row>
    <row r="20" spans="1:13" ht="15.95" customHeight="1">
      <c r="A20" s="38"/>
      <c r="B20" s="46"/>
      <c r="C20" s="99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19"/>
  </mergeCells>
  <phoneticPr fontId="3"/>
  <conditionalFormatting sqref="E9:M9">
    <cfRule type="top10" dxfId="3470" priority="90" rank="1"/>
  </conditionalFormatting>
  <conditionalFormatting sqref="E11:M11">
    <cfRule type="top10" dxfId="3469" priority="89" rank="1"/>
  </conditionalFormatting>
  <conditionalFormatting sqref="E13:M13">
    <cfRule type="top10" dxfId="3468" priority="88" rank="1"/>
  </conditionalFormatting>
  <conditionalFormatting sqref="E15:M15">
    <cfRule type="top10" dxfId="3467" priority="87" rank="1"/>
  </conditionalFormatting>
  <conditionalFormatting sqref="E17:M17">
    <cfRule type="top10" dxfId="3466" priority="86" rank="1"/>
  </conditionalFormatting>
  <conditionalFormatting sqref="E19:M19">
    <cfRule type="top10" dxfId="3465" priority="85" rank="1"/>
  </conditionalFormatting>
  <conditionalFormatting sqref="E21:M21">
    <cfRule type="top10" dxfId="3464" priority="83" rank="1"/>
  </conditionalFormatting>
  <conditionalFormatting sqref="E23:M23">
    <cfRule type="top10" dxfId="3463" priority="82" rank="1"/>
  </conditionalFormatting>
  <conditionalFormatting sqref="E25:M25">
    <cfRule type="top10" dxfId="3462" priority="81" rank="1"/>
  </conditionalFormatting>
  <conditionalFormatting sqref="E27:M27">
    <cfRule type="top10" dxfId="3461" priority="80" rank="1"/>
  </conditionalFormatting>
  <conditionalFormatting sqref="E29:M29">
    <cfRule type="top10" dxfId="3460" priority="79" rank="1"/>
  </conditionalFormatting>
  <conditionalFormatting sqref="E31:M31">
    <cfRule type="top10" dxfId="3459" priority="78" rank="1"/>
  </conditionalFormatting>
  <conditionalFormatting sqref="E33:M33">
    <cfRule type="top10" dxfId="3458" priority="77" rank="1"/>
  </conditionalFormatting>
  <conditionalFormatting sqref="E35:M35">
    <cfRule type="top10" dxfId="3457" priority="76" rank="1"/>
  </conditionalFormatting>
  <conditionalFormatting sqref="E37:M37">
    <cfRule type="top10" dxfId="3456" priority="75" rank="1"/>
  </conditionalFormatting>
  <conditionalFormatting sqref="E39:M39">
    <cfRule type="top10" dxfId="3455" priority="74" rank="1"/>
  </conditionalFormatting>
  <conditionalFormatting sqref="E41:M41">
    <cfRule type="top10" dxfId="3454" priority="73" rank="1"/>
  </conditionalFormatting>
  <conditionalFormatting sqref="E43:M43">
    <cfRule type="top10" dxfId="3453" priority="72" rank="1"/>
  </conditionalFormatting>
  <conditionalFormatting sqref="E45:M45">
    <cfRule type="top10" dxfId="3452" priority="71" rank="1"/>
  </conditionalFormatting>
  <conditionalFormatting sqref="E47:M47">
    <cfRule type="top10" dxfId="3451" priority="70" rank="1"/>
  </conditionalFormatting>
  <conditionalFormatting sqref="E49:M49">
    <cfRule type="top10" dxfId="3450" priority="69" rank="1"/>
  </conditionalFormatting>
  <conditionalFormatting sqref="E51:M51">
    <cfRule type="top10" dxfId="3449" priority="68" rank="1"/>
  </conditionalFormatting>
  <conditionalFormatting sqref="E53:M53">
    <cfRule type="top10" dxfId="3448" priority="67" rank="1"/>
  </conditionalFormatting>
  <conditionalFormatting sqref="E55:M55">
    <cfRule type="top10" dxfId="3447" priority="66" rank="1"/>
  </conditionalFormatting>
  <conditionalFormatting sqref="E57:M57">
    <cfRule type="top10" dxfId="3446" priority="65" rank="1"/>
  </conditionalFormatting>
  <conditionalFormatting sqref="E59:M59">
    <cfRule type="top10" dxfId="3445" priority="64" rank="1"/>
  </conditionalFormatting>
  <conditionalFormatting sqref="E61:M61">
    <cfRule type="top10" dxfId="3444" priority="63" rank="1"/>
  </conditionalFormatting>
  <conditionalFormatting sqref="E63:M63">
    <cfRule type="top10" dxfId="3443" priority="62" rank="1"/>
  </conditionalFormatting>
  <conditionalFormatting sqref="E65:M65">
    <cfRule type="top10" dxfId="3442" priority="61" rank="1"/>
  </conditionalFormatting>
  <conditionalFormatting sqref="E67:M67">
    <cfRule type="top10" dxfId="3441" priority="60" rank="1"/>
  </conditionalFormatting>
  <conditionalFormatting sqref="E69:M69">
    <cfRule type="top10" dxfId="3440" priority="59" rank="1"/>
  </conditionalFormatting>
  <conditionalFormatting sqref="E71:M71">
    <cfRule type="top10" dxfId="3439" priority="58" rank="1"/>
  </conditionalFormatting>
  <conditionalFormatting sqref="E73:M73">
    <cfRule type="top10" dxfId="3438" priority="57" rank="1"/>
  </conditionalFormatting>
  <conditionalFormatting sqref="E75:M75">
    <cfRule type="top10" dxfId="3437" priority="56" rank="1"/>
  </conditionalFormatting>
  <conditionalFormatting sqref="E77:M77">
    <cfRule type="top10" dxfId="3436" priority="55" rank="1"/>
  </conditionalFormatting>
  <conditionalFormatting sqref="E79:M79">
    <cfRule type="top10" dxfId="3435" priority="54" rank="1"/>
  </conditionalFormatting>
  <conditionalFormatting sqref="E81:M81">
    <cfRule type="top10" dxfId="3434" priority="53" rank="1"/>
  </conditionalFormatting>
  <conditionalFormatting sqref="E83:M83">
    <cfRule type="top10" dxfId="3433" priority="52" rank="1"/>
  </conditionalFormatting>
  <conditionalFormatting sqref="E85:M85">
    <cfRule type="top10" dxfId="3432" priority="51" rank="1"/>
  </conditionalFormatting>
  <conditionalFormatting sqref="E87:M87">
    <cfRule type="top10" dxfId="3431" priority="50" rank="1"/>
  </conditionalFormatting>
  <conditionalFormatting sqref="E89:M89">
    <cfRule type="top10" dxfId="3430" priority="49" rank="1"/>
  </conditionalFormatting>
  <conditionalFormatting sqref="E91:M91">
    <cfRule type="top10" dxfId="3429" priority="48" rank="1"/>
  </conditionalFormatting>
  <conditionalFormatting sqref="E93:M93">
    <cfRule type="top10" dxfId="3428" priority="47" rank="1"/>
  </conditionalFormatting>
  <conditionalFormatting sqref="E95:M95">
    <cfRule type="top10" dxfId="3427" priority="46" rank="1"/>
  </conditionalFormatting>
  <conditionalFormatting sqref="E97:M97">
    <cfRule type="top10" dxfId="3426" priority="45" rank="1"/>
  </conditionalFormatting>
  <conditionalFormatting sqref="E99:M99">
    <cfRule type="top10" dxfId="3425" priority="44" rank="1"/>
  </conditionalFormatting>
  <conditionalFormatting sqref="E101:M101">
    <cfRule type="top10" dxfId="3424" priority="43" rank="1"/>
  </conditionalFormatting>
  <conditionalFormatting sqref="E103:M103">
    <cfRule type="top10" dxfId="3423" priority="42" rank="1"/>
  </conditionalFormatting>
  <conditionalFormatting sqref="E105:M105">
    <cfRule type="top10" dxfId="3422" priority="41" rank="1"/>
  </conditionalFormatting>
  <conditionalFormatting sqref="E107:M107">
    <cfRule type="top10" dxfId="3421" priority="40" rank="1"/>
  </conditionalFormatting>
  <conditionalFormatting sqref="E109:M109">
    <cfRule type="top10" dxfId="3420" priority="39" rank="1"/>
  </conditionalFormatting>
  <conditionalFormatting sqref="E111:M111">
    <cfRule type="top10" dxfId="3419" priority="38" rank="1"/>
  </conditionalFormatting>
  <conditionalFormatting sqref="E113:M113">
    <cfRule type="top10" dxfId="3418" priority="37" rank="1"/>
  </conditionalFormatting>
  <conditionalFormatting sqref="E115:M115">
    <cfRule type="top10" dxfId="3417" priority="36" rank="1"/>
  </conditionalFormatting>
  <conditionalFormatting sqref="E117:M117">
    <cfRule type="top10" dxfId="3416" priority="35" rank="1"/>
  </conditionalFormatting>
  <conditionalFormatting sqref="E119:M119">
    <cfRule type="top10" dxfId="3415" priority="34" rank="1"/>
  </conditionalFormatting>
  <conditionalFormatting sqref="E121:M121">
    <cfRule type="top10" dxfId="3414" priority="33" rank="1"/>
  </conditionalFormatting>
  <conditionalFormatting sqref="E123:M123">
    <cfRule type="top10" dxfId="3413" priority="32" rank="1"/>
  </conditionalFormatting>
  <conditionalFormatting sqref="E125:M125">
    <cfRule type="top10" dxfId="3412" priority="31" rank="1"/>
  </conditionalFormatting>
  <conditionalFormatting sqref="E127:M127">
    <cfRule type="top10" dxfId="3411" priority="30" rank="1"/>
  </conditionalFormatting>
  <conditionalFormatting sqref="E129:M129">
    <cfRule type="top10" dxfId="3410" priority="29" rank="1"/>
  </conditionalFormatting>
  <conditionalFormatting sqref="E131:M131">
    <cfRule type="top10" dxfId="3409" priority="28" rank="1"/>
  </conditionalFormatting>
  <conditionalFormatting sqref="E133:M133">
    <cfRule type="top10" dxfId="3408" priority="27" rank="1"/>
  </conditionalFormatting>
  <conditionalFormatting sqref="E135:M135">
    <cfRule type="top10" dxfId="3407" priority="26" rank="1"/>
  </conditionalFormatting>
  <conditionalFormatting sqref="E137:M137">
    <cfRule type="top10" dxfId="3406" priority="25" rank="1"/>
  </conditionalFormatting>
  <conditionalFormatting sqref="E139:M139">
    <cfRule type="top10" dxfId="3405" priority="24" rank="1"/>
  </conditionalFormatting>
  <conditionalFormatting sqref="E141:M141">
    <cfRule type="top10" dxfId="3404" priority="23" rank="1"/>
  </conditionalFormatting>
  <conditionalFormatting sqref="E143:M143">
    <cfRule type="top10" dxfId="3403" priority="22" rank="1"/>
  </conditionalFormatting>
  <conditionalFormatting sqref="E145:M145">
    <cfRule type="top10" dxfId="3402" priority="21" rank="1"/>
  </conditionalFormatting>
  <conditionalFormatting sqref="E147:M147">
    <cfRule type="top10" dxfId="3401" priority="20" rank="1"/>
  </conditionalFormatting>
  <conditionalFormatting sqref="E149:M149">
    <cfRule type="top10" dxfId="3400" priority="19" rank="1"/>
  </conditionalFormatting>
  <conditionalFormatting sqref="E151:M151">
    <cfRule type="top10" dxfId="3399" priority="18" rank="1"/>
  </conditionalFormatting>
  <conditionalFormatting sqref="E153:M153">
    <cfRule type="top10" dxfId="3398" priority="17" rank="1"/>
  </conditionalFormatting>
  <conditionalFormatting sqref="E155:M155">
    <cfRule type="top10" dxfId="3397" priority="16" rank="1"/>
  </conditionalFormatting>
  <conditionalFormatting sqref="E157:M157">
    <cfRule type="top10" dxfId="3396" priority="15" rank="1"/>
  </conditionalFormatting>
  <conditionalFormatting sqref="E159:M159">
    <cfRule type="top10" dxfId="3395" priority="14" rank="1"/>
  </conditionalFormatting>
  <conditionalFormatting sqref="E161:M161">
    <cfRule type="top10" dxfId="3394" priority="13" rank="1"/>
  </conditionalFormatting>
  <conditionalFormatting sqref="E163:M163">
    <cfRule type="top10" dxfId="3393" priority="12" rank="1"/>
  </conditionalFormatting>
  <conditionalFormatting sqref="E165:M165">
    <cfRule type="top10" dxfId="3392" priority="11" rank="1"/>
  </conditionalFormatting>
  <conditionalFormatting sqref="E167:M167">
    <cfRule type="top10" dxfId="3391" priority="10" rank="1"/>
  </conditionalFormatting>
  <conditionalFormatting sqref="E169:M169">
    <cfRule type="top10" dxfId="3390" priority="9" rank="1"/>
  </conditionalFormatting>
  <conditionalFormatting sqref="E171:M171">
    <cfRule type="top10" dxfId="3389" priority="8" rank="1"/>
  </conditionalFormatting>
  <conditionalFormatting sqref="E173:M173">
    <cfRule type="top10" dxfId="3388" priority="7" rank="1"/>
  </conditionalFormatting>
  <conditionalFormatting sqref="E175:M175">
    <cfRule type="top10" dxfId="3387" priority="6" rank="1"/>
  </conditionalFormatting>
  <conditionalFormatting sqref="E177:M177">
    <cfRule type="top10" dxfId="3386" priority="5" rank="1"/>
  </conditionalFormatting>
  <conditionalFormatting sqref="E179:M179">
    <cfRule type="top10" dxfId="3385" priority="4" rank="1"/>
  </conditionalFormatting>
  <conditionalFormatting sqref="E181:M181">
    <cfRule type="top10" dxfId="3384" priority="3" rank="1"/>
  </conditionalFormatting>
  <conditionalFormatting sqref="E183:M183">
    <cfRule type="top10" dxfId="3383" priority="2" rank="1"/>
  </conditionalFormatting>
  <conditionalFormatting sqref="E185:M185">
    <cfRule type="top10" dxfId="338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8" width="8.625" style="3"/>
    <col min="9" max="16384" width="8.625" style="39"/>
  </cols>
  <sheetData>
    <row r="1" spans="1:8" ht="15" customHeight="1">
      <c r="A1" s="38"/>
      <c r="B1" s="37"/>
      <c r="C1" s="37"/>
      <c r="D1" s="37"/>
      <c r="E1" s="37"/>
      <c r="F1" s="37"/>
      <c r="G1" s="37"/>
      <c r="H1" s="37"/>
    </row>
    <row r="2" spans="1:8" ht="15" customHeight="1">
      <c r="B2" s="3" t="s">
        <v>250</v>
      </c>
    </row>
    <row r="3" spans="1:8" ht="15" customHeight="1">
      <c r="B3" s="3" t="s">
        <v>54</v>
      </c>
    </row>
    <row r="4" spans="1:8" ht="15" customHeight="1">
      <c r="B4" s="3" t="s">
        <v>55</v>
      </c>
    </row>
    <row r="5" spans="1:8" ht="15" customHeight="1">
      <c r="B5" s="3"/>
    </row>
    <row r="6" spans="1:8" ht="2.1" customHeight="1">
      <c r="B6" s="4"/>
      <c r="C6" s="5"/>
      <c r="D6" s="6"/>
      <c r="E6" s="7"/>
      <c r="F6" s="8"/>
      <c r="G6" s="8"/>
      <c r="H6" s="8"/>
    </row>
    <row r="7" spans="1:8" ht="117.95" customHeight="1" thickBot="1">
      <c r="A7" s="9"/>
      <c r="B7" s="10"/>
      <c r="C7" s="11" t="s">
        <v>240</v>
      </c>
      <c r="D7" s="12" t="s">
        <v>241</v>
      </c>
      <c r="E7" s="13" t="s">
        <v>107</v>
      </c>
      <c r="F7" s="13" t="s">
        <v>108</v>
      </c>
      <c r="G7" s="13" t="s">
        <v>109</v>
      </c>
      <c r="H7" s="13" t="s">
        <v>83</v>
      </c>
    </row>
    <row r="8" spans="1:8" ht="15.95" customHeight="1" thickTop="1">
      <c r="B8" s="90" t="s">
        <v>242</v>
      </c>
      <c r="C8" s="91"/>
      <c r="D8" s="14">
        <v>24657</v>
      </c>
      <c r="E8" s="15">
        <v>3229</v>
      </c>
      <c r="F8" s="16">
        <v>12574</v>
      </c>
      <c r="G8" s="16">
        <v>7020</v>
      </c>
      <c r="H8" s="16">
        <v>1834</v>
      </c>
    </row>
    <row r="9" spans="1:8" ht="15.95" customHeight="1">
      <c r="B9" s="92"/>
      <c r="C9" s="93"/>
      <c r="D9" s="17">
        <v>1</v>
      </c>
      <c r="E9" s="32">
        <v>0.13095672628462507</v>
      </c>
      <c r="F9" s="33">
        <v>0.50995660461532222</v>
      </c>
      <c r="G9" s="33">
        <v>0.28470616863365372</v>
      </c>
      <c r="H9" s="33">
        <v>7.4380500466398991E-2</v>
      </c>
    </row>
    <row r="10" spans="1:8" ht="15.95" customHeight="1">
      <c r="B10" s="95" t="s">
        <v>251</v>
      </c>
      <c r="C10" s="94" t="s">
        <v>101</v>
      </c>
      <c r="D10" s="34">
        <v>15774</v>
      </c>
      <c r="E10" s="35">
        <v>2682</v>
      </c>
      <c r="F10" s="36">
        <v>8791</v>
      </c>
      <c r="G10" s="36">
        <v>3546</v>
      </c>
      <c r="H10" s="36">
        <v>755</v>
      </c>
    </row>
    <row r="11" spans="1:8" ht="15.95" customHeight="1">
      <c r="B11" s="96"/>
      <c r="C11" s="89"/>
      <c r="D11" s="17">
        <v>1</v>
      </c>
      <c r="E11" s="18">
        <v>0.17002662609357169</v>
      </c>
      <c r="F11" s="19">
        <v>0.55730949664004059</v>
      </c>
      <c r="G11" s="19">
        <v>0.22480030429821224</v>
      </c>
      <c r="H11" s="19">
        <v>4.7863572968175477E-2</v>
      </c>
    </row>
    <row r="12" spans="1:8" ht="15.95" customHeight="1">
      <c r="B12" s="96"/>
      <c r="C12" s="88" t="s">
        <v>100</v>
      </c>
      <c r="D12" s="20">
        <v>6262</v>
      </c>
      <c r="E12" s="21">
        <v>343</v>
      </c>
      <c r="F12" s="22">
        <v>2748</v>
      </c>
      <c r="G12" s="22">
        <v>2909</v>
      </c>
      <c r="H12" s="22">
        <v>262</v>
      </c>
    </row>
    <row r="13" spans="1:8" ht="15.95" customHeight="1">
      <c r="B13" s="96"/>
      <c r="C13" s="98"/>
      <c r="D13" s="17">
        <v>1</v>
      </c>
      <c r="E13" s="32">
        <v>5.4774832321941871E-2</v>
      </c>
      <c r="F13" s="33">
        <v>0.43883743213030979</v>
      </c>
      <c r="G13" s="33">
        <v>0.46454806770999679</v>
      </c>
      <c r="H13" s="33">
        <v>4.1839667837751518E-2</v>
      </c>
    </row>
    <row r="14" spans="1:8" ht="15.95" customHeight="1">
      <c r="A14" s="38"/>
      <c r="B14" s="46"/>
      <c r="C14" s="99"/>
      <c r="D14" s="42"/>
      <c r="E14" s="42"/>
      <c r="F14" s="42"/>
      <c r="G14" s="42"/>
      <c r="H14" s="42"/>
    </row>
    <row r="15" spans="1:8" ht="15.95" hidden="1" customHeight="1">
      <c r="A15" s="38"/>
      <c r="B15" s="47"/>
      <c r="C15" s="97"/>
      <c r="D15" s="44"/>
      <c r="E15" s="44"/>
      <c r="F15" s="44"/>
      <c r="G15" s="44"/>
      <c r="H15" s="44"/>
    </row>
    <row r="16" spans="1:8" ht="15.95" hidden="1" customHeight="1">
      <c r="A16" s="38"/>
      <c r="B16" s="47"/>
      <c r="C16" s="97"/>
      <c r="D16" s="45"/>
      <c r="E16" s="45"/>
      <c r="F16" s="45"/>
      <c r="G16" s="45"/>
      <c r="H16" s="45"/>
    </row>
    <row r="17" spans="1:8" ht="15.95" hidden="1" customHeight="1">
      <c r="A17" s="38"/>
      <c r="B17" s="47"/>
      <c r="C17" s="97"/>
      <c r="D17" s="44"/>
      <c r="E17" s="44"/>
      <c r="F17" s="44"/>
      <c r="G17" s="44"/>
      <c r="H17" s="44"/>
    </row>
    <row r="18" spans="1:8" ht="15.95" hidden="1" customHeight="1">
      <c r="A18" s="38"/>
      <c r="B18" s="47"/>
      <c r="C18" s="97"/>
      <c r="D18" s="45"/>
      <c r="E18" s="45"/>
      <c r="F18" s="45"/>
      <c r="G18" s="45"/>
      <c r="H18" s="45"/>
    </row>
    <row r="19" spans="1:8" ht="15.95" hidden="1" customHeight="1">
      <c r="A19" s="38"/>
      <c r="B19" s="47"/>
      <c r="C19" s="97"/>
      <c r="D19" s="44"/>
      <c r="E19" s="44"/>
      <c r="F19" s="44"/>
      <c r="G19" s="44"/>
      <c r="H19" s="44"/>
    </row>
    <row r="20" spans="1:8" ht="15.95" hidden="1" customHeight="1">
      <c r="A20" s="38"/>
      <c r="B20" s="47"/>
      <c r="C20" s="97"/>
      <c r="D20" s="45"/>
      <c r="E20" s="45"/>
      <c r="F20" s="45"/>
      <c r="G20" s="45"/>
      <c r="H20" s="45"/>
    </row>
    <row r="21" spans="1:8" ht="15.95" hidden="1" customHeight="1">
      <c r="A21" s="38"/>
      <c r="B21" s="47"/>
      <c r="C21" s="97"/>
      <c r="D21" s="44"/>
      <c r="E21" s="44"/>
      <c r="F21" s="44"/>
      <c r="G21" s="44"/>
      <c r="H21" s="44"/>
    </row>
    <row r="22" spans="1:8" ht="15.95" hidden="1" customHeight="1">
      <c r="A22" s="38"/>
      <c r="B22" s="43"/>
      <c r="C22" s="97"/>
      <c r="D22" s="45"/>
      <c r="E22" s="45"/>
      <c r="F22" s="45"/>
      <c r="G22" s="45"/>
      <c r="H22" s="45"/>
    </row>
    <row r="23" spans="1:8" ht="15.95" hidden="1" customHeight="1">
      <c r="A23" s="38"/>
      <c r="B23" s="43"/>
      <c r="C23" s="97"/>
      <c r="D23" s="44"/>
      <c r="E23" s="44"/>
      <c r="F23" s="44"/>
      <c r="G23" s="44"/>
      <c r="H23" s="44"/>
    </row>
    <row r="24" spans="1:8" ht="15.95" hidden="1" customHeight="1">
      <c r="A24" s="38"/>
      <c r="B24" s="43"/>
      <c r="C24" s="97"/>
      <c r="D24" s="45"/>
      <c r="E24" s="45"/>
      <c r="F24" s="45"/>
      <c r="G24" s="45"/>
      <c r="H24" s="45"/>
    </row>
    <row r="25" spans="1:8" ht="15.95" hidden="1" customHeight="1">
      <c r="A25" s="38"/>
      <c r="B25" s="43"/>
      <c r="C25" s="97"/>
      <c r="D25" s="44"/>
      <c r="E25" s="44"/>
      <c r="F25" s="44"/>
      <c r="G25" s="44"/>
      <c r="H25" s="44"/>
    </row>
    <row r="26" spans="1:8" ht="15.95" hidden="1" customHeight="1">
      <c r="A26" s="38"/>
      <c r="B26" s="43"/>
      <c r="C26" s="97"/>
      <c r="D26" s="45"/>
      <c r="E26" s="45"/>
      <c r="F26" s="45"/>
      <c r="G26" s="45"/>
      <c r="H26" s="45"/>
    </row>
    <row r="27" spans="1:8" ht="15.95" hidden="1" customHeight="1">
      <c r="A27" s="38"/>
      <c r="B27" s="43"/>
      <c r="C27" s="97"/>
      <c r="D27" s="44"/>
      <c r="E27" s="44"/>
      <c r="F27" s="44"/>
      <c r="G27" s="44"/>
      <c r="H27" s="44"/>
    </row>
    <row r="28" spans="1:8" ht="15.95" hidden="1" customHeight="1">
      <c r="A28" s="38"/>
      <c r="B28" s="43"/>
      <c r="C28" s="97"/>
      <c r="D28" s="45"/>
      <c r="E28" s="45"/>
      <c r="F28" s="45"/>
      <c r="G28" s="45"/>
      <c r="H28" s="45"/>
    </row>
    <row r="29" spans="1:8" ht="15.95" hidden="1" customHeight="1">
      <c r="A29" s="38"/>
      <c r="B29" s="43"/>
      <c r="C29" s="97"/>
      <c r="D29" s="44"/>
      <c r="E29" s="44"/>
      <c r="F29" s="44"/>
      <c r="G29" s="44"/>
      <c r="H29" s="44"/>
    </row>
    <row r="30" spans="1:8" ht="15.95" hidden="1" customHeight="1">
      <c r="A30" s="38"/>
      <c r="B30" s="43"/>
      <c r="C30" s="97"/>
      <c r="D30" s="45"/>
      <c r="E30" s="45"/>
      <c r="F30" s="45"/>
      <c r="G30" s="45"/>
      <c r="H30" s="45"/>
    </row>
    <row r="31" spans="1:8" ht="15.95" hidden="1" customHeight="1">
      <c r="A31" s="38"/>
      <c r="B31" s="43"/>
      <c r="C31" s="97"/>
      <c r="D31" s="44"/>
      <c r="E31" s="44"/>
      <c r="F31" s="44"/>
      <c r="G31" s="44"/>
      <c r="H31" s="44"/>
    </row>
    <row r="32" spans="1:8" ht="15.95" hidden="1" customHeight="1">
      <c r="A32" s="38"/>
      <c r="B32" s="43"/>
      <c r="C32" s="97"/>
      <c r="D32" s="45"/>
      <c r="E32" s="45"/>
      <c r="F32" s="45"/>
      <c r="G32" s="45"/>
      <c r="H32" s="45"/>
    </row>
    <row r="33" spans="1:8" ht="15.95" hidden="1" customHeight="1">
      <c r="A33" s="38"/>
      <c r="B33" s="43"/>
      <c r="C33" s="97"/>
      <c r="D33" s="44"/>
      <c r="E33" s="44"/>
      <c r="F33" s="44"/>
      <c r="G33" s="44"/>
      <c r="H33" s="44"/>
    </row>
    <row r="34" spans="1:8" ht="15.95" hidden="1" customHeight="1">
      <c r="A34" s="38"/>
      <c r="B34" s="43"/>
      <c r="C34" s="97"/>
      <c r="D34" s="45"/>
      <c r="E34" s="45"/>
      <c r="F34" s="45"/>
      <c r="G34" s="45"/>
      <c r="H34" s="45"/>
    </row>
    <row r="35" spans="1:8" ht="15.95" hidden="1" customHeight="1">
      <c r="A35" s="38"/>
      <c r="B35" s="43"/>
      <c r="C35" s="97"/>
      <c r="D35" s="44"/>
      <c r="E35" s="44"/>
      <c r="F35" s="44"/>
      <c r="G35" s="44"/>
      <c r="H35" s="44"/>
    </row>
    <row r="36" spans="1:8" ht="15.95" hidden="1" customHeight="1">
      <c r="A36" s="38"/>
      <c r="B36" s="43"/>
      <c r="C36" s="97"/>
      <c r="D36" s="45"/>
      <c r="E36" s="45"/>
      <c r="F36" s="45"/>
      <c r="G36" s="45"/>
      <c r="H36" s="45"/>
    </row>
    <row r="37" spans="1:8" ht="15.95" hidden="1" customHeight="1">
      <c r="A37" s="38"/>
      <c r="B37" s="43"/>
      <c r="C37" s="97"/>
      <c r="D37" s="44"/>
      <c r="E37" s="44"/>
      <c r="F37" s="44"/>
      <c r="G37" s="44"/>
      <c r="H37" s="44"/>
    </row>
    <row r="38" spans="1:8" ht="15.95" hidden="1" customHeight="1">
      <c r="A38" s="38"/>
      <c r="B38" s="43"/>
      <c r="C38" s="97"/>
      <c r="D38" s="45"/>
      <c r="E38" s="45"/>
      <c r="F38" s="45"/>
      <c r="G38" s="45"/>
      <c r="H38" s="45"/>
    </row>
    <row r="39" spans="1:8" ht="15.95" hidden="1" customHeight="1">
      <c r="A39" s="38"/>
      <c r="B39" s="43"/>
      <c r="C39" s="97"/>
      <c r="D39" s="44"/>
      <c r="E39" s="44"/>
      <c r="F39" s="44"/>
      <c r="G39" s="44"/>
      <c r="H39" s="44"/>
    </row>
    <row r="40" spans="1:8" ht="15.95" hidden="1" customHeight="1">
      <c r="A40" s="38"/>
      <c r="B40" s="43"/>
      <c r="C40" s="97"/>
      <c r="D40" s="45"/>
      <c r="E40" s="45"/>
      <c r="F40" s="45"/>
      <c r="G40" s="45"/>
      <c r="H40" s="45"/>
    </row>
    <row r="41" spans="1:8" ht="15.95" hidden="1" customHeight="1">
      <c r="A41" s="38"/>
      <c r="B41" s="43"/>
      <c r="C41" s="97"/>
      <c r="D41" s="44"/>
      <c r="E41" s="44"/>
      <c r="F41" s="44"/>
      <c r="G41" s="44"/>
      <c r="H41" s="44"/>
    </row>
    <row r="42" spans="1:8" ht="15.95" hidden="1" customHeight="1">
      <c r="A42" s="38"/>
      <c r="B42" s="43"/>
      <c r="C42" s="97"/>
      <c r="D42" s="45"/>
      <c r="E42" s="45"/>
      <c r="F42" s="45"/>
      <c r="G42" s="45"/>
      <c r="H42" s="45"/>
    </row>
    <row r="43" spans="1:8" ht="15.95" hidden="1" customHeight="1">
      <c r="A43" s="38"/>
      <c r="B43" s="43"/>
      <c r="C43" s="97"/>
      <c r="D43" s="44"/>
      <c r="E43" s="44"/>
      <c r="F43" s="44"/>
      <c r="G43" s="44"/>
      <c r="H43" s="44"/>
    </row>
    <row r="44" spans="1:8" ht="15.95" hidden="1" customHeight="1">
      <c r="A44" s="38"/>
      <c r="B44" s="43"/>
      <c r="C44" s="97"/>
      <c r="D44" s="45"/>
      <c r="E44" s="45"/>
      <c r="F44" s="45"/>
      <c r="G44" s="45"/>
      <c r="H44" s="45"/>
    </row>
    <row r="45" spans="1:8" ht="15.95" hidden="1" customHeight="1">
      <c r="A45" s="38"/>
      <c r="B45" s="43"/>
      <c r="C45" s="97"/>
      <c r="D45" s="44"/>
      <c r="E45" s="44"/>
      <c r="F45" s="44"/>
      <c r="G45" s="44"/>
      <c r="H45" s="44"/>
    </row>
    <row r="46" spans="1:8" ht="15.95" hidden="1" customHeight="1">
      <c r="A46" s="38"/>
      <c r="B46" s="43"/>
      <c r="C46" s="97"/>
      <c r="D46" s="45"/>
      <c r="E46" s="45"/>
      <c r="F46" s="45"/>
      <c r="G46" s="45"/>
      <c r="H46" s="45"/>
    </row>
    <row r="47" spans="1:8" ht="15.95" hidden="1" customHeight="1">
      <c r="A47" s="38"/>
      <c r="B47" s="43"/>
      <c r="C47" s="97"/>
      <c r="D47" s="44"/>
      <c r="E47" s="44"/>
      <c r="F47" s="44"/>
      <c r="G47" s="44"/>
      <c r="H47" s="44"/>
    </row>
    <row r="48" spans="1:8" ht="15.95" hidden="1" customHeight="1">
      <c r="A48" s="38"/>
      <c r="B48" s="43"/>
      <c r="C48" s="97"/>
      <c r="D48" s="45"/>
      <c r="E48" s="45"/>
      <c r="F48" s="45"/>
      <c r="G48" s="45"/>
      <c r="H48" s="45"/>
    </row>
    <row r="49" spans="1:8" ht="15.95" hidden="1" customHeight="1">
      <c r="A49" s="38"/>
      <c r="B49" s="43"/>
      <c r="C49" s="97"/>
      <c r="D49" s="44"/>
      <c r="E49" s="44"/>
      <c r="F49" s="44"/>
      <c r="G49" s="44"/>
      <c r="H49" s="44"/>
    </row>
    <row r="50" spans="1:8" ht="15.95" hidden="1" customHeight="1">
      <c r="A50" s="38"/>
      <c r="B50" s="43"/>
      <c r="C50" s="97"/>
      <c r="D50" s="45"/>
      <c r="E50" s="45"/>
      <c r="F50" s="45"/>
      <c r="G50" s="45"/>
      <c r="H50" s="45"/>
    </row>
    <row r="51" spans="1:8" ht="15.95" hidden="1" customHeight="1">
      <c r="A51" s="38"/>
      <c r="B51" s="43"/>
      <c r="C51" s="97"/>
      <c r="D51" s="44"/>
      <c r="E51" s="44"/>
      <c r="F51" s="44"/>
      <c r="G51" s="44"/>
      <c r="H51" s="44"/>
    </row>
    <row r="52" spans="1:8" ht="15.95" hidden="1" customHeight="1">
      <c r="A52" s="38"/>
      <c r="B52" s="43"/>
      <c r="C52" s="97"/>
      <c r="D52" s="45"/>
      <c r="E52" s="45"/>
      <c r="F52" s="45"/>
      <c r="G52" s="45"/>
      <c r="H52" s="45"/>
    </row>
    <row r="53" spans="1:8" ht="15.95" hidden="1" customHeight="1">
      <c r="A53" s="38"/>
      <c r="B53" s="43"/>
      <c r="C53" s="97"/>
      <c r="D53" s="44"/>
      <c r="E53" s="44"/>
      <c r="F53" s="44"/>
      <c r="G53" s="44"/>
      <c r="H53" s="44"/>
    </row>
    <row r="54" spans="1:8" ht="15.95" hidden="1" customHeight="1">
      <c r="A54" s="38"/>
      <c r="B54" s="43"/>
      <c r="C54" s="97"/>
      <c r="D54" s="45"/>
      <c r="E54" s="45"/>
      <c r="F54" s="45"/>
      <c r="G54" s="45"/>
      <c r="H54" s="45"/>
    </row>
    <row r="55" spans="1:8" ht="15.95" hidden="1" customHeight="1">
      <c r="A55" s="38"/>
      <c r="B55" s="43"/>
      <c r="C55" s="97"/>
      <c r="D55" s="44"/>
      <c r="E55" s="44"/>
      <c r="F55" s="44"/>
      <c r="G55" s="44"/>
      <c r="H55" s="44"/>
    </row>
    <row r="56" spans="1:8" ht="15.95" hidden="1" customHeight="1">
      <c r="A56" s="38"/>
      <c r="B56" s="43"/>
      <c r="C56" s="97"/>
      <c r="D56" s="45"/>
      <c r="E56" s="45"/>
      <c r="F56" s="45"/>
      <c r="G56" s="45"/>
      <c r="H56" s="45"/>
    </row>
    <row r="57" spans="1:8" ht="15.95" hidden="1" customHeight="1">
      <c r="A57" s="38"/>
      <c r="B57" s="43"/>
      <c r="C57" s="97"/>
      <c r="D57" s="44"/>
      <c r="E57" s="44"/>
      <c r="F57" s="44"/>
      <c r="G57" s="44"/>
      <c r="H57" s="44"/>
    </row>
    <row r="58" spans="1:8" ht="15.95" hidden="1" customHeight="1">
      <c r="A58" s="38"/>
      <c r="B58" s="43"/>
      <c r="C58" s="97"/>
      <c r="D58" s="45"/>
      <c r="E58" s="45"/>
      <c r="F58" s="45"/>
      <c r="G58" s="45"/>
      <c r="H58" s="45"/>
    </row>
    <row r="59" spans="1:8" ht="15.95" hidden="1" customHeight="1">
      <c r="A59" s="38"/>
      <c r="B59" s="43"/>
      <c r="C59" s="97"/>
      <c r="D59" s="44"/>
      <c r="E59" s="44"/>
      <c r="F59" s="44"/>
      <c r="G59" s="44"/>
      <c r="H59" s="44"/>
    </row>
    <row r="60" spans="1:8" ht="15.95" hidden="1" customHeight="1">
      <c r="A60" s="38"/>
      <c r="B60" s="43"/>
      <c r="C60" s="97"/>
      <c r="D60" s="45"/>
      <c r="E60" s="45"/>
      <c r="F60" s="45"/>
      <c r="G60" s="45"/>
      <c r="H60" s="45"/>
    </row>
    <row r="61" spans="1:8" ht="15.95" hidden="1" customHeight="1">
      <c r="A61" s="38"/>
      <c r="B61" s="43"/>
      <c r="C61" s="97"/>
      <c r="D61" s="44"/>
      <c r="E61" s="44"/>
      <c r="F61" s="44"/>
      <c r="G61" s="44"/>
      <c r="H61" s="44"/>
    </row>
    <row r="62" spans="1:8" ht="15.95" hidden="1" customHeight="1">
      <c r="A62" s="38"/>
      <c r="B62" s="43"/>
      <c r="C62" s="97"/>
      <c r="D62" s="45"/>
      <c r="E62" s="45"/>
      <c r="F62" s="45"/>
      <c r="G62" s="45"/>
      <c r="H62" s="45"/>
    </row>
    <row r="63" spans="1:8" ht="15.95" hidden="1" customHeight="1">
      <c r="A63" s="38"/>
      <c r="B63" s="43"/>
      <c r="C63" s="97"/>
      <c r="D63" s="44"/>
      <c r="E63" s="44"/>
      <c r="F63" s="44"/>
      <c r="G63" s="44"/>
      <c r="H63" s="44"/>
    </row>
    <row r="64" spans="1:8" ht="15.95" hidden="1" customHeight="1">
      <c r="A64" s="38"/>
      <c r="B64" s="43"/>
      <c r="C64" s="97"/>
      <c r="D64" s="45"/>
      <c r="E64" s="45"/>
      <c r="F64" s="45"/>
      <c r="G64" s="45"/>
      <c r="H64" s="45"/>
    </row>
    <row r="65" spans="1:8" ht="15.95" hidden="1" customHeight="1">
      <c r="A65" s="38"/>
      <c r="B65" s="43"/>
      <c r="C65" s="97"/>
      <c r="D65" s="44"/>
      <c r="E65" s="44"/>
      <c r="F65" s="44"/>
      <c r="G65" s="44"/>
      <c r="H65" s="44"/>
    </row>
    <row r="66" spans="1:8" ht="15.95" hidden="1" customHeight="1">
      <c r="A66" s="38"/>
      <c r="B66" s="43"/>
      <c r="C66" s="97"/>
      <c r="D66" s="45"/>
      <c r="E66" s="45"/>
      <c r="F66" s="45"/>
      <c r="G66" s="45"/>
      <c r="H66" s="45"/>
    </row>
    <row r="67" spans="1:8" ht="15.95" hidden="1" customHeight="1">
      <c r="A67" s="38"/>
      <c r="B67" s="43"/>
      <c r="C67" s="97"/>
      <c r="D67" s="44"/>
      <c r="E67" s="44"/>
      <c r="F67" s="44"/>
      <c r="G67" s="44"/>
      <c r="H67" s="44"/>
    </row>
    <row r="68" spans="1:8" ht="15.95" hidden="1" customHeight="1">
      <c r="A68" s="38"/>
      <c r="B68" s="43"/>
      <c r="C68" s="97"/>
      <c r="D68" s="45"/>
      <c r="E68" s="45"/>
      <c r="F68" s="45"/>
      <c r="G68" s="45"/>
      <c r="H68" s="45"/>
    </row>
    <row r="69" spans="1:8" ht="15.95" hidden="1" customHeight="1">
      <c r="A69" s="38"/>
      <c r="B69" s="43"/>
      <c r="C69" s="97"/>
      <c r="D69" s="44"/>
      <c r="E69" s="44"/>
      <c r="F69" s="44"/>
      <c r="G69" s="44"/>
      <c r="H69" s="44"/>
    </row>
    <row r="70" spans="1:8" ht="15.95" hidden="1" customHeight="1">
      <c r="A70" s="38"/>
      <c r="B70" s="43"/>
      <c r="C70" s="97"/>
      <c r="D70" s="45"/>
      <c r="E70" s="45"/>
      <c r="F70" s="45"/>
      <c r="G70" s="45"/>
      <c r="H70" s="45"/>
    </row>
    <row r="71" spans="1:8" ht="15.95" hidden="1" customHeight="1">
      <c r="A71" s="38"/>
      <c r="B71" s="43"/>
      <c r="C71" s="97"/>
      <c r="D71" s="44"/>
      <c r="E71" s="44"/>
      <c r="F71" s="44"/>
      <c r="G71" s="44"/>
      <c r="H71" s="44"/>
    </row>
    <row r="72" spans="1:8" ht="15.95" hidden="1" customHeight="1">
      <c r="A72" s="38"/>
      <c r="B72" s="43"/>
      <c r="C72" s="97"/>
      <c r="D72" s="45"/>
      <c r="E72" s="45"/>
      <c r="F72" s="45"/>
      <c r="G72" s="45"/>
      <c r="H72" s="45"/>
    </row>
    <row r="73" spans="1:8" ht="15.95" hidden="1" customHeight="1">
      <c r="A73" s="38"/>
      <c r="B73" s="43"/>
      <c r="C73" s="97"/>
      <c r="D73" s="44"/>
      <c r="E73" s="44"/>
      <c r="F73" s="44"/>
      <c r="G73" s="44"/>
      <c r="H73" s="44"/>
    </row>
    <row r="74" spans="1:8" ht="15.95" hidden="1" customHeight="1">
      <c r="A74" s="38"/>
      <c r="B74" s="43"/>
      <c r="C74" s="97"/>
      <c r="D74" s="45"/>
      <c r="E74" s="45"/>
      <c r="F74" s="45"/>
      <c r="G74" s="45"/>
      <c r="H74" s="45"/>
    </row>
    <row r="75" spans="1:8" ht="15.95" hidden="1" customHeight="1">
      <c r="A75" s="38"/>
      <c r="B75" s="43"/>
      <c r="C75" s="97"/>
      <c r="D75" s="44"/>
      <c r="E75" s="44"/>
      <c r="F75" s="44"/>
      <c r="G75" s="44"/>
      <c r="H75" s="44"/>
    </row>
    <row r="76" spans="1:8" ht="15.95" hidden="1" customHeight="1">
      <c r="A76" s="38"/>
      <c r="B76" s="43"/>
      <c r="C76" s="97"/>
      <c r="D76" s="45"/>
      <c r="E76" s="45"/>
      <c r="F76" s="45"/>
      <c r="G76" s="45"/>
      <c r="H76" s="45"/>
    </row>
    <row r="77" spans="1:8" ht="15.95" hidden="1" customHeight="1">
      <c r="A77" s="38"/>
      <c r="B77" s="43"/>
      <c r="C77" s="97"/>
      <c r="D77" s="44"/>
      <c r="E77" s="44"/>
      <c r="F77" s="44"/>
      <c r="G77" s="44"/>
      <c r="H77" s="44"/>
    </row>
    <row r="78" spans="1:8" ht="15.95" hidden="1" customHeight="1">
      <c r="A78" s="38"/>
      <c r="B78" s="43"/>
      <c r="C78" s="97"/>
      <c r="D78" s="45"/>
      <c r="E78" s="45"/>
      <c r="F78" s="45"/>
      <c r="G78" s="45"/>
      <c r="H78" s="45"/>
    </row>
    <row r="79" spans="1:8" ht="15.95" hidden="1" customHeight="1">
      <c r="A79" s="38"/>
      <c r="B79" s="43"/>
      <c r="C79" s="97"/>
      <c r="D79" s="44"/>
      <c r="E79" s="44"/>
      <c r="F79" s="44"/>
      <c r="G79" s="44"/>
      <c r="H79" s="44"/>
    </row>
    <row r="80" spans="1:8" ht="15.95" hidden="1" customHeight="1">
      <c r="A80" s="38"/>
      <c r="B80" s="43"/>
      <c r="C80" s="97"/>
      <c r="D80" s="45"/>
      <c r="E80" s="45"/>
      <c r="F80" s="45"/>
      <c r="G80" s="45"/>
      <c r="H80" s="45"/>
    </row>
    <row r="81" spans="1:8" ht="15.95" hidden="1" customHeight="1">
      <c r="A81" s="38"/>
      <c r="B81" s="43"/>
      <c r="C81" s="97"/>
      <c r="D81" s="44"/>
      <c r="E81" s="44"/>
      <c r="F81" s="44"/>
      <c r="G81" s="44"/>
      <c r="H81" s="44"/>
    </row>
    <row r="82" spans="1:8" ht="15.95" hidden="1" customHeight="1">
      <c r="A82" s="38"/>
      <c r="B82" s="43"/>
      <c r="C82" s="97"/>
      <c r="D82" s="45"/>
      <c r="E82" s="45"/>
      <c r="F82" s="45"/>
      <c r="G82" s="45"/>
      <c r="H82" s="45"/>
    </row>
    <row r="83" spans="1:8" ht="15.95" hidden="1" customHeight="1">
      <c r="A83" s="38"/>
      <c r="B83" s="43"/>
      <c r="C83" s="97"/>
      <c r="D83" s="44"/>
      <c r="E83" s="44"/>
      <c r="F83" s="44"/>
      <c r="G83" s="44"/>
      <c r="H83" s="44"/>
    </row>
    <row r="84" spans="1:8" ht="15.95" hidden="1" customHeight="1">
      <c r="A84" s="38"/>
      <c r="B84" s="43"/>
      <c r="C84" s="97"/>
      <c r="D84" s="45"/>
      <c r="E84" s="45"/>
      <c r="F84" s="45"/>
      <c r="G84" s="45"/>
      <c r="H84" s="45"/>
    </row>
    <row r="85" spans="1:8" ht="15.95" hidden="1" customHeight="1">
      <c r="A85" s="38"/>
      <c r="B85" s="43"/>
      <c r="C85" s="97"/>
      <c r="D85" s="44"/>
      <c r="E85" s="44"/>
      <c r="F85" s="44"/>
      <c r="G85" s="44"/>
      <c r="H85" s="44"/>
    </row>
    <row r="86" spans="1:8" ht="15.95" hidden="1" customHeight="1">
      <c r="A86" s="38"/>
      <c r="B86" s="43"/>
      <c r="C86" s="97"/>
      <c r="D86" s="45"/>
      <c r="E86" s="45"/>
      <c r="F86" s="45"/>
      <c r="G86" s="45"/>
      <c r="H86" s="45"/>
    </row>
    <row r="87" spans="1:8" ht="15.95" hidden="1" customHeight="1">
      <c r="A87" s="38"/>
      <c r="B87" s="43"/>
      <c r="C87" s="97"/>
      <c r="D87" s="44"/>
      <c r="E87" s="44"/>
      <c r="F87" s="44"/>
      <c r="G87" s="44"/>
      <c r="H87" s="44"/>
    </row>
    <row r="88" spans="1:8" ht="15.95" hidden="1" customHeight="1">
      <c r="A88" s="38"/>
      <c r="B88" s="43"/>
      <c r="C88" s="97"/>
      <c r="D88" s="45"/>
      <c r="E88" s="45"/>
      <c r="F88" s="45"/>
      <c r="G88" s="45"/>
      <c r="H88" s="45"/>
    </row>
    <row r="89" spans="1:8" ht="15.95" hidden="1" customHeight="1">
      <c r="A89" s="38"/>
      <c r="B89" s="43"/>
      <c r="C89" s="97"/>
      <c r="D89" s="44"/>
      <c r="E89" s="44"/>
      <c r="F89" s="44"/>
      <c r="G89" s="44"/>
      <c r="H89" s="44"/>
    </row>
    <row r="90" spans="1:8" ht="15.95" hidden="1" customHeight="1">
      <c r="A90" s="38"/>
      <c r="B90" s="43"/>
      <c r="C90" s="97"/>
      <c r="D90" s="45"/>
      <c r="E90" s="45"/>
      <c r="F90" s="45"/>
      <c r="G90" s="45"/>
      <c r="H90" s="45"/>
    </row>
    <row r="91" spans="1:8" ht="15.95" hidden="1" customHeight="1">
      <c r="A91" s="38"/>
      <c r="B91" s="43"/>
      <c r="C91" s="97"/>
      <c r="D91" s="44"/>
      <c r="E91" s="44"/>
      <c r="F91" s="44"/>
      <c r="G91" s="44"/>
      <c r="H91" s="44"/>
    </row>
    <row r="92" spans="1:8" ht="15.95" hidden="1" customHeight="1">
      <c r="A92" s="38"/>
      <c r="B92" s="43"/>
      <c r="C92" s="97"/>
      <c r="D92" s="45"/>
      <c r="E92" s="45"/>
      <c r="F92" s="45"/>
      <c r="G92" s="45"/>
      <c r="H92" s="45"/>
    </row>
    <row r="93" spans="1:8" ht="15.95" hidden="1" customHeight="1">
      <c r="A93" s="38"/>
      <c r="B93" s="43"/>
      <c r="C93" s="97"/>
      <c r="D93" s="44"/>
      <c r="E93" s="44"/>
      <c r="F93" s="44"/>
      <c r="G93" s="44"/>
      <c r="H93" s="44"/>
    </row>
    <row r="94" spans="1:8" ht="15.95" hidden="1" customHeight="1">
      <c r="A94" s="38"/>
      <c r="B94" s="43"/>
      <c r="C94" s="97"/>
      <c r="D94" s="45"/>
      <c r="E94" s="45"/>
      <c r="F94" s="45"/>
      <c r="G94" s="45"/>
      <c r="H94" s="45"/>
    </row>
    <row r="95" spans="1:8" ht="15.95" hidden="1" customHeight="1">
      <c r="A95" s="38"/>
      <c r="B95" s="43"/>
      <c r="C95" s="97"/>
      <c r="D95" s="44"/>
      <c r="E95" s="44"/>
      <c r="F95" s="44"/>
      <c r="G95" s="44"/>
      <c r="H95" s="44"/>
    </row>
    <row r="96" spans="1:8" ht="15.95" hidden="1" customHeight="1">
      <c r="A96" s="38"/>
      <c r="B96" s="43"/>
      <c r="C96" s="97"/>
      <c r="D96" s="45"/>
      <c r="E96" s="45"/>
      <c r="F96" s="45"/>
      <c r="G96" s="45"/>
      <c r="H96" s="45"/>
    </row>
    <row r="97" spans="1:8" ht="15.95" hidden="1" customHeight="1">
      <c r="A97" s="38"/>
      <c r="B97" s="43"/>
      <c r="C97" s="97"/>
      <c r="D97" s="44"/>
      <c r="E97" s="44"/>
      <c r="F97" s="44"/>
      <c r="G97" s="44"/>
      <c r="H97" s="44"/>
    </row>
    <row r="98" spans="1:8" ht="15.95" hidden="1" customHeight="1">
      <c r="A98" s="38"/>
      <c r="B98" s="43"/>
      <c r="C98" s="97"/>
      <c r="D98" s="45"/>
      <c r="E98" s="45"/>
      <c r="F98" s="45"/>
      <c r="G98" s="45"/>
      <c r="H98" s="45"/>
    </row>
    <row r="99" spans="1:8" ht="15.95" hidden="1" customHeight="1">
      <c r="A99" s="38"/>
      <c r="B99" s="43"/>
      <c r="C99" s="97"/>
      <c r="D99" s="44"/>
      <c r="E99" s="44"/>
      <c r="F99" s="44"/>
      <c r="G99" s="44"/>
      <c r="H99" s="44"/>
    </row>
    <row r="100" spans="1:8" ht="15.95" hidden="1" customHeight="1">
      <c r="A100" s="38"/>
      <c r="B100" s="43"/>
      <c r="C100" s="97"/>
      <c r="D100" s="45"/>
      <c r="E100" s="45"/>
      <c r="F100" s="45"/>
      <c r="G100" s="45"/>
      <c r="H100" s="45"/>
    </row>
    <row r="101" spans="1:8" ht="15.95" hidden="1" customHeight="1">
      <c r="A101" s="38"/>
      <c r="B101" s="43"/>
      <c r="C101" s="97"/>
      <c r="D101" s="44"/>
      <c r="E101" s="44"/>
      <c r="F101" s="44"/>
      <c r="G101" s="44"/>
      <c r="H101" s="44"/>
    </row>
    <row r="102" spans="1:8" ht="15.95" hidden="1" customHeight="1">
      <c r="A102" s="38"/>
      <c r="B102" s="43"/>
      <c r="C102" s="97"/>
      <c r="D102" s="45"/>
      <c r="E102" s="45"/>
      <c r="F102" s="45"/>
      <c r="G102" s="45"/>
      <c r="H102" s="45"/>
    </row>
    <row r="103" spans="1:8" ht="15.95" hidden="1" customHeight="1">
      <c r="A103" s="38"/>
      <c r="B103" s="43"/>
      <c r="C103" s="97"/>
      <c r="D103" s="44"/>
      <c r="E103" s="44"/>
      <c r="F103" s="44"/>
      <c r="G103" s="44"/>
      <c r="H103" s="44"/>
    </row>
    <row r="104" spans="1:8" ht="15.95" hidden="1" customHeight="1">
      <c r="A104" s="38"/>
      <c r="B104" s="43"/>
      <c r="C104" s="97"/>
      <c r="D104" s="45"/>
      <c r="E104" s="45"/>
      <c r="F104" s="45"/>
      <c r="G104" s="45"/>
      <c r="H104" s="45"/>
    </row>
    <row r="105" spans="1:8" ht="15.95" hidden="1" customHeight="1">
      <c r="A105" s="38"/>
      <c r="B105" s="43"/>
      <c r="C105" s="97"/>
      <c r="D105" s="44"/>
      <c r="E105" s="44"/>
      <c r="F105" s="44"/>
      <c r="G105" s="44"/>
      <c r="H105" s="44"/>
    </row>
    <row r="106" spans="1:8" ht="15.95" hidden="1" customHeight="1">
      <c r="A106" s="38"/>
      <c r="B106" s="43"/>
      <c r="C106" s="97"/>
      <c r="D106" s="45"/>
      <c r="E106" s="45"/>
      <c r="F106" s="45"/>
      <c r="G106" s="45"/>
      <c r="H106" s="45"/>
    </row>
    <row r="107" spans="1:8" ht="15.95" hidden="1" customHeight="1">
      <c r="A107" s="38"/>
      <c r="B107" s="43"/>
      <c r="C107" s="97"/>
      <c r="D107" s="44"/>
      <c r="E107" s="44"/>
      <c r="F107" s="44"/>
      <c r="G107" s="44"/>
      <c r="H107" s="44"/>
    </row>
    <row r="108" spans="1:8" ht="15.95" hidden="1" customHeight="1">
      <c r="A108" s="38"/>
      <c r="B108" s="43"/>
      <c r="C108" s="97"/>
      <c r="D108" s="45"/>
      <c r="E108" s="45"/>
      <c r="F108" s="45"/>
      <c r="G108" s="45"/>
      <c r="H108" s="45"/>
    </row>
    <row r="109" spans="1:8" ht="15.95" hidden="1" customHeight="1">
      <c r="A109" s="38"/>
      <c r="B109" s="43"/>
      <c r="C109" s="97"/>
      <c r="D109" s="44"/>
      <c r="E109" s="44"/>
      <c r="F109" s="44"/>
      <c r="G109" s="44"/>
      <c r="H109" s="44"/>
    </row>
    <row r="110" spans="1:8" ht="15.95" hidden="1" customHeight="1">
      <c r="A110" s="38"/>
      <c r="B110" s="43"/>
      <c r="C110" s="97"/>
      <c r="D110" s="45"/>
      <c r="E110" s="45"/>
      <c r="F110" s="45"/>
      <c r="G110" s="45"/>
      <c r="H110" s="45"/>
    </row>
    <row r="111" spans="1:8" ht="15.95" hidden="1" customHeight="1">
      <c r="A111" s="38"/>
      <c r="B111" s="43"/>
      <c r="C111" s="97"/>
      <c r="D111" s="44"/>
      <c r="E111" s="44"/>
      <c r="F111" s="44"/>
      <c r="G111" s="44"/>
      <c r="H111" s="44"/>
    </row>
    <row r="112" spans="1:8" ht="15.95" hidden="1" customHeight="1">
      <c r="A112" s="38"/>
      <c r="B112" s="43"/>
      <c r="C112" s="97"/>
      <c r="D112" s="45"/>
      <c r="E112" s="45"/>
      <c r="F112" s="45"/>
      <c r="G112" s="45"/>
      <c r="H112" s="45"/>
    </row>
    <row r="113" spans="1:8" ht="15.95" hidden="1" customHeight="1">
      <c r="A113" s="38"/>
      <c r="B113" s="43"/>
      <c r="C113" s="97"/>
      <c r="D113" s="44"/>
      <c r="E113" s="44"/>
      <c r="F113" s="44"/>
      <c r="G113" s="44"/>
      <c r="H113" s="44"/>
    </row>
    <row r="114" spans="1:8" ht="15.95" hidden="1" customHeight="1">
      <c r="A114" s="38"/>
      <c r="B114" s="43"/>
      <c r="C114" s="97"/>
      <c r="D114" s="45"/>
      <c r="E114" s="45"/>
      <c r="F114" s="45"/>
      <c r="G114" s="45"/>
      <c r="H114" s="45"/>
    </row>
    <row r="115" spans="1:8" ht="15.95" hidden="1" customHeight="1">
      <c r="A115" s="38"/>
      <c r="B115" s="43"/>
      <c r="C115" s="97"/>
      <c r="D115" s="44"/>
      <c r="E115" s="44"/>
      <c r="F115" s="44"/>
      <c r="G115" s="44"/>
      <c r="H115" s="44"/>
    </row>
    <row r="116" spans="1:8" ht="15.95" hidden="1" customHeight="1">
      <c r="A116" s="38"/>
      <c r="B116" s="43"/>
      <c r="C116" s="97"/>
      <c r="D116" s="45"/>
      <c r="E116" s="45"/>
      <c r="F116" s="45"/>
      <c r="G116" s="45"/>
      <c r="H116" s="45"/>
    </row>
    <row r="117" spans="1:8" ht="15.95" hidden="1" customHeight="1">
      <c r="A117" s="38"/>
      <c r="B117" s="43"/>
      <c r="C117" s="97"/>
      <c r="D117" s="44"/>
      <c r="E117" s="44"/>
      <c r="F117" s="44"/>
      <c r="G117" s="44"/>
      <c r="H117" s="44"/>
    </row>
    <row r="118" spans="1:8" ht="15.95" hidden="1" customHeight="1">
      <c r="A118" s="38"/>
      <c r="B118" s="43"/>
      <c r="C118" s="97"/>
      <c r="D118" s="45"/>
      <c r="E118" s="45"/>
      <c r="F118" s="45"/>
      <c r="G118" s="45"/>
      <c r="H118" s="45"/>
    </row>
    <row r="119" spans="1:8" ht="15.95" hidden="1" customHeight="1">
      <c r="A119" s="38"/>
      <c r="B119" s="43"/>
      <c r="C119" s="97"/>
      <c r="D119" s="44"/>
      <c r="E119" s="44"/>
      <c r="F119" s="44"/>
      <c r="G119" s="44"/>
      <c r="H119" s="44"/>
    </row>
    <row r="120" spans="1:8" ht="15.95" hidden="1" customHeight="1">
      <c r="A120" s="38"/>
      <c r="B120" s="43"/>
      <c r="C120" s="97"/>
      <c r="D120" s="45"/>
      <c r="E120" s="45"/>
      <c r="F120" s="45"/>
      <c r="G120" s="45"/>
      <c r="H120" s="45"/>
    </row>
    <row r="121" spans="1:8" ht="15.95" hidden="1" customHeight="1">
      <c r="A121" s="38"/>
      <c r="B121" s="43"/>
      <c r="C121" s="97"/>
      <c r="D121" s="44"/>
      <c r="E121" s="44"/>
      <c r="F121" s="44"/>
      <c r="G121" s="44"/>
      <c r="H121" s="44"/>
    </row>
    <row r="122" spans="1:8" ht="15.95" hidden="1" customHeight="1">
      <c r="A122" s="38"/>
      <c r="B122" s="43"/>
      <c r="C122" s="97"/>
      <c r="D122" s="45"/>
      <c r="E122" s="45"/>
      <c r="F122" s="45"/>
      <c r="G122" s="45"/>
      <c r="H122" s="45"/>
    </row>
    <row r="123" spans="1:8" ht="15.95" hidden="1" customHeight="1">
      <c r="A123" s="38"/>
      <c r="B123" s="43"/>
      <c r="C123" s="97"/>
      <c r="D123" s="44"/>
      <c r="E123" s="44"/>
      <c r="F123" s="44"/>
      <c r="G123" s="44"/>
      <c r="H123" s="44"/>
    </row>
    <row r="124" spans="1:8" ht="15.95" hidden="1" customHeight="1">
      <c r="A124" s="38"/>
      <c r="B124" s="43"/>
      <c r="C124" s="97"/>
      <c r="D124" s="45"/>
      <c r="E124" s="45"/>
      <c r="F124" s="45"/>
      <c r="G124" s="45"/>
      <c r="H124" s="45"/>
    </row>
    <row r="125" spans="1:8" ht="15.95" hidden="1" customHeight="1">
      <c r="A125" s="38"/>
      <c r="B125" s="43"/>
      <c r="C125" s="97"/>
      <c r="D125" s="44"/>
      <c r="E125" s="44"/>
      <c r="F125" s="44"/>
      <c r="G125" s="44"/>
      <c r="H125" s="44"/>
    </row>
    <row r="126" spans="1:8" ht="15.95" hidden="1" customHeight="1">
      <c r="A126" s="38"/>
      <c r="B126" s="43"/>
      <c r="C126" s="97"/>
      <c r="D126" s="45"/>
      <c r="E126" s="45"/>
      <c r="F126" s="45"/>
      <c r="G126" s="45"/>
      <c r="H126" s="45"/>
    </row>
    <row r="127" spans="1:8" ht="15.95" hidden="1" customHeight="1">
      <c r="A127" s="38"/>
      <c r="B127" s="43"/>
      <c r="C127" s="97"/>
      <c r="D127" s="44"/>
      <c r="E127" s="44"/>
      <c r="F127" s="44"/>
      <c r="G127" s="44"/>
      <c r="H127" s="44"/>
    </row>
    <row r="128" spans="1:8" ht="15.95" hidden="1" customHeight="1">
      <c r="A128" s="38"/>
      <c r="B128" s="43"/>
      <c r="C128" s="97"/>
      <c r="D128" s="45"/>
      <c r="E128" s="45"/>
      <c r="F128" s="45"/>
      <c r="G128" s="45"/>
      <c r="H128" s="45"/>
    </row>
    <row r="129" spans="1:8" ht="15.95" hidden="1" customHeight="1">
      <c r="A129" s="38"/>
      <c r="B129" s="43"/>
      <c r="C129" s="97"/>
      <c r="D129" s="44"/>
      <c r="E129" s="44"/>
      <c r="F129" s="44"/>
      <c r="G129" s="44"/>
      <c r="H129" s="44"/>
    </row>
    <row r="130" spans="1:8" ht="15.95" hidden="1" customHeight="1">
      <c r="A130" s="38"/>
      <c r="B130" s="43"/>
      <c r="C130" s="97"/>
      <c r="D130" s="45"/>
      <c r="E130" s="45"/>
      <c r="F130" s="45"/>
      <c r="G130" s="45"/>
      <c r="H130" s="45"/>
    </row>
    <row r="131" spans="1:8" ht="15.95" hidden="1" customHeight="1">
      <c r="A131" s="38"/>
      <c r="B131" s="43"/>
      <c r="C131" s="97"/>
      <c r="D131" s="44"/>
      <c r="E131" s="44"/>
      <c r="F131" s="44"/>
      <c r="G131" s="44"/>
      <c r="H131" s="44"/>
    </row>
    <row r="132" spans="1:8" ht="15.95" hidden="1" customHeight="1">
      <c r="A132" s="38"/>
      <c r="B132" s="43"/>
      <c r="C132" s="97"/>
      <c r="D132" s="45"/>
      <c r="E132" s="45"/>
      <c r="F132" s="45"/>
      <c r="G132" s="45"/>
      <c r="H132" s="45"/>
    </row>
    <row r="133" spans="1:8" ht="15.95" hidden="1" customHeight="1">
      <c r="A133" s="38"/>
      <c r="B133" s="43"/>
      <c r="C133" s="97"/>
      <c r="D133" s="44"/>
      <c r="E133" s="44"/>
      <c r="F133" s="44"/>
      <c r="G133" s="44"/>
      <c r="H133" s="44"/>
    </row>
    <row r="134" spans="1:8" ht="15.95" hidden="1" customHeight="1">
      <c r="A134" s="38"/>
      <c r="B134" s="43"/>
      <c r="C134" s="97"/>
      <c r="D134" s="45"/>
      <c r="E134" s="45"/>
      <c r="F134" s="45"/>
      <c r="G134" s="45"/>
      <c r="H134" s="45"/>
    </row>
    <row r="135" spans="1:8" ht="15.95" hidden="1" customHeight="1">
      <c r="A135" s="38"/>
      <c r="B135" s="43"/>
      <c r="C135" s="97"/>
      <c r="D135" s="44"/>
      <c r="E135" s="44"/>
      <c r="F135" s="44"/>
      <c r="G135" s="44"/>
      <c r="H135" s="44"/>
    </row>
    <row r="136" spans="1:8" ht="15.95" hidden="1" customHeight="1">
      <c r="A136" s="38"/>
      <c r="B136" s="43"/>
      <c r="C136" s="97"/>
      <c r="D136" s="45"/>
      <c r="E136" s="45"/>
      <c r="F136" s="45"/>
      <c r="G136" s="45"/>
      <c r="H136" s="45"/>
    </row>
    <row r="137" spans="1:8" ht="15.95" hidden="1" customHeight="1">
      <c r="A137" s="38"/>
      <c r="B137" s="43"/>
      <c r="C137" s="97"/>
      <c r="D137" s="44"/>
      <c r="E137" s="44"/>
      <c r="F137" s="44"/>
      <c r="G137" s="44"/>
      <c r="H137" s="44"/>
    </row>
    <row r="138" spans="1:8" ht="15.95" hidden="1" customHeight="1">
      <c r="A138" s="38"/>
      <c r="B138" s="43"/>
      <c r="C138" s="97"/>
      <c r="D138" s="45"/>
      <c r="E138" s="45"/>
      <c r="F138" s="45"/>
      <c r="G138" s="45"/>
      <c r="H138" s="45"/>
    </row>
    <row r="139" spans="1:8" ht="15.95" hidden="1" customHeight="1">
      <c r="A139" s="38"/>
      <c r="B139" s="43"/>
      <c r="C139" s="97"/>
      <c r="D139" s="44"/>
      <c r="E139" s="44"/>
      <c r="F139" s="44"/>
      <c r="G139" s="44"/>
      <c r="H139" s="44"/>
    </row>
    <row r="140" spans="1:8" ht="15.95" hidden="1" customHeight="1">
      <c r="A140" s="38"/>
      <c r="B140" s="43"/>
      <c r="C140" s="97"/>
      <c r="D140" s="45"/>
      <c r="E140" s="45"/>
      <c r="F140" s="45"/>
      <c r="G140" s="45"/>
      <c r="H140" s="45"/>
    </row>
    <row r="141" spans="1:8" ht="15.95" hidden="1" customHeight="1">
      <c r="A141" s="38"/>
      <c r="B141" s="43"/>
      <c r="C141" s="97"/>
      <c r="D141" s="44"/>
      <c r="E141" s="44"/>
      <c r="F141" s="44"/>
      <c r="G141" s="44"/>
      <c r="H141" s="44"/>
    </row>
    <row r="142" spans="1:8" ht="15.95" hidden="1" customHeight="1">
      <c r="A142" s="38"/>
      <c r="B142" s="43"/>
      <c r="C142" s="97"/>
      <c r="D142" s="45"/>
      <c r="E142" s="45"/>
      <c r="F142" s="45"/>
      <c r="G142" s="45"/>
      <c r="H142" s="45"/>
    </row>
    <row r="143" spans="1:8" ht="15.95" hidden="1" customHeight="1">
      <c r="A143" s="38"/>
      <c r="B143" s="43"/>
      <c r="C143" s="97"/>
      <c r="D143" s="44"/>
      <c r="E143" s="44"/>
      <c r="F143" s="44"/>
      <c r="G143" s="44"/>
      <c r="H143" s="44"/>
    </row>
    <row r="144" spans="1:8" ht="15.95" hidden="1" customHeight="1">
      <c r="A144" s="38"/>
      <c r="B144" s="43"/>
      <c r="C144" s="97"/>
      <c r="D144" s="45"/>
      <c r="E144" s="45"/>
      <c r="F144" s="45"/>
      <c r="G144" s="45"/>
      <c r="H144" s="45"/>
    </row>
    <row r="145" spans="1:8" ht="15.95" hidden="1" customHeight="1">
      <c r="A145" s="38"/>
      <c r="B145" s="43"/>
      <c r="C145" s="97"/>
      <c r="D145" s="44"/>
      <c r="E145" s="44"/>
      <c r="F145" s="44"/>
      <c r="G145" s="44"/>
      <c r="H145" s="44"/>
    </row>
    <row r="146" spans="1:8" ht="15.95" hidden="1" customHeight="1">
      <c r="A146" s="38"/>
      <c r="B146" s="43"/>
      <c r="C146" s="97"/>
      <c r="D146" s="45"/>
      <c r="E146" s="45"/>
      <c r="F146" s="45"/>
      <c r="G146" s="45"/>
      <c r="H146" s="45"/>
    </row>
    <row r="147" spans="1:8" ht="15.95" hidden="1" customHeight="1">
      <c r="A147" s="38"/>
      <c r="B147" s="43"/>
      <c r="C147" s="97"/>
      <c r="D147" s="44"/>
      <c r="E147" s="44"/>
      <c r="F147" s="44"/>
      <c r="G147" s="44"/>
      <c r="H147" s="44"/>
    </row>
    <row r="148" spans="1:8" ht="15.95" hidden="1" customHeight="1">
      <c r="A148" s="38"/>
      <c r="B148" s="43"/>
      <c r="C148" s="97"/>
      <c r="D148" s="45"/>
      <c r="E148" s="45"/>
      <c r="F148" s="45"/>
      <c r="G148" s="45"/>
      <c r="H148" s="45"/>
    </row>
    <row r="149" spans="1:8" ht="15.95" hidden="1" customHeight="1">
      <c r="A149" s="38"/>
      <c r="B149" s="43"/>
      <c r="C149" s="97"/>
      <c r="D149" s="44"/>
      <c r="E149" s="44"/>
      <c r="F149" s="44"/>
      <c r="G149" s="44"/>
      <c r="H149" s="44"/>
    </row>
    <row r="150" spans="1:8" ht="15.95" hidden="1" customHeight="1">
      <c r="A150" s="38"/>
      <c r="B150" s="43"/>
      <c r="C150" s="97"/>
      <c r="D150" s="45"/>
      <c r="E150" s="45"/>
      <c r="F150" s="45"/>
      <c r="G150" s="45"/>
      <c r="H150" s="45"/>
    </row>
    <row r="151" spans="1:8" ht="15.95" hidden="1" customHeight="1">
      <c r="A151" s="38"/>
      <c r="B151" s="43"/>
      <c r="C151" s="97"/>
      <c r="D151" s="44"/>
      <c r="E151" s="44"/>
      <c r="F151" s="44"/>
      <c r="G151" s="44"/>
      <c r="H151" s="44"/>
    </row>
    <row r="152" spans="1:8" ht="15.95" hidden="1" customHeight="1">
      <c r="A152" s="38"/>
      <c r="B152" s="43"/>
      <c r="C152" s="97"/>
      <c r="D152" s="45"/>
      <c r="E152" s="45"/>
      <c r="F152" s="45"/>
      <c r="G152" s="45"/>
      <c r="H152" s="45"/>
    </row>
    <row r="153" spans="1:8" ht="15.95" hidden="1" customHeight="1">
      <c r="A153" s="38"/>
      <c r="B153" s="43"/>
      <c r="C153" s="97"/>
      <c r="D153" s="44"/>
      <c r="E153" s="44"/>
      <c r="F153" s="44"/>
      <c r="G153" s="44"/>
      <c r="H153" s="44"/>
    </row>
    <row r="154" spans="1:8" ht="15.95" hidden="1" customHeight="1">
      <c r="A154" s="38"/>
      <c r="B154" s="43"/>
      <c r="C154" s="97"/>
      <c r="D154" s="45"/>
      <c r="E154" s="45"/>
      <c r="F154" s="45"/>
      <c r="G154" s="45"/>
      <c r="H154" s="45"/>
    </row>
    <row r="155" spans="1:8" ht="15.95" hidden="1" customHeight="1">
      <c r="A155" s="38"/>
      <c r="B155" s="43"/>
      <c r="C155" s="97"/>
      <c r="D155" s="44"/>
      <c r="E155" s="44"/>
      <c r="F155" s="44"/>
      <c r="G155" s="44"/>
      <c r="H155" s="44"/>
    </row>
    <row r="156" spans="1:8" ht="15.95" hidden="1" customHeight="1">
      <c r="A156" s="38"/>
      <c r="B156" s="43"/>
      <c r="C156" s="97"/>
      <c r="D156" s="45"/>
      <c r="E156" s="45"/>
      <c r="F156" s="45"/>
      <c r="G156" s="45"/>
      <c r="H156" s="45"/>
    </row>
    <row r="157" spans="1:8" ht="15.95" hidden="1" customHeight="1">
      <c r="A157" s="38"/>
      <c r="B157" s="43"/>
      <c r="C157" s="97"/>
      <c r="D157" s="44"/>
      <c r="E157" s="44"/>
      <c r="F157" s="44"/>
      <c r="G157" s="44"/>
      <c r="H157" s="44"/>
    </row>
    <row r="158" spans="1:8" ht="15.95" hidden="1" customHeight="1">
      <c r="A158" s="38"/>
      <c r="B158" s="43"/>
      <c r="C158" s="97"/>
      <c r="D158" s="45"/>
      <c r="E158" s="45"/>
      <c r="F158" s="45"/>
      <c r="G158" s="45"/>
      <c r="H158" s="45"/>
    </row>
    <row r="159" spans="1:8" ht="15.95" hidden="1" customHeight="1">
      <c r="A159" s="38"/>
      <c r="B159" s="43"/>
      <c r="C159" s="97"/>
      <c r="D159" s="44"/>
      <c r="E159" s="44"/>
      <c r="F159" s="44"/>
      <c r="G159" s="44"/>
      <c r="H159" s="44"/>
    </row>
    <row r="160" spans="1:8" ht="15.95" hidden="1" customHeight="1">
      <c r="A160" s="38"/>
      <c r="B160" s="43"/>
      <c r="C160" s="97"/>
      <c r="D160" s="45"/>
      <c r="E160" s="45"/>
      <c r="F160" s="45"/>
      <c r="G160" s="45"/>
      <c r="H160" s="45"/>
    </row>
    <row r="161" spans="1:8" ht="15.95" hidden="1" customHeight="1">
      <c r="A161" s="38"/>
      <c r="B161" s="43"/>
      <c r="C161" s="97"/>
      <c r="D161" s="44"/>
      <c r="E161" s="44"/>
      <c r="F161" s="44"/>
      <c r="G161" s="44"/>
      <c r="H161" s="44"/>
    </row>
    <row r="162" spans="1:8" ht="15.95" hidden="1" customHeight="1">
      <c r="A162" s="38"/>
      <c r="B162" s="43"/>
      <c r="C162" s="97"/>
      <c r="D162" s="45"/>
      <c r="E162" s="45"/>
      <c r="F162" s="45"/>
      <c r="G162" s="45"/>
      <c r="H162" s="45"/>
    </row>
    <row r="163" spans="1:8" ht="15.95" hidden="1" customHeight="1">
      <c r="A163" s="38"/>
      <c r="B163" s="43"/>
      <c r="C163" s="97"/>
      <c r="D163" s="44"/>
      <c r="E163" s="44"/>
      <c r="F163" s="44"/>
      <c r="G163" s="44"/>
      <c r="H163" s="44"/>
    </row>
    <row r="164" spans="1:8" ht="15.95" hidden="1" customHeight="1">
      <c r="A164" s="38"/>
      <c r="B164" s="43"/>
      <c r="C164" s="97"/>
      <c r="D164" s="45"/>
      <c r="E164" s="45"/>
      <c r="F164" s="45"/>
      <c r="G164" s="45"/>
      <c r="H164" s="45"/>
    </row>
    <row r="165" spans="1:8" ht="15.95" hidden="1" customHeight="1">
      <c r="A165" s="38"/>
      <c r="B165" s="43"/>
      <c r="C165" s="97"/>
      <c r="D165" s="44"/>
      <c r="E165" s="44"/>
      <c r="F165" s="44"/>
      <c r="G165" s="44"/>
      <c r="H165" s="44"/>
    </row>
    <row r="166" spans="1:8" ht="15.95" hidden="1" customHeight="1">
      <c r="A166" s="38"/>
      <c r="B166" s="43"/>
      <c r="C166" s="97"/>
      <c r="D166" s="45"/>
      <c r="E166" s="45"/>
      <c r="F166" s="45"/>
      <c r="G166" s="45"/>
      <c r="H166" s="45"/>
    </row>
    <row r="167" spans="1:8" ht="15.95" hidden="1" customHeight="1">
      <c r="A167" s="38"/>
      <c r="B167" s="43"/>
      <c r="C167" s="97"/>
      <c r="D167" s="44"/>
      <c r="E167" s="44"/>
      <c r="F167" s="44"/>
      <c r="G167" s="44"/>
      <c r="H167" s="44"/>
    </row>
    <row r="168" spans="1:8" ht="15.95" hidden="1" customHeight="1">
      <c r="A168" s="38"/>
      <c r="B168" s="43"/>
      <c r="C168" s="97"/>
      <c r="D168" s="45"/>
      <c r="E168" s="45"/>
      <c r="F168" s="45"/>
      <c r="G168" s="45"/>
      <c r="H168" s="45"/>
    </row>
    <row r="169" spans="1:8" ht="15.95" hidden="1" customHeight="1">
      <c r="A169" s="38"/>
      <c r="B169" s="43"/>
      <c r="C169" s="97"/>
      <c r="D169" s="44"/>
      <c r="E169" s="44"/>
      <c r="F169" s="44"/>
      <c r="G169" s="44"/>
      <c r="H169" s="44"/>
    </row>
    <row r="170" spans="1:8" ht="15.95" hidden="1" customHeight="1">
      <c r="A170" s="38"/>
      <c r="B170" s="43"/>
      <c r="C170" s="97"/>
      <c r="D170" s="45"/>
      <c r="E170" s="45"/>
      <c r="F170" s="45"/>
      <c r="G170" s="45"/>
      <c r="H170" s="45"/>
    </row>
    <row r="171" spans="1:8" ht="15.95" hidden="1" customHeight="1">
      <c r="A171" s="38"/>
      <c r="B171" s="43"/>
      <c r="C171" s="97"/>
      <c r="D171" s="44"/>
      <c r="E171" s="44"/>
      <c r="F171" s="44"/>
      <c r="G171" s="44"/>
      <c r="H171" s="44"/>
    </row>
    <row r="172" spans="1:8" ht="15.95" hidden="1" customHeight="1">
      <c r="A172" s="38"/>
      <c r="B172" s="43"/>
      <c r="C172" s="97"/>
      <c r="D172" s="45"/>
      <c r="E172" s="45"/>
      <c r="F172" s="45"/>
      <c r="G172" s="45"/>
      <c r="H172" s="45"/>
    </row>
    <row r="173" spans="1:8" ht="15.95" hidden="1" customHeight="1">
      <c r="A173" s="38"/>
      <c r="B173" s="43"/>
      <c r="C173" s="97"/>
      <c r="D173" s="44"/>
      <c r="E173" s="44"/>
      <c r="F173" s="44"/>
      <c r="G173" s="44"/>
      <c r="H173" s="44"/>
    </row>
    <row r="174" spans="1:8" ht="15.95" hidden="1" customHeight="1">
      <c r="A174" s="38"/>
      <c r="B174" s="43"/>
      <c r="C174" s="97"/>
      <c r="D174" s="45"/>
      <c r="E174" s="45"/>
      <c r="F174" s="45"/>
      <c r="G174" s="45"/>
      <c r="H174" s="45"/>
    </row>
    <row r="175" spans="1:8" ht="15.95" hidden="1" customHeight="1">
      <c r="A175" s="38"/>
      <c r="B175" s="43"/>
      <c r="C175" s="97"/>
      <c r="D175" s="44"/>
      <c r="E175" s="44"/>
      <c r="F175" s="44"/>
      <c r="G175" s="44"/>
      <c r="H175" s="44"/>
    </row>
    <row r="176" spans="1:8" ht="15.95" hidden="1" customHeight="1">
      <c r="A176" s="38"/>
      <c r="B176" s="43"/>
      <c r="C176" s="97"/>
      <c r="D176" s="45"/>
      <c r="E176" s="45"/>
      <c r="F176" s="45"/>
      <c r="G176" s="45"/>
      <c r="H176" s="45"/>
    </row>
    <row r="177" spans="1:8" ht="15.95" hidden="1" customHeight="1">
      <c r="A177" s="38"/>
      <c r="B177" s="43"/>
      <c r="C177" s="97"/>
      <c r="D177" s="44"/>
      <c r="E177" s="44"/>
      <c r="F177" s="44"/>
      <c r="G177" s="44"/>
      <c r="H177" s="44"/>
    </row>
    <row r="178" spans="1:8" ht="15.95" hidden="1" customHeight="1">
      <c r="A178" s="38"/>
      <c r="B178" s="43"/>
      <c r="C178" s="97"/>
      <c r="D178" s="45"/>
      <c r="E178" s="45"/>
      <c r="F178" s="45"/>
      <c r="G178" s="45"/>
      <c r="H178" s="45"/>
    </row>
    <row r="179" spans="1:8" ht="15.95" hidden="1" customHeight="1">
      <c r="A179" s="38"/>
      <c r="B179" s="43"/>
      <c r="C179" s="97"/>
      <c r="D179" s="44"/>
      <c r="E179" s="44"/>
      <c r="F179" s="44"/>
      <c r="G179" s="44"/>
      <c r="H179" s="44"/>
    </row>
    <row r="180" spans="1:8" ht="15.95" hidden="1" customHeight="1">
      <c r="A180" s="38"/>
      <c r="B180" s="43"/>
      <c r="C180" s="97"/>
      <c r="D180" s="45"/>
      <c r="E180" s="45"/>
      <c r="F180" s="45"/>
      <c r="G180" s="45"/>
      <c r="H180" s="45"/>
    </row>
    <row r="181" spans="1:8" ht="15.95" hidden="1" customHeight="1">
      <c r="A181" s="38"/>
      <c r="B181" s="43"/>
      <c r="C181" s="97"/>
      <c r="D181" s="44"/>
      <c r="E181" s="44"/>
      <c r="F181" s="44"/>
      <c r="G181" s="44"/>
      <c r="H181" s="44"/>
    </row>
    <row r="182" spans="1:8" ht="15.95" hidden="1" customHeight="1">
      <c r="A182" s="38"/>
      <c r="B182" s="43"/>
      <c r="C182" s="97"/>
      <c r="D182" s="45"/>
      <c r="E182" s="45"/>
      <c r="F182" s="45"/>
      <c r="G182" s="45"/>
      <c r="H182" s="45"/>
    </row>
    <row r="183" spans="1:8" ht="15.95" hidden="1" customHeight="1">
      <c r="A183" s="38"/>
      <c r="B183" s="43"/>
      <c r="C183" s="97"/>
      <c r="D183" s="44"/>
      <c r="E183" s="44"/>
      <c r="F183" s="44"/>
      <c r="G183" s="44"/>
      <c r="H183" s="44"/>
    </row>
    <row r="184" spans="1:8" ht="15.95" hidden="1" customHeight="1">
      <c r="A184" s="38"/>
      <c r="B184" s="43"/>
      <c r="C184" s="97"/>
      <c r="D184" s="45"/>
      <c r="E184" s="45"/>
      <c r="F184" s="45"/>
      <c r="G184" s="45"/>
      <c r="H184" s="45"/>
    </row>
    <row r="185" spans="1:8" ht="15.95" hidden="1" customHeight="1">
      <c r="A185" s="38"/>
      <c r="B185" s="43"/>
      <c r="C185" s="97"/>
      <c r="D185" s="44"/>
      <c r="E185" s="44"/>
      <c r="F185" s="44"/>
      <c r="G185" s="44"/>
      <c r="H185" s="44"/>
    </row>
    <row r="186" spans="1:8" ht="15" hidden="1" customHeight="1">
      <c r="A186" s="38"/>
      <c r="B186" s="40"/>
      <c r="C186" s="37"/>
      <c r="D186" s="37"/>
      <c r="E186" s="37"/>
      <c r="F186" s="37"/>
      <c r="G186" s="37"/>
      <c r="H186" s="37"/>
    </row>
    <row r="187" spans="1:8" ht="15" hidden="1" customHeight="1">
      <c r="A187" s="38"/>
      <c r="B187" s="40"/>
      <c r="C187" s="37"/>
      <c r="D187" s="37"/>
      <c r="E187" s="37"/>
      <c r="F187" s="37"/>
      <c r="G187" s="37"/>
      <c r="H187" s="37"/>
    </row>
    <row r="188" spans="1:8" ht="15" hidden="1" customHeight="1">
      <c r="A188" s="38"/>
      <c r="B188" s="40"/>
      <c r="C188" s="37"/>
      <c r="D188" s="37"/>
      <c r="E188" s="37"/>
      <c r="F188" s="37"/>
      <c r="G188" s="37"/>
      <c r="H188" s="37"/>
    </row>
    <row r="189" spans="1:8" ht="15" hidden="1" customHeight="1">
      <c r="A189" s="38"/>
      <c r="B189" s="40"/>
      <c r="C189" s="37"/>
      <c r="D189" s="37"/>
      <c r="E189" s="37"/>
      <c r="F189" s="37"/>
      <c r="G189" s="37"/>
      <c r="H189" s="37"/>
    </row>
    <row r="190" spans="1:8" ht="15" hidden="1" customHeight="1">
      <c r="A190" s="38"/>
      <c r="B190" s="40"/>
      <c r="C190" s="37"/>
      <c r="D190" s="37"/>
      <c r="E190" s="37"/>
      <c r="F190" s="37"/>
      <c r="G190" s="37"/>
      <c r="H190" s="37"/>
    </row>
    <row r="191" spans="1:8" ht="15" hidden="1" customHeight="1">
      <c r="A191" s="38"/>
      <c r="B191" s="40"/>
      <c r="C191" s="37"/>
      <c r="D191" s="37"/>
      <c r="E191" s="37"/>
      <c r="F191" s="37"/>
      <c r="G191" s="37"/>
      <c r="H191" s="37"/>
    </row>
    <row r="192" spans="1:8" ht="15" hidden="1" customHeight="1">
      <c r="A192" s="38"/>
      <c r="B192" s="40"/>
      <c r="C192" s="37"/>
      <c r="D192" s="37"/>
      <c r="E192" s="37"/>
      <c r="F192" s="37"/>
      <c r="G192" s="37"/>
      <c r="H192" s="37"/>
    </row>
    <row r="193" spans="1:8" ht="15" hidden="1" customHeight="1">
      <c r="A193" s="38"/>
      <c r="B193" s="40"/>
      <c r="C193" s="37"/>
      <c r="D193" s="37"/>
      <c r="E193" s="37"/>
      <c r="F193" s="37"/>
      <c r="G193" s="37"/>
      <c r="H193" s="37"/>
    </row>
    <row r="194" spans="1:8" ht="15" hidden="1" customHeight="1">
      <c r="A194" s="38"/>
      <c r="B194" s="40"/>
      <c r="C194" s="37"/>
      <c r="D194" s="37"/>
      <c r="E194" s="37"/>
      <c r="F194" s="37"/>
      <c r="G194" s="37"/>
      <c r="H194" s="37"/>
    </row>
    <row r="195" spans="1:8" ht="15" hidden="1" customHeight="1">
      <c r="A195" s="38"/>
      <c r="B195" s="40"/>
      <c r="C195" s="37"/>
      <c r="D195" s="37"/>
      <c r="E195" s="37"/>
      <c r="F195" s="37"/>
      <c r="G195" s="37"/>
      <c r="H195" s="37"/>
    </row>
    <row r="196" spans="1:8" ht="15" hidden="1" customHeight="1">
      <c r="A196" s="38"/>
      <c r="B196" s="40"/>
      <c r="C196" s="37"/>
      <c r="D196" s="37"/>
      <c r="E196" s="37"/>
      <c r="F196" s="37"/>
      <c r="G196" s="37"/>
      <c r="H196" s="37"/>
    </row>
    <row r="197" spans="1:8" ht="15" hidden="1" customHeight="1">
      <c r="A197" s="38"/>
      <c r="B197" s="40"/>
      <c r="C197" s="37"/>
      <c r="D197" s="37"/>
      <c r="E197" s="37"/>
      <c r="F197" s="37"/>
      <c r="G197" s="37"/>
      <c r="H197" s="37"/>
    </row>
    <row r="198" spans="1:8" ht="15" hidden="1" customHeight="1">
      <c r="A198" s="38"/>
      <c r="B198" s="40"/>
      <c r="C198" s="37"/>
      <c r="D198" s="37"/>
      <c r="E198" s="37"/>
      <c r="F198" s="37"/>
      <c r="G198" s="37"/>
      <c r="H198" s="37"/>
    </row>
    <row r="199" spans="1:8" ht="15" hidden="1" customHeight="1">
      <c r="A199" s="38"/>
      <c r="B199" s="40"/>
      <c r="C199" s="37"/>
      <c r="D199" s="37"/>
      <c r="E199" s="37"/>
      <c r="F199" s="37"/>
      <c r="G199" s="37"/>
      <c r="H199" s="37"/>
    </row>
    <row r="200" spans="1:8" ht="15" hidden="1" customHeight="1">
      <c r="A200" s="38"/>
      <c r="B200" s="40"/>
      <c r="C200" s="37"/>
      <c r="D200" s="37"/>
      <c r="E200" s="37"/>
      <c r="F200" s="37"/>
      <c r="G200" s="37"/>
      <c r="H200" s="37"/>
    </row>
    <row r="201" spans="1:8" ht="15" hidden="1" customHeight="1"/>
    <row r="202" spans="1:8" ht="15" hidden="1" customHeight="1"/>
    <row r="203" spans="1:8" ht="15" hidden="1" customHeight="1"/>
    <row r="204" spans="1:8" ht="15" hidden="1" customHeight="1"/>
    <row r="205" spans="1:8" ht="15" hidden="1" customHeight="1"/>
    <row r="206" spans="1:8" ht="15" hidden="1" customHeight="1"/>
    <row r="207" spans="1:8" ht="15" hidden="1" customHeight="1"/>
    <row r="208" spans="1:8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H9">
    <cfRule type="top10" dxfId="3381" priority="90" rank="1"/>
  </conditionalFormatting>
  <conditionalFormatting sqref="E11:H11">
    <cfRule type="top10" dxfId="3380" priority="89" rank="1"/>
  </conditionalFormatting>
  <conditionalFormatting sqref="E13:H13">
    <cfRule type="top10" dxfId="3379" priority="88" rank="1"/>
  </conditionalFormatting>
  <conditionalFormatting sqref="E15:H15">
    <cfRule type="top10" dxfId="3378" priority="86" rank="1"/>
  </conditionalFormatting>
  <conditionalFormatting sqref="E17:H17">
    <cfRule type="top10" dxfId="3377" priority="85" rank="1"/>
  </conditionalFormatting>
  <conditionalFormatting sqref="E19:H19">
    <cfRule type="top10" dxfId="3376" priority="84" rank="1"/>
  </conditionalFormatting>
  <conditionalFormatting sqref="E21:H21">
    <cfRule type="top10" dxfId="3375" priority="83" rank="1"/>
  </conditionalFormatting>
  <conditionalFormatting sqref="E23:H23">
    <cfRule type="top10" dxfId="3374" priority="82" rank="1"/>
  </conditionalFormatting>
  <conditionalFormatting sqref="E25:H25">
    <cfRule type="top10" dxfId="3373" priority="81" rank="1"/>
  </conditionalFormatting>
  <conditionalFormatting sqref="E27:H27">
    <cfRule type="top10" dxfId="3372" priority="80" rank="1"/>
  </conditionalFormatting>
  <conditionalFormatting sqref="E29:H29">
    <cfRule type="top10" dxfId="3371" priority="79" rank="1"/>
  </conditionalFormatting>
  <conditionalFormatting sqref="E31:H31">
    <cfRule type="top10" dxfId="3370" priority="78" rank="1"/>
  </conditionalFormatting>
  <conditionalFormatting sqref="E33:H33">
    <cfRule type="top10" dxfId="3369" priority="77" rank="1"/>
  </conditionalFormatting>
  <conditionalFormatting sqref="E35:H35">
    <cfRule type="top10" dxfId="3368" priority="76" rank="1"/>
  </conditionalFormatting>
  <conditionalFormatting sqref="E37:H37">
    <cfRule type="top10" dxfId="3367" priority="75" rank="1"/>
  </conditionalFormatting>
  <conditionalFormatting sqref="E39:H39">
    <cfRule type="top10" dxfId="3366" priority="74" rank="1"/>
  </conditionalFormatting>
  <conditionalFormatting sqref="E41:H41">
    <cfRule type="top10" dxfId="3365" priority="73" rank="1"/>
  </conditionalFormatting>
  <conditionalFormatting sqref="E43:H43">
    <cfRule type="top10" dxfId="3364" priority="72" rank="1"/>
  </conditionalFormatting>
  <conditionalFormatting sqref="E45:H45">
    <cfRule type="top10" dxfId="3363" priority="71" rank="1"/>
  </conditionalFormatting>
  <conditionalFormatting sqref="E47:H47">
    <cfRule type="top10" dxfId="3362" priority="70" rank="1"/>
  </conditionalFormatting>
  <conditionalFormatting sqref="E49:H49">
    <cfRule type="top10" dxfId="3361" priority="69" rank="1"/>
  </conditionalFormatting>
  <conditionalFormatting sqref="E51:H51">
    <cfRule type="top10" dxfId="3360" priority="68" rank="1"/>
  </conditionalFormatting>
  <conditionalFormatting sqref="E53:H53">
    <cfRule type="top10" dxfId="3359" priority="67" rank="1"/>
  </conditionalFormatting>
  <conditionalFormatting sqref="E55:H55">
    <cfRule type="top10" dxfId="3358" priority="66" rank="1"/>
  </conditionalFormatting>
  <conditionalFormatting sqref="E57:H57">
    <cfRule type="top10" dxfId="3357" priority="65" rank="1"/>
  </conditionalFormatting>
  <conditionalFormatting sqref="E59:H59">
    <cfRule type="top10" dxfId="3356" priority="64" rank="1"/>
  </conditionalFormatting>
  <conditionalFormatting sqref="E61:H61">
    <cfRule type="top10" dxfId="3355" priority="63" rank="1"/>
  </conditionalFormatting>
  <conditionalFormatting sqref="E63:H63">
    <cfRule type="top10" dxfId="3354" priority="62" rank="1"/>
  </conditionalFormatting>
  <conditionalFormatting sqref="E65:H65">
    <cfRule type="top10" dxfId="3353" priority="61" rank="1"/>
  </conditionalFormatting>
  <conditionalFormatting sqref="E67:H67">
    <cfRule type="top10" dxfId="3352" priority="60" rank="1"/>
  </conditionalFormatting>
  <conditionalFormatting sqref="E69:H69">
    <cfRule type="top10" dxfId="3351" priority="59" rank="1"/>
  </conditionalFormatting>
  <conditionalFormatting sqref="E71:H71">
    <cfRule type="top10" dxfId="3350" priority="58" rank="1"/>
  </conditionalFormatting>
  <conditionalFormatting sqref="E73:H73">
    <cfRule type="top10" dxfId="3349" priority="57" rank="1"/>
  </conditionalFormatting>
  <conditionalFormatting sqref="E75:H75">
    <cfRule type="top10" dxfId="3348" priority="56" rank="1"/>
  </conditionalFormatting>
  <conditionalFormatting sqref="E77:H77">
    <cfRule type="top10" dxfId="3347" priority="55" rank="1"/>
  </conditionalFormatting>
  <conditionalFormatting sqref="E79:H79">
    <cfRule type="top10" dxfId="3346" priority="54" rank="1"/>
  </conditionalFormatting>
  <conditionalFormatting sqref="E81:H81">
    <cfRule type="top10" dxfId="3345" priority="53" rank="1"/>
  </conditionalFormatting>
  <conditionalFormatting sqref="E83:H83">
    <cfRule type="top10" dxfId="3344" priority="52" rank="1"/>
  </conditionalFormatting>
  <conditionalFormatting sqref="E85:H85">
    <cfRule type="top10" dxfId="3343" priority="51" rank="1"/>
  </conditionalFormatting>
  <conditionalFormatting sqref="E87:H87">
    <cfRule type="top10" dxfId="3342" priority="50" rank="1"/>
  </conditionalFormatting>
  <conditionalFormatting sqref="E89:H89">
    <cfRule type="top10" dxfId="3341" priority="49" rank="1"/>
  </conditionalFormatting>
  <conditionalFormatting sqref="E91:H91">
    <cfRule type="top10" dxfId="3340" priority="48" rank="1"/>
  </conditionalFormatting>
  <conditionalFormatting sqref="E93:H93">
    <cfRule type="top10" dxfId="3339" priority="47" rank="1"/>
  </conditionalFormatting>
  <conditionalFormatting sqref="E95:H95">
    <cfRule type="top10" dxfId="3338" priority="46" rank="1"/>
  </conditionalFormatting>
  <conditionalFormatting sqref="E97:H97">
    <cfRule type="top10" dxfId="3337" priority="45" rank="1"/>
  </conditionalFormatting>
  <conditionalFormatting sqref="E99:H99">
    <cfRule type="top10" dxfId="3336" priority="44" rank="1"/>
  </conditionalFormatting>
  <conditionalFormatting sqref="E101:H101">
    <cfRule type="top10" dxfId="3335" priority="43" rank="1"/>
  </conditionalFormatting>
  <conditionalFormatting sqref="E103:H103">
    <cfRule type="top10" dxfId="3334" priority="42" rank="1"/>
  </conditionalFormatting>
  <conditionalFormatting sqref="E105:H105">
    <cfRule type="top10" dxfId="3333" priority="41" rank="1"/>
  </conditionalFormatting>
  <conditionalFormatting sqref="E107:H107">
    <cfRule type="top10" dxfId="3332" priority="40" rank="1"/>
  </conditionalFormatting>
  <conditionalFormatting sqref="E109:H109">
    <cfRule type="top10" dxfId="3331" priority="39" rank="1"/>
  </conditionalFormatting>
  <conditionalFormatting sqref="E111:H111">
    <cfRule type="top10" dxfId="3330" priority="38" rank="1"/>
  </conditionalFormatting>
  <conditionalFormatting sqref="E113:H113">
    <cfRule type="top10" dxfId="3329" priority="37" rank="1"/>
  </conditionalFormatting>
  <conditionalFormatting sqref="E115:H115">
    <cfRule type="top10" dxfId="3328" priority="36" rank="1"/>
  </conditionalFormatting>
  <conditionalFormatting sqref="E117:H117">
    <cfRule type="top10" dxfId="3327" priority="35" rank="1"/>
  </conditionalFormatting>
  <conditionalFormatting sqref="E119:H119">
    <cfRule type="top10" dxfId="3326" priority="34" rank="1"/>
  </conditionalFormatting>
  <conditionalFormatting sqref="E121:H121">
    <cfRule type="top10" dxfId="3325" priority="33" rank="1"/>
  </conditionalFormatting>
  <conditionalFormatting sqref="E123:H123">
    <cfRule type="top10" dxfId="3324" priority="32" rank="1"/>
  </conditionalFormatting>
  <conditionalFormatting sqref="E125:H125">
    <cfRule type="top10" dxfId="3323" priority="31" rank="1"/>
  </conditionalFormatting>
  <conditionalFormatting sqref="E127:H127">
    <cfRule type="top10" dxfId="3322" priority="30" rank="1"/>
  </conditionalFormatting>
  <conditionalFormatting sqref="E129:H129">
    <cfRule type="top10" dxfId="3321" priority="29" rank="1"/>
  </conditionalFormatting>
  <conditionalFormatting sqref="E131:H131">
    <cfRule type="top10" dxfId="3320" priority="28" rank="1"/>
  </conditionalFormatting>
  <conditionalFormatting sqref="E133:H133">
    <cfRule type="top10" dxfId="3319" priority="27" rank="1"/>
  </conditionalFormatting>
  <conditionalFormatting sqref="E135:H135">
    <cfRule type="top10" dxfId="3318" priority="26" rank="1"/>
  </conditionalFormatting>
  <conditionalFormatting sqref="E137:H137">
    <cfRule type="top10" dxfId="3317" priority="25" rank="1"/>
  </conditionalFormatting>
  <conditionalFormatting sqref="E139:H139">
    <cfRule type="top10" dxfId="3316" priority="24" rank="1"/>
  </conditionalFormatting>
  <conditionalFormatting sqref="E141:H141">
    <cfRule type="top10" dxfId="3315" priority="23" rank="1"/>
  </conditionalFormatting>
  <conditionalFormatting sqref="E143:H143">
    <cfRule type="top10" dxfId="3314" priority="22" rank="1"/>
  </conditionalFormatting>
  <conditionalFormatting sqref="E145:H145">
    <cfRule type="top10" dxfId="3313" priority="21" rank="1"/>
  </conditionalFormatting>
  <conditionalFormatting sqref="E147:H147">
    <cfRule type="top10" dxfId="3312" priority="20" rank="1"/>
  </conditionalFormatting>
  <conditionalFormatting sqref="E149:H149">
    <cfRule type="top10" dxfId="3311" priority="19" rank="1"/>
  </conditionalFormatting>
  <conditionalFormatting sqref="E151:H151">
    <cfRule type="top10" dxfId="3310" priority="18" rank="1"/>
  </conditionalFormatting>
  <conditionalFormatting sqref="E153:H153">
    <cfRule type="top10" dxfId="3309" priority="17" rank="1"/>
  </conditionalFormatting>
  <conditionalFormatting sqref="E155:H155">
    <cfRule type="top10" dxfId="3308" priority="16" rank="1"/>
  </conditionalFormatting>
  <conditionalFormatting sqref="E157:H157">
    <cfRule type="top10" dxfId="3307" priority="15" rank="1"/>
  </conditionalFormatting>
  <conditionalFormatting sqref="E159:H159">
    <cfRule type="top10" dxfId="3306" priority="14" rank="1"/>
  </conditionalFormatting>
  <conditionalFormatting sqref="E161:H161">
    <cfRule type="top10" dxfId="3305" priority="13" rank="1"/>
  </conditionalFormatting>
  <conditionalFormatting sqref="E163:H163">
    <cfRule type="top10" dxfId="3304" priority="12" rank="1"/>
  </conditionalFormatting>
  <conditionalFormatting sqref="E165:H165">
    <cfRule type="top10" dxfId="3303" priority="11" rank="1"/>
  </conditionalFormatting>
  <conditionalFormatting sqref="E167:H167">
    <cfRule type="top10" dxfId="3302" priority="10" rank="1"/>
  </conditionalFormatting>
  <conditionalFormatting sqref="E169:H169">
    <cfRule type="top10" dxfId="3301" priority="9" rank="1"/>
  </conditionalFormatting>
  <conditionalFormatting sqref="E171:H171">
    <cfRule type="top10" dxfId="3300" priority="8" rank="1"/>
  </conditionalFormatting>
  <conditionalFormatting sqref="E173:H173">
    <cfRule type="top10" dxfId="3299" priority="7" rank="1"/>
  </conditionalFormatting>
  <conditionalFormatting sqref="E175:H175">
    <cfRule type="top10" dxfId="3298" priority="6" rank="1"/>
  </conditionalFormatting>
  <conditionalFormatting sqref="E177:H177">
    <cfRule type="top10" dxfId="3297" priority="5" rank="1"/>
  </conditionalFormatting>
  <conditionalFormatting sqref="E179:H179">
    <cfRule type="top10" dxfId="3296" priority="4" rank="1"/>
  </conditionalFormatting>
  <conditionalFormatting sqref="E181:H181">
    <cfRule type="top10" dxfId="3295" priority="3" rank="1"/>
  </conditionalFormatting>
  <conditionalFormatting sqref="E183:H183">
    <cfRule type="top10" dxfId="3294" priority="2" rank="1"/>
  </conditionalFormatting>
  <conditionalFormatting sqref="E185:H185">
    <cfRule type="top10" dxfId="329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8" width="8.625" style="3"/>
    <col min="9" max="16384" width="8.625" style="39"/>
  </cols>
  <sheetData>
    <row r="1" spans="1:8" ht="15" customHeight="1">
      <c r="A1" s="38"/>
      <c r="B1" s="37"/>
      <c r="C1" s="37"/>
      <c r="D1" s="37"/>
      <c r="E1" s="37"/>
      <c r="F1" s="37"/>
      <c r="G1" s="37"/>
      <c r="H1" s="37"/>
    </row>
    <row r="2" spans="1:8" ht="15" customHeight="1">
      <c r="B2" s="3" t="s">
        <v>250</v>
      </c>
    </row>
    <row r="3" spans="1:8" ht="15" customHeight="1">
      <c r="B3" s="3" t="s">
        <v>54</v>
      </c>
    </row>
    <row r="4" spans="1:8" ht="15" customHeight="1">
      <c r="B4" s="3" t="s">
        <v>56</v>
      </c>
    </row>
    <row r="5" spans="1:8" ht="15" customHeight="1">
      <c r="B5" s="3"/>
    </row>
    <row r="6" spans="1:8" ht="2.1" customHeight="1">
      <c r="B6" s="4"/>
      <c r="C6" s="5"/>
      <c r="D6" s="6"/>
      <c r="E6" s="7"/>
      <c r="F6" s="8"/>
      <c r="G6" s="8"/>
      <c r="H6" s="8"/>
    </row>
    <row r="7" spans="1:8" ht="117.95" customHeight="1" thickBot="1">
      <c r="A7" s="9"/>
      <c r="B7" s="10"/>
      <c r="C7" s="11" t="s">
        <v>240</v>
      </c>
      <c r="D7" s="12" t="s">
        <v>241</v>
      </c>
      <c r="E7" s="13" t="s">
        <v>107</v>
      </c>
      <c r="F7" s="13" t="s">
        <v>108</v>
      </c>
      <c r="G7" s="13" t="s">
        <v>109</v>
      </c>
      <c r="H7" s="13" t="s">
        <v>83</v>
      </c>
    </row>
    <row r="8" spans="1:8" ht="15.95" customHeight="1" thickTop="1">
      <c r="B8" s="90" t="s">
        <v>242</v>
      </c>
      <c r="C8" s="91"/>
      <c r="D8" s="14">
        <v>24657</v>
      </c>
      <c r="E8" s="15">
        <v>1172</v>
      </c>
      <c r="F8" s="16">
        <v>8947</v>
      </c>
      <c r="G8" s="16">
        <v>12366</v>
      </c>
      <c r="H8" s="16">
        <v>2172</v>
      </c>
    </row>
    <row r="9" spans="1:8" ht="15.95" customHeight="1">
      <c r="B9" s="92"/>
      <c r="C9" s="93"/>
      <c r="D9" s="17">
        <v>1</v>
      </c>
      <c r="E9" s="32">
        <v>4.7532140974165554E-2</v>
      </c>
      <c r="F9" s="33">
        <v>0.36285841748793446</v>
      </c>
      <c r="G9" s="33">
        <v>0.50152086628543624</v>
      </c>
      <c r="H9" s="33">
        <v>8.8088575252463802E-2</v>
      </c>
    </row>
    <row r="10" spans="1:8" ht="15.95" customHeight="1">
      <c r="B10" s="95" t="s">
        <v>251</v>
      </c>
      <c r="C10" s="94" t="s">
        <v>101</v>
      </c>
      <c r="D10" s="34">
        <v>15774</v>
      </c>
      <c r="E10" s="35">
        <v>997</v>
      </c>
      <c r="F10" s="36">
        <v>6679</v>
      </c>
      <c r="G10" s="36">
        <v>7126</v>
      </c>
      <c r="H10" s="36">
        <v>972</v>
      </c>
    </row>
    <row r="11" spans="1:8" ht="15.95" customHeight="1">
      <c r="B11" s="96"/>
      <c r="C11" s="89"/>
      <c r="D11" s="17">
        <v>1</v>
      </c>
      <c r="E11" s="18">
        <v>6.3205274502345629E-2</v>
      </c>
      <c r="F11" s="19">
        <v>0.42341828325091924</v>
      </c>
      <c r="G11" s="19">
        <v>0.4517560542665145</v>
      </c>
      <c r="H11" s="19">
        <v>6.1620387980220619E-2</v>
      </c>
    </row>
    <row r="12" spans="1:8" ht="15.95" customHeight="1">
      <c r="B12" s="96"/>
      <c r="C12" s="88" t="s">
        <v>100</v>
      </c>
      <c r="D12" s="20">
        <v>6262</v>
      </c>
      <c r="E12" s="21">
        <v>100</v>
      </c>
      <c r="F12" s="22">
        <v>1586</v>
      </c>
      <c r="G12" s="22">
        <v>4296</v>
      </c>
      <c r="H12" s="22">
        <v>280</v>
      </c>
    </row>
    <row r="13" spans="1:8" ht="15.95" customHeight="1">
      <c r="B13" s="96"/>
      <c r="C13" s="98"/>
      <c r="D13" s="17">
        <v>1</v>
      </c>
      <c r="E13" s="32">
        <v>1.5969338869370808E-2</v>
      </c>
      <c r="F13" s="33">
        <v>0.253273714468221</v>
      </c>
      <c r="G13" s="33">
        <v>0.6860427978281699</v>
      </c>
      <c r="H13" s="33">
        <v>4.4714148834238264E-2</v>
      </c>
    </row>
    <row r="14" spans="1:8" ht="15.95" customHeight="1">
      <c r="A14" s="38"/>
      <c r="B14" s="46"/>
      <c r="C14" s="99"/>
      <c r="D14" s="42"/>
      <c r="E14" s="42"/>
      <c r="F14" s="42"/>
      <c r="G14" s="42"/>
      <c r="H14" s="42"/>
    </row>
    <row r="15" spans="1:8" ht="15.95" hidden="1" customHeight="1">
      <c r="A15" s="38"/>
      <c r="B15" s="47"/>
      <c r="C15" s="97"/>
      <c r="D15" s="44"/>
      <c r="E15" s="44"/>
      <c r="F15" s="44"/>
      <c r="G15" s="44"/>
      <c r="H15" s="44"/>
    </row>
    <row r="16" spans="1:8" ht="15.95" hidden="1" customHeight="1">
      <c r="A16" s="38"/>
      <c r="B16" s="47"/>
      <c r="C16" s="97"/>
      <c r="D16" s="45"/>
      <c r="E16" s="45"/>
      <c r="F16" s="45"/>
      <c r="G16" s="45"/>
      <c r="H16" s="45"/>
    </row>
    <row r="17" spans="1:8" ht="15.95" hidden="1" customHeight="1">
      <c r="A17" s="38"/>
      <c r="B17" s="47"/>
      <c r="C17" s="97"/>
      <c r="D17" s="44"/>
      <c r="E17" s="44"/>
      <c r="F17" s="44"/>
      <c r="G17" s="44"/>
      <c r="H17" s="44"/>
    </row>
    <row r="18" spans="1:8" ht="15.95" hidden="1" customHeight="1">
      <c r="A18" s="38"/>
      <c r="B18" s="47"/>
      <c r="C18" s="97"/>
      <c r="D18" s="45"/>
      <c r="E18" s="45"/>
      <c r="F18" s="45"/>
      <c r="G18" s="45"/>
      <c r="H18" s="45"/>
    </row>
    <row r="19" spans="1:8" ht="15.95" hidden="1" customHeight="1">
      <c r="A19" s="38"/>
      <c r="B19" s="47"/>
      <c r="C19" s="97"/>
      <c r="D19" s="44"/>
      <c r="E19" s="44"/>
      <c r="F19" s="44"/>
      <c r="G19" s="44"/>
      <c r="H19" s="44"/>
    </row>
    <row r="20" spans="1:8" ht="15.95" hidden="1" customHeight="1">
      <c r="A20" s="38"/>
      <c r="B20" s="47"/>
      <c r="C20" s="97"/>
      <c r="D20" s="45"/>
      <c r="E20" s="45"/>
      <c r="F20" s="45"/>
      <c r="G20" s="45"/>
      <c r="H20" s="45"/>
    </row>
    <row r="21" spans="1:8" ht="15.95" hidden="1" customHeight="1">
      <c r="A21" s="38"/>
      <c r="B21" s="47"/>
      <c r="C21" s="97"/>
      <c r="D21" s="44"/>
      <c r="E21" s="44"/>
      <c r="F21" s="44"/>
      <c r="G21" s="44"/>
      <c r="H21" s="44"/>
    </row>
    <row r="22" spans="1:8" ht="15.95" hidden="1" customHeight="1">
      <c r="A22" s="38"/>
      <c r="B22" s="43"/>
      <c r="C22" s="97"/>
      <c r="D22" s="45"/>
      <c r="E22" s="45"/>
      <c r="F22" s="45"/>
      <c r="G22" s="45"/>
      <c r="H22" s="45"/>
    </row>
    <row r="23" spans="1:8" ht="15.95" hidden="1" customHeight="1">
      <c r="A23" s="38"/>
      <c r="B23" s="43"/>
      <c r="C23" s="97"/>
      <c r="D23" s="44"/>
      <c r="E23" s="44"/>
      <c r="F23" s="44"/>
      <c r="G23" s="44"/>
      <c r="H23" s="44"/>
    </row>
    <row r="24" spans="1:8" ht="15.95" hidden="1" customHeight="1">
      <c r="A24" s="38"/>
      <c r="B24" s="43"/>
      <c r="C24" s="97"/>
      <c r="D24" s="45"/>
      <c r="E24" s="45"/>
      <c r="F24" s="45"/>
      <c r="G24" s="45"/>
      <c r="H24" s="45"/>
    </row>
    <row r="25" spans="1:8" ht="15.95" hidden="1" customHeight="1">
      <c r="A25" s="38"/>
      <c r="B25" s="43"/>
      <c r="C25" s="97"/>
      <c r="D25" s="44"/>
      <c r="E25" s="44"/>
      <c r="F25" s="44"/>
      <c r="G25" s="44"/>
      <c r="H25" s="44"/>
    </row>
    <row r="26" spans="1:8" ht="15.95" hidden="1" customHeight="1">
      <c r="A26" s="38"/>
      <c r="B26" s="43"/>
      <c r="C26" s="97"/>
      <c r="D26" s="45"/>
      <c r="E26" s="45"/>
      <c r="F26" s="45"/>
      <c r="G26" s="45"/>
      <c r="H26" s="45"/>
    </row>
    <row r="27" spans="1:8" ht="15.95" hidden="1" customHeight="1">
      <c r="A27" s="38"/>
      <c r="B27" s="43"/>
      <c r="C27" s="97"/>
      <c r="D27" s="44"/>
      <c r="E27" s="44"/>
      <c r="F27" s="44"/>
      <c r="G27" s="44"/>
      <c r="H27" s="44"/>
    </row>
    <row r="28" spans="1:8" ht="15.95" hidden="1" customHeight="1">
      <c r="A28" s="38"/>
      <c r="B28" s="43"/>
      <c r="C28" s="97"/>
      <c r="D28" s="45"/>
      <c r="E28" s="45"/>
      <c r="F28" s="45"/>
      <c r="G28" s="45"/>
      <c r="H28" s="45"/>
    </row>
    <row r="29" spans="1:8" ht="15.95" hidden="1" customHeight="1">
      <c r="A29" s="38"/>
      <c r="B29" s="43"/>
      <c r="C29" s="97"/>
      <c r="D29" s="44"/>
      <c r="E29" s="44"/>
      <c r="F29" s="44"/>
      <c r="G29" s="44"/>
      <c r="H29" s="44"/>
    </row>
    <row r="30" spans="1:8" ht="15.95" hidden="1" customHeight="1">
      <c r="A30" s="38"/>
      <c r="B30" s="43"/>
      <c r="C30" s="97"/>
      <c r="D30" s="45"/>
      <c r="E30" s="45"/>
      <c r="F30" s="45"/>
      <c r="G30" s="45"/>
      <c r="H30" s="45"/>
    </row>
    <row r="31" spans="1:8" ht="15.95" hidden="1" customHeight="1">
      <c r="A31" s="38"/>
      <c r="B31" s="43"/>
      <c r="C31" s="97"/>
      <c r="D31" s="44"/>
      <c r="E31" s="44"/>
      <c r="F31" s="44"/>
      <c r="G31" s="44"/>
      <c r="H31" s="44"/>
    </row>
    <row r="32" spans="1:8" ht="15.95" hidden="1" customHeight="1">
      <c r="A32" s="38"/>
      <c r="B32" s="43"/>
      <c r="C32" s="97"/>
      <c r="D32" s="45"/>
      <c r="E32" s="45"/>
      <c r="F32" s="45"/>
      <c r="G32" s="45"/>
      <c r="H32" s="45"/>
    </row>
    <row r="33" spans="1:8" ht="15.95" hidden="1" customHeight="1">
      <c r="A33" s="38"/>
      <c r="B33" s="43"/>
      <c r="C33" s="97"/>
      <c r="D33" s="44"/>
      <c r="E33" s="44"/>
      <c r="F33" s="44"/>
      <c r="G33" s="44"/>
      <c r="H33" s="44"/>
    </row>
    <row r="34" spans="1:8" ht="15.95" hidden="1" customHeight="1">
      <c r="A34" s="38"/>
      <c r="B34" s="43"/>
      <c r="C34" s="97"/>
      <c r="D34" s="45"/>
      <c r="E34" s="45"/>
      <c r="F34" s="45"/>
      <c r="G34" s="45"/>
      <c r="H34" s="45"/>
    </row>
    <row r="35" spans="1:8" ht="15.95" hidden="1" customHeight="1">
      <c r="A35" s="38"/>
      <c r="B35" s="43"/>
      <c r="C35" s="97"/>
      <c r="D35" s="44"/>
      <c r="E35" s="44"/>
      <c r="F35" s="44"/>
      <c r="G35" s="44"/>
      <c r="H35" s="44"/>
    </row>
    <row r="36" spans="1:8" ht="15.95" hidden="1" customHeight="1">
      <c r="A36" s="38"/>
      <c r="B36" s="43"/>
      <c r="C36" s="97"/>
      <c r="D36" s="45"/>
      <c r="E36" s="45"/>
      <c r="F36" s="45"/>
      <c r="G36" s="45"/>
      <c r="H36" s="45"/>
    </row>
    <row r="37" spans="1:8" ht="15.95" hidden="1" customHeight="1">
      <c r="A37" s="38"/>
      <c r="B37" s="43"/>
      <c r="C37" s="97"/>
      <c r="D37" s="44"/>
      <c r="E37" s="44"/>
      <c r="F37" s="44"/>
      <c r="G37" s="44"/>
      <c r="H37" s="44"/>
    </row>
    <row r="38" spans="1:8" ht="15.95" hidden="1" customHeight="1">
      <c r="A38" s="38"/>
      <c r="B38" s="43"/>
      <c r="C38" s="97"/>
      <c r="D38" s="45"/>
      <c r="E38" s="45"/>
      <c r="F38" s="45"/>
      <c r="G38" s="45"/>
      <c r="H38" s="45"/>
    </row>
    <row r="39" spans="1:8" ht="15.95" hidden="1" customHeight="1">
      <c r="A39" s="38"/>
      <c r="B39" s="43"/>
      <c r="C39" s="97"/>
      <c r="D39" s="44"/>
      <c r="E39" s="44"/>
      <c r="F39" s="44"/>
      <c r="G39" s="44"/>
      <c r="H39" s="44"/>
    </row>
    <row r="40" spans="1:8" ht="15.95" hidden="1" customHeight="1">
      <c r="A40" s="38"/>
      <c r="B40" s="43"/>
      <c r="C40" s="97"/>
      <c r="D40" s="45"/>
      <c r="E40" s="45"/>
      <c r="F40" s="45"/>
      <c r="G40" s="45"/>
      <c r="H40" s="45"/>
    </row>
    <row r="41" spans="1:8" ht="15.95" hidden="1" customHeight="1">
      <c r="A41" s="38"/>
      <c r="B41" s="43"/>
      <c r="C41" s="97"/>
      <c r="D41" s="44"/>
      <c r="E41" s="44"/>
      <c r="F41" s="44"/>
      <c r="G41" s="44"/>
      <c r="H41" s="44"/>
    </row>
    <row r="42" spans="1:8" ht="15.95" hidden="1" customHeight="1">
      <c r="A42" s="38"/>
      <c r="B42" s="43"/>
      <c r="C42" s="97"/>
      <c r="D42" s="45"/>
      <c r="E42" s="45"/>
      <c r="F42" s="45"/>
      <c r="G42" s="45"/>
      <c r="H42" s="45"/>
    </row>
    <row r="43" spans="1:8" ht="15.95" hidden="1" customHeight="1">
      <c r="A43" s="38"/>
      <c r="B43" s="43"/>
      <c r="C43" s="97"/>
      <c r="D43" s="44"/>
      <c r="E43" s="44"/>
      <c r="F43" s="44"/>
      <c r="G43" s="44"/>
      <c r="H43" s="44"/>
    </row>
    <row r="44" spans="1:8" ht="15.95" hidden="1" customHeight="1">
      <c r="A44" s="38"/>
      <c r="B44" s="43"/>
      <c r="C44" s="97"/>
      <c r="D44" s="45"/>
      <c r="E44" s="45"/>
      <c r="F44" s="45"/>
      <c r="G44" s="45"/>
      <c r="H44" s="45"/>
    </row>
    <row r="45" spans="1:8" ht="15.95" hidden="1" customHeight="1">
      <c r="A45" s="38"/>
      <c r="B45" s="43"/>
      <c r="C45" s="97"/>
      <c r="D45" s="44"/>
      <c r="E45" s="44"/>
      <c r="F45" s="44"/>
      <c r="G45" s="44"/>
      <c r="H45" s="44"/>
    </row>
    <row r="46" spans="1:8" ht="15.95" hidden="1" customHeight="1">
      <c r="A46" s="38"/>
      <c r="B46" s="43"/>
      <c r="C46" s="97"/>
      <c r="D46" s="45"/>
      <c r="E46" s="45"/>
      <c r="F46" s="45"/>
      <c r="G46" s="45"/>
      <c r="H46" s="45"/>
    </row>
    <row r="47" spans="1:8" ht="15.95" hidden="1" customHeight="1">
      <c r="A47" s="38"/>
      <c r="B47" s="43"/>
      <c r="C47" s="97"/>
      <c r="D47" s="44"/>
      <c r="E47" s="44"/>
      <c r="F47" s="44"/>
      <c r="G47" s="44"/>
      <c r="H47" s="44"/>
    </row>
    <row r="48" spans="1:8" ht="15.95" hidden="1" customHeight="1">
      <c r="A48" s="38"/>
      <c r="B48" s="43"/>
      <c r="C48" s="97"/>
      <c r="D48" s="45"/>
      <c r="E48" s="45"/>
      <c r="F48" s="45"/>
      <c r="G48" s="45"/>
      <c r="H48" s="45"/>
    </row>
    <row r="49" spans="1:8" ht="15.95" hidden="1" customHeight="1">
      <c r="A49" s="38"/>
      <c r="B49" s="43"/>
      <c r="C49" s="97"/>
      <c r="D49" s="44"/>
      <c r="E49" s="44"/>
      <c r="F49" s="44"/>
      <c r="G49" s="44"/>
      <c r="H49" s="44"/>
    </row>
    <row r="50" spans="1:8" ht="15.95" hidden="1" customHeight="1">
      <c r="A50" s="38"/>
      <c r="B50" s="43"/>
      <c r="C50" s="97"/>
      <c r="D50" s="45"/>
      <c r="E50" s="45"/>
      <c r="F50" s="45"/>
      <c r="G50" s="45"/>
      <c r="H50" s="45"/>
    </row>
    <row r="51" spans="1:8" ht="15.95" hidden="1" customHeight="1">
      <c r="A51" s="38"/>
      <c r="B51" s="43"/>
      <c r="C51" s="97"/>
      <c r="D51" s="44"/>
      <c r="E51" s="44"/>
      <c r="F51" s="44"/>
      <c r="G51" s="44"/>
      <c r="H51" s="44"/>
    </row>
    <row r="52" spans="1:8" ht="15.95" hidden="1" customHeight="1">
      <c r="A52" s="38"/>
      <c r="B52" s="43"/>
      <c r="C52" s="97"/>
      <c r="D52" s="45"/>
      <c r="E52" s="45"/>
      <c r="F52" s="45"/>
      <c r="G52" s="45"/>
      <c r="H52" s="45"/>
    </row>
    <row r="53" spans="1:8" ht="15.95" hidden="1" customHeight="1">
      <c r="A53" s="38"/>
      <c r="B53" s="43"/>
      <c r="C53" s="97"/>
      <c r="D53" s="44"/>
      <c r="E53" s="44"/>
      <c r="F53" s="44"/>
      <c r="G53" s="44"/>
      <c r="H53" s="44"/>
    </row>
    <row r="54" spans="1:8" ht="15.95" hidden="1" customHeight="1">
      <c r="A54" s="38"/>
      <c r="B54" s="43"/>
      <c r="C54" s="97"/>
      <c r="D54" s="45"/>
      <c r="E54" s="45"/>
      <c r="F54" s="45"/>
      <c r="G54" s="45"/>
      <c r="H54" s="45"/>
    </row>
    <row r="55" spans="1:8" ht="15.95" hidden="1" customHeight="1">
      <c r="A55" s="38"/>
      <c r="B55" s="43"/>
      <c r="C55" s="97"/>
      <c r="D55" s="44"/>
      <c r="E55" s="44"/>
      <c r="F55" s="44"/>
      <c r="G55" s="44"/>
      <c r="H55" s="44"/>
    </row>
    <row r="56" spans="1:8" ht="15.95" hidden="1" customHeight="1">
      <c r="A56" s="38"/>
      <c r="B56" s="43"/>
      <c r="C56" s="97"/>
      <c r="D56" s="45"/>
      <c r="E56" s="45"/>
      <c r="F56" s="45"/>
      <c r="G56" s="45"/>
      <c r="H56" s="45"/>
    </row>
    <row r="57" spans="1:8" ht="15.95" hidden="1" customHeight="1">
      <c r="A57" s="38"/>
      <c r="B57" s="43"/>
      <c r="C57" s="97"/>
      <c r="D57" s="44"/>
      <c r="E57" s="44"/>
      <c r="F57" s="44"/>
      <c r="G57" s="44"/>
      <c r="H57" s="44"/>
    </row>
    <row r="58" spans="1:8" ht="15.95" hidden="1" customHeight="1">
      <c r="A58" s="38"/>
      <c r="B58" s="43"/>
      <c r="C58" s="97"/>
      <c r="D58" s="45"/>
      <c r="E58" s="45"/>
      <c r="F58" s="45"/>
      <c r="G58" s="45"/>
      <c r="H58" s="45"/>
    </row>
    <row r="59" spans="1:8" ht="15.95" hidden="1" customHeight="1">
      <c r="A59" s="38"/>
      <c r="B59" s="43"/>
      <c r="C59" s="97"/>
      <c r="D59" s="44"/>
      <c r="E59" s="44"/>
      <c r="F59" s="44"/>
      <c r="G59" s="44"/>
      <c r="H59" s="44"/>
    </row>
    <row r="60" spans="1:8" ht="15.95" hidden="1" customHeight="1">
      <c r="A60" s="38"/>
      <c r="B60" s="43"/>
      <c r="C60" s="97"/>
      <c r="D60" s="45"/>
      <c r="E60" s="45"/>
      <c r="F60" s="45"/>
      <c r="G60" s="45"/>
      <c r="H60" s="45"/>
    </row>
    <row r="61" spans="1:8" ht="15.95" hidden="1" customHeight="1">
      <c r="A61" s="38"/>
      <c r="B61" s="43"/>
      <c r="C61" s="97"/>
      <c r="D61" s="44"/>
      <c r="E61" s="44"/>
      <c r="F61" s="44"/>
      <c r="G61" s="44"/>
      <c r="H61" s="44"/>
    </row>
    <row r="62" spans="1:8" ht="15.95" hidden="1" customHeight="1">
      <c r="A62" s="38"/>
      <c r="B62" s="43"/>
      <c r="C62" s="97"/>
      <c r="D62" s="45"/>
      <c r="E62" s="45"/>
      <c r="F62" s="45"/>
      <c r="G62" s="45"/>
      <c r="H62" s="45"/>
    </row>
    <row r="63" spans="1:8" ht="15.95" hidden="1" customHeight="1">
      <c r="A63" s="38"/>
      <c r="B63" s="43"/>
      <c r="C63" s="97"/>
      <c r="D63" s="44"/>
      <c r="E63" s="44"/>
      <c r="F63" s="44"/>
      <c r="G63" s="44"/>
      <c r="H63" s="44"/>
    </row>
    <row r="64" spans="1:8" ht="15.95" hidden="1" customHeight="1">
      <c r="A64" s="38"/>
      <c r="B64" s="43"/>
      <c r="C64" s="97"/>
      <c r="D64" s="45"/>
      <c r="E64" s="45"/>
      <c r="F64" s="45"/>
      <c r="G64" s="45"/>
      <c r="H64" s="45"/>
    </row>
    <row r="65" spans="1:8" ht="15.95" hidden="1" customHeight="1">
      <c r="A65" s="38"/>
      <c r="B65" s="43"/>
      <c r="C65" s="97"/>
      <c r="D65" s="44"/>
      <c r="E65" s="44"/>
      <c r="F65" s="44"/>
      <c r="G65" s="44"/>
      <c r="H65" s="44"/>
    </row>
    <row r="66" spans="1:8" ht="15.95" hidden="1" customHeight="1">
      <c r="A66" s="38"/>
      <c r="B66" s="43"/>
      <c r="C66" s="97"/>
      <c r="D66" s="45"/>
      <c r="E66" s="45"/>
      <c r="F66" s="45"/>
      <c r="G66" s="45"/>
      <c r="H66" s="45"/>
    </row>
    <row r="67" spans="1:8" ht="15.95" hidden="1" customHeight="1">
      <c r="A67" s="38"/>
      <c r="B67" s="43"/>
      <c r="C67" s="97"/>
      <c r="D67" s="44"/>
      <c r="E67" s="44"/>
      <c r="F67" s="44"/>
      <c r="G67" s="44"/>
      <c r="H67" s="44"/>
    </row>
    <row r="68" spans="1:8" ht="15.95" hidden="1" customHeight="1">
      <c r="A68" s="38"/>
      <c r="B68" s="43"/>
      <c r="C68" s="97"/>
      <c r="D68" s="45"/>
      <c r="E68" s="45"/>
      <c r="F68" s="45"/>
      <c r="G68" s="45"/>
      <c r="H68" s="45"/>
    </row>
    <row r="69" spans="1:8" ht="15.95" hidden="1" customHeight="1">
      <c r="A69" s="38"/>
      <c r="B69" s="43"/>
      <c r="C69" s="97"/>
      <c r="D69" s="44"/>
      <c r="E69" s="44"/>
      <c r="F69" s="44"/>
      <c r="G69" s="44"/>
      <c r="H69" s="44"/>
    </row>
    <row r="70" spans="1:8" ht="15.95" hidden="1" customHeight="1">
      <c r="A70" s="38"/>
      <c r="B70" s="43"/>
      <c r="C70" s="97"/>
      <c r="D70" s="45"/>
      <c r="E70" s="45"/>
      <c r="F70" s="45"/>
      <c r="G70" s="45"/>
      <c r="H70" s="45"/>
    </row>
    <row r="71" spans="1:8" ht="15.95" hidden="1" customHeight="1">
      <c r="A71" s="38"/>
      <c r="B71" s="43"/>
      <c r="C71" s="97"/>
      <c r="D71" s="44"/>
      <c r="E71" s="44"/>
      <c r="F71" s="44"/>
      <c r="G71" s="44"/>
      <c r="H71" s="44"/>
    </row>
    <row r="72" spans="1:8" ht="15.95" hidden="1" customHeight="1">
      <c r="A72" s="38"/>
      <c r="B72" s="43"/>
      <c r="C72" s="97"/>
      <c r="D72" s="45"/>
      <c r="E72" s="45"/>
      <c r="F72" s="45"/>
      <c r="G72" s="45"/>
      <c r="H72" s="45"/>
    </row>
    <row r="73" spans="1:8" ht="15.95" hidden="1" customHeight="1">
      <c r="A73" s="38"/>
      <c r="B73" s="43"/>
      <c r="C73" s="97"/>
      <c r="D73" s="44"/>
      <c r="E73" s="44"/>
      <c r="F73" s="44"/>
      <c r="G73" s="44"/>
      <c r="H73" s="44"/>
    </row>
    <row r="74" spans="1:8" ht="15.95" hidden="1" customHeight="1">
      <c r="A74" s="38"/>
      <c r="B74" s="43"/>
      <c r="C74" s="97"/>
      <c r="D74" s="45"/>
      <c r="E74" s="45"/>
      <c r="F74" s="45"/>
      <c r="G74" s="45"/>
      <c r="H74" s="45"/>
    </row>
    <row r="75" spans="1:8" ht="15.95" hidden="1" customHeight="1">
      <c r="A75" s="38"/>
      <c r="B75" s="43"/>
      <c r="C75" s="97"/>
      <c r="D75" s="44"/>
      <c r="E75" s="44"/>
      <c r="F75" s="44"/>
      <c r="G75" s="44"/>
      <c r="H75" s="44"/>
    </row>
    <row r="76" spans="1:8" ht="15.95" hidden="1" customHeight="1">
      <c r="A76" s="38"/>
      <c r="B76" s="43"/>
      <c r="C76" s="97"/>
      <c r="D76" s="45"/>
      <c r="E76" s="45"/>
      <c r="F76" s="45"/>
      <c r="G76" s="45"/>
      <c r="H76" s="45"/>
    </row>
    <row r="77" spans="1:8" ht="15.95" hidden="1" customHeight="1">
      <c r="A77" s="38"/>
      <c r="B77" s="43"/>
      <c r="C77" s="97"/>
      <c r="D77" s="44"/>
      <c r="E77" s="44"/>
      <c r="F77" s="44"/>
      <c r="G77" s="44"/>
      <c r="H77" s="44"/>
    </row>
    <row r="78" spans="1:8" ht="15.95" hidden="1" customHeight="1">
      <c r="A78" s="38"/>
      <c r="B78" s="43"/>
      <c r="C78" s="97"/>
      <c r="D78" s="45"/>
      <c r="E78" s="45"/>
      <c r="F78" s="45"/>
      <c r="G78" s="45"/>
      <c r="H78" s="45"/>
    </row>
    <row r="79" spans="1:8" ht="15.95" hidden="1" customHeight="1">
      <c r="A79" s="38"/>
      <c r="B79" s="43"/>
      <c r="C79" s="97"/>
      <c r="D79" s="44"/>
      <c r="E79" s="44"/>
      <c r="F79" s="44"/>
      <c r="G79" s="44"/>
      <c r="H79" s="44"/>
    </row>
    <row r="80" spans="1:8" ht="15.95" hidden="1" customHeight="1">
      <c r="A80" s="38"/>
      <c r="B80" s="43"/>
      <c r="C80" s="97"/>
      <c r="D80" s="45"/>
      <c r="E80" s="45"/>
      <c r="F80" s="45"/>
      <c r="G80" s="45"/>
      <c r="H80" s="45"/>
    </row>
    <row r="81" spans="1:8" ht="15.95" hidden="1" customHeight="1">
      <c r="A81" s="38"/>
      <c r="B81" s="43"/>
      <c r="C81" s="97"/>
      <c r="D81" s="44"/>
      <c r="E81" s="44"/>
      <c r="F81" s="44"/>
      <c r="G81" s="44"/>
      <c r="H81" s="44"/>
    </row>
    <row r="82" spans="1:8" ht="15.95" hidden="1" customHeight="1">
      <c r="A82" s="38"/>
      <c r="B82" s="43"/>
      <c r="C82" s="97"/>
      <c r="D82" s="45"/>
      <c r="E82" s="45"/>
      <c r="F82" s="45"/>
      <c r="G82" s="45"/>
      <c r="H82" s="45"/>
    </row>
    <row r="83" spans="1:8" ht="15.95" hidden="1" customHeight="1">
      <c r="A83" s="38"/>
      <c r="B83" s="43"/>
      <c r="C83" s="97"/>
      <c r="D83" s="44"/>
      <c r="E83" s="44"/>
      <c r="F83" s="44"/>
      <c r="G83" s="44"/>
      <c r="H83" s="44"/>
    </row>
    <row r="84" spans="1:8" ht="15.95" hidden="1" customHeight="1">
      <c r="A84" s="38"/>
      <c r="B84" s="43"/>
      <c r="C84" s="97"/>
      <c r="D84" s="45"/>
      <c r="E84" s="45"/>
      <c r="F84" s="45"/>
      <c r="G84" s="45"/>
      <c r="H84" s="45"/>
    </row>
    <row r="85" spans="1:8" ht="15.95" hidden="1" customHeight="1">
      <c r="A85" s="38"/>
      <c r="B85" s="43"/>
      <c r="C85" s="97"/>
      <c r="D85" s="44"/>
      <c r="E85" s="44"/>
      <c r="F85" s="44"/>
      <c r="G85" s="44"/>
      <c r="H85" s="44"/>
    </row>
    <row r="86" spans="1:8" ht="15.95" hidden="1" customHeight="1">
      <c r="A86" s="38"/>
      <c r="B86" s="43"/>
      <c r="C86" s="97"/>
      <c r="D86" s="45"/>
      <c r="E86" s="45"/>
      <c r="F86" s="45"/>
      <c r="G86" s="45"/>
      <c r="H86" s="45"/>
    </row>
    <row r="87" spans="1:8" ht="15.95" hidden="1" customHeight="1">
      <c r="A87" s="38"/>
      <c r="B87" s="43"/>
      <c r="C87" s="97"/>
      <c r="D87" s="44"/>
      <c r="E87" s="44"/>
      <c r="F87" s="44"/>
      <c r="G87" s="44"/>
      <c r="H87" s="44"/>
    </row>
    <row r="88" spans="1:8" ht="15.95" hidden="1" customHeight="1">
      <c r="A88" s="38"/>
      <c r="B88" s="43"/>
      <c r="C88" s="97"/>
      <c r="D88" s="45"/>
      <c r="E88" s="45"/>
      <c r="F88" s="45"/>
      <c r="G88" s="45"/>
      <c r="H88" s="45"/>
    </row>
    <row r="89" spans="1:8" ht="15.95" hidden="1" customHeight="1">
      <c r="A89" s="38"/>
      <c r="B89" s="43"/>
      <c r="C89" s="97"/>
      <c r="D89" s="44"/>
      <c r="E89" s="44"/>
      <c r="F89" s="44"/>
      <c r="G89" s="44"/>
      <c r="H89" s="44"/>
    </row>
    <row r="90" spans="1:8" ht="15.95" hidden="1" customHeight="1">
      <c r="A90" s="38"/>
      <c r="B90" s="43"/>
      <c r="C90" s="97"/>
      <c r="D90" s="45"/>
      <c r="E90" s="45"/>
      <c r="F90" s="45"/>
      <c r="G90" s="45"/>
      <c r="H90" s="45"/>
    </row>
    <row r="91" spans="1:8" ht="15.95" hidden="1" customHeight="1">
      <c r="A91" s="38"/>
      <c r="B91" s="43"/>
      <c r="C91" s="97"/>
      <c r="D91" s="44"/>
      <c r="E91" s="44"/>
      <c r="F91" s="44"/>
      <c r="G91" s="44"/>
      <c r="H91" s="44"/>
    </row>
    <row r="92" spans="1:8" ht="15.95" hidden="1" customHeight="1">
      <c r="A92" s="38"/>
      <c r="B92" s="43"/>
      <c r="C92" s="97"/>
      <c r="D92" s="45"/>
      <c r="E92" s="45"/>
      <c r="F92" s="45"/>
      <c r="G92" s="45"/>
      <c r="H92" s="45"/>
    </row>
    <row r="93" spans="1:8" ht="15.95" hidden="1" customHeight="1">
      <c r="A93" s="38"/>
      <c r="B93" s="43"/>
      <c r="C93" s="97"/>
      <c r="D93" s="44"/>
      <c r="E93" s="44"/>
      <c r="F93" s="44"/>
      <c r="G93" s="44"/>
      <c r="H93" s="44"/>
    </row>
    <row r="94" spans="1:8" ht="15.95" hidden="1" customHeight="1">
      <c r="A94" s="38"/>
      <c r="B94" s="43"/>
      <c r="C94" s="97"/>
      <c r="D94" s="45"/>
      <c r="E94" s="45"/>
      <c r="F94" s="45"/>
      <c r="G94" s="45"/>
      <c r="H94" s="45"/>
    </row>
    <row r="95" spans="1:8" ht="15.95" hidden="1" customHeight="1">
      <c r="A95" s="38"/>
      <c r="B95" s="43"/>
      <c r="C95" s="97"/>
      <c r="D95" s="44"/>
      <c r="E95" s="44"/>
      <c r="F95" s="44"/>
      <c r="G95" s="44"/>
      <c r="H95" s="44"/>
    </row>
    <row r="96" spans="1:8" ht="15.95" hidden="1" customHeight="1">
      <c r="A96" s="38"/>
      <c r="B96" s="43"/>
      <c r="C96" s="97"/>
      <c r="D96" s="45"/>
      <c r="E96" s="45"/>
      <c r="F96" s="45"/>
      <c r="G96" s="45"/>
      <c r="H96" s="45"/>
    </row>
    <row r="97" spans="1:8" ht="15.95" hidden="1" customHeight="1">
      <c r="A97" s="38"/>
      <c r="B97" s="43"/>
      <c r="C97" s="97"/>
      <c r="D97" s="44"/>
      <c r="E97" s="44"/>
      <c r="F97" s="44"/>
      <c r="G97" s="44"/>
      <c r="H97" s="44"/>
    </row>
    <row r="98" spans="1:8" ht="15.95" hidden="1" customHeight="1">
      <c r="A98" s="38"/>
      <c r="B98" s="43"/>
      <c r="C98" s="97"/>
      <c r="D98" s="45"/>
      <c r="E98" s="45"/>
      <c r="F98" s="45"/>
      <c r="G98" s="45"/>
      <c r="H98" s="45"/>
    </row>
    <row r="99" spans="1:8" ht="15.95" hidden="1" customHeight="1">
      <c r="A99" s="38"/>
      <c r="B99" s="43"/>
      <c r="C99" s="97"/>
      <c r="D99" s="44"/>
      <c r="E99" s="44"/>
      <c r="F99" s="44"/>
      <c r="G99" s="44"/>
      <c r="H99" s="44"/>
    </row>
    <row r="100" spans="1:8" ht="15.95" hidden="1" customHeight="1">
      <c r="A100" s="38"/>
      <c r="B100" s="43"/>
      <c r="C100" s="97"/>
      <c r="D100" s="45"/>
      <c r="E100" s="45"/>
      <c r="F100" s="45"/>
      <c r="G100" s="45"/>
      <c r="H100" s="45"/>
    </row>
    <row r="101" spans="1:8" ht="15.95" hidden="1" customHeight="1">
      <c r="A101" s="38"/>
      <c r="B101" s="43"/>
      <c r="C101" s="97"/>
      <c r="D101" s="44"/>
      <c r="E101" s="44"/>
      <c r="F101" s="44"/>
      <c r="G101" s="44"/>
      <c r="H101" s="44"/>
    </row>
    <row r="102" spans="1:8" ht="15.95" hidden="1" customHeight="1">
      <c r="A102" s="38"/>
      <c r="B102" s="43"/>
      <c r="C102" s="97"/>
      <c r="D102" s="45"/>
      <c r="E102" s="45"/>
      <c r="F102" s="45"/>
      <c r="G102" s="45"/>
      <c r="H102" s="45"/>
    </row>
    <row r="103" spans="1:8" ht="15.95" hidden="1" customHeight="1">
      <c r="A103" s="38"/>
      <c r="B103" s="43"/>
      <c r="C103" s="97"/>
      <c r="D103" s="44"/>
      <c r="E103" s="44"/>
      <c r="F103" s="44"/>
      <c r="G103" s="44"/>
      <c r="H103" s="44"/>
    </row>
    <row r="104" spans="1:8" ht="15.95" hidden="1" customHeight="1">
      <c r="A104" s="38"/>
      <c r="B104" s="43"/>
      <c r="C104" s="97"/>
      <c r="D104" s="45"/>
      <c r="E104" s="45"/>
      <c r="F104" s="45"/>
      <c r="G104" s="45"/>
      <c r="H104" s="45"/>
    </row>
    <row r="105" spans="1:8" ht="15.95" hidden="1" customHeight="1">
      <c r="A105" s="38"/>
      <c r="B105" s="43"/>
      <c r="C105" s="97"/>
      <c r="D105" s="44"/>
      <c r="E105" s="44"/>
      <c r="F105" s="44"/>
      <c r="G105" s="44"/>
      <c r="H105" s="44"/>
    </row>
    <row r="106" spans="1:8" ht="15.95" hidden="1" customHeight="1">
      <c r="A106" s="38"/>
      <c r="B106" s="43"/>
      <c r="C106" s="97"/>
      <c r="D106" s="45"/>
      <c r="E106" s="45"/>
      <c r="F106" s="45"/>
      <c r="G106" s="45"/>
      <c r="H106" s="45"/>
    </row>
    <row r="107" spans="1:8" ht="15.95" hidden="1" customHeight="1">
      <c r="A107" s="38"/>
      <c r="B107" s="43"/>
      <c r="C107" s="97"/>
      <c r="D107" s="44"/>
      <c r="E107" s="44"/>
      <c r="F107" s="44"/>
      <c r="G107" s="44"/>
      <c r="H107" s="44"/>
    </row>
    <row r="108" spans="1:8" ht="15.95" hidden="1" customHeight="1">
      <c r="A108" s="38"/>
      <c r="B108" s="43"/>
      <c r="C108" s="97"/>
      <c r="D108" s="45"/>
      <c r="E108" s="45"/>
      <c r="F108" s="45"/>
      <c r="G108" s="45"/>
      <c r="H108" s="45"/>
    </row>
    <row r="109" spans="1:8" ht="15.95" hidden="1" customHeight="1">
      <c r="A109" s="38"/>
      <c r="B109" s="43"/>
      <c r="C109" s="97"/>
      <c r="D109" s="44"/>
      <c r="E109" s="44"/>
      <c r="F109" s="44"/>
      <c r="G109" s="44"/>
      <c r="H109" s="44"/>
    </row>
    <row r="110" spans="1:8" ht="15.95" hidden="1" customHeight="1">
      <c r="A110" s="38"/>
      <c r="B110" s="43"/>
      <c r="C110" s="97"/>
      <c r="D110" s="45"/>
      <c r="E110" s="45"/>
      <c r="F110" s="45"/>
      <c r="G110" s="45"/>
      <c r="H110" s="45"/>
    </row>
    <row r="111" spans="1:8" ht="15.95" hidden="1" customHeight="1">
      <c r="A111" s="38"/>
      <c r="B111" s="43"/>
      <c r="C111" s="97"/>
      <c r="D111" s="44"/>
      <c r="E111" s="44"/>
      <c r="F111" s="44"/>
      <c r="G111" s="44"/>
      <c r="H111" s="44"/>
    </row>
    <row r="112" spans="1:8" ht="15.95" hidden="1" customHeight="1">
      <c r="A112" s="38"/>
      <c r="B112" s="43"/>
      <c r="C112" s="97"/>
      <c r="D112" s="45"/>
      <c r="E112" s="45"/>
      <c r="F112" s="45"/>
      <c r="G112" s="45"/>
      <c r="H112" s="45"/>
    </row>
    <row r="113" spans="1:8" ht="15.95" hidden="1" customHeight="1">
      <c r="A113" s="38"/>
      <c r="B113" s="43"/>
      <c r="C113" s="97"/>
      <c r="D113" s="44"/>
      <c r="E113" s="44"/>
      <c r="F113" s="44"/>
      <c r="G113" s="44"/>
      <c r="H113" s="44"/>
    </row>
    <row r="114" spans="1:8" ht="15.95" hidden="1" customHeight="1">
      <c r="A114" s="38"/>
      <c r="B114" s="43"/>
      <c r="C114" s="97"/>
      <c r="D114" s="45"/>
      <c r="E114" s="45"/>
      <c r="F114" s="45"/>
      <c r="G114" s="45"/>
      <c r="H114" s="45"/>
    </row>
    <row r="115" spans="1:8" ht="15.95" hidden="1" customHeight="1">
      <c r="A115" s="38"/>
      <c r="B115" s="43"/>
      <c r="C115" s="97"/>
      <c r="D115" s="44"/>
      <c r="E115" s="44"/>
      <c r="F115" s="44"/>
      <c r="G115" s="44"/>
      <c r="H115" s="44"/>
    </row>
    <row r="116" spans="1:8" ht="15.95" hidden="1" customHeight="1">
      <c r="A116" s="38"/>
      <c r="B116" s="43"/>
      <c r="C116" s="97"/>
      <c r="D116" s="45"/>
      <c r="E116" s="45"/>
      <c r="F116" s="45"/>
      <c r="G116" s="45"/>
      <c r="H116" s="45"/>
    </row>
    <row r="117" spans="1:8" ht="15.95" hidden="1" customHeight="1">
      <c r="A117" s="38"/>
      <c r="B117" s="43"/>
      <c r="C117" s="97"/>
      <c r="D117" s="44"/>
      <c r="E117" s="44"/>
      <c r="F117" s="44"/>
      <c r="G117" s="44"/>
      <c r="H117" s="44"/>
    </row>
    <row r="118" spans="1:8" ht="15.95" hidden="1" customHeight="1">
      <c r="A118" s="38"/>
      <c r="B118" s="43"/>
      <c r="C118" s="97"/>
      <c r="D118" s="45"/>
      <c r="E118" s="45"/>
      <c r="F118" s="45"/>
      <c r="G118" s="45"/>
      <c r="H118" s="45"/>
    </row>
    <row r="119" spans="1:8" ht="15.95" hidden="1" customHeight="1">
      <c r="A119" s="38"/>
      <c r="B119" s="43"/>
      <c r="C119" s="97"/>
      <c r="D119" s="44"/>
      <c r="E119" s="44"/>
      <c r="F119" s="44"/>
      <c r="G119" s="44"/>
      <c r="H119" s="44"/>
    </row>
    <row r="120" spans="1:8" ht="15.95" hidden="1" customHeight="1">
      <c r="A120" s="38"/>
      <c r="B120" s="43"/>
      <c r="C120" s="97"/>
      <c r="D120" s="45"/>
      <c r="E120" s="45"/>
      <c r="F120" s="45"/>
      <c r="G120" s="45"/>
      <c r="H120" s="45"/>
    </row>
    <row r="121" spans="1:8" ht="15.95" hidden="1" customHeight="1">
      <c r="A121" s="38"/>
      <c r="B121" s="43"/>
      <c r="C121" s="97"/>
      <c r="D121" s="44"/>
      <c r="E121" s="44"/>
      <c r="F121" s="44"/>
      <c r="G121" s="44"/>
      <c r="H121" s="44"/>
    </row>
    <row r="122" spans="1:8" ht="15.95" hidden="1" customHeight="1">
      <c r="A122" s="38"/>
      <c r="B122" s="43"/>
      <c r="C122" s="97"/>
      <c r="D122" s="45"/>
      <c r="E122" s="45"/>
      <c r="F122" s="45"/>
      <c r="G122" s="45"/>
      <c r="H122" s="45"/>
    </row>
    <row r="123" spans="1:8" ht="15.95" hidden="1" customHeight="1">
      <c r="A123" s="38"/>
      <c r="B123" s="43"/>
      <c r="C123" s="97"/>
      <c r="D123" s="44"/>
      <c r="E123" s="44"/>
      <c r="F123" s="44"/>
      <c r="G123" s="44"/>
      <c r="H123" s="44"/>
    </row>
    <row r="124" spans="1:8" ht="15.95" hidden="1" customHeight="1">
      <c r="A124" s="38"/>
      <c r="B124" s="43"/>
      <c r="C124" s="97"/>
      <c r="D124" s="45"/>
      <c r="E124" s="45"/>
      <c r="F124" s="45"/>
      <c r="G124" s="45"/>
      <c r="H124" s="45"/>
    </row>
    <row r="125" spans="1:8" ht="15.95" hidden="1" customHeight="1">
      <c r="A125" s="38"/>
      <c r="B125" s="43"/>
      <c r="C125" s="97"/>
      <c r="D125" s="44"/>
      <c r="E125" s="44"/>
      <c r="F125" s="44"/>
      <c r="G125" s="44"/>
      <c r="H125" s="44"/>
    </row>
    <row r="126" spans="1:8" ht="15.95" hidden="1" customHeight="1">
      <c r="A126" s="38"/>
      <c r="B126" s="43"/>
      <c r="C126" s="97"/>
      <c r="D126" s="45"/>
      <c r="E126" s="45"/>
      <c r="F126" s="45"/>
      <c r="G126" s="45"/>
      <c r="H126" s="45"/>
    </row>
    <row r="127" spans="1:8" ht="15.95" hidden="1" customHeight="1">
      <c r="A127" s="38"/>
      <c r="B127" s="43"/>
      <c r="C127" s="97"/>
      <c r="D127" s="44"/>
      <c r="E127" s="44"/>
      <c r="F127" s="44"/>
      <c r="G127" s="44"/>
      <c r="H127" s="44"/>
    </row>
    <row r="128" spans="1:8" ht="15.95" hidden="1" customHeight="1">
      <c r="A128" s="38"/>
      <c r="B128" s="43"/>
      <c r="C128" s="97"/>
      <c r="D128" s="45"/>
      <c r="E128" s="45"/>
      <c r="F128" s="45"/>
      <c r="G128" s="45"/>
      <c r="H128" s="45"/>
    </row>
    <row r="129" spans="1:8" ht="15.95" hidden="1" customHeight="1">
      <c r="A129" s="38"/>
      <c r="B129" s="43"/>
      <c r="C129" s="97"/>
      <c r="D129" s="44"/>
      <c r="E129" s="44"/>
      <c r="F129" s="44"/>
      <c r="G129" s="44"/>
      <c r="H129" s="44"/>
    </row>
    <row r="130" spans="1:8" ht="15.95" hidden="1" customHeight="1">
      <c r="A130" s="38"/>
      <c r="B130" s="43"/>
      <c r="C130" s="97"/>
      <c r="D130" s="45"/>
      <c r="E130" s="45"/>
      <c r="F130" s="45"/>
      <c r="G130" s="45"/>
      <c r="H130" s="45"/>
    </row>
    <row r="131" spans="1:8" ht="15.95" hidden="1" customHeight="1">
      <c r="A131" s="38"/>
      <c r="B131" s="43"/>
      <c r="C131" s="97"/>
      <c r="D131" s="44"/>
      <c r="E131" s="44"/>
      <c r="F131" s="44"/>
      <c r="G131" s="44"/>
      <c r="H131" s="44"/>
    </row>
    <row r="132" spans="1:8" ht="15.95" hidden="1" customHeight="1">
      <c r="A132" s="38"/>
      <c r="B132" s="43"/>
      <c r="C132" s="97"/>
      <c r="D132" s="45"/>
      <c r="E132" s="45"/>
      <c r="F132" s="45"/>
      <c r="G132" s="45"/>
      <c r="H132" s="45"/>
    </row>
    <row r="133" spans="1:8" ht="15.95" hidden="1" customHeight="1">
      <c r="A133" s="38"/>
      <c r="B133" s="43"/>
      <c r="C133" s="97"/>
      <c r="D133" s="44"/>
      <c r="E133" s="44"/>
      <c r="F133" s="44"/>
      <c r="G133" s="44"/>
      <c r="H133" s="44"/>
    </row>
    <row r="134" spans="1:8" ht="15.95" hidden="1" customHeight="1">
      <c r="A134" s="38"/>
      <c r="B134" s="43"/>
      <c r="C134" s="97"/>
      <c r="D134" s="45"/>
      <c r="E134" s="45"/>
      <c r="F134" s="45"/>
      <c r="G134" s="45"/>
      <c r="H134" s="45"/>
    </row>
    <row r="135" spans="1:8" ht="15.95" hidden="1" customHeight="1">
      <c r="A135" s="38"/>
      <c r="B135" s="43"/>
      <c r="C135" s="97"/>
      <c r="D135" s="44"/>
      <c r="E135" s="44"/>
      <c r="F135" s="44"/>
      <c r="G135" s="44"/>
      <c r="H135" s="44"/>
    </row>
    <row r="136" spans="1:8" ht="15.95" hidden="1" customHeight="1">
      <c r="A136" s="38"/>
      <c r="B136" s="43"/>
      <c r="C136" s="97"/>
      <c r="D136" s="45"/>
      <c r="E136" s="45"/>
      <c r="F136" s="45"/>
      <c r="G136" s="45"/>
      <c r="H136" s="45"/>
    </row>
    <row r="137" spans="1:8" ht="15.95" hidden="1" customHeight="1">
      <c r="A137" s="38"/>
      <c r="B137" s="43"/>
      <c r="C137" s="97"/>
      <c r="D137" s="44"/>
      <c r="E137" s="44"/>
      <c r="F137" s="44"/>
      <c r="G137" s="44"/>
      <c r="H137" s="44"/>
    </row>
    <row r="138" spans="1:8" ht="15.95" hidden="1" customHeight="1">
      <c r="A138" s="38"/>
      <c r="B138" s="43"/>
      <c r="C138" s="97"/>
      <c r="D138" s="45"/>
      <c r="E138" s="45"/>
      <c r="F138" s="45"/>
      <c r="G138" s="45"/>
      <c r="H138" s="45"/>
    </row>
    <row r="139" spans="1:8" ht="15.95" hidden="1" customHeight="1">
      <c r="A139" s="38"/>
      <c r="B139" s="43"/>
      <c r="C139" s="97"/>
      <c r="D139" s="44"/>
      <c r="E139" s="44"/>
      <c r="F139" s="44"/>
      <c r="G139" s="44"/>
      <c r="H139" s="44"/>
    </row>
    <row r="140" spans="1:8" ht="15.95" hidden="1" customHeight="1">
      <c r="A140" s="38"/>
      <c r="B140" s="43"/>
      <c r="C140" s="97"/>
      <c r="D140" s="45"/>
      <c r="E140" s="45"/>
      <c r="F140" s="45"/>
      <c r="G140" s="45"/>
      <c r="H140" s="45"/>
    </row>
    <row r="141" spans="1:8" ht="15.95" hidden="1" customHeight="1">
      <c r="A141" s="38"/>
      <c r="B141" s="43"/>
      <c r="C141" s="97"/>
      <c r="D141" s="44"/>
      <c r="E141" s="44"/>
      <c r="F141" s="44"/>
      <c r="G141" s="44"/>
      <c r="H141" s="44"/>
    </row>
    <row r="142" spans="1:8" ht="15.95" hidden="1" customHeight="1">
      <c r="A142" s="38"/>
      <c r="B142" s="43"/>
      <c r="C142" s="97"/>
      <c r="D142" s="45"/>
      <c r="E142" s="45"/>
      <c r="F142" s="45"/>
      <c r="G142" s="45"/>
      <c r="H142" s="45"/>
    </row>
    <row r="143" spans="1:8" ht="15.95" hidden="1" customHeight="1">
      <c r="A143" s="38"/>
      <c r="B143" s="43"/>
      <c r="C143" s="97"/>
      <c r="D143" s="44"/>
      <c r="E143" s="44"/>
      <c r="F143" s="44"/>
      <c r="G143" s="44"/>
      <c r="H143" s="44"/>
    </row>
    <row r="144" spans="1:8" ht="15.95" hidden="1" customHeight="1">
      <c r="A144" s="38"/>
      <c r="B144" s="43"/>
      <c r="C144" s="97"/>
      <c r="D144" s="45"/>
      <c r="E144" s="45"/>
      <c r="F144" s="45"/>
      <c r="G144" s="45"/>
      <c r="H144" s="45"/>
    </row>
    <row r="145" spans="1:8" ht="15.95" hidden="1" customHeight="1">
      <c r="A145" s="38"/>
      <c r="B145" s="43"/>
      <c r="C145" s="97"/>
      <c r="D145" s="44"/>
      <c r="E145" s="44"/>
      <c r="F145" s="44"/>
      <c r="G145" s="44"/>
      <c r="H145" s="44"/>
    </row>
    <row r="146" spans="1:8" ht="15.95" hidden="1" customHeight="1">
      <c r="A146" s="38"/>
      <c r="B146" s="43"/>
      <c r="C146" s="97"/>
      <c r="D146" s="45"/>
      <c r="E146" s="45"/>
      <c r="F146" s="45"/>
      <c r="G146" s="45"/>
      <c r="H146" s="45"/>
    </row>
    <row r="147" spans="1:8" ht="15.95" hidden="1" customHeight="1">
      <c r="A147" s="38"/>
      <c r="B147" s="43"/>
      <c r="C147" s="97"/>
      <c r="D147" s="44"/>
      <c r="E147" s="44"/>
      <c r="F147" s="44"/>
      <c r="G147" s="44"/>
      <c r="H147" s="44"/>
    </row>
    <row r="148" spans="1:8" ht="15.95" hidden="1" customHeight="1">
      <c r="A148" s="38"/>
      <c r="B148" s="43"/>
      <c r="C148" s="97"/>
      <c r="D148" s="45"/>
      <c r="E148" s="45"/>
      <c r="F148" s="45"/>
      <c r="G148" s="45"/>
      <c r="H148" s="45"/>
    </row>
    <row r="149" spans="1:8" ht="15.95" hidden="1" customHeight="1">
      <c r="A149" s="38"/>
      <c r="B149" s="43"/>
      <c r="C149" s="97"/>
      <c r="D149" s="44"/>
      <c r="E149" s="44"/>
      <c r="F149" s="44"/>
      <c r="G149" s="44"/>
      <c r="H149" s="44"/>
    </row>
    <row r="150" spans="1:8" ht="15.95" hidden="1" customHeight="1">
      <c r="A150" s="38"/>
      <c r="B150" s="43"/>
      <c r="C150" s="97"/>
      <c r="D150" s="45"/>
      <c r="E150" s="45"/>
      <c r="F150" s="45"/>
      <c r="G150" s="45"/>
      <c r="H150" s="45"/>
    </row>
    <row r="151" spans="1:8" ht="15.95" hidden="1" customHeight="1">
      <c r="A151" s="38"/>
      <c r="B151" s="43"/>
      <c r="C151" s="97"/>
      <c r="D151" s="44"/>
      <c r="E151" s="44"/>
      <c r="F151" s="44"/>
      <c r="G151" s="44"/>
      <c r="H151" s="44"/>
    </row>
    <row r="152" spans="1:8" ht="15.95" hidden="1" customHeight="1">
      <c r="A152" s="38"/>
      <c r="B152" s="43"/>
      <c r="C152" s="97"/>
      <c r="D152" s="45"/>
      <c r="E152" s="45"/>
      <c r="F152" s="45"/>
      <c r="G152" s="45"/>
      <c r="H152" s="45"/>
    </row>
    <row r="153" spans="1:8" ht="15.95" hidden="1" customHeight="1">
      <c r="A153" s="38"/>
      <c r="B153" s="43"/>
      <c r="C153" s="97"/>
      <c r="D153" s="44"/>
      <c r="E153" s="44"/>
      <c r="F153" s="44"/>
      <c r="G153" s="44"/>
      <c r="H153" s="44"/>
    </row>
    <row r="154" spans="1:8" ht="15.95" hidden="1" customHeight="1">
      <c r="A154" s="38"/>
      <c r="B154" s="43"/>
      <c r="C154" s="97"/>
      <c r="D154" s="45"/>
      <c r="E154" s="45"/>
      <c r="F154" s="45"/>
      <c r="G154" s="45"/>
      <c r="H154" s="45"/>
    </row>
    <row r="155" spans="1:8" ht="15.95" hidden="1" customHeight="1">
      <c r="A155" s="38"/>
      <c r="B155" s="43"/>
      <c r="C155" s="97"/>
      <c r="D155" s="44"/>
      <c r="E155" s="44"/>
      <c r="F155" s="44"/>
      <c r="G155" s="44"/>
      <c r="H155" s="44"/>
    </row>
    <row r="156" spans="1:8" ht="15.95" hidden="1" customHeight="1">
      <c r="A156" s="38"/>
      <c r="B156" s="43"/>
      <c r="C156" s="97"/>
      <c r="D156" s="45"/>
      <c r="E156" s="45"/>
      <c r="F156" s="45"/>
      <c r="G156" s="45"/>
      <c r="H156" s="45"/>
    </row>
    <row r="157" spans="1:8" ht="15.95" hidden="1" customHeight="1">
      <c r="A157" s="38"/>
      <c r="B157" s="43"/>
      <c r="C157" s="97"/>
      <c r="D157" s="44"/>
      <c r="E157" s="44"/>
      <c r="F157" s="44"/>
      <c r="G157" s="44"/>
      <c r="H157" s="44"/>
    </row>
    <row r="158" spans="1:8" ht="15.95" hidden="1" customHeight="1">
      <c r="A158" s="38"/>
      <c r="B158" s="43"/>
      <c r="C158" s="97"/>
      <c r="D158" s="45"/>
      <c r="E158" s="45"/>
      <c r="F158" s="45"/>
      <c r="G158" s="45"/>
      <c r="H158" s="45"/>
    </row>
    <row r="159" spans="1:8" ht="15.95" hidden="1" customHeight="1">
      <c r="A159" s="38"/>
      <c r="B159" s="43"/>
      <c r="C159" s="97"/>
      <c r="D159" s="44"/>
      <c r="E159" s="44"/>
      <c r="F159" s="44"/>
      <c r="G159" s="44"/>
      <c r="H159" s="44"/>
    </row>
    <row r="160" spans="1:8" ht="15.95" hidden="1" customHeight="1">
      <c r="A160" s="38"/>
      <c r="B160" s="43"/>
      <c r="C160" s="97"/>
      <c r="D160" s="45"/>
      <c r="E160" s="45"/>
      <c r="F160" s="45"/>
      <c r="G160" s="45"/>
      <c r="H160" s="45"/>
    </row>
    <row r="161" spans="1:8" ht="15.95" hidden="1" customHeight="1">
      <c r="A161" s="38"/>
      <c r="B161" s="43"/>
      <c r="C161" s="97"/>
      <c r="D161" s="44"/>
      <c r="E161" s="44"/>
      <c r="F161" s="44"/>
      <c r="G161" s="44"/>
      <c r="H161" s="44"/>
    </row>
    <row r="162" spans="1:8" ht="15.95" hidden="1" customHeight="1">
      <c r="A162" s="38"/>
      <c r="B162" s="43"/>
      <c r="C162" s="97"/>
      <c r="D162" s="45"/>
      <c r="E162" s="45"/>
      <c r="F162" s="45"/>
      <c r="G162" s="45"/>
      <c r="H162" s="45"/>
    </row>
    <row r="163" spans="1:8" ht="15.95" hidden="1" customHeight="1">
      <c r="A163" s="38"/>
      <c r="B163" s="43"/>
      <c r="C163" s="97"/>
      <c r="D163" s="44"/>
      <c r="E163" s="44"/>
      <c r="F163" s="44"/>
      <c r="G163" s="44"/>
      <c r="H163" s="44"/>
    </row>
    <row r="164" spans="1:8" ht="15.95" hidden="1" customHeight="1">
      <c r="A164" s="38"/>
      <c r="B164" s="43"/>
      <c r="C164" s="97"/>
      <c r="D164" s="45"/>
      <c r="E164" s="45"/>
      <c r="F164" s="45"/>
      <c r="G164" s="45"/>
      <c r="H164" s="45"/>
    </row>
    <row r="165" spans="1:8" ht="15.95" hidden="1" customHeight="1">
      <c r="A165" s="38"/>
      <c r="B165" s="43"/>
      <c r="C165" s="97"/>
      <c r="D165" s="44"/>
      <c r="E165" s="44"/>
      <c r="F165" s="44"/>
      <c r="G165" s="44"/>
      <c r="H165" s="44"/>
    </row>
    <row r="166" spans="1:8" ht="15.95" hidden="1" customHeight="1">
      <c r="A166" s="38"/>
      <c r="B166" s="43"/>
      <c r="C166" s="97"/>
      <c r="D166" s="45"/>
      <c r="E166" s="45"/>
      <c r="F166" s="45"/>
      <c r="G166" s="45"/>
      <c r="H166" s="45"/>
    </row>
    <row r="167" spans="1:8" ht="15.95" hidden="1" customHeight="1">
      <c r="A167" s="38"/>
      <c r="B167" s="43"/>
      <c r="C167" s="97"/>
      <c r="D167" s="44"/>
      <c r="E167" s="44"/>
      <c r="F167" s="44"/>
      <c r="G167" s="44"/>
      <c r="H167" s="44"/>
    </row>
    <row r="168" spans="1:8" ht="15.95" hidden="1" customHeight="1">
      <c r="A168" s="38"/>
      <c r="B168" s="43"/>
      <c r="C168" s="97"/>
      <c r="D168" s="45"/>
      <c r="E168" s="45"/>
      <c r="F168" s="45"/>
      <c r="G168" s="45"/>
      <c r="H168" s="45"/>
    </row>
    <row r="169" spans="1:8" ht="15.95" hidden="1" customHeight="1">
      <c r="A169" s="38"/>
      <c r="B169" s="43"/>
      <c r="C169" s="97"/>
      <c r="D169" s="44"/>
      <c r="E169" s="44"/>
      <c r="F169" s="44"/>
      <c r="G169" s="44"/>
      <c r="H169" s="44"/>
    </row>
    <row r="170" spans="1:8" ht="15.95" hidden="1" customHeight="1">
      <c r="A170" s="38"/>
      <c r="B170" s="43"/>
      <c r="C170" s="97"/>
      <c r="D170" s="45"/>
      <c r="E170" s="45"/>
      <c r="F170" s="45"/>
      <c r="G170" s="45"/>
      <c r="H170" s="45"/>
    </row>
    <row r="171" spans="1:8" ht="15.95" hidden="1" customHeight="1">
      <c r="A171" s="38"/>
      <c r="B171" s="43"/>
      <c r="C171" s="97"/>
      <c r="D171" s="44"/>
      <c r="E171" s="44"/>
      <c r="F171" s="44"/>
      <c r="G171" s="44"/>
      <c r="H171" s="44"/>
    </row>
    <row r="172" spans="1:8" ht="15.95" hidden="1" customHeight="1">
      <c r="A172" s="38"/>
      <c r="B172" s="43"/>
      <c r="C172" s="97"/>
      <c r="D172" s="45"/>
      <c r="E172" s="45"/>
      <c r="F172" s="45"/>
      <c r="G172" s="45"/>
      <c r="H172" s="45"/>
    </row>
    <row r="173" spans="1:8" ht="15.95" hidden="1" customHeight="1">
      <c r="A173" s="38"/>
      <c r="B173" s="43"/>
      <c r="C173" s="97"/>
      <c r="D173" s="44"/>
      <c r="E173" s="44"/>
      <c r="F173" s="44"/>
      <c r="G173" s="44"/>
      <c r="H173" s="44"/>
    </row>
    <row r="174" spans="1:8" ht="15.95" hidden="1" customHeight="1">
      <c r="A174" s="38"/>
      <c r="B174" s="43"/>
      <c r="C174" s="97"/>
      <c r="D174" s="45"/>
      <c r="E174" s="45"/>
      <c r="F174" s="45"/>
      <c r="G174" s="45"/>
      <c r="H174" s="45"/>
    </row>
    <row r="175" spans="1:8" ht="15.95" hidden="1" customHeight="1">
      <c r="A175" s="38"/>
      <c r="B175" s="43"/>
      <c r="C175" s="97"/>
      <c r="D175" s="44"/>
      <c r="E175" s="44"/>
      <c r="F175" s="44"/>
      <c r="G175" s="44"/>
      <c r="H175" s="44"/>
    </row>
    <row r="176" spans="1:8" ht="15.95" hidden="1" customHeight="1">
      <c r="A176" s="38"/>
      <c r="B176" s="43"/>
      <c r="C176" s="97"/>
      <c r="D176" s="45"/>
      <c r="E176" s="45"/>
      <c r="F176" s="45"/>
      <c r="G176" s="45"/>
      <c r="H176" s="45"/>
    </row>
    <row r="177" spans="1:8" ht="15.95" hidden="1" customHeight="1">
      <c r="A177" s="38"/>
      <c r="B177" s="43"/>
      <c r="C177" s="97"/>
      <c r="D177" s="44"/>
      <c r="E177" s="44"/>
      <c r="F177" s="44"/>
      <c r="G177" s="44"/>
      <c r="H177" s="44"/>
    </row>
    <row r="178" spans="1:8" ht="15.95" hidden="1" customHeight="1">
      <c r="A178" s="38"/>
      <c r="B178" s="43"/>
      <c r="C178" s="97"/>
      <c r="D178" s="45"/>
      <c r="E178" s="45"/>
      <c r="F178" s="45"/>
      <c r="G178" s="45"/>
      <c r="H178" s="45"/>
    </row>
    <row r="179" spans="1:8" ht="15.95" hidden="1" customHeight="1">
      <c r="A179" s="38"/>
      <c r="B179" s="43"/>
      <c r="C179" s="97"/>
      <c r="D179" s="44"/>
      <c r="E179" s="44"/>
      <c r="F179" s="44"/>
      <c r="G179" s="44"/>
      <c r="H179" s="44"/>
    </row>
    <row r="180" spans="1:8" ht="15.95" hidden="1" customHeight="1">
      <c r="A180" s="38"/>
      <c r="B180" s="43"/>
      <c r="C180" s="97"/>
      <c r="D180" s="45"/>
      <c r="E180" s="45"/>
      <c r="F180" s="45"/>
      <c r="G180" s="45"/>
      <c r="H180" s="45"/>
    </row>
    <row r="181" spans="1:8" ht="15.95" hidden="1" customHeight="1">
      <c r="A181" s="38"/>
      <c r="B181" s="43"/>
      <c r="C181" s="97"/>
      <c r="D181" s="44"/>
      <c r="E181" s="44"/>
      <c r="F181" s="44"/>
      <c r="G181" s="44"/>
      <c r="H181" s="44"/>
    </row>
    <row r="182" spans="1:8" ht="15.95" hidden="1" customHeight="1">
      <c r="A182" s="38"/>
      <c r="B182" s="43"/>
      <c r="C182" s="97"/>
      <c r="D182" s="45"/>
      <c r="E182" s="45"/>
      <c r="F182" s="45"/>
      <c r="G182" s="45"/>
      <c r="H182" s="45"/>
    </row>
    <row r="183" spans="1:8" ht="15.95" hidden="1" customHeight="1">
      <c r="A183" s="38"/>
      <c r="B183" s="43"/>
      <c r="C183" s="97"/>
      <c r="D183" s="44"/>
      <c r="E183" s="44"/>
      <c r="F183" s="44"/>
      <c r="G183" s="44"/>
      <c r="H183" s="44"/>
    </row>
    <row r="184" spans="1:8" ht="15.95" hidden="1" customHeight="1">
      <c r="A184" s="38"/>
      <c r="B184" s="43"/>
      <c r="C184" s="97"/>
      <c r="D184" s="45"/>
      <c r="E184" s="45"/>
      <c r="F184" s="45"/>
      <c r="G184" s="45"/>
      <c r="H184" s="45"/>
    </row>
    <row r="185" spans="1:8" ht="15.95" hidden="1" customHeight="1">
      <c r="A185" s="38"/>
      <c r="B185" s="43"/>
      <c r="C185" s="97"/>
      <c r="D185" s="44"/>
      <c r="E185" s="44"/>
      <c r="F185" s="44"/>
      <c r="G185" s="44"/>
      <c r="H185" s="44"/>
    </row>
    <row r="186" spans="1:8" ht="15" hidden="1" customHeight="1">
      <c r="A186" s="38"/>
      <c r="B186" s="40"/>
      <c r="C186" s="37"/>
      <c r="D186" s="37"/>
      <c r="E186" s="37"/>
      <c r="F186" s="37"/>
      <c r="G186" s="37"/>
      <c r="H186" s="37"/>
    </row>
    <row r="187" spans="1:8" ht="15" hidden="1" customHeight="1">
      <c r="A187" s="38"/>
      <c r="B187" s="40"/>
      <c r="C187" s="37"/>
      <c r="D187" s="37"/>
      <c r="E187" s="37"/>
      <c r="F187" s="37"/>
      <c r="G187" s="37"/>
      <c r="H187" s="37"/>
    </row>
    <row r="188" spans="1:8" ht="15" hidden="1" customHeight="1">
      <c r="A188" s="38"/>
      <c r="B188" s="40"/>
      <c r="C188" s="37"/>
      <c r="D188" s="37"/>
      <c r="E188" s="37"/>
      <c r="F188" s="37"/>
      <c r="G188" s="37"/>
      <c r="H188" s="37"/>
    </row>
    <row r="189" spans="1:8" ht="15" hidden="1" customHeight="1">
      <c r="A189" s="38"/>
      <c r="B189" s="40"/>
      <c r="C189" s="37"/>
      <c r="D189" s="37"/>
      <c r="E189" s="37"/>
      <c r="F189" s="37"/>
      <c r="G189" s="37"/>
      <c r="H189" s="37"/>
    </row>
    <row r="190" spans="1:8" ht="15" hidden="1" customHeight="1">
      <c r="A190" s="38"/>
      <c r="B190" s="40"/>
      <c r="C190" s="37"/>
      <c r="D190" s="37"/>
      <c r="E190" s="37"/>
      <c r="F190" s="37"/>
      <c r="G190" s="37"/>
      <c r="H190" s="37"/>
    </row>
    <row r="191" spans="1:8" ht="15" hidden="1" customHeight="1">
      <c r="A191" s="38"/>
      <c r="B191" s="40"/>
      <c r="C191" s="37"/>
      <c r="D191" s="37"/>
      <c r="E191" s="37"/>
      <c r="F191" s="37"/>
      <c r="G191" s="37"/>
      <c r="H191" s="37"/>
    </row>
    <row r="192" spans="1:8" ht="15" hidden="1" customHeight="1">
      <c r="A192" s="38"/>
      <c r="B192" s="40"/>
      <c r="C192" s="37"/>
      <c r="D192" s="37"/>
      <c r="E192" s="37"/>
      <c r="F192" s="37"/>
      <c r="G192" s="37"/>
      <c r="H192" s="37"/>
    </row>
    <row r="193" spans="1:8" ht="15" hidden="1" customHeight="1">
      <c r="A193" s="38"/>
      <c r="B193" s="40"/>
      <c r="C193" s="37"/>
      <c r="D193" s="37"/>
      <c r="E193" s="37"/>
      <c r="F193" s="37"/>
      <c r="G193" s="37"/>
      <c r="H193" s="37"/>
    </row>
    <row r="194" spans="1:8" ht="15" hidden="1" customHeight="1">
      <c r="A194" s="38"/>
      <c r="B194" s="40"/>
      <c r="C194" s="37"/>
      <c r="D194" s="37"/>
      <c r="E194" s="37"/>
      <c r="F194" s="37"/>
      <c r="G194" s="37"/>
      <c r="H194" s="37"/>
    </row>
    <row r="195" spans="1:8" ht="15" hidden="1" customHeight="1">
      <c r="A195" s="38"/>
      <c r="B195" s="40"/>
      <c r="C195" s="37"/>
      <c r="D195" s="37"/>
      <c r="E195" s="37"/>
      <c r="F195" s="37"/>
      <c r="G195" s="37"/>
      <c r="H195" s="37"/>
    </row>
    <row r="196" spans="1:8" ht="15" hidden="1" customHeight="1">
      <c r="A196" s="38"/>
      <c r="B196" s="40"/>
      <c r="C196" s="37"/>
      <c r="D196" s="37"/>
      <c r="E196" s="37"/>
      <c r="F196" s="37"/>
      <c r="G196" s="37"/>
      <c r="H196" s="37"/>
    </row>
    <row r="197" spans="1:8" ht="15" hidden="1" customHeight="1">
      <c r="A197" s="38"/>
      <c r="B197" s="40"/>
      <c r="C197" s="37"/>
      <c r="D197" s="37"/>
      <c r="E197" s="37"/>
      <c r="F197" s="37"/>
      <c r="G197" s="37"/>
      <c r="H197" s="37"/>
    </row>
    <row r="198" spans="1:8" ht="15" hidden="1" customHeight="1">
      <c r="A198" s="38"/>
      <c r="B198" s="40"/>
      <c r="C198" s="37"/>
      <c r="D198" s="37"/>
      <c r="E198" s="37"/>
      <c r="F198" s="37"/>
      <c r="G198" s="37"/>
      <c r="H198" s="37"/>
    </row>
    <row r="199" spans="1:8" ht="15" hidden="1" customHeight="1">
      <c r="A199" s="38"/>
      <c r="B199" s="40"/>
      <c r="C199" s="37"/>
      <c r="D199" s="37"/>
      <c r="E199" s="37"/>
      <c r="F199" s="37"/>
      <c r="G199" s="37"/>
      <c r="H199" s="37"/>
    </row>
    <row r="200" spans="1:8" ht="15" hidden="1" customHeight="1">
      <c r="A200" s="38"/>
      <c r="B200" s="40"/>
      <c r="C200" s="37"/>
      <c r="D200" s="37"/>
      <c r="E200" s="37"/>
      <c r="F200" s="37"/>
      <c r="G200" s="37"/>
      <c r="H200" s="37"/>
    </row>
    <row r="201" spans="1:8" ht="15" hidden="1" customHeight="1"/>
    <row r="202" spans="1:8" ht="15" hidden="1" customHeight="1"/>
    <row r="203" spans="1:8" ht="15" hidden="1" customHeight="1"/>
    <row r="204" spans="1:8" ht="15" hidden="1" customHeight="1"/>
    <row r="205" spans="1:8" ht="15" hidden="1" customHeight="1"/>
    <row r="206" spans="1:8" ht="15" hidden="1" customHeight="1"/>
    <row r="207" spans="1:8" ht="15" hidden="1" customHeight="1"/>
    <row r="208" spans="1:8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H9">
    <cfRule type="top10" dxfId="3292" priority="90" rank="1"/>
  </conditionalFormatting>
  <conditionalFormatting sqref="E11:H11">
    <cfRule type="top10" dxfId="3291" priority="89" rank="1"/>
  </conditionalFormatting>
  <conditionalFormatting sqref="E13:H13">
    <cfRule type="top10" dxfId="3290" priority="88" rank="1"/>
  </conditionalFormatting>
  <conditionalFormatting sqref="E15:H15">
    <cfRule type="top10" dxfId="3289" priority="86" rank="1"/>
  </conditionalFormatting>
  <conditionalFormatting sqref="E17:H17">
    <cfRule type="top10" dxfId="3288" priority="85" rank="1"/>
  </conditionalFormatting>
  <conditionalFormatting sqref="E19:H19">
    <cfRule type="top10" dxfId="3287" priority="84" rank="1"/>
  </conditionalFormatting>
  <conditionalFormatting sqref="E21:H21">
    <cfRule type="top10" dxfId="3286" priority="83" rank="1"/>
  </conditionalFormatting>
  <conditionalFormatting sqref="E23:H23">
    <cfRule type="top10" dxfId="3285" priority="82" rank="1"/>
  </conditionalFormatting>
  <conditionalFormatting sqref="E25:H25">
    <cfRule type="top10" dxfId="3284" priority="81" rank="1"/>
  </conditionalFormatting>
  <conditionalFormatting sqref="E27:H27">
    <cfRule type="top10" dxfId="3283" priority="80" rank="1"/>
  </conditionalFormatting>
  <conditionalFormatting sqref="E29:H29">
    <cfRule type="top10" dxfId="3282" priority="79" rank="1"/>
  </conditionalFormatting>
  <conditionalFormatting sqref="E31:H31">
    <cfRule type="top10" dxfId="3281" priority="78" rank="1"/>
  </conditionalFormatting>
  <conditionalFormatting sqref="E33:H33">
    <cfRule type="top10" dxfId="3280" priority="77" rank="1"/>
  </conditionalFormatting>
  <conditionalFormatting sqref="E35:H35">
    <cfRule type="top10" dxfId="3279" priority="76" rank="1"/>
  </conditionalFormatting>
  <conditionalFormatting sqref="E37:H37">
    <cfRule type="top10" dxfId="3278" priority="75" rank="1"/>
  </conditionalFormatting>
  <conditionalFormatting sqref="E39:H39">
    <cfRule type="top10" dxfId="3277" priority="74" rank="1"/>
  </conditionalFormatting>
  <conditionalFormatting sqref="E41:H41">
    <cfRule type="top10" dxfId="3276" priority="73" rank="1"/>
  </conditionalFormatting>
  <conditionalFormatting sqref="E43:H43">
    <cfRule type="top10" dxfId="3275" priority="72" rank="1"/>
  </conditionalFormatting>
  <conditionalFormatting sqref="E45:H45">
    <cfRule type="top10" dxfId="3274" priority="71" rank="1"/>
  </conditionalFormatting>
  <conditionalFormatting sqref="E47:H47">
    <cfRule type="top10" dxfId="3273" priority="70" rank="1"/>
  </conditionalFormatting>
  <conditionalFormatting sqref="E49:H49">
    <cfRule type="top10" dxfId="3272" priority="69" rank="1"/>
  </conditionalFormatting>
  <conditionalFormatting sqref="E51:H51">
    <cfRule type="top10" dxfId="3271" priority="68" rank="1"/>
  </conditionalFormatting>
  <conditionalFormatting sqref="E53:H53">
    <cfRule type="top10" dxfId="3270" priority="67" rank="1"/>
  </conditionalFormatting>
  <conditionalFormatting sqref="E55:H55">
    <cfRule type="top10" dxfId="3269" priority="66" rank="1"/>
  </conditionalFormatting>
  <conditionalFormatting sqref="E57:H57">
    <cfRule type="top10" dxfId="3268" priority="65" rank="1"/>
  </conditionalFormatting>
  <conditionalFormatting sqref="E59:H59">
    <cfRule type="top10" dxfId="3267" priority="64" rank="1"/>
  </conditionalFormatting>
  <conditionalFormatting sqref="E61:H61">
    <cfRule type="top10" dxfId="3266" priority="63" rank="1"/>
  </conditionalFormatting>
  <conditionalFormatting sqref="E63:H63">
    <cfRule type="top10" dxfId="3265" priority="62" rank="1"/>
  </conditionalFormatting>
  <conditionalFormatting sqref="E65:H65">
    <cfRule type="top10" dxfId="3264" priority="61" rank="1"/>
  </conditionalFormatting>
  <conditionalFormatting sqref="E67:H67">
    <cfRule type="top10" dxfId="3263" priority="60" rank="1"/>
  </conditionalFormatting>
  <conditionalFormatting sqref="E69:H69">
    <cfRule type="top10" dxfId="3262" priority="59" rank="1"/>
  </conditionalFormatting>
  <conditionalFormatting sqref="E71:H71">
    <cfRule type="top10" dxfId="3261" priority="58" rank="1"/>
  </conditionalFormatting>
  <conditionalFormatting sqref="E73:H73">
    <cfRule type="top10" dxfId="3260" priority="57" rank="1"/>
  </conditionalFormatting>
  <conditionalFormatting sqref="E75:H75">
    <cfRule type="top10" dxfId="3259" priority="56" rank="1"/>
  </conditionalFormatting>
  <conditionalFormatting sqref="E77:H77">
    <cfRule type="top10" dxfId="3258" priority="55" rank="1"/>
  </conditionalFormatting>
  <conditionalFormatting sqref="E79:H79">
    <cfRule type="top10" dxfId="3257" priority="54" rank="1"/>
  </conditionalFormatting>
  <conditionalFormatting sqref="E81:H81">
    <cfRule type="top10" dxfId="3256" priority="53" rank="1"/>
  </conditionalFormatting>
  <conditionalFormatting sqref="E83:H83">
    <cfRule type="top10" dxfId="3255" priority="52" rank="1"/>
  </conditionalFormatting>
  <conditionalFormatting sqref="E85:H85">
    <cfRule type="top10" dxfId="3254" priority="51" rank="1"/>
  </conditionalFormatting>
  <conditionalFormatting sqref="E87:H87">
    <cfRule type="top10" dxfId="3253" priority="50" rank="1"/>
  </conditionalFormatting>
  <conditionalFormatting sqref="E89:H89">
    <cfRule type="top10" dxfId="3252" priority="49" rank="1"/>
  </conditionalFormatting>
  <conditionalFormatting sqref="E91:H91">
    <cfRule type="top10" dxfId="3251" priority="48" rank="1"/>
  </conditionalFormatting>
  <conditionalFormatting sqref="E93:H93">
    <cfRule type="top10" dxfId="3250" priority="47" rank="1"/>
  </conditionalFormatting>
  <conditionalFormatting sqref="E95:H95">
    <cfRule type="top10" dxfId="3249" priority="46" rank="1"/>
  </conditionalFormatting>
  <conditionalFormatting sqref="E97:H97">
    <cfRule type="top10" dxfId="3248" priority="45" rank="1"/>
  </conditionalFormatting>
  <conditionalFormatting sqref="E99:H99">
    <cfRule type="top10" dxfId="3247" priority="44" rank="1"/>
  </conditionalFormatting>
  <conditionalFormatting sqref="E101:H101">
    <cfRule type="top10" dxfId="3246" priority="43" rank="1"/>
  </conditionalFormatting>
  <conditionalFormatting sqref="E103:H103">
    <cfRule type="top10" dxfId="3245" priority="42" rank="1"/>
  </conditionalFormatting>
  <conditionalFormatting sqref="E105:H105">
    <cfRule type="top10" dxfId="3244" priority="41" rank="1"/>
  </conditionalFormatting>
  <conditionalFormatting sqref="E107:H107">
    <cfRule type="top10" dxfId="3243" priority="40" rank="1"/>
  </conditionalFormatting>
  <conditionalFormatting sqref="E109:H109">
    <cfRule type="top10" dxfId="3242" priority="39" rank="1"/>
  </conditionalFormatting>
  <conditionalFormatting sqref="E111:H111">
    <cfRule type="top10" dxfId="3241" priority="38" rank="1"/>
  </conditionalFormatting>
  <conditionalFormatting sqref="E113:H113">
    <cfRule type="top10" dxfId="3240" priority="37" rank="1"/>
  </conditionalFormatting>
  <conditionalFormatting sqref="E115:H115">
    <cfRule type="top10" dxfId="3239" priority="36" rank="1"/>
  </conditionalFormatting>
  <conditionalFormatting sqref="E117:H117">
    <cfRule type="top10" dxfId="3238" priority="35" rank="1"/>
  </conditionalFormatting>
  <conditionalFormatting sqref="E119:H119">
    <cfRule type="top10" dxfId="3237" priority="34" rank="1"/>
  </conditionalFormatting>
  <conditionalFormatting sqref="E121:H121">
    <cfRule type="top10" dxfId="3236" priority="33" rank="1"/>
  </conditionalFormatting>
  <conditionalFormatting sqref="E123:H123">
    <cfRule type="top10" dxfId="3235" priority="32" rank="1"/>
  </conditionalFormatting>
  <conditionalFormatting sqref="E125:H125">
    <cfRule type="top10" dxfId="3234" priority="31" rank="1"/>
  </conditionalFormatting>
  <conditionalFormatting sqref="E127:H127">
    <cfRule type="top10" dxfId="3233" priority="30" rank="1"/>
  </conditionalFormatting>
  <conditionalFormatting sqref="E129:H129">
    <cfRule type="top10" dxfId="3232" priority="29" rank="1"/>
  </conditionalFormatting>
  <conditionalFormatting sqref="E131:H131">
    <cfRule type="top10" dxfId="3231" priority="28" rank="1"/>
  </conditionalFormatting>
  <conditionalFormatting sqref="E133:H133">
    <cfRule type="top10" dxfId="3230" priority="27" rank="1"/>
  </conditionalFormatting>
  <conditionalFormatting sqref="E135:H135">
    <cfRule type="top10" dxfId="3229" priority="26" rank="1"/>
  </conditionalFormatting>
  <conditionalFormatting sqref="E137:H137">
    <cfRule type="top10" dxfId="3228" priority="25" rank="1"/>
  </conditionalFormatting>
  <conditionalFormatting sqref="E139:H139">
    <cfRule type="top10" dxfId="3227" priority="24" rank="1"/>
  </conditionalFormatting>
  <conditionalFormatting sqref="E141:H141">
    <cfRule type="top10" dxfId="3226" priority="23" rank="1"/>
  </conditionalFormatting>
  <conditionalFormatting sqref="E143:H143">
    <cfRule type="top10" dxfId="3225" priority="22" rank="1"/>
  </conditionalFormatting>
  <conditionalFormatting sqref="E145:H145">
    <cfRule type="top10" dxfId="3224" priority="21" rank="1"/>
  </conditionalFormatting>
  <conditionalFormatting sqref="E147:H147">
    <cfRule type="top10" dxfId="3223" priority="20" rank="1"/>
  </conditionalFormatting>
  <conditionalFormatting sqref="E149:H149">
    <cfRule type="top10" dxfId="3222" priority="19" rank="1"/>
  </conditionalFormatting>
  <conditionalFormatting sqref="E151:H151">
    <cfRule type="top10" dxfId="3221" priority="18" rank="1"/>
  </conditionalFormatting>
  <conditionalFormatting sqref="E153:H153">
    <cfRule type="top10" dxfId="3220" priority="17" rank="1"/>
  </conditionalFormatting>
  <conditionalFormatting sqref="E155:H155">
    <cfRule type="top10" dxfId="3219" priority="16" rank="1"/>
  </conditionalFormatting>
  <conditionalFormatting sqref="E157:H157">
    <cfRule type="top10" dxfId="3218" priority="15" rank="1"/>
  </conditionalFormatting>
  <conditionalFormatting sqref="E159:H159">
    <cfRule type="top10" dxfId="3217" priority="14" rank="1"/>
  </conditionalFormatting>
  <conditionalFormatting sqref="E161:H161">
    <cfRule type="top10" dxfId="3216" priority="13" rank="1"/>
  </conditionalFormatting>
  <conditionalFormatting sqref="E163:H163">
    <cfRule type="top10" dxfId="3215" priority="12" rank="1"/>
  </conditionalFormatting>
  <conditionalFormatting sqref="E165:H165">
    <cfRule type="top10" dxfId="3214" priority="11" rank="1"/>
  </conditionalFormatting>
  <conditionalFormatting sqref="E167:H167">
    <cfRule type="top10" dxfId="3213" priority="10" rank="1"/>
  </conditionalFormatting>
  <conditionalFormatting sqref="E169:H169">
    <cfRule type="top10" dxfId="3212" priority="9" rank="1"/>
  </conditionalFormatting>
  <conditionalFormatting sqref="E171:H171">
    <cfRule type="top10" dxfId="3211" priority="8" rank="1"/>
  </conditionalFormatting>
  <conditionalFormatting sqref="E173:H173">
    <cfRule type="top10" dxfId="3210" priority="7" rank="1"/>
  </conditionalFormatting>
  <conditionalFormatting sqref="E175:H175">
    <cfRule type="top10" dxfId="3209" priority="6" rank="1"/>
  </conditionalFormatting>
  <conditionalFormatting sqref="E177:H177">
    <cfRule type="top10" dxfId="3208" priority="5" rank="1"/>
  </conditionalFormatting>
  <conditionalFormatting sqref="E179:H179">
    <cfRule type="top10" dxfId="3207" priority="4" rank="1"/>
  </conditionalFormatting>
  <conditionalFormatting sqref="E181:H181">
    <cfRule type="top10" dxfId="3206" priority="3" rank="1"/>
  </conditionalFormatting>
  <conditionalFormatting sqref="E183:H183">
    <cfRule type="top10" dxfId="3205" priority="2" rank="1"/>
  </conditionalFormatting>
  <conditionalFormatting sqref="E185:H185">
    <cfRule type="top10" dxfId="320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57</v>
      </c>
    </row>
    <row r="4" spans="1:13" ht="15" customHeight="1">
      <c r="B4" s="3" t="s">
        <v>44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13218</v>
      </c>
      <c r="F8" s="16">
        <v>3999</v>
      </c>
      <c r="G8" s="16">
        <v>10204</v>
      </c>
      <c r="H8" s="16">
        <v>9261</v>
      </c>
      <c r="I8" s="16">
        <v>4482</v>
      </c>
      <c r="J8" s="16">
        <v>10006</v>
      </c>
      <c r="K8" s="16">
        <v>389</v>
      </c>
      <c r="L8" s="16">
        <v>708</v>
      </c>
      <c r="M8" s="16">
        <v>918</v>
      </c>
    </row>
    <row r="9" spans="1:13" ht="15.95" customHeight="1">
      <c r="B9" s="92"/>
      <c r="C9" s="93"/>
      <c r="D9" s="17">
        <v>1</v>
      </c>
      <c r="E9" s="32">
        <v>0.53607494829054625</v>
      </c>
      <c r="F9" s="33">
        <v>0.16218518067891471</v>
      </c>
      <c r="G9" s="33">
        <v>0.41383785537575535</v>
      </c>
      <c r="H9" s="33">
        <v>0.37559313785132009</v>
      </c>
      <c r="I9" s="33">
        <v>0.18177393843533277</v>
      </c>
      <c r="J9" s="33">
        <v>0.40580768138865231</v>
      </c>
      <c r="K9" s="33">
        <v>1.5776452934258021E-2</v>
      </c>
      <c r="L9" s="33">
        <v>2.8713955469035161E-2</v>
      </c>
      <c r="M9" s="33">
        <v>3.7230806667477793E-2</v>
      </c>
    </row>
    <row r="10" spans="1:13" ht="15.95" customHeight="1">
      <c r="B10" s="95" t="s">
        <v>252</v>
      </c>
      <c r="C10" s="94" t="s">
        <v>126</v>
      </c>
      <c r="D10" s="34">
        <v>159</v>
      </c>
      <c r="E10" s="35">
        <v>47</v>
      </c>
      <c r="F10" s="36">
        <v>16</v>
      </c>
      <c r="G10" s="36">
        <v>36</v>
      </c>
      <c r="H10" s="36">
        <v>35</v>
      </c>
      <c r="I10" s="36">
        <v>27</v>
      </c>
      <c r="J10" s="36">
        <v>31</v>
      </c>
      <c r="K10" s="36">
        <v>3</v>
      </c>
      <c r="L10" s="36">
        <v>33</v>
      </c>
      <c r="M10" s="36">
        <v>4</v>
      </c>
    </row>
    <row r="11" spans="1:13" ht="15.95" customHeight="1">
      <c r="B11" s="96"/>
      <c r="C11" s="89"/>
      <c r="D11" s="17">
        <v>1</v>
      </c>
      <c r="E11" s="18">
        <v>0.29559748427672955</v>
      </c>
      <c r="F11" s="19">
        <v>0.10062893081761007</v>
      </c>
      <c r="G11" s="19">
        <v>0.22641509433962265</v>
      </c>
      <c r="H11" s="19">
        <v>0.22012578616352202</v>
      </c>
      <c r="I11" s="19">
        <v>0.16981132075471697</v>
      </c>
      <c r="J11" s="19">
        <v>0.19496855345911951</v>
      </c>
      <c r="K11" s="19">
        <v>1.8867924528301886E-2</v>
      </c>
      <c r="L11" s="19">
        <v>0.20754716981132076</v>
      </c>
      <c r="M11" s="19">
        <v>2.5157232704402517E-2</v>
      </c>
    </row>
    <row r="12" spans="1:13" ht="15.95" customHeight="1">
      <c r="B12" s="96"/>
      <c r="C12" s="88" t="s">
        <v>127</v>
      </c>
      <c r="D12" s="20">
        <v>107</v>
      </c>
      <c r="E12" s="21">
        <v>27</v>
      </c>
      <c r="F12" s="22">
        <v>16</v>
      </c>
      <c r="G12" s="22">
        <v>29</v>
      </c>
      <c r="H12" s="22">
        <v>32</v>
      </c>
      <c r="I12" s="22">
        <v>8</v>
      </c>
      <c r="J12" s="22">
        <v>21</v>
      </c>
      <c r="K12" s="22">
        <v>4</v>
      </c>
      <c r="L12" s="22">
        <v>21</v>
      </c>
      <c r="M12" s="22">
        <v>6</v>
      </c>
    </row>
    <row r="13" spans="1:13" ht="15.95" customHeight="1">
      <c r="B13" s="96"/>
      <c r="C13" s="89"/>
      <c r="D13" s="23">
        <v>1</v>
      </c>
      <c r="E13" s="18">
        <v>0.25233644859813081</v>
      </c>
      <c r="F13" s="19">
        <v>0.14953271028037382</v>
      </c>
      <c r="G13" s="19">
        <v>0.27102803738317754</v>
      </c>
      <c r="H13" s="19">
        <v>0.29906542056074764</v>
      </c>
      <c r="I13" s="19">
        <v>7.476635514018691E-2</v>
      </c>
      <c r="J13" s="19">
        <v>0.19626168224299065</v>
      </c>
      <c r="K13" s="19">
        <v>3.7383177570093455E-2</v>
      </c>
      <c r="L13" s="19">
        <v>0.19626168224299065</v>
      </c>
      <c r="M13" s="19">
        <v>5.6074766355140186E-2</v>
      </c>
    </row>
    <row r="14" spans="1:13" ht="15.95" customHeight="1">
      <c r="B14" s="96"/>
      <c r="C14" s="88" t="s">
        <v>128</v>
      </c>
      <c r="D14" s="20">
        <v>190</v>
      </c>
      <c r="E14" s="21">
        <v>51</v>
      </c>
      <c r="F14" s="22">
        <v>23</v>
      </c>
      <c r="G14" s="22">
        <v>45</v>
      </c>
      <c r="H14" s="22">
        <v>61</v>
      </c>
      <c r="I14" s="22">
        <v>21</v>
      </c>
      <c r="J14" s="22">
        <v>41</v>
      </c>
      <c r="K14" s="22">
        <v>4</v>
      </c>
      <c r="L14" s="22">
        <v>30</v>
      </c>
      <c r="M14" s="22">
        <v>10</v>
      </c>
    </row>
    <row r="15" spans="1:13" ht="15.95" customHeight="1">
      <c r="B15" s="96"/>
      <c r="C15" s="89"/>
      <c r="D15" s="23">
        <v>1</v>
      </c>
      <c r="E15" s="18">
        <v>0.26842105263157895</v>
      </c>
      <c r="F15" s="19">
        <v>0.12105263157894737</v>
      </c>
      <c r="G15" s="19">
        <v>0.23684210526315788</v>
      </c>
      <c r="H15" s="19">
        <v>0.32105263157894737</v>
      </c>
      <c r="I15" s="19">
        <v>0.11052631578947368</v>
      </c>
      <c r="J15" s="19">
        <v>0.21578947368421053</v>
      </c>
      <c r="K15" s="19">
        <v>2.1052631578947368E-2</v>
      </c>
      <c r="L15" s="19">
        <v>0.15789473684210525</v>
      </c>
      <c r="M15" s="19">
        <v>5.2631578947368418E-2</v>
      </c>
    </row>
    <row r="16" spans="1:13" ht="15.95" customHeight="1">
      <c r="B16" s="96"/>
      <c r="C16" s="88" t="s">
        <v>129</v>
      </c>
      <c r="D16" s="20">
        <v>491</v>
      </c>
      <c r="E16" s="21">
        <v>169</v>
      </c>
      <c r="F16" s="22">
        <v>50</v>
      </c>
      <c r="G16" s="22">
        <v>150</v>
      </c>
      <c r="H16" s="22">
        <v>121</v>
      </c>
      <c r="I16" s="22">
        <v>65</v>
      </c>
      <c r="J16" s="22">
        <v>131</v>
      </c>
      <c r="K16" s="22">
        <v>15</v>
      </c>
      <c r="L16" s="22">
        <v>65</v>
      </c>
      <c r="M16" s="22">
        <v>20</v>
      </c>
    </row>
    <row r="17" spans="1:13" ht="15.95" customHeight="1">
      <c r="B17" s="96"/>
      <c r="C17" s="89"/>
      <c r="D17" s="23">
        <v>1</v>
      </c>
      <c r="E17" s="18">
        <v>0.34419551934826886</v>
      </c>
      <c r="F17" s="19">
        <v>0.10183299389002037</v>
      </c>
      <c r="G17" s="19">
        <v>0.30549898167006112</v>
      </c>
      <c r="H17" s="19">
        <v>0.24643584521384929</v>
      </c>
      <c r="I17" s="19">
        <v>0.13238289205702647</v>
      </c>
      <c r="J17" s="19">
        <v>0.26680244399185338</v>
      </c>
      <c r="K17" s="19">
        <v>3.0549898167006109E-2</v>
      </c>
      <c r="L17" s="19">
        <v>0.13238289205702647</v>
      </c>
      <c r="M17" s="19">
        <v>4.0733197556008148E-2</v>
      </c>
    </row>
    <row r="18" spans="1:13" ht="15.95" customHeight="1">
      <c r="B18" s="96"/>
      <c r="C18" s="88" t="s">
        <v>130</v>
      </c>
      <c r="D18" s="20">
        <v>568</v>
      </c>
      <c r="E18" s="21">
        <v>235</v>
      </c>
      <c r="F18" s="22">
        <v>75</v>
      </c>
      <c r="G18" s="22">
        <v>185</v>
      </c>
      <c r="H18" s="22">
        <v>180</v>
      </c>
      <c r="I18" s="22">
        <v>86</v>
      </c>
      <c r="J18" s="22">
        <v>190</v>
      </c>
      <c r="K18" s="22">
        <v>6</v>
      </c>
      <c r="L18" s="22">
        <v>43</v>
      </c>
      <c r="M18" s="22">
        <v>17</v>
      </c>
    </row>
    <row r="19" spans="1:13" ht="15.95" customHeight="1">
      <c r="B19" s="96"/>
      <c r="C19" s="89"/>
      <c r="D19" s="23">
        <v>1</v>
      </c>
      <c r="E19" s="18">
        <v>0.41373239436619719</v>
      </c>
      <c r="F19" s="19">
        <v>0.13204225352112675</v>
      </c>
      <c r="G19" s="19">
        <v>0.32570422535211269</v>
      </c>
      <c r="H19" s="19">
        <v>0.31690140845070425</v>
      </c>
      <c r="I19" s="19">
        <v>0.15140845070422534</v>
      </c>
      <c r="J19" s="19">
        <v>0.33450704225352113</v>
      </c>
      <c r="K19" s="19">
        <v>1.0563380281690141E-2</v>
      </c>
      <c r="L19" s="19">
        <v>7.5704225352112672E-2</v>
      </c>
      <c r="M19" s="19">
        <v>2.9929577464788731E-2</v>
      </c>
    </row>
    <row r="20" spans="1:13" ht="15.95" customHeight="1">
      <c r="B20" s="96"/>
      <c r="C20" s="88" t="s">
        <v>131</v>
      </c>
      <c r="D20" s="20">
        <v>5161</v>
      </c>
      <c r="E20" s="21">
        <v>2400</v>
      </c>
      <c r="F20" s="22">
        <v>786</v>
      </c>
      <c r="G20" s="22">
        <v>1923</v>
      </c>
      <c r="H20" s="22">
        <v>1755</v>
      </c>
      <c r="I20" s="22">
        <v>812</v>
      </c>
      <c r="J20" s="22">
        <v>1757</v>
      </c>
      <c r="K20" s="22">
        <v>84</v>
      </c>
      <c r="L20" s="22">
        <v>214</v>
      </c>
      <c r="M20" s="22">
        <v>121</v>
      </c>
    </row>
    <row r="21" spans="1:13" ht="15.95" customHeight="1">
      <c r="B21" s="96"/>
      <c r="C21" s="89"/>
      <c r="D21" s="23">
        <v>1</v>
      </c>
      <c r="E21" s="18">
        <v>0.46502615772137185</v>
      </c>
      <c r="F21" s="19">
        <v>0.15229606665374928</v>
      </c>
      <c r="G21" s="19">
        <v>0.37260220887424916</v>
      </c>
      <c r="H21" s="19">
        <v>0.34005037783375314</v>
      </c>
      <c r="I21" s="19">
        <v>0.15733385002906414</v>
      </c>
      <c r="J21" s="19">
        <v>0.34043789963185428</v>
      </c>
      <c r="K21" s="19">
        <v>1.6275915520248013E-2</v>
      </c>
      <c r="L21" s="19">
        <v>4.1464832396822318E-2</v>
      </c>
      <c r="M21" s="19">
        <v>2.3445068785119164E-2</v>
      </c>
    </row>
    <row r="22" spans="1:13" ht="15.95" customHeight="1">
      <c r="B22" s="102"/>
      <c r="C22" s="88" t="s">
        <v>132</v>
      </c>
      <c r="D22" s="20">
        <v>1885</v>
      </c>
      <c r="E22" s="21">
        <v>1021</v>
      </c>
      <c r="F22" s="22">
        <v>289</v>
      </c>
      <c r="G22" s="22">
        <v>751</v>
      </c>
      <c r="H22" s="22">
        <v>701</v>
      </c>
      <c r="I22" s="22">
        <v>381</v>
      </c>
      <c r="J22" s="22">
        <v>769</v>
      </c>
      <c r="K22" s="22">
        <v>26</v>
      </c>
      <c r="L22" s="22">
        <v>42</v>
      </c>
      <c r="M22" s="22">
        <v>52</v>
      </c>
    </row>
    <row r="23" spans="1:13" ht="15.95" customHeight="1">
      <c r="B23" s="102"/>
      <c r="C23" s="89"/>
      <c r="D23" s="23">
        <v>1</v>
      </c>
      <c r="E23" s="18">
        <v>0.54164456233421754</v>
      </c>
      <c r="F23" s="19">
        <v>0.153315649867374</v>
      </c>
      <c r="G23" s="19">
        <v>0.39840848806366047</v>
      </c>
      <c r="H23" s="19">
        <v>0.37188328912466845</v>
      </c>
      <c r="I23" s="19">
        <v>0.20212201591511936</v>
      </c>
      <c r="J23" s="19">
        <v>0.40795755968169761</v>
      </c>
      <c r="K23" s="19">
        <v>1.3793103448275862E-2</v>
      </c>
      <c r="L23" s="19">
        <v>2.2281167108753316E-2</v>
      </c>
      <c r="M23" s="19">
        <v>2.7586206896551724E-2</v>
      </c>
    </row>
    <row r="24" spans="1:13" ht="15.95" customHeight="1">
      <c r="B24" s="102"/>
      <c r="C24" s="88" t="s">
        <v>133</v>
      </c>
      <c r="D24" s="20">
        <v>2660</v>
      </c>
      <c r="E24" s="21">
        <v>1523</v>
      </c>
      <c r="F24" s="22">
        <v>421</v>
      </c>
      <c r="G24" s="22">
        <v>1150</v>
      </c>
      <c r="H24" s="22">
        <v>1013</v>
      </c>
      <c r="I24" s="22">
        <v>473</v>
      </c>
      <c r="J24" s="22">
        <v>1182</v>
      </c>
      <c r="K24" s="22">
        <v>33</v>
      </c>
      <c r="L24" s="22">
        <v>49</v>
      </c>
      <c r="M24" s="22">
        <v>48</v>
      </c>
    </row>
    <row r="25" spans="1:13" ht="15.95" customHeight="1">
      <c r="B25" s="102"/>
      <c r="C25" s="89"/>
      <c r="D25" s="23">
        <v>1</v>
      </c>
      <c r="E25" s="18">
        <v>0.5725563909774436</v>
      </c>
      <c r="F25" s="19">
        <v>0.15827067669172931</v>
      </c>
      <c r="G25" s="19">
        <v>0.43233082706766918</v>
      </c>
      <c r="H25" s="19">
        <v>0.38082706766917296</v>
      </c>
      <c r="I25" s="19">
        <v>0.17781954887218046</v>
      </c>
      <c r="J25" s="19">
        <v>0.44436090225563912</v>
      </c>
      <c r="K25" s="19">
        <v>1.2406015037593985E-2</v>
      </c>
      <c r="L25" s="19">
        <v>1.8421052631578946E-2</v>
      </c>
      <c r="M25" s="19">
        <v>1.8045112781954888E-2</v>
      </c>
    </row>
    <row r="26" spans="1:13" ht="15.95" customHeight="1">
      <c r="B26" s="102"/>
      <c r="C26" s="88" t="s">
        <v>134</v>
      </c>
      <c r="D26" s="20">
        <v>4722</v>
      </c>
      <c r="E26" s="21">
        <v>2891</v>
      </c>
      <c r="F26" s="22">
        <v>814</v>
      </c>
      <c r="G26" s="22">
        <v>2246</v>
      </c>
      <c r="H26" s="22">
        <v>2044</v>
      </c>
      <c r="I26" s="22">
        <v>980</v>
      </c>
      <c r="J26" s="22">
        <v>2137</v>
      </c>
      <c r="K26" s="22">
        <v>73</v>
      </c>
      <c r="L26" s="22">
        <v>66</v>
      </c>
      <c r="M26" s="22">
        <v>87</v>
      </c>
    </row>
    <row r="27" spans="1:13" ht="15.95" customHeight="1">
      <c r="B27" s="102"/>
      <c r="C27" s="89"/>
      <c r="D27" s="23">
        <v>1</v>
      </c>
      <c r="E27" s="18">
        <v>0.61224057602710713</v>
      </c>
      <c r="F27" s="19">
        <v>0.17238458280389665</v>
      </c>
      <c r="G27" s="19">
        <v>0.47564591274883522</v>
      </c>
      <c r="H27" s="19">
        <v>0.43286742905548498</v>
      </c>
      <c r="I27" s="19">
        <v>0.20753917831427363</v>
      </c>
      <c r="J27" s="19">
        <v>0.45256247352816603</v>
      </c>
      <c r="K27" s="19">
        <v>1.5459551037695892E-2</v>
      </c>
      <c r="L27" s="19">
        <v>1.397712833545108E-2</v>
      </c>
      <c r="M27" s="19">
        <v>1.8424396442185513E-2</v>
      </c>
    </row>
    <row r="28" spans="1:13" ht="15.95" customHeight="1">
      <c r="B28" s="102"/>
      <c r="C28" s="88" t="s">
        <v>135</v>
      </c>
      <c r="D28" s="20">
        <v>2013</v>
      </c>
      <c r="E28" s="21">
        <v>1229</v>
      </c>
      <c r="F28" s="22">
        <v>357</v>
      </c>
      <c r="G28" s="22">
        <v>981</v>
      </c>
      <c r="H28" s="22">
        <v>840</v>
      </c>
      <c r="I28" s="22">
        <v>374</v>
      </c>
      <c r="J28" s="22">
        <v>1003</v>
      </c>
      <c r="K28" s="22">
        <v>23</v>
      </c>
      <c r="L28" s="22">
        <v>19</v>
      </c>
      <c r="M28" s="22">
        <v>33</v>
      </c>
    </row>
    <row r="29" spans="1:13" ht="15.95" customHeight="1">
      <c r="B29" s="102"/>
      <c r="C29" s="89"/>
      <c r="D29" s="23">
        <v>1</v>
      </c>
      <c r="E29" s="18">
        <v>0.61053154495777451</v>
      </c>
      <c r="F29" s="19">
        <v>0.17734724292101342</v>
      </c>
      <c r="G29" s="19">
        <v>0.48733233979135621</v>
      </c>
      <c r="H29" s="19">
        <v>0.41728763040238448</v>
      </c>
      <c r="I29" s="19">
        <v>0.18579234972677597</v>
      </c>
      <c r="J29" s="19">
        <v>0.49826130153999004</v>
      </c>
      <c r="K29" s="19">
        <v>1.1425732737208148E-2</v>
      </c>
      <c r="L29" s="19">
        <v>9.4386487829110789E-3</v>
      </c>
      <c r="M29" s="19">
        <v>1.6393442622950821E-2</v>
      </c>
    </row>
    <row r="30" spans="1:13" ht="15.95" customHeight="1">
      <c r="B30" s="102"/>
      <c r="C30" s="88" t="s">
        <v>136</v>
      </c>
      <c r="D30" s="20">
        <v>5401</v>
      </c>
      <c r="E30" s="21">
        <v>3226</v>
      </c>
      <c r="F30" s="22">
        <v>993</v>
      </c>
      <c r="G30" s="22">
        <v>2377</v>
      </c>
      <c r="H30" s="22">
        <v>2148</v>
      </c>
      <c r="I30" s="22">
        <v>1113</v>
      </c>
      <c r="J30" s="22">
        <v>2438</v>
      </c>
      <c r="K30" s="22">
        <v>97</v>
      </c>
      <c r="L30" s="22">
        <v>73</v>
      </c>
      <c r="M30" s="22">
        <v>156</v>
      </c>
    </row>
    <row r="31" spans="1:13" ht="15.95" customHeight="1">
      <c r="B31" s="102"/>
      <c r="C31" s="98"/>
      <c r="D31" s="17">
        <v>1</v>
      </c>
      <c r="E31" s="32">
        <v>0.59729679688946491</v>
      </c>
      <c r="F31" s="33">
        <v>0.18385484169598224</v>
      </c>
      <c r="G31" s="33">
        <v>0.44010368450286985</v>
      </c>
      <c r="H31" s="33">
        <v>0.39770412886502499</v>
      </c>
      <c r="I31" s="33">
        <v>0.20607294945380486</v>
      </c>
      <c r="J31" s="33">
        <v>0.45139788927976299</v>
      </c>
      <c r="K31" s="33">
        <v>1.7959637104239954E-2</v>
      </c>
      <c r="L31" s="33">
        <v>1.3516015552675431E-2</v>
      </c>
      <c r="M31" s="33">
        <v>2.8883540085169412E-2</v>
      </c>
    </row>
    <row r="32" spans="1:13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M9">
    <cfRule type="top10" dxfId="3203" priority="90" rank="1"/>
  </conditionalFormatting>
  <conditionalFormatting sqref="E11:M11">
    <cfRule type="top10" dxfId="3202" priority="89" rank="1"/>
  </conditionalFormatting>
  <conditionalFormatting sqref="E13:M13">
    <cfRule type="top10" dxfId="3201" priority="88" rank="1"/>
  </conditionalFormatting>
  <conditionalFormatting sqref="E15:M15">
    <cfRule type="top10" dxfId="3200" priority="87" rank="1"/>
  </conditionalFormatting>
  <conditionalFormatting sqref="E17:M17">
    <cfRule type="top10" dxfId="3199" priority="86" rank="1"/>
  </conditionalFormatting>
  <conditionalFormatting sqref="E19:M19">
    <cfRule type="top10" dxfId="3198" priority="85" rank="1"/>
  </conditionalFormatting>
  <conditionalFormatting sqref="E21:M21">
    <cfRule type="top10" dxfId="3197" priority="84" rank="1"/>
  </conditionalFormatting>
  <conditionalFormatting sqref="E23:M23">
    <cfRule type="top10" dxfId="3196" priority="83" rank="1"/>
  </conditionalFormatting>
  <conditionalFormatting sqref="E25:M25">
    <cfRule type="top10" dxfId="3195" priority="82" rank="1"/>
  </conditionalFormatting>
  <conditionalFormatting sqref="E27:M27">
    <cfRule type="top10" dxfId="3194" priority="81" rank="1"/>
  </conditionalFormatting>
  <conditionalFormatting sqref="E29:M29">
    <cfRule type="top10" dxfId="3193" priority="80" rank="1"/>
  </conditionalFormatting>
  <conditionalFormatting sqref="E31:M31">
    <cfRule type="top10" dxfId="3192" priority="79" rank="1"/>
  </conditionalFormatting>
  <conditionalFormatting sqref="E33:M33">
    <cfRule type="top10" dxfId="3191" priority="77" rank="1"/>
  </conditionalFormatting>
  <conditionalFormatting sqref="E35:M35">
    <cfRule type="top10" dxfId="3190" priority="76" rank="1"/>
  </conditionalFormatting>
  <conditionalFormatting sqref="E37:M37">
    <cfRule type="top10" dxfId="3189" priority="75" rank="1"/>
  </conditionalFormatting>
  <conditionalFormatting sqref="E39:M39">
    <cfRule type="top10" dxfId="3188" priority="74" rank="1"/>
  </conditionalFormatting>
  <conditionalFormatting sqref="E41:M41">
    <cfRule type="top10" dxfId="3187" priority="73" rank="1"/>
  </conditionalFormatting>
  <conditionalFormatting sqref="E43:M43">
    <cfRule type="top10" dxfId="3186" priority="72" rank="1"/>
  </conditionalFormatting>
  <conditionalFormatting sqref="E45:M45">
    <cfRule type="top10" dxfId="3185" priority="71" rank="1"/>
  </conditionalFormatting>
  <conditionalFormatting sqref="E47:M47">
    <cfRule type="top10" dxfId="3184" priority="70" rank="1"/>
  </conditionalFormatting>
  <conditionalFormatting sqref="E49:M49">
    <cfRule type="top10" dxfId="3183" priority="69" rank="1"/>
  </conditionalFormatting>
  <conditionalFormatting sqref="E51:M51">
    <cfRule type="top10" dxfId="3182" priority="68" rank="1"/>
  </conditionalFormatting>
  <conditionalFormatting sqref="E53:M53">
    <cfRule type="top10" dxfId="3181" priority="67" rank="1"/>
  </conditionalFormatting>
  <conditionalFormatting sqref="E55:M55">
    <cfRule type="top10" dxfId="3180" priority="66" rank="1"/>
  </conditionalFormatting>
  <conditionalFormatting sqref="E57:M57">
    <cfRule type="top10" dxfId="3179" priority="65" rank="1"/>
  </conditionalFormatting>
  <conditionalFormatting sqref="E59:M59">
    <cfRule type="top10" dxfId="3178" priority="64" rank="1"/>
  </conditionalFormatting>
  <conditionalFormatting sqref="E61:M61">
    <cfRule type="top10" dxfId="3177" priority="63" rank="1"/>
  </conditionalFormatting>
  <conditionalFormatting sqref="E63:M63">
    <cfRule type="top10" dxfId="3176" priority="62" rank="1"/>
  </conditionalFormatting>
  <conditionalFormatting sqref="E65:M65">
    <cfRule type="top10" dxfId="3175" priority="61" rank="1"/>
  </conditionalFormatting>
  <conditionalFormatting sqref="E67:M67">
    <cfRule type="top10" dxfId="3174" priority="60" rank="1"/>
  </conditionalFormatting>
  <conditionalFormatting sqref="E69:M69">
    <cfRule type="top10" dxfId="3173" priority="59" rank="1"/>
  </conditionalFormatting>
  <conditionalFormatting sqref="E71:M71">
    <cfRule type="top10" dxfId="3172" priority="58" rank="1"/>
  </conditionalFormatting>
  <conditionalFormatting sqref="E73:M73">
    <cfRule type="top10" dxfId="3171" priority="57" rank="1"/>
  </conditionalFormatting>
  <conditionalFormatting sqref="E75:M75">
    <cfRule type="top10" dxfId="3170" priority="56" rank="1"/>
  </conditionalFormatting>
  <conditionalFormatting sqref="E77:M77">
    <cfRule type="top10" dxfId="3169" priority="55" rank="1"/>
  </conditionalFormatting>
  <conditionalFormatting sqref="E79:M79">
    <cfRule type="top10" dxfId="3168" priority="54" rank="1"/>
  </conditionalFormatting>
  <conditionalFormatting sqref="E81:M81">
    <cfRule type="top10" dxfId="3167" priority="53" rank="1"/>
  </conditionalFormatting>
  <conditionalFormatting sqref="E83:M83">
    <cfRule type="top10" dxfId="3166" priority="52" rank="1"/>
  </conditionalFormatting>
  <conditionalFormatting sqref="E85:M85">
    <cfRule type="top10" dxfId="3165" priority="51" rank="1"/>
  </conditionalFormatting>
  <conditionalFormatting sqref="E87:M87">
    <cfRule type="top10" dxfId="3164" priority="50" rank="1"/>
  </conditionalFormatting>
  <conditionalFormatting sqref="E89:M89">
    <cfRule type="top10" dxfId="3163" priority="49" rank="1"/>
  </conditionalFormatting>
  <conditionalFormatting sqref="E91:M91">
    <cfRule type="top10" dxfId="3162" priority="48" rank="1"/>
  </conditionalFormatting>
  <conditionalFormatting sqref="E93:M93">
    <cfRule type="top10" dxfId="3161" priority="47" rank="1"/>
  </conditionalFormatting>
  <conditionalFormatting sqref="E95:M95">
    <cfRule type="top10" dxfId="3160" priority="46" rank="1"/>
  </conditionalFormatting>
  <conditionalFormatting sqref="E97:M97">
    <cfRule type="top10" dxfId="3159" priority="45" rank="1"/>
  </conditionalFormatting>
  <conditionalFormatting sqref="E99:M99">
    <cfRule type="top10" dxfId="3158" priority="44" rank="1"/>
  </conditionalFormatting>
  <conditionalFormatting sqref="E101:M101">
    <cfRule type="top10" dxfId="3157" priority="43" rank="1"/>
  </conditionalFormatting>
  <conditionalFormatting sqref="E103:M103">
    <cfRule type="top10" dxfId="3156" priority="42" rank="1"/>
  </conditionalFormatting>
  <conditionalFormatting sqref="E105:M105">
    <cfRule type="top10" dxfId="3155" priority="41" rank="1"/>
  </conditionalFormatting>
  <conditionalFormatting sqref="E107:M107">
    <cfRule type="top10" dxfId="3154" priority="40" rank="1"/>
  </conditionalFormatting>
  <conditionalFormatting sqref="E109:M109">
    <cfRule type="top10" dxfId="3153" priority="39" rank="1"/>
  </conditionalFormatting>
  <conditionalFormatting sqref="E111:M111">
    <cfRule type="top10" dxfId="3152" priority="38" rank="1"/>
  </conditionalFormatting>
  <conditionalFormatting sqref="E113:M113">
    <cfRule type="top10" dxfId="3151" priority="37" rank="1"/>
  </conditionalFormatting>
  <conditionalFormatting sqref="E115:M115">
    <cfRule type="top10" dxfId="3150" priority="36" rank="1"/>
  </conditionalFormatting>
  <conditionalFormatting sqref="E117:M117">
    <cfRule type="top10" dxfId="3149" priority="35" rank="1"/>
  </conditionalFormatting>
  <conditionalFormatting sqref="E119:M119">
    <cfRule type="top10" dxfId="3148" priority="34" rank="1"/>
  </conditionalFormatting>
  <conditionalFormatting sqref="E121:M121">
    <cfRule type="top10" dxfId="3147" priority="33" rank="1"/>
  </conditionalFormatting>
  <conditionalFormatting sqref="E123:M123">
    <cfRule type="top10" dxfId="3146" priority="32" rank="1"/>
  </conditionalFormatting>
  <conditionalFormatting sqref="E125:M125">
    <cfRule type="top10" dxfId="3145" priority="31" rank="1"/>
  </conditionalFormatting>
  <conditionalFormatting sqref="E127:M127">
    <cfRule type="top10" dxfId="3144" priority="30" rank="1"/>
  </conditionalFormatting>
  <conditionalFormatting sqref="E129:M129">
    <cfRule type="top10" dxfId="3143" priority="29" rank="1"/>
  </conditionalFormatting>
  <conditionalFormatting sqref="E131:M131">
    <cfRule type="top10" dxfId="3142" priority="28" rank="1"/>
  </conditionalFormatting>
  <conditionalFormatting sqref="E133:M133">
    <cfRule type="top10" dxfId="3141" priority="27" rank="1"/>
  </conditionalFormatting>
  <conditionalFormatting sqref="E135:M135">
    <cfRule type="top10" dxfId="3140" priority="26" rank="1"/>
  </conditionalFormatting>
  <conditionalFormatting sqref="E137:M137">
    <cfRule type="top10" dxfId="3139" priority="25" rank="1"/>
  </conditionalFormatting>
  <conditionalFormatting sqref="E139:M139">
    <cfRule type="top10" dxfId="3138" priority="24" rank="1"/>
  </conditionalFormatting>
  <conditionalFormatting sqref="E141:M141">
    <cfRule type="top10" dxfId="3137" priority="23" rank="1"/>
  </conditionalFormatting>
  <conditionalFormatting sqref="E143:M143">
    <cfRule type="top10" dxfId="3136" priority="22" rank="1"/>
  </conditionalFormatting>
  <conditionalFormatting sqref="E145:M145">
    <cfRule type="top10" dxfId="3135" priority="21" rank="1"/>
  </conditionalFormatting>
  <conditionalFormatting sqref="E147:M147">
    <cfRule type="top10" dxfId="3134" priority="20" rank="1"/>
  </conditionalFormatting>
  <conditionalFormatting sqref="E149:M149">
    <cfRule type="top10" dxfId="3133" priority="19" rank="1"/>
  </conditionalFormatting>
  <conditionalFormatting sqref="E151:M151">
    <cfRule type="top10" dxfId="3132" priority="18" rank="1"/>
  </conditionalFormatting>
  <conditionalFormatting sqref="E153:M153">
    <cfRule type="top10" dxfId="3131" priority="17" rank="1"/>
  </conditionalFormatting>
  <conditionalFormatting sqref="E155:M155">
    <cfRule type="top10" dxfId="3130" priority="16" rank="1"/>
  </conditionalFormatting>
  <conditionalFormatting sqref="E157:M157">
    <cfRule type="top10" dxfId="3129" priority="15" rank="1"/>
  </conditionalFormatting>
  <conditionalFormatting sqref="E159:M159">
    <cfRule type="top10" dxfId="3128" priority="14" rank="1"/>
  </conditionalFormatting>
  <conditionalFormatting sqref="E161:M161">
    <cfRule type="top10" dxfId="3127" priority="13" rank="1"/>
  </conditionalFormatting>
  <conditionalFormatting sqref="E163:M163">
    <cfRule type="top10" dxfId="3126" priority="12" rank="1"/>
  </conditionalFormatting>
  <conditionalFormatting sqref="E165:M165">
    <cfRule type="top10" dxfId="3125" priority="11" rank="1"/>
  </conditionalFormatting>
  <conditionalFormatting sqref="E167:M167">
    <cfRule type="top10" dxfId="3124" priority="10" rank="1"/>
  </conditionalFormatting>
  <conditionalFormatting sqref="E169:M169">
    <cfRule type="top10" dxfId="3123" priority="9" rank="1"/>
  </conditionalFormatting>
  <conditionalFormatting sqref="E171:M171">
    <cfRule type="top10" dxfId="3122" priority="8" rank="1"/>
  </conditionalFormatting>
  <conditionalFormatting sqref="E173:M173">
    <cfRule type="top10" dxfId="3121" priority="7" rank="1"/>
  </conditionalFormatting>
  <conditionalFormatting sqref="E175:M175">
    <cfRule type="top10" dxfId="3120" priority="6" rank="1"/>
  </conditionalFormatting>
  <conditionalFormatting sqref="E177:M177">
    <cfRule type="top10" dxfId="3119" priority="5" rank="1"/>
  </conditionalFormatting>
  <conditionalFormatting sqref="E179:M179">
    <cfRule type="top10" dxfId="3118" priority="4" rank="1"/>
  </conditionalFormatting>
  <conditionalFormatting sqref="E181:M181">
    <cfRule type="top10" dxfId="3117" priority="3" rank="1"/>
  </conditionalFormatting>
  <conditionalFormatting sqref="E183:M183">
    <cfRule type="top10" dxfId="3116" priority="2" rank="1"/>
  </conditionalFormatting>
  <conditionalFormatting sqref="E185:M185">
    <cfRule type="top10" dxfId="311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57</v>
      </c>
    </row>
    <row r="4" spans="1:13" ht="15" customHeight="1">
      <c r="B4" s="3" t="s">
        <v>58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12553</v>
      </c>
      <c r="F8" s="16">
        <v>3565</v>
      </c>
      <c r="G8" s="16">
        <v>9501</v>
      </c>
      <c r="H8" s="16">
        <v>9710</v>
      </c>
      <c r="I8" s="16">
        <v>5305</v>
      </c>
      <c r="J8" s="16">
        <v>10157</v>
      </c>
      <c r="K8" s="16">
        <v>334</v>
      </c>
      <c r="L8" s="16">
        <v>1124</v>
      </c>
      <c r="M8" s="16">
        <v>1312</v>
      </c>
    </row>
    <row r="9" spans="1:13" ht="15.95" customHeight="1">
      <c r="B9" s="92"/>
      <c r="C9" s="93"/>
      <c r="D9" s="17">
        <v>1</v>
      </c>
      <c r="E9" s="32">
        <v>0.50910491949547798</v>
      </c>
      <c r="F9" s="33">
        <v>0.14458368820213327</v>
      </c>
      <c r="G9" s="33">
        <v>0.38532668207811172</v>
      </c>
      <c r="H9" s="33">
        <v>0.39380297684227605</v>
      </c>
      <c r="I9" s="33">
        <v>0.21515188384637224</v>
      </c>
      <c r="J9" s="33">
        <v>0.41193170296467535</v>
      </c>
      <c r="K9" s="33">
        <v>1.3545849048951616E-2</v>
      </c>
      <c r="L9" s="33">
        <v>4.5585432128807238E-2</v>
      </c>
      <c r="M9" s="33">
        <v>5.3210041773127305E-2</v>
      </c>
    </row>
    <row r="10" spans="1:13" ht="15.95" customHeight="1">
      <c r="B10" s="95" t="s">
        <v>252</v>
      </c>
      <c r="C10" s="94" t="s">
        <v>126</v>
      </c>
      <c r="D10" s="34">
        <v>159</v>
      </c>
      <c r="E10" s="35">
        <v>48</v>
      </c>
      <c r="F10" s="36">
        <v>15</v>
      </c>
      <c r="G10" s="36">
        <v>29</v>
      </c>
      <c r="H10" s="36">
        <v>33</v>
      </c>
      <c r="I10" s="36">
        <v>22</v>
      </c>
      <c r="J10" s="36">
        <v>29</v>
      </c>
      <c r="K10" s="36">
        <v>3</v>
      </c>
      <c r="L10" s="36">
        <v>39</v>
      </c>
      <c r="M10" s="36">
        <v>9</v>
      </c>
    </row>
    <row r="11" spans="1:13" ht="15.95" customHeight="1">
      <c r="B11" s="96"/>
      <c r="C11" s="89"/>
      <c r="D11" s="17">
        <v>1</v>
      </c>
      <c r="E11" s="18">
        <v>0.30188679245283018</v>
      </c>
      <c r="F11" s="19">
        <v>9.4339622641509441E-2</v>
      </c>
      <c r="G11" s="19">
        <v>0.18238993710691823</v>
      </c>
      <c r="H11" s="19">
        <v>0.20754716981132076</v>
      </c>
      <c r="I11" s="19">
        <v>0.13836477987421383</v>
      </c>
      <c r="J11" s="19">
        <v>0.18238993710691823</v>
      </c>
      <c r="K11" s="19">
        <v>1.8867924528301886E-2</v>
      </c>
      <c r="L11" s="19">
        <v>0.24528301886792453</v>
      </c>
      <c r="M11" s="19">
        <v>5.6603773584905662E-2</v>
      </c>
    </row>
    <row r="12" spans="1:13" ht="15.95" customHeight="1">
      <c r="B12" s="96"/>
      <c r="C12" s="88" t="s">
        <v>127</v>
      </c>
      <c r="D12" s="20">
        <v>107</v>
      </c>
      <c r="E12" s="21">
        <v>25</v>
      </c>
      <c r="F12" s="22">
        <v>12</v>
      </c>
      <c r="G12" s="22">
        <v>25</v>
      </c>
      <c r="H12" s="22">
        <v>25</v>
      </c>
      <c r="I12" s="22">
        <v>9</v>
      </c>
      <c r="J12" s="22">
        <v>22</v>
      </c>
      <c r="K12" s="22">
        <v>4</v>
      </c>
      <c r="L12" s="22">
        <v>22</v>
      </c>
      <c r="M12" s="22">
        <v>11</v>
      </c>
    </row>
    <row r="13" spans="1:13" ht="15.95" customHeight="1">
      <c r="B13" s="96"/>
      <c r="C13" s="89"/>
      <c r="D13" s="23">
        <v>1</v>
      </c>
      <c r="E13" s="18">
        <v>0.23364485981308411</v>
      </c>
      <c r="F13" s="19">
        <v>0.11214953271028037</v>
      </c>
      <c r="G13" s="19">
        <v>0.23364485981308411</v>
      </c>
      <c r="H13" s="19">
        <v>0.23364485981308411</v>
      </c>
      <c r="I13" s="19">
        <v>8.4112149532710276E-2</v>
      </c>
      <c r="J13" s="19">
        <v>0.20560747663551401</v>
      </c>
      <c r="K13" s="19">
        <v>3.7383177570093455E-2</v>
      </c>
      <c r="L13" s="19">
        <v>0.20560747663551401</v>
      </c>
      <c r="M13" s="19">
        <v>0.10280373831775701</v>
      </c>
    </row>
    <row r="14" spans="1:13" ht="15.95" customHeight="1">
      <c r="B14" s="96"/>
      <c r="C14" s="88" t="s">
        <v>128</v>
      </c>
      <c r="D14" s="20">
        <v>190</v>
      </c>
      <c r="E14" s="21">
        <v>50</v>
      </c>
      <c r="F14" s="22">
        <v>19</v>
      </c>
      <c r="G14" s="22">
        <v>38</v>
      </c>
      <c r="H14" s="22">
        <v>57</v>
      </c>
      <c r="I14" s="22">
        <v>28</v>
      </c>
      <c r="J14" s="22">
        <v>41</v>
      </c>
      <c r="K14" s="22">
        <v>5</v>
      </c>
      <c r="L14" s="22">
        <v>35</v>
      </c>
      <c r="M14" s="22">
        <v>14</v>
      </c>
    </row>
    <row r="15" spans="1:13" ht="15.95" customHeight="1">
      <c r="B15" s="96"/>
      <c r="C15" s="89"/>
      <c r="D15" s="23">
        <v>1</v>
      </c>
      <c r="E15" s="18">
        <v>0.26315789473684209</v>
      </c>
      <c r="F15" s="19">
        <v>0.1</v>
      </c>
      <c r="G15" s="19">
        <v>0.2</v>
      </c>
      <c r="H15" s="19">
        <v>0.3</v>
      </c>
      <c r="I15" s="19">
        <v>0.14736842105263157</v>
      </c>
      <c r="J15" s="19">
        <v>0.21578947368421053</v>
      </c>
      <c r="K15" s="19">
        <v>2.6315789473684209E-2</v>
      </c>
      <c r="L15" s="19">
        <v>0.18421052631578946</v>
      </c>
      <c r="M15" s="19">
        <v>7.3684210526315783E-2</v>
      </c>
    </row>
    <row r="16" spans="1:13" ht="15.95" customHeight="1">
      <c r="B16" s="96"/>
      <c r="C16" s="88" t="s">
        <v>129</v>
      </c>
      <c r="D16" s="20">
        <v>491</v>
      </c>
      <c r="E16" s="21">
        <v>157</v>
      </c>
      <c r="F16" s="22">
        <v>55</v>
      </c>
      <c r="G16" s="22">
        <v>125</v>
      </c>
      <c r="H16" s="22">
        <v>135</v>
      </c>
      <c r="I16" s="22">
        <v>77</v>
      </c>
      <c r="J16" s="22">
        <v>129</v>
      </c>
      <c r="K16" s="22">
        <v>12</v>
      </c>
      <c r="L16" s="22">
        <v>84</v>
      </c>
      <c r="M16" s="22">
        <v>24</v>
      </c>
    </row>
    <row r="17" spans="1:13" ht="15.95" customHeight="1">
      <c r="B17" s="96"/>
      <c r="C17" s="89"/>
      <c r="D17" s="23">
        <v>1</v>
      </c>
      <c r="E17" s="18">
        <v>0.31975560081466398</v>
      </c>
      <c r="F17" s="19">
        <v>0.11201629327902241</v>
      </c>
      <c r="G17" s="19">
        <v>0.25458248472505091</v>
      </c>
      <c r="H17" s="19">
        <v>0.27494908350305497</v>
      </c>
      <c r="I17" s="19">
        <v>0.15682281059063136</v>
      </c>
      <c r="J17" s="19">
        <v>0.26272912423625255</v>
      </c>
      <c r="K17" s="19">
        <v>2.4439918533604887E-2</v>
      </c>
      <c r="L17" s="19">
        <v>0.17107942973523421</v>
      </c>
      <c r="M17" s="19">
        <v>4.8879837067209775E-2</v>
      </c>
    </row>
    <row r="18" spans="1:13" ht="15.95" customHeight="1">
      <c r="B18" s="96"/>
      <c r="C18" s="88" t="s">
        <v>130</v>
      </c>
      <c r="D18" s="20">
        <v>568</v>
      </c>
      <c r="E18" s="21">
        <v>221</v>
      </c>
      <c r="F18" s="22">
        <v>70</v>
      </c>
      <c r="G18" s="22">
        <v>159</v>
      </c>
      <c r="H18" s="22">
        <v>172</v>
      </c>
      <c r="I18" s="22">
        <v>96</v>
      </c>
      <c r="J18" s="22">
        <v>185</v>
      </c>
      <c r="K18" s="22">
        <v>2</v>
      </c>
      <c r="L18" s="22">
        <v>69</v>
      </c>
      <c r="M18" s="22">
        <v>19</v>
      </c>
    </row>
    <row r="19" spans="1:13" ht="15.95" customHeight="1">
      <c r="B19" s="96"/>
      <c r="C19" s="89"/>
      <c r="D19" s="23">
        <v>1</v>
      </c>
      <c r="E19" s="18">
        <v>0.3890845070422535</v>
      </c>
      <c r="F19" s="19">
        <v>0.12323943661971831</v>
      </c>
      <c r="G19" s="19">
        <v>0.27992957746478875</v>
      </c>
      <c r="H19" s="19">
        <v>0.30281690140845069</v>
      </c>
      <c r="I19" s="19">
        <v>0.16901408450704225</v>
      </c>
      <c r="J19" s="19">
        <v>0.32570422535211269</v>
      </c>
      <c r="K19" s="19">
        <v>3.5211267605633804E-3</v>
      </c>
      <c r="L19" s="19">
        <v>0.12147887323943662</v>
      </c>
      <c r="M19" s="19">
        <v>3.345070422535211E-2</v>
      </c>
    </row>
    <row r="20" spans="1:13" ht="15.95" customHeight="1">
      <c r="B20" s="96"/>
      <c r="C20" s="88" t="s">
        <v>131</v>
      </c>
      <c r="D20" s="20">
        <v>5161</v>
      </c>
      <c r="E20" s="21">
        <v>2308</v>
      </c>
      <c r="F20" s="22">
        <v>680</v>
      </c>
      <c r="G20" s="22">
        <v>1677</v>
      </c>
      <c r="H20" s="22">
        <v>1741</v>
      </c>
      <c r="I20" s="22">
        <v>878</v>
      </c>
      <c r="J20" s="22">
        <v>1757</v>
      </c>
      <c r="K20" s="22">
        <v>59</v>
      </c>
      <c r="L20" s="22">
        <v>360</v>
      </c>
      <c r="M20" s="22">
        <v>219</v>
      </c>
    </row>
    <row r="21" spans="1:13" ht="15.95" customHeight="1">
      <c r="B21" s="96"/>
      <c r="C21" s="89"/>
      <c r="D21" s="23">
        <v>1</v>
      </c>
      <c r="E21" s="18">
        <v>0.44720015500871924</v>
      </c>
      <c r="F21" s="19">
        <v>0.13175741135438868</v>
      </c>
      <c r="G21" s="19">
        <v>0.32493702770780858</v>
      </c>
      <c r="H21" s="19">
        <v>0.33733772524704514</v>
      </c>
      <c r="I21" s="19">
        <v>0.17012206936640187</v>
      </c>
      <c r="J21" s="19">
        <v>0.34043789963185428</v>
      </c>
      <c r="K21" s="19">
        <v>1.1431893043983725E-2</v>
      </c>
      <c r="L21" s="19">
        <v>6.9753923658205777E-2</v>
      </c>
      <c r="M21" s="19">
        <v>4.2433636892075181E-2</v>
      </c>
    </row>
    <row r="22" spans="1:13" ht="15.95" customHeight="1">
      <c r="B22" s="102"/>
      <c r="C22" s="88" t="s">
        <v>132</v>
      </c>
      <c r="D22" s="20">
        <v>1885</v>
      </c>
      <c r="E22" s="21">
        <v>980</v>
      </c>
      <c r="F22" s="22">
        <v>260</v>
      </c>
      <c r="G22" s="22">
        <v>708</v>
      </c>
      <c r="H22" s="22">
        <v>735</v>
      </c>
      <c r="I22" s="22">
        <v>450</v>
      </c>
      <c r="J22" s="22">
        <v>791</v>
      </c>
      <c r="K22" s="22">
        <v>18</v>
      </c>
      <c r="L22" s="22">
        <v>75</v>
      </c>
      <c r="M22" s="22">
        <v>64</v>
      </c>
    </row>
    <row r="23" spans="1:13" ht="15.95" customHeight="1">
      <c r="B23" s="102"/>
      <c r="C23" s="89"/>
      <c r="D23" s="23">
        <v>1</v>
      </c>
      <c r="E23" s="18">
        <v>0.519893899204244</v>
      </c>
      <c r="F23" s="19">
        <v>0.13793103448275862</v>
      </c>
      <c r="G23" s="19">
        <v>0.37559681697612735</v>
      </c>
      <c r="H23" s="19">
        <v>0.38992042440318303</v>
      </c>
      <c r="I23" s="19">
        <v>0.23872679045092837</v>
      </c>
      <c r="J23" s="19">
        <v>0.4196286472148541</v>
      </c>
      <c r="K23" s="19">
        <v>9.5490716180371346E-3</v>
      </c>
      <c r="L23" s="19">
        <v>3.9787798408488062E-2</v>
      </c>
      <c r="M23" s="19">
        <v>3.3952254641909811E-2</v>
      </c>
    </row>
    <row r="24" spans="1:13" ht="15.95" customHeight="1">
      <c r="B24" s="102"/>
      <c r="C24" s="88" t="s">
        <v>133</v>
      </c>
      <c r="D24" s="20">
        <v>2660</v>
      </c>
      <c r="E24" s="21">
        <v>1441</v>
      </c>
      <c r="F24" s="22">
        <v>386</v>
      </c>
      <c r="G24" s="22">
        <v>1075</v>
      </c>
      <c r="H24" s="22">
        <v>1120</v>
      </c>
      <c r="I24" s="22">
        <v>570</v>
      </c>
      <c r="J24" s="22">
        <v>1173</v>
      </c>
      <c r="K24" s="22">
        <v>35</v>
      </c>
      <c r="L24" s="22">
        <v>91</v>
      </c>
      <c r="M24" s="22">
        <v>63</v>
      </c>
    </row>
    <row r="25" spans="1:13" ht="15.95" customHeight="1">
      <c r="B25" s="102"/>
      <c r="C25" s="89"/>
      <c r="D25" s="23">
        <v>1</v>
      </c>
      <c r="E25" s="18">
        <v>0.54172932330827073</v>
      </c>
      <c r="F25" s="19">
        <v>0.14511278195488722</v>
      </c>
      <c r="G25" s="19">
        <v>0.40413533834586468</v>
      </c>
      <c r="H25" s="19">
        <v>0.42105263157894735</v>
      </c>
      <c r="I25" s="19">
        <v>0.21428571428571427</v>
      </c>
      <c r="J25" s="19">
        <v>0.44097744360902258</v>
      </c>
      <c r="K25" s="19">
        <v>1.3157894736842105E-2</v>
      </c>
      <c r="L25" s="19">
        <v>3.4210526315789476E-2</v>
      </c>
      <c r="M25" s="19">
        <v>2.368421052631579E-2</v>
      </c>
    </row>
    <row r="26" spans="1:13" ht="15.95" customHeight="1">
      <c r="B26" s="102"/>
      <c r="C26" s="88" t="s">
        <v>134</v>
      </c>
      <c r="D26" s="20">
        <v>4722</v>
      </c>
      <c r="E26" s="21">
        <v>2780</v>
      </c>
      <c r="F26" s="22">
        <v>722</v>
      </c>
      <c r="G26" s="22">
        <v>2156</v>
      </c>
      <c r="H26" s="22">
        <v>2162</v>
      </c>
      <c r="I26" s="22">
        <v>1178</v>
      </c>
      <c r="J26" s="22">
        <v>2174</v>
      </c>
      <c r="K26" s="22">
        <v>73</v>
      </c>
      <c r="L26" s="22">
        <v>115</v>
      </c>
      <c r="M26" s="22">
        <v>132</v>
      </c>
    </row>
    <row r="27" spans="1:13" ht="15.95" customHeight="1">
      <c r="B27" s="102"/>
      <c r="C27" s="89"/>
      <c r="D27" s="23">
        <v>1</v>
      </c>
      <c r="E27" s="18">
        <v>0.58873358746293947</v>
      </c>
      <c r="F27" s="19">
        <v>0.15290131300296483</v>
      </c>
      <c r="G27" s="19">
        <v>0.45658619229140196</v>
      </c>
      <c r="H27" s="19">
        <v>0.4578568403218975</v>
      </c>
      <c r="I27" s="19">
        <v>0.24947056332062686</v>
      </c>
      <c r="J27" s="19">
        <v>0.46039813638288862</v>
      </c>
      <c r="K27" s="19">
        <v>1.5459551037695892E-2</v>
      </c>
      <c r="L27" s="19">
        <v>2.4354087251164759E-2</v>
      </c>
      <c r="M27" s="19">
        <v>2.795425667090216E-2</v>
      </c>
    </row>
    <row r="28" spans="1:13" ht="15.95" customHeight="1">
      <c r="B28" s="102"/>
      <c r="C28" s="88" t="s">
        <v>135</v>
      </c>
      <c r="D28" s="20">
        <v>2013</v>
      </c>
      <c r="E28" s="21">
        <v>1174</v>
      </c>
      <c r="F28" s="22">
        <v>330</v>
      </c>
      <c r="G28" s="22">
        <v>959</v>
      </c>
      <c r="H28" s="22">
        <v>916</v>
      </c>
      <c r="I28" s="22">
        <v>486</v>
      </c>
      <c r="J28" s="22">
        <v>1031</v>
      </c>
      <c r="K28" s="22">
        <v>27</v>
      </c>
      <c r="L28" s="22">
        <v>39</v>
      </c>
      <c r="M28" s="22">
        <v>57</v>
      </c>
    </row>
    <row r="29" spans="1:13" ht="15.95" customHeight="1">
      <c r="B29" s="102"/>
      <c r="C29" s="89"/>
      <c r="D29" s="23">
        <v>1</v>
      </c>
      <c r="E29" s="18">
        <v>0.58320914058618978</v>
      </c>
      <c r="F29" s="19">
        <v>0.16393442622950818</v>
      </c>
      <c r="G29" s="19">
        <v>0.47640337804272231</v>
      </c>
      <c r="H29" s="19">
        <v>0.45504222553402879</v>
      </c>
      <c r="I29" s="19">
        <v>0.24143070044709389</v>
      </c>
      <c r="J29" s="19">
        <v>0.51217088922006959</v>
      </c>
      <c r="K29" s="19">
        <v>1.3412816691505217E-2</v>
      </c>
      <c r="L29" s="19">
        <v>1.9374068554396422E-2</v>
      </c>
      <c r="M29" s="19">
        <v>2.8315946348733235E-2</v>
      </c>
    </row>
    <row r="30" spans="1:13" ht="15.95" customHeight="1">
      <c r="B30" s="102"/>
      <c r="C30" s="88" t="s">
        <v>136</v>
      </c>
      <c r="D30" s="20">
        <v>5401</v>
      </c>
      <c r="E30" s="21">
        <v>3009</v>
      </c>
      <c r="F30" s="22">
        <v>896</v>
      </c>
      <c r="G30" s="22">
        <v>2277</v>
      </c>
      <c r="H30" s="22">
        <v>2313</v>
      </c>
      <c r="I30" s="22">
        <v>1379</v>
      </c>
      <c r="J30" s="22">
        <v>2530</v>
      </c>
      <c r="K30" s="22">
        <v>84</v>
      </c>
      <c r="L30" s="22">
        <v>125</v>
      </c>
      <c r="M30" s="22">
        <v>255</v>
      </c>
    </row>
    <row r="31" spans="1:13" ht="15.95" customHeight="1">
      <c r="B31" s="102"/>
      <c r="C31" s="98"/>
      <c r="D31" s="17">
        <v>1</v>
      </c>
      <c r="E31" s="32">
        <v>0.55711905202740231</v>
      </c>
      <c r="F31" s="33">
        <v>0.16589520459174226</v>
      </c>
      <c r="G31" s="33">
        <v>0.42158859470468429</v>
      </c>
      <c r="H31" s="33">
        <v>0.42825402703203108</v>
      </c>
      <c r="I31" s="33">
        <v>0.25532308831697836</v>
      </c>
      <c r="J31" s="33">
        <v>0.46843177189409368</v>
      </c>
      <c r="K31" s="33">
        <v>1.5552675430475837E-2</v>
      </c>
      <c r="L31" s="33">
        <v>2.3143862247731902E-2</v>
      </c>
      <c r="M31" s="33">
        <v>4.7213478985373078E-2</v>
      </c>
    </row>
    <row r="32" spans="1:13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M9">
    <cfRule type="top10" dxfId="3114" priority="90" rank="1"/>
  </conditionalFormatting>
  <conditionalFormatting sqref="E11:M11">
    <cfRule type="top10" dxfId="3113" priority="89" rank="1"/>
  </conditionalFormatting>
  <conditionalFormatting sqref="E13:M13">
    <cfRule type="top10" dxfId="3112" priority="88" rank="1"/>
  </conditionalFormatting>
  <conditionalFormatting sqref="E15:M15">
    <cfRule type="top10" dxfId="3111" priority="87" rank="1"/>
  </conditionalFormatting>
  <conditionalFormatting sqref="E17:M17">
    <cfRule type="top10" dxfId="3110" priority="86" rank="1"/>
  </conditionalFormatting>
  <conditionalFormatting sqref="E19:M19">
    <cfRule type="top10" dxfId="3109" priority="85" rank="1"/>
  </conditionalFormatting>
  <conditionalFormatting sqref="E21:M21">
    <cfRule type="top10" dxfId="3108" priority="84" rank="1"/>
  </conditionalFormatting>
  <conditionalFormatting sqref="E23:M23">
    <cfRule type="top10" dxfId="3107" priority="83" rank="1"/>
  </conditionalFormatting>
  <conditionalFormatting sqref="E25:M25">
    <cfRule type="top10" dxfId="3106" priority="82" rank="1"/>
  </conditionalFormatting>
  <conditionalFormatting sqref="E27:M27">
    <cfRule type="top10" dxfId="3105" priority="81" rank="1"/>
  </conditionalFormatting>
  <conditionalFormatting sqref="E29:M29">
    <cfRule type="top10" dxfId="3104" priority="80" rank="1"/>
  </conditionalFormatting>
  <conditionalFormatting sqref="E31:M31">
    <cfRule type="top10" dxfId="3103" priority="79" rank="1"/>
  </conditionalFormatting>
  <conditionalFormatting sqref="E33:M33">
    <cfRule type="top10" dxfId="3102" priority="77" rank="1"/>
  </conditionalFormatting>
  <conditionalFormatting sqref="E35:M35">
    <cfRule type="top10" dxfId="3101" priority="76" rank="1"/>
  </conditionalFormatting>
  <conditionalFormatting sqref="E37:M37">
    <cfRule type="top10" dxfId="3100" priority="75" rank="1"/>
  </conditionalFormatting>
  <conditionalFormatting sqref="E39:M39">
    <cfRule type="top10" dxfId="3099" priority="74" rank="1"/>
  </conditionalFormatting>
  <conditionalFormatting sqref="E41:M41">
    <cfRule type="top10" dxfId="3098" priority="73" rank="1"/>
  </conditionalFormatting>
  <conditionalFormatting sqref="E43:M43">
    <cfRule type="top10" dxfId="3097" priority="72" rank="1"/>
  </conditionalFormatting>
  <conditionalFormatting sqref="E45:M45">
    <cfRule type="top10" dxfId="3096" priority="71" rank="1"/>
  </conditionalFormatting>
  <conditionalFormatting sqref="E47:M47">
    <cfRule type="top10" dxfId="3095" priority="70" rank="1"/>
  </conditionalFormatting>
  <conditionalFormatting sqref="E49:M49">
    <cfRule type="top10" dxfId="3094" priority="69" rank="1"/>
  </conditionalFormatting>
  <conditionalFormatting sqref="E51:M51">
    <cfRule type="top10" dxfId="3093" priority="68" rank="1"/>
  </conditionalFormatting>
  <conditionalFormatting sqref="E53:M53">
    <cfRule type="top10" dxfId="3092" priority="67" rank="1"/>
  </conditionalFormatting>
  <conditionalFormatting sqref="E55:M55">
    <cfRule type="top10" dxfId="3091" priority="66" rank="1"/>
  </conditionalFormatting>
  <conditionalFormatting sqref="E57:M57">
    <cfRule type="top10" dxfId="3090" priority="65" rank="1"/>
  </conditionalFormatting>
  <conditionalFormatting sqref="E59:M59">
    <cfRule type="top10" dxfId="3089" priority="64" rank="1"/>
  </conditionalFormatting>
  <conditionalFormatting sqref="E61:M61">
    <cfRule type="top10" dxfId="3088" priority="63" rank="1"/>
  </conditionalFormatting>
  <conditionalFormatting sqref="E63:M63">
    <cfRule type="top10" dxfId="3087" priority="62" rank="1"/>
  </conditionalFormatting>
  <conditionalFormatting sqref="E65:M65">
    <cfRule type="top10" dxfId="3086" priority="61" rank="1"/>
  </conditionalFormatting>
  <conditionalFormatting sqref="E67:M67">
    <cfRule type="top10" dxfId="3085" priority="60" rank="1"/>
  </conditionalFormatting>
  <conditionalFormatting sqref="E69:M69">
    <cfRule type="top10" dxfId="3084" priority="59" rank="1"/>
  </conditionalFormatting>
  <conditionalFormatting sqref="E71:M71">
    <cfRule type="top10" dxfId="3083" priority="58" rank="1"/>
  </conditionalFormatting>
  <conditionalFormatting sqref="E73:M73">
    <cfRule type="top10" dxfId="3082" priority="57" rank="1"/>
  </conditionalFormatting>
  <conditionalFormatting sqref="E75:M75">
    <cfRule type="top10" dxfId="3081" priority="56" rank="1"/>
  </conditionalFormatting>
  <conditionalFormatting sqref="E77:M77">
    <cfRule type="top10" dxfId="3080" priority="55" rank="1"/>
  </conditionalFormatting>
  <conditionalFormatting sqref="E79:M79">
    <cfRule type="top10" dxfId="3079" priority="54" rank="1"/>
  </conditionalFormatting>
  <conditionalFormatting sqref="E81:M81">
    <cfRule type="top10" dxfId="3078" priority="53" rank="1"/>
  </conditionalFormatting>
  <conditionalFormatting sqref="E83:M83">
    <cfRule type="top10" dxfId="3077" priority="52" rank="1"/>
  </conditionalFormatting>
  <conditionalFormatting sqref="E85:M85">
    <cfRule type="top10" dxfId="3076" priority="51" rank="1"/>
  </conditionalFormatting>
  <conditionalFormatting sqref="E87:M87">
    <cfRule type="top10" dxfId="3075" priority="50" rank="1"/>
  </conditionalFormatting>
  <conditionalFormatting sqref="E89:M89">
    <cfRule type="top10" dxfId="3074" priority="49" rank="1"/>
  </conditionalFormatting>
  <conditionalFormatting sqref="E91:M91">
    <cfRule type="top10" dxfId="3073" priority="48" rank="1"/>
  </conditionalFormatting>
  <conditionalFormatting sqref="E93:M93">
    <cfRule type="top10" dxfId="3072" priority="47" rank="1"/>
  </conditionalFormatting>
  <conditionalFormatting sqref="E95:M95">
    <cfRule type="top10" dxfId="3071" priority="46" rank="1"/>
  </conditionalFormatting>
  <conditionalFormatting sqref="E97:M97">
    <cfRule type="top10" dxfId="3070" priority="45" rank="1"/>
  </conditionalFormatting>
  <conditionalFormatting sqref="E99:M99">
    <cfRule type="top10" dxfId="3069" priority="44" rank="1"/>
  </conditionalFormatting>
  <conditionalFormatting sqref="E101:M101">
    <cfRule type="top10" dxfId="3068" priority="43" rank="1"/>
  </conditionalFormatting>
  <conditionalFormatting sqref="E103:M103">
    <cfRule type="top10" dxfId="3067" priority="42" rank="1"/>
  </conditionalFormatting>
  <conditionalFormatting sqref="E105:M105">
    <cfRule type="top10" dxfId="3066" priority="41" rank="1"/>
  </conditionalFormatting>
  <conditionalFormatting sqref="E107:M107">
    <cfRule type="top10" dxfId="3065" priority="40" rank="1"/>
  </conditionalFormatting>
  <conditionalFormatting sqref="E109:M109">
    <cfRule type="top10" dxfId="3064" priority="39" rank="1"/>
  </conditionalFormatting>
  <conditionalFormatting sqref="E111:M111">
    <cfRule type="top10" dxfId="3063" priority="38" rank="1"/>
  </conditionalFormatting>
  <conditionalFormatting sqref="E113:M113">
    <cfRule type="top10" dxfId="3062" priority="37" rank="1"/>
  </conditionalFormatting>
  <conditionalFormatting sqref="E115:M115">
    <cfRule type="top10" dxfId="3061" priority="36" rank="1"/>
  </conditionalFormatting>
  <conditionalFormatting sqref="E117:M117">
    <cfRule type="top10" dxfId="3060" priority="35" rank="1"/>
  </conditionalFormatting>
  <conditionalFormatting sqref="E119:M119">
    <cfRule type="top10" dxfId="3059" priority="34" rank="1"/>
  </conditionalFormatting>
  <conditionalFormatting sqref="E121:M121">
    <cfRule type="top10" dxfId="3058" priority="33" rank="1"/>
  </conditionalFormatting>
  <conditionalFormatting sqref="E123:M123">
    <cfRule type="top10" dxfId="3057" priority="32" rank="1"/>
  </conditionalFormatting>
  <conditionalFormatting sqref="E125:M125">
    <cfRule type="top10" dxfId="3056" priority="31" rank="1"/>
  </conditionalFormatting>
  <conditionalFormatting sqref="E127:M127">
    <cfRule type="top10" dxfId="3055" priority="30" rank="1"/>
  </conditionalFormatting>
  <conditionalFormatting sqref="E129:M129">
    <cfRule type="top10" dxfId="3054" priority="29" rank="1"/>
  </conditionalFormatting>
  <conditionalFormatting sqref="E131:M131">
    <cfRule type="top10" dxfId="3053" priority="28" rank="1"/>
  </conditionalFormatting>
  <conditionalFormatting sqref="E133:M133">
    <cfRule type="top10" dxfId="3052" priority="27" rank="1"/>
  </conditionalFormatting>
  <conditionalFormatting sqref="E135:M135">
    <cfRule type="top10" dxfId="3051" priority="26" rank="1"/>
  </conditionalFormatting>
  <conditionalFormatting sqref="E137:M137">
    <cfRule type="top10" dxfId="3050" priority="25" rank="1"/>
  </conditionalFormatting>
  <conditionalFormatting sqref="E139:M139">
    <cfRule type="top10" dxfId="3049" priority="24" rank="1"/>
  </conditionalFormatting>
  <conditionalFormatting sqref="E141:M141">
    <cfRule type="top10" dxfId="3048" priority="23" rank="1"/>
  </conditionalFormatting>
  <conditionalFormatting sqref="E143:M143">
    <cfRule type="top10" dxfId="3047" priority="22" rank="1"/>
  </conditionalFormatting>
  <conditionalFormatting sqref="E145:M145">
    <cfRule type="top10" dxfId="3046" priority="21" rank="1"/>
  </conditionalFormatting>
  <conditionalFormatting sqref="E147:M147">
    <cfRule type="top10" dxfId="3045" priority="20" rank="1"/>
  </conditionalFormatting>
  <conditionalFormatting sqref="E149:M149">
    <cfRule type="top10" dxfId="3044" priority="19" rank="1"/>
  </conditionalFormatting>
  <conditionalFormatting sqref="E151:M151">
    <cfRule type="top10" dxfId="3043" priority="18" rank="1"/>
  </conditionalFormatting>
  <conditionalFormatting sqref="E153:M153">
    <cfRule type="top10" dxfId="3042" priority="17" rank="1"/>
  </conditionalFormatting>
  <conditionalFormatting sqref="E155:M155">
    <cfRule type="top10" dxfId="3041" priority="16" rank="1"/>
  </conditionalFormatting>
  <conditionalFormatting sqref="E157:M157">
    <cfRule type="top10" dxfId="3040" priority="15" rank="1"/>
  </conditionalFormatting>
  <conditionalFormatting sqref="E159:M159">
    <cfRule type="top10" dxfId="3039" priority="14" rank="1"/>
  </conditionalFormatting>
  <conditionalFormatting sqref="E161:M161">
    <cfRule type="top10" dxfId="3038" priority="13" rank="1"/>
  </conditionalFormatting>
  <conditionalFormatting sqref="E163:M163">
    <cfRule type="top10" dxfId="3037" priority="12" rank="1"/>
  </conditionalFormatting>
  <conditionalFormatting sqref="E165:M165">
    <cfRule type="top10" dxfId="3036" priority="11" rank="1"/>
  </conditionalFormatting>
  <conditionalFormatting sqref="E167:M167">
    <cfRule type="top10" dxfId="3035" priority="10" rank="1"/>
  </conditionalFormatting>
  <conditionalFormatting sqref="E169:M169">
    <cfRule type="top10" dxfId="3034" priority="9" rank="1"/>
  </conditionalFormatting>
  <conditionalFormatting sqref="E171:M171">
    <cfRule type="top10" dxfId="3033" priority="8" rank="1"/>
  </conditionalFormatting>
  <conditionalFormatting sqref="E173:M173">
    <cfRule type="top10" dxfId="3032" priority="7" rank="1"/>
  </conditionalFormatting>
  <conditionalFormatting sqref="E175:M175">
    <cfRule type="top10" dxfId="3031" priority="6" rank="1"/>
  </conditionalFormatting>
  <conditionalFormatting sqref="E177:M177">
    <cfRule type="top10" dxfId="3030" priority="5" rank="1"/>
  </conditionalFormatting>
  <conditionalFormatting sqref="E179:M179">
    <cfRule type="top10" dxfId="3029" priority="4" rank="1"/>
  </conditionalFormatting>
  <conditionalFormatting sqref="E181:M181">
    <cfRule type="top10" dxfId="3028" priority="3" rank="1"/>
  </conditionalFormatting>
  <conditionalFormatting sqref="E183:M183">
    <cfRule type="top10" dxfId="3027" priority="2" rank="1"/>
  </conditionalFormatting>
  <conditionalFormatting sqref="E185:M185">
    <cfRule type="top10" dxfId="302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57</v>
      </c>
    </row>
    <row r="4" spans="1:13" ht="15" customHeight="1">
      <c r="B4" s="3" t="s">
        <v>59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14264</v>
      </c>
      <c r="F8" s="16">
        <v>4778</v>
      </c>
      <c r="G8" s="16">
        <v>9935</v>
      </c>
      <c r="H8" s="16">
        <v>5980</v>
      </c>
      <c r="I8" s="16">
        <v>1225</v>
      </c>
      <c r="J8" s="16">
        <v>2015</v>
      </c>
      <c r="K8" s="16">
        <v>312</v>
      </c>
      <c r="L8" s="16">
        <v>1088</v>
      </c>
      <c r="M8" s="16">
        <v>925</v>
      </c>
    </row>
    <row r="9" spans="1:13" ht="15.95" customHeight="1">
      <c r="B9" s="92"/>
      <c r="C9" s="93"/>
      <c r="D9" s="17">
        <v>1</v>
      </c>
      <c r="E9" s="32">
        <v>0.5784969785456463</v>
      </c>
      <c r="F9" s="33">
        <v>0.19377864298170905</v>
      </c>
      <c r="G9" s="33">
        <v>0.40292817455489316</v>
      </c>
      <c r="H9" s="33">
        <v>0.24252747698422356</v>
      </c>
      <c r="I9" s="33">
        <v>4.9681631990915361E-2</v>
      </c>
      <c r="J9" s="33">
        <v>8.1721215070770972E-2</v>
      </c>
      <c r="K9" s="33">
        <v>1.2653607494829055E-2</v>
      </c>
      <c r="L9" s="33">
        <v>4.4125400494788497E-2</v>
      </c>
      <c r="M9" s="33">
        <v>3.7514701707425886E-2</v>
      </c>
    </row>
    <row r="10" spans="1:13" ht="15.95" customHeight="1">
      <c r="B10" s="95" t="s">
        <v>252</v>
      </c>
      <c r="C10" s="94" t="s">
        <v>126</v>
      </c>
      <c r="D10" s="34">
        <v>159</v>
      </c>
      <c r="E10" s="35">
        <v>61</v>
      </c>
      <c r="F10" s="36">
        <v>21</v>
      </c>
      <c r="G10" s="36">
        <v>32</v>
      </c>
      <c r="H10" s="36">
        <v>28</v>
      </c>
      <c r="I10" s="36">
        <v>4</v>
      </c>
      <c r="J10" s="36">
        <v>5</v>
      </c>
      <c r="K10" s="36">
        <v>1</v>
      </c>
      <c r="L10" s="36">
        <v>43</v>
      </c>
      <c r="M10" s="36">
        <v>3</v>
      </c>
    </row>
    <row r="11" spans="1:13" ht="15.95" customHeight="1">
      <c r="B11" s="96"/>
      <c r="C11" s="89"/>
      <c r="D11" s="17">
        <v>1</v>
      </c>
      <c r="E11" s="18">
        <v>0.38364779874213839</v>
      </c>
      <c r="F11" s="19">
        <v>0.13207547169811321</v>
      </c>
      <c r="G11" s="19">
        <v>0.20125786163522014</v>
      </c>
      <c r="H11" s="19">
        <v>0.1761006289308176</v>
      </c>
      <c r="I11" s="19">
        <v>2.5157232704402517E-2</v>
      </c>
      <c r="J11" s="19">
        <v>3.1446540880503145E-2</v>
      </c>
      <c r="K11" s="19">
        <v>6.2893081761006293E-3</v>
      </c>
      <c r="L11" s="19">
        <v>0.27044025157232704</v>
      </c>
      <c r="M11" s="19">
        <v>1.8867924528301886E-2</v>
      </c>
    </row>
    <row r="12" spans="1:13" ht="15.95" customHeight="1">
      <c r="B12" s="96"/>
      <c r="C12" s="88" t="s">
        <v>127</v>
      </c>
      <c r="D12" s="20">
        <v>107</v>
      </c>
      <c r="E12" s="21">
        <v>31</v>
      </c>
      <c r="F12" s="22">
        <v>18</v>
      </c>
      <c r="G12" s="22">
        <v>30</v>
      </c>
      <c r="H12" s="22">
        <v>15</v>
      </c>
      <c r="I12" s="22">
        <v>3</v>
      </c>
      <c r="J12" s="22">
        <v>3</v>
      </c>
      <c r="K12" s="22">
        <v>3</v>
      </c>
      <c r="L12" s="22">
        <v>26</v>
      </c>
      <c r="M12" s="22">
        <v>9</v>
      </c>
    </row>
    <row r="13" spans="1:13" ht="15.95" customHeight="1">
      <c r="B13" s="96"/>
      <c r="C13" s="89"/>
      <c r="D13" s="23">
        <v>1</v>
      </c>
      <c r="E13" s="18">
        <v>0.28971962616822428</v>
      </c>
      <c r="F13" s="19">
        <v>0.16822429906542055</v>
      </c>
      <c r="G13" s="19">
        <v>0.28037383177570091</v>
      </c>
      <c r="H13" s="19">
        <v>0.14018691588785046</v>
      </c>
      <c r="I13" s="19">
        <v>2.8037383177570093E-2</v>
      </c>
      <c r="J13" s="19">
        <v>2.8037383177570093E-2</v>
      </c>
      <c r="K13" s="19">
        <v>2.8037383177570093E-2</v>
      </c>
      <c r="L13" s="19">
        <v>0.24299065420560748</v>
      </c>
      <c r="M13" s="19">
        <v>8.4112149532710276E-2</v>
      </c>
    </row>
    <row r="14" spans="1:13" ht="15.95" customHeight="1">
      <c r="B14" s="96"/>
      <c r="C14" s="88" t="s">
        <v>128</v>
      </c>
      <c r="D14" s="20">
        <v>190</v>
      </c>
      <c r="E14" s="21">
        <v>58</v>
      </c>
      <c r="F14" s="22">
        <v>27</v>
      </c>
      <c r="G14" s="22">
        <v>46</v>
      </c>
      <c r="H14" s="22">
        <v>33</v>
      </c>
      <c r="I14" s="22">
        <v>2</v>
      </c>
      <c r="J14" s="22">
        <v>5</v>
      </c>
      <c r="K14" s="22">
        <v>2</v>
      </c>
      <c r="L14" s="22">
        <v>46</v>
      </c>
      <c r="M14" s="22">
        <v>12</v>
      </c>
    </row>
    <row r="15" spans="1:13" ht="15.95" customHeight="1">
      <c r="B15" s="96"/>
      <c r="C15" s="89"/>
      <c r="D15" s="23">
        <v>1</v>
      </c>
      <c r="E15" s="18">
        <v>0.30526315789473685</v>
      </c>
      <c r="F15" s="19">
        <v>0.14210526315789473</v>
      </c>
      <c r="G15" s="19">
        <v>0.24210526315789474</v>
      </c>
      <c r="H15" s="19">
        <v>0.1736842105263158</v>
      </c>
      <c r="I15" s="19">
        <v>1.0526315789473684E-2</v>
      </c>
      <c r="J15" s="19">
        <v>2.6315789473684209E-2</v>
      </c>
      <c r="K15" s="19">
        <v>1.0526315789473684E-2</v>
      </c>
      <c r="L15" s="19">
        <v>0.24210526315789474</v>
      </c>
      <c r="M15" s="19">
        <v>6.3157894736842107E-2</v>
      </c>
    </row>
    <row r="16" spans="1:13" ht="15.95" customHeight="1">
      <c r="B16" s="96"/>
      <c r="C16" s="88" t="s">
        <v>129</v>
      </c>
      <c r="D16" s="20">
        <v>491</v>
      </c>
      <c r="E16" s="21">
        <v>190</v>
      </c>
      <c r="F16" s="22">
        <v>71</v>
      </c>
      <c r="G16" s="22">
        <v>134</v>
      </c>
      <c r="H16" s="22">
        <v>86</v>
      </c>
      <c r="I16" s="22">
        <v>18</v>
      </c>
      <c r="J16" s="22">
        <v>30</v>
      </c>
      <c r="K16" s="22">
        <v>12</v>
      </c>
      <c r="L16" s="22">
        <v>103</v>
      </c>
      <c r="M16" s="22">
        <v>17</v>
      </c>
    </row>
    <row r="17" spans="1:13" ht="15.95" customHeight="1">
      <c r="B17" s="96"/>
      <c r="C17" s="89"/>
      <c r="D17" s="23">
        <v>1</v>
      </c>
      <c r="E17" s="18">
        <v>0.38696537678207737</v>
      </c>
      <c r="F17" s="19">
        <v>0.14460285132382891</v>
      </c>
      <c r="G17" s="19">
        <v>0.27291242362525459</v>
      </c>
      <c r="H17" s="19">
        <v>0.17515274949083504</v>
      </c>
      <c r="I17" s="19">
        <v>3.6659877800407331E-2</v>
      </c>
      <c r="J17" s="19">
        <v>6.1099796334012219E-2</v>
      </c>
      <c r="K17" s="19">
        <v>2.4439918533604887E-2</v>
      </c>
      <c r="L17" s="19">
        <v>0.20977596741344195</v>
      </c>
      <c r="M17" s="19">
        <v>3.4623217922606926E-2</v>
      </c>
    </row>
    <row r="18" spans="1:13" ht="15.95" customHeight="1">
      <c r="B18" s="96"/>
      <c r="C18" s="88" t="s">
        <v>130</v>
      </c>
      <c r="D18" s="20">
        <v>568</v>
      </c>
      <c r="E18" s="21">
        <v>250</v>
      </c>
      <c r="F18" s="22">
        <v>104</v>
      </c>
      <c r="G18" s="22">
        <v>181</v>
      </c>
      <c r="H18" s="22">
        <v>121</v>
      </c>
      <c r="I18" s="22">
        <v>24</v>
      </c>
      <c r="J18" s="22">
        <v>25</v>
      </c>
      <c r="K18" s="22">
        <v>9</v>
      </c>
      <c r="L18" s="22">
        <v>70</v>
      </c>
      <c r="M18" s="22">
        <v>17</v>
      </c>
    </row>
    <row r="19" spans="1:13" ht="15.95" customHeight="1">
      <c r="B19" s="96"/>
      <c r="C19" s="89"/>
      <c r="D19" s="23">
        <v>1</v>
      </c>
      <c r="E19" s="18">
        <v>0.44014084507042256</v>
      </c>
      <c r="F19" s="19">
        <v>0.18309859154929578</v>
      </c>
      <c r="G19" s="19">
        <v>0.31866197183098594</v>
      </c>
      <c r="H19" s="19">
        <v>0.2130281690140845</v>
      </c>
      <c r="I19" s="19">
        <v>4.2253521126760563E-2</v>
      </c>
      <c r="J19" s="19">
        <v>4.401408450704225E-2</v>
      </c>
      <c r="K19" s="19">
        <v>1.5845070422535211E-2</v>
      </c>
      <c r="L19" s="19">
        <v>0.12323943661971831</v>
      </c>
      <c r="M19" s="19">
        <v>2.9929577464788731E-2</v>
      </c>
    </row>
    <row r="20" spans="1:13" ht="15.95" customHeight="1">
      <c r="B20" s="96"/>
      <c r="C20" s="88" t="s">
        <v>131</v>
      </c>
      <c r="D20" s="20">
        <v>5161</v>
      </c>
      <c r="E20" s="21">
        <v>2672</v>
      </c>
      <c r="F20" s="22">
        <v>952</v>
      </c>
      <c r="G20" s="22">
        <v>1833</v>
      </c>
      <c r="H20" s="22">
        <v>1135</v>
      </c>
      <c r="I20" s="22">
        <v>181</v>
      </c>
      <c r="J20" s="22">
        <v>308</v>
      </c>
      <c r="K20" s="22">
        <v>72</v>
      </c>
      <c r="L20" s="22">
        <v>341</v>
      </c>
      <c r="M20" s="22">
        <v>133</v>
      </c>
    </row>
    <row r="21" spans="1:13" ht="15.95" customHeight="1">
      <c r="B21" s="96"/>
      <c r="C21" s="89"/>
      <c r="D21" s="23">
        <v>1</v>
      </c>
      <c r="E21" s="18">
        <v>0.51772912226312728</v>
      </c>
      <c r="F21" s="19">
        <v>0.18446037589614417</v>
      </c>
      <c r="G21" s="19">
        <v>0.35516372795969775</v>
      </c>
      <c r="H21" s="19">
        <v>0.21991862042239876</v>
      </c>
      <c r="I21" s="19">
        <v>3.507072272815346E-2</v>
      </c>
      <c r="J21" s="19">
        <v>5.9678356907576051E-2</v>
      </c>
      <c r="K21" s="19">
        <v>1.3950784731641155E-2</v>
      </c>
      <c r="L21" s="19">
        <v>6.6072466576244909E-2</v>
      </c>
      <c r="M21" s="19">
        <v>2.5770199573726022E-2</v>
      </c>
    </row>
    <row r="22" spans="1:13" ht="15.95" customHeight="1">
      <c r="B22" s="102"/>
      <c r="C22" s="88" t="s">
        <v>132</v>
      </c>
      <c r="D22" s="20">
        <v>1885</v>
      </c>
      <c r="E22" s="21">
        <v>1099</v>
      </c>
      <c r="F22" s="22">
        <v>365</v>
      </c>
      <c r="G22" s="22">
        <v>734</v>
      </c>
      <c r="H22" s="22">
        <v>464</v>
      </c>
      <c r="I22" s="22">
        <v>105</v>
      </c>
      <c r="J22" s="22">
        <v>156</v>
      </c>
      <c r="K22" s="22">
        <v>17</v>
      </c>
      <c r="L22" s="22">
        <v>73</v>
      </c>
      <c r="M22" s="22">
        <v>42</v>
      </c>
    </row>
    <row r="23" spans="1:13" ht="15.95" customHeight="1">
      <c r="B23" s="102"/>
      <c r="C23" s="89"/>
      <c r="D23" s="23">
        <v>1</v>
      </c>
      <c r="E23" s="18">
        <v>0.5830238726790451</v>
      </c>
      <c r="F23" s="19">
        <v>0.19363395225464192</v>
      </c>
      <c r="G23" s="19">
        <v>0.38938992042440318</v>
      </c>
      <c r="H23" s="19">
        <v>0.24615384615384617</v>
      </c>
      <c r="I23" s="19">
        <v>5.5702917771883291E-2</v>
      </c>
      <c r="J23" s="19">
        <v>8.2758620689655171E-2</v>
      </c>
      <c r="K23" s="19">
        <v>9.0185676392572946E-3</v>
      </c>
      <c r="L23" s="19">
        <v>3.8726790450928382E-2</v>
      </c>
      <c r="M23" s="19">
        <v>2.2281167108753316E-2</v>
      </c>
    </row>
    <row r="24" spans="1:13" ht="15.95" customHeight="1">
      <c r="B24" s="102"/>
      <c r="C24" s="88" t="s">
        <v>133</v>
      </c>
      <c r="D24" s="20">
        <v>2660</v>
      </c>
      <c r="E24" s="21">
        <v>1619</v>
      </c>
      <c r="F24" s="22">
        <v>495</v>
      </c>
      <c r="G24" s="22">
        <v>1093</v>
      </c>
      <c r="H24" s="22">
        <v>610</v>
      </c>
      <c r="I24" s="22">
        <v>123</v>
      </c>
      <c r="J24" s="22">
        <v>217</v>
      </c>
      <c r="K24" s="22">
        <v>23</v>
      </c>
      <c r="L24" s="22">
        <v>92</v>
      </c>
      <c r="M24" s="22">
        <v>44</v>
      </c>
    </row>
    <row r="25" spans="1:13" ht="15.95" customHeight="1">
      <c r="B25" s="102"/>
      <c r="C25" s="89"/>
      <c r="D25" s="23">
        <v>1</v>
      </c>
      <c r="E25" s="18">
        <v>0.60864661654135344</v>
      </c>
      <c r="F25" s="19">
        <v>0.18609022556390978</v>
      </c>
      <c r="G25" s="19">
        <v>0.41090225563909777</v>
      </c>
      <c r="H25" s="19">
        <v>0.22932330827067668</v>
      </c>
      <c r="I25" s="19">
        <v>4.6240601503759401E-2</v>
      </c>
      <c r="J25" s="19">
        <v>8.1578947368421056E-2</v>
      </c>
      <c r="K25" s="19">
        <v>8.6466165413533833E-3</v>
      </c>
      <c r="L25" s="19">
        <v>3.4586466165413533E-2</v>
      </c>
      <c r="M25" s="19">
        <v>1.6541353383458645E-2</v>
      </c>
    </row>
    <row r="26" spans="1:13" ht="15.95" customHeight="1">
      <c r="B26" s="102"/>
      <c r="C26" s="88" t="s">
        <v>134</v>
      </c>
      <c r="D26" s="20">
        <v>4722</v>
      </c>
      <c r="E26" s="21">
        <v>3079</v>
      </c>
      <c r="F26" s="22">
        <v>928</v>
      </c>
      <c r="G26" s="22">
        <v>2058</v>
      </c>
      <c r="H26" s="22">
        <v>1240</v>
      </c>
      <c r="I26" s="22">
        <v>260</v>
      </c>
      <c r="J26" s="22">
        <v>405</v>
      </c>
      <c r="K26" s="22">
        <v>57</v>
      </c>
      <c r="L26" s="22">
        <v>100</v>
      </c>
      <c r="M26" s="22">
        <v>93</v>
      </c>
    </row>
    <row r="27" spans="1:13" ht="15.95" customHeight="1">
      <c r="B27" s="102"/>
      <c r="C27" s="89"/>
      <c r="D27" s="23">
        <v>1</v>
      </c>
      <c r="E27" s="18">
        <v>0.65205421431596777</v>
      </c>
      <c r="F27" s="19">
        <v>0.19652689538331217</v>
      </c>
      <c r="G27" s="19">
        <v>0.43583227445997458</v>
      </c>
      <c r="H27" s="19">
        <v>0.26260059296908089</v>
      </c>
      <c r="I27" s="19">
        <v>5.5061414654807288E-2</v>
      </c>
      <c r="J27" s="19">
        <v>8.5768742058449809E-2</v>
      </c>
      <c r="K27" s="19">
        <v>1.207115628970775E-2</v>
      </c>
      <c r="L27" s="19">
        <v>2.1177467174925878E-2</v>
      </c>
      <c r="M27" s="19">
        <v>1.9695044472681066E-2</v>
      </c>
    </row>
    <row r="28" spans="1:13" ht="15.95" customHeight="1">
      <c r="B28" s="102"/>
      <c r="C28" s="88" t="s">
        <v>135</v>
      </c>
      <c r="D28" s="20">
        <v>2013</v>
      </c>
      <c r="E28" s="21">
        <v>1316</v>
      </c>
      <c r="F28" s="22">
        <v>420</v>
      </c>
      <c r="G28" s="22">
        <v>944</v>
      </c>
      <c r="H28" s="22">
        <v>532</v>
      </c>
      <c r="I28" s="22">
        <v>104</v>
      </c>
      <c r="J28" s="22">
        <v>224</v>
      </c>
      <c r="K28" s="22">
        <v>18</v>
      </c>
      <c r="L28" s="22">
        <v>32</v>
      </c>
      <c r="M28" s="22">
        <v>38</v>
      </c>
    </row>
    <row r="29" spans="1:13" ht="15.95" customHeight="1">
      <c r="B29" s="102"/>
      <c r="C29" s="89"/>
      <c r="D29" s="23">
        <v>1</v>
      </c>
      <c r="E29" s="18">
        <v>0.65375062096373571</v>
      </c>
      <c r="F29" s="19">
        <v>0.20864381520119224</v>
      </c>
      <c r="G29" s="19">
        <v>0.46895181321410828</v>
      </c>
      <c r="H29" s="19">
        <v>0.26428216592151016</v>
      </c>
      <c r="I29" s="19">
        <v>5.1664182811723795E-2</v>
      </c>
      <c r="J29" s="19">
        <v>0.11127670144063587</v>
      </c>
      <c r="K29" s="19">
        <v>8.9418777943368107E-3</v>
      </c>
      <c r="L29" s="19">
        <v>1.5896671634376552E-2</v>
      </c>
      <c r="M29" s="19">
        <v>1.8877297565822158E-2</v>
      </c>
    </row>
    <row r="30" spans="1:13" ht="15.95" customHeight="1">
      <c r="B30" s="102"/>
      <c r="C30" s="88" t="s">
        <v>136</v>
      </c>
      <c r="D30" s="20">
        <v>5401</v>
      </c>
      <c r="E30" s="21">
        <v>3420</v>
      </c>
      <c r="F30" s="22">
        <v>1180</v>
      </c>
      <c r="G30" s="22">
        <v>2523</v>
      </c>
      <c r="H30" s="22">
        <v>1509</v>
      </c>
      <c r="I30" s="22">
        <v>355</v>
      </c>
      <c r="J30" s="22">
        <v>560</v>
      </c>
      <c r="K30" s="22">
        <v>75</v>
      </c>
      <c r="L30" s="22">
        <v>96</v>
      </c>
      <c r="M30" s="22">
        <v>143</v>
      </c>
    </row>
    <row r="31" spans="1:13" ht="15.95" customHeight="1">
      <c r="B31" s="102"/>
      <c r="C31" s="98"/>
      <c r="D31" s="17">
        <v>1</v>
      </c>
      <c r="E31" s="32">
        <v>0.63321607109794487</v>
      </c>
      <c r="F31" s="33">
        <v>0.21847805961858915</v>
      </c>
      <c r="G31" s="33">
        <v>0.4671357156082207</v>
      </c>
      <c r="H31" s="33">
        <v>0.27939270505461949</v>
      </c>
      <c r="I31" s="33">
        <v>6.5728568783558594E-2</v>
      </c>
      <c r="J31" s="33">
        <v>0.10368450286983892</v>
      </c>
      <c r="K31" s="33">
        <v>1.3886317348639141E-2</v>
      </c>
      <c r="L31" s="33">
        <v>1.77744862062581E-2</v>
      </c>
      <c r="M31" s="33">
        <v>2.6476578411405296E-2</v>
      </c>
    </row>
    <row r="32" spans="1:13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M9">
    <cfRule type="top10" dxfId="3025" priority="90" rank="1"/>
  </conditionalFormatting>
  <conditionalFormatting sqref="E11:M11">
    <cfRule type="top10" dxfId="3024" priority="89" rank="1"/>
  </conditionalFormatting>
  <conditionalFormatting sqref="E13:M13">
    <cfRule type="top10" dxfId="3023" priority="88" rank="1"/>
  </conditionalFormatting>
  <conditionalFormatting sqref="E15:M15">
    <cfRule type="top10" dxfId="3022" priority="87" rank="1"/>
  </conditionalFormatting>
  <conditionalFormatting sqref="E17:M17">
    <cfRule type="top10" dxfId="3021" priority="86" rank="1"/>
  </conditionalFormatting>
  <conditionalFormatting sqref="E19:M19">
    <cfRule type="top10" dxfId="3020" priority="85" rank="1"/>
  </conditionalFormatting>
  <conditionalFormatting sqref="E21:M21">
    <cfRule type="top10" dxfId="3019" priority="84" rank="1"/>
  </conditionalFormatting>
  <conditionalFormatting sqref="E23:M23">
    <cfRule type="top10" dxfId="3018" priority="83" rank="1"/>
  </conditionalFormatting>
  <conditionalFormatting sqref="E25:M25">
    <cfRule type="top10" dxfId="3017" priority="82" rank="1"/>
  </conditionalFormatting>
  <conditionalFormatting sqref="E27:M27">
    <cfRule type="top10" dxfId="3016" priority="81" rank="1"/>
  </conditionalFormatting>
  <conditionalFormatting sqref="E29:M29">
    <cfRule type="top10" dxfId="3015" priority="80" rank="1"/>
  </conditionalFormatting>
  <conditionalFormatting sqref="E31:M31">
    <cfRule type="top10" dxfId="3014" priority="79" rank="1"/>
  </conditionalFormatting>
  <conditionalFormatting sqref="E33:M33">
    <cfRule type="top10" dxfId="3013" priority="77" rank="1"/>
  </conditionalFormatting>
  <conditionalFormatting sqref="E35:M35">
    <cfRule type="top10" dxfId="3012" priority="76" rank="1"/>
  </conditionalFormatting>
  <conditionalFormatting sqref="E37:M37">
    <cfRule type="top10" dxfId="3011" priority="75" rank="1"/>
  </conditionalFormatting>
  <conditionalFormatting sqref="E39:M39">
    <cfRule type="top10" dxfId="3010" priority="74" rank="1"/>
  </conditionalFormatting>
  <conditionalFormatting sqref="E41:M41">
    <cfRule type="top10" dxfId="3009" priority="73" rank="1"/>
  </conditionalFormatting>
  <conditionalFormatting sqref="E43:M43">
    <cfRule type="top10" dxfId="3008" priority="72" rank="1"/>
  </conditionalFormatting>
  <conditionalFormatting sqref="E45:M45">
    <cfRule type="top10" dxfId="3007" priority="71" rank="1"/>
  </conditionalFormatting>
  <conditionalFormatting sqref="E47:M47">
    <cfRule type="top10" dxfId="3006" priority="70" rank="1"/>
  </conditionalFormatting>
  <conditionalFormatting sqref="E49:M49">
    <cfRule type="top10" dxfId="3005" priority="69" rank="1"/>
  </conditionalFormatting>
  <conditionalFormatting sqref="E51:M51">
    <cfRule type="top10" dxfId="3004" priority="68" rank="1"/>
  </conditionalFormatting>
  <conditionalFormatting sqref="E53:M53">
    <cfRule type="top10" dxfId="3003" priority="67" rank="1"/>
  </conditionalFormatting>
  <conditionalFormatting sqref="E55:M55">
    <cfRule type="top10" dxfId="3002" priority="66" rank="1"/>
  </conditionalFormatting>
  <conditionalFormatting sqref="E57:M57">
    <cfRule type="top10" dxfId="3001" priority="65" rank="1"/>
  </conditionalFormatting>
  <conditionalFormatting sqref="E59:M59">
    <cfRule type="top10" dxfId="3000" priority="64" rank="1"/>
  </conditionalFormatting>
  <conditionalFormatting sqref="E61:M61">
    <cfRule type="top10" dxfId="2999" priority="63" rank="1"/>
  </conditionalFormatting>
  <conditionalFormatting sqref="E63:M63">
    <cfRule type="top10" dxfId="2998" priority="62" rank="1"/>
  </conditionalFormatting>
  <conditionalFormatting sqref="E65:M65">
    <cfRule type="top10" dxfId="2997" priority="61" rank="1"/>
  </conditionalFormatting>
  <conditionalFormatting sqref="E67:M67">
    <cfRule type="top10" dxfId="2996" priority="60" rank="1"/>
  </conditionalFormatting>
  <conditionalFormatting sqref="E69:M69">
    <cfRule type="top10" dxfId="2995" priority="59" rank="1"/>
  </conditionalFormatting>
  <conditionalFormatting sqref="E71:M71">
    <cfRule type="top10" dxfId="2994" priority="58" rank="1"/>
  </conditionalFormatting>
  <conditionalFormatting sqref="E73:M73">
    <cfRule type="top10" dxfId="2993" priority="57" rank="1"/>
  </conditionalFormatting>
  <conditionalFormatting sqref="E75:M75">
    <cfRule type="top10" dxfId="2992" priority="56" rank="1"/>
  </conditionalFormatting>
  <conditionalFormatting sqref="E77:M77">
    <cfRule type="top10" dxfId="2991" priority="55" rank="1"/>
  </conditionalFormatting>
  <conditionalFormatting sqref="E79:M79">
    <cfRule type="top10" dxfId="2990" priority="54" rank="1"/>
  </conditionalFormatting>
  <conditionalFormatting sqref="E81:M81">
    <cfRule type="top10" dxfId="2989" priority="53" rank="1"/>
  </conditionalFormatting>
  <conditionalFormatting sqref="E83:M83">
    <cfRule type="top10" dxfId="2988" priority="52" rank="1"/>
  </conditionalFormatting>
  <conditionalFormatting sqref="E85:M85">
    <cfRule type="top10" dxfId="2987" priority="51" rank="1"/>
  </conditionalFormatting>
  <conditionalFormatting sqref="E87:M87">
    <cfRule type="top10" dxfId="2986" priority="50" rank="1"/>
  </conditionalFormatting>
  <conditionalFormatting sqref="E89:M89">
    <cfRule type="top10" dxfId="2985" priority="49" rank="1"/>
  </conditionalFormatting>
  <conditionalFormatting sqref="E91:M91">
    <cfRule type="top10" dxfId="2984" priority="48" rank="1"/>
  </conditionalFormatting>
  <conditionalFormatting sqref="E93:M93">
    <cfRule type="top10" dxfId="2983" priority="47" rank="1"/>
  </conditionalFormatting>
  <conditionalFormatting sqref="E95:M95">
    <cfRule type="top10" dxfId="2982" priority="46" rank="1"/>
  </conditionalFormatting>
  <conditionalFormatting sqref="E97:M97">
    <cfRule type="top10" dxfId="2981" priority="45" rank="1"/>
  </conditionalFormatting>
  <conditionalFormatting sqref="E99:M99">
    <cfRule type="top10" dxfId="2980" priority="44" rank="1"/>
  </conditionalFormatting>
  <conditionalFormatting sqref="E101:M101">
    <cfRule type="top10" dxfId="2979" priority="43" rank="1"/>
  </conditionalFormatting>
  <conditionalFormatting sqref="E103:M103">
    <cfRule type="top10" dxfId="2978" priority="42" rank="1"/>
  </conditionalFormatting>
  <conditionalFormatting sqref="E105:M105">
    <cfRule type="top10" dxfId="2977" priority="41" rank="1"/>
  </conditionalFormatting>
  <conditionalFormatting sqref="E107:M107">
    <cfRule type="top10" dxfId="2976" priority="40" rank="1"/>
  </conditionalFormatting>
  <conditionalFormatting sqref="E109:M109">
    <cfRule type="top10" dxfId="2975" priority="39" rank="1"/>
  </conditionalFormatting>
  <conditionalFormatting sqref="E111:M111">
    <cfRule type="top10" dxfId="2974" priority="38" rank="1"/>
  </conditionalFormatting>
  <conditionalFormatting sqref="E113:M113">
    <cfRule type="top10" dxfId="2973" priority="37" rank="1"/>
  </conditionalFormatting>
  <conditionalFormatting sqref="E115:M115">
    <cfRule type="top10" dxfId="2972" priority="36" rank="1"/>
  </conditionalFormatting>
  <conditionalFormatting sqref="E117:M117">
    <cfRule type="top10" dxfId="2971" priority="35" rank="1"/>
  </conditionalFormatting>
  <conditionalFormatting sqref="E119:M119">
    <cfRule type="top10" dxfId="2970" priority="34" rank="1"/>
  </conditionalFormatting>
  <conditionalFormatting sqref="E121:M121">
    <cfRule type="top10" dxfId="2969" priority="33" rank="1"/>
  </conditionalFormatting>
  <conditionalFormatting sqref="E123:M123">
    <cfRule type="top10" dxfId="2968" priority="32" rank="1"/>
  </conditionalFormatting>
  <conditionalFormatting sqref="E125:M125">
    <cfRule type="top10" dxfId="2967" priority="31" rank="1"/>
  </conditionalFormatting>
  <conditionalFormatting sqref="E127:M127">
    <cfRule type="top10" dxfId="2966" priority="30" rank="1"/>
  </conditionalFormatting>
  <conditionalFormatting sqref="E129:M129">
    <cfRule type="top10" dxfId="2965" priority="29" rank="1"/>
  </conditionalFormatting>
  <conditionalFormatting sqref="E131:M131">
    <cfRule type="top10" dxfId="2964" priority="28" rank="1"/>
  </conditionalFormatting>
  <conditionalFormatting sqref="E133:M133">
    <cfRule type="top10" dxfId="2963" priority="27" rank="1"/>
  </conditionalFormatting>
  <conditionalFormatting sqref="E135:M135">
    <cfRule type="top10" dxfId="2962" priority="26" rank="1"/>
  </conditionalFormatting>
  <conditionalFormatting sqref="E137:M137">
    <cfRule type="top10" dxfId="2961" priority="25" rank="1"/>
  </conditionalFormatting>
  <conditionalFormatting sqref="E139:M139">
    <cfRule type="top10" dxfId="2960" priority="24" rank="1"/>
  </conditionalFormatting>
  <conditionalFormatting sqref="E141:M141">
    <cfRule type="top10" dxfId="2959" priority="23" rank="1"/>
  </conditionalFormatting>
  <conditionalFormatting sqref="E143:M143">
    <cfRule type="top10" dxfId="2958" priority="22" rank="1"/>
  </conditionalFormatting>
  <conditionalFormatting sqref="E145:M145">
    <cfRule type="top10" dxfId="2957" priority="21" rank="1"/>
  </conditionalFormatting>
  <conditionalFormatting sqref="E147:M147">
    <cfRule type="top10" dxfId="2956" priority="20" rank="1"/>
  </conditionalFormatting>
  <conditionalFormatting sqref="E149:M149">
    <cfRule type="top10" dxfId="2955" priority="19" rank="1"/>
  </conditionalFormatting>
  <conditionalFormatting sqref="E151:M151">
    <cfRule type="top10" dxfId="2954" priority="18" rank="1"/>
  </conditionalFormatting>
  <conditionalFormatting sqref="E153:M153">
    <cfRule type="top10" dxfId="2953" priority="17" rank="1"/>
  </conditionalFormatting>
  <conditionalFormatting sqref="E155:M155">
    <cfRule type="top10" dxfId="2952" priority="16" rank="1"/>
  </conditionalFormatting>
  <conditionalFormatting sqref="E157:M157">
    <cfRule type="top10" dxfId="2951" priority="15" rank="1"/>
  </conditionalFormatting>
  <conditionalFormatting sqref="E159:M159">
    <cfRule type="top10" dxfId="2950" priority="14" rank="1"/>
  </conditionalFormatting>
  <conditionalFormatting sqref="E161:M161">
    <cfRule type="top10" dxfId="2949" priority="13" rank="1"/>
  </conditionalFormatting>
  <conditionalFormatting sqref="E163:M163">
    <cfRule type="top10" dxfId="2948" priority="12" rank="1"/>
  </conditionalFormatting>
  <conditionalFormatting sqref="E165:M165">
    <cfRule type="top10" dxfId="2947" priority="11" rank="1"/>
  </conditionalFormatting>
  <conditionalFormatting sqref="E167:M167">
    <cfRule type="top10" dxfId="2946" priority="10" rank="1"/>
  </conditionalFormatting>
  <conditionalFormatting sqref="E169:M169">
    <cfRule type="top10" dxfId="2945" priority="9" rank="1"/>
  </conditionalFormatting>
  <conditionalFormatting sqref="E171:M171">
    <cfRule type="top10" dxfId="2944" priority="8" rank="1"/>
  </conditionalFormatting>
  <conditionalFormatting sqref="E173:M173">
    <cfRule type="top10" dxfId="2943" priority="7" rank="1"/>
  </conditionalFormatting>
  <conditionalFormatting sqref="E175:M175">
    <cfRule type="top10" dxfId="2942" priority="6" rank="1"/>
  </conditionalFormatting>
  <conditionalFormatting sqref="E177:M177">
    <cfRule type="top10" dxfId="2941" priority="5" rank="1"/>
  </conditionalFormatting>
  <conditionalFormatting sqref="E179:M179">
    <cfRule type="top10" dxfId="2940" priority="4" rank="1"/>
  </conditionalFormatting>
  <conditionalFormatting sqref="E181:M181">
    <cfRule type="top10" dxfId="2939" priority="3" rank="1"/>
  </conditionalFormatting>
  <conditionalFormatting sqref="E183:M183">
    <cfRule type="top10" dxfId="2938" priority="2" rank="1"/>
  </conditionalFormatting>
  <conditionalFormatting sqref="E185:M185">
    <cfRule type="top10" dxfId="293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57</v>
      </c>
    </row>
    <row r="4" spans="1:13" ht="15" customHeight="1">
      <c r="B4" s="3" t="s">
        <v>60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13896</v>
      </c>
      <c r="F8" s="16">
        <v>3801</v>
      </c>
      <c r="G8" s="16">
        <v>7216</v>
      </c>
      <c r="H8" s="16">
        <v>7367</v>
      </c>
      <c r="I8" s="16">
        <v>1810</v>
      </c>
      <c r="J8" s="16">
        <v>2485</v>
      </c>
      <c r="K8" s="16">
        <v>359</v>
      </c>
      <c r="L8" s="16">
        <v>2736</v>
      </c>
      <c r="M8" s="16">
        <v>1756</v>
      </c>
    </row>
    <row r="9" spans="1:13" ht="15.95" customHeight="1">
      <c r="B9" s="92"/>
      <c r="C9" s="93"/>
      <c r="D9" s="17">
        <v>1</v>
      </c>
      <c r="E9" s="32">
        <v>0.56357221073123254</v>
      </c>
      <c r="F9" s="33">
        <v>0.15415500669181165</v>
      </c>
      <c r="G9" s="33">
        <v>0.29265522975220021</v>
      </c>
      <c r="H9" s="33">
        <v>0.29877925132822325</v>
      </c>
      <c r="I9" s="33">
        <v>7.340714604371984E-2</v>
      </c>
      <c r="J9" s="33">
        <v>0.10078273918157116</v>
      </c>
      <c r="K9" s="33">
        <v>1.4559759905909072E-2</v>
      </c>
      <c r="L9" s="33">
        <v>0.11096240418542402</v>
      </c>
      <c r="M9" s="33">
        <v>7.1217098592691735E-2</v>
      </c>
    </row>
    <row r="10" spans="1:13" ht="15.95" customHeight="1">
      <c r="B10" s="95" t="s">
        <v>252</v>
      </c>
      <c r="C10" s="94" t="s">
        <v>126</v>
      </c>
      <c r="D10" s="34">
        <v>159</v>
      </c>
      <c r="E10" s="35">
        <v>55</v>
      </c>
      <c r="F10" s="36">
        <v>18</v>
      </c>
      <c r="G10" s="36">
        <v>23</v>
      </c>
      <c r="H10" s="36">
        <v>20</v>
      </c>
      <c r="I10" s="36">
        <v>7</v>
      </c>
      <c r="J10" s="36">
        <v>7</v>
      </c>
      <c r="K10" s="36">
        <v>3</v>
      </c>
      <c r="L10" s="36">
        <v>54</v>
      </c>
      <c r="M10" s="36">
        <v>12</v>
      </c>
    </row>
    <row r="11" spans="1:13" ht="15.95" customHeight="1">
      <c r="B11" s="96"/>
      <c r="C11" s="89"/>
      <c r="D11" s="17">
        <v>1</v>
      </c>
      <c r="E11" s="18">
        <v>0.34591194968553457</v>
      </c>
      <c r="F11" s="19">
        <v>0.11320754716981132</v>
      </c>
      <c r="G11" s="19">
        <v>0.14465408805031446</v>
      </c>
      <c r="H11" s="19">
        <v>0.12578616352201258</v>
      </c>
      <c r="I11" s="19">
        <v>4.40251572327044E-2</v>
      </c>
      <c r="J11" s="19">
        <v>4.40251572327044E-2</v>
      </c>
      <c r="K11" s="19">
        <v>1.8867924528301886E-2</v>
      </c>
      <c r="L11" s="19">
        <v>0.33962264150943394</v>
      </c>
      <c r="M11" s="19">
        <v>7.5471698113207544E-2</v>
      </c>
    </row>
    <row r="12" spans="1:13" ht="15.95" customHeight="1">
      <c r="B12" s="96"/>
      <c r="C12" s="88" t="s">
        <v>127</v>
      </c>
      <c r="D12" s="20">
        <v>107</v>
      </c>
      <c r="E12" s="21">
        <v>29</v>
      </c>
      <c r="F12" s="22">
        <v>9</v>
      </c>
      <c r="G12" s="22">
        <v>13</v>
      </c>
      <c r="H12" s="22">
        <v>24</v>
      </c>
      <c r="I12" s="22">
        <v>4</v>
      </c>
      <c r="J12" s="22">
        <v>1</v>
      </c>
      <c r="K12" s="22">
        <v>3</v>
      </c>
      <c r="L12" s="22">
        <v>30</v>
      </c>
      <c r="M12" s="22">
        <v>15</v>
      </c>
    </row>
    <row r="13" spans="1:13" ht="15.95" customHeight="1">
      <c r="B13" s="96"/>
      <c r="C13" s="89"/>
      <c r="D13" s="23">
        <v>1</v>
      </c>
      <c r="E13" s="18">
        <v>0.27102803738317754</v>
      </c>
      <c r="F13" s="19">
        <v>8.4112149532710276E-2</v>
      </c>
      <c r="G13" s="19">
        <v>0.12149532710280374</v>
      </c>
      <c r="H13" s="19">
        <v>0.22429906542056074</v>
      </c>
      <c r="I13" s="19">
        <v>3.7383177570093455E-2</v>
      </c>
      <c r="J13" s="19">
        <v>9.3457943925233638E-3</v>
      </c>
      <c r="K13" s="19">
        <v>2.8037383177570093E-2</v>
      </c>
      <c r="L13" s="19">
        <v>0.28037383177570091</v>
      </c>
      <c r="M13" s="19">
        <v>0.14018691588785046</v>
      </c>
    </row>
    <row r="14" spans="1:13" ht="15.95" customHeight="1">
      <c r="B14" s="96"/>
      <c r="C14" s="88" t="s">
        <v>128</v>
      </c>
      <c r="D14" s="20">
        <v>190</v>
      </c>
      <c r="E14" s="21">
        <v>57</v>
      </c>
      <c r="F14" s="22">
        <v>17</v>
      </c>
      <c r="G14" s="22">
        <v>26</v>
      </c>
      <c r="H14" s="22">
        <v>36</v>
      </c>
      <c r="I14" s="22">
        <v>5</v>
      </c>
      <c r="J14" s="22">
        <v>11</v>
      </c>
      <c r="K14" s="22">
        <v>10</v>
      </c>
      <c r="L14" s="22">
        <v>53</v>
      </c>
      <c r="M14" s="22">
        <v>23</v>
      </c>
    </row>
    <row r="15" spans="1:13" ht="15.95" customHeight="1">
      <c r="B15" s="96"/>
      <c r="C15" s="89"/>
      <c r="D15" s="23">
        <v>1</v>
      </c>
      <c r="E15" s="18">
        <v>0.3</v>
      </c>
      <c r="F15" s="19">
        <v>8.9473684210526316E-2</v>
      </c>
      <c r="G15" s="19">
        <v>0.1368421052631579</v>
      </c>
      <c r="H15" s="19">
        <v>0.18947368421052632</v>
      </c>
      <c r="I15" s="19">
        <v>2.6315789473684209E-2</v>
      </c>
      <c r="J15" s="19">
        <v>5.7894736842105263E-2</v>
      </c>
      <c r="K15" s="19">
        <v>5.2631578947368418E-2</v>
      </c>
      <c r="L15" s="19">
        <v>0.27894736842105261</v>
      </c>
      <c r="M15" s="19">
        <v>0.12105263157894737</v>
      </c>
    </row>
    <row r="16" spans="1:13" ht="15.95" customHeight="1">
      <c r="B16" s="96"/>
      <c r="C16" s="88" t="s">
        <v>129</v>
      </c>
      <c r="D16" s="20">
        <v>491</v>
      </c>
      <c r="E16" s="21">
        <v>178</v>
      </c>
      <c r="F16" s="22">
        <v>51</v>
      </c>
      <c r="G16" s="22">
        <v>79</v>
      </c>
      <c r="H16" s="22">
        <v>101</v>
      </c>
      <c r="I16" s="22">
        <v>19</v>
      </c>
      <c r="J16" s="22">
        <v>21</v>
      </c>
      <c r="K16" s="22">
        <v>18</v>
      </c>
      <c r="L16" s="22">
        <v>145</v>
      </c>
      <c r="M16" s="22">
        <v>31</v>
      </c>
    </row>
    <row r="17" spans="1:13" ht="15.95" customHeight="1">
      <c r="B17" s="96"/>
      <c r="C17" s="89"/>
      <c r="D17" s="23">
        <v>1</v>
      </c>
      <c r="E17" s="18">
        <v>0.36252545824847249</v>
      </c>
      <c r="F17" s="19">
        <v>0.10386965376782077</v>
      </c>
      <c r="G17" s="19">
        <v>0.16089613034623218</v>
      </c>
      <c r="H17" s="19">
        <v>0.20570264765784113</v>
      </c>
      <c r="I17" s="19">
        <v>3.8696537678207736E-2</v>
      </c>
      <c r="J17" s="19">
        <v>4.2769857433808553E-2</v>
      </c>
      <c r="K17" s="19">
        <v>3.6659877800407331E-2</v>
      </c>
      <c r="L17" s="19">
        <v>0.29531568228105909</v>
      </c>
      <c r="M17" s="19">
        <v>6.313645621181263E-2</v>
      </c>
    </row>
    <row r="18" spans="1:13" ht="15.95" customHeight="1">
      <c r="B18" s="96"/>
      <c r="C18" s="88" t="s">
        <v>130</v>
      </c>
      <c r="D18" s="20">
        <v>568</v>
      </c>
      <c r="E18" s="21">
        <v>261</v>
      </c>
      <c r="F18" s="22">
        <v>69</v>
      </c>
      <c r="G18" s="22">
        <v>99</v>
      </c>
      <c r="H18" s="22">
        <v>125</v>
      </c>
      <c r="I18" s="22">
        <v>24</v>
      </c>
      <c r="J18" s="22">
        <v>37</v>
      </c>
      <c r="K18" s="22">
        <v>9</v>
      </c>
      <c r="L18" s="22">
        <v>115</v>
      </c>
      <c r="M18" s="22">
        <v>32</v>
      </c>
    </row>
    <row r="19" spans="1:13" ht="15.95" customHeight="1">
      <c r="B19" s="96"/>
      <c r="C19" s="89"/>
      <c r="D19" s="23">
        <v>1</v>
      </c>
      <c r="E19" s="18">
        <v>0.45950704225352113</v>
      </c>
      <c r="F19" s="19">
        <v>0.12147887323943662</v>
      </c>
      <c r="G19" s="19">
        <v>0.17429577464788731</v>
      </c>
      <c r="H19" s="19">
        <v>0.22007042253521128</v>
      </c>
      <c r="I19" s="19">
        <v>4.2253521126760563E-2</v>
      </c>
      <c r="J19" s="19">
        <v>6.5140845070422532E-2</v>
      </c>
      <c r="K19" s="19">
        <v>1.5845070422535211E-2</v>
      </c>
      <c r="L19" s="19">
        <v>0.20246478873239437</v>
      </c>
      <c r="M19" s="19">
        <v>5.6338028169014086E-2</v>
      </c>
    </row>
    <row r="20" spans="1:13" ht="15.95" customHeight="1">
      <c r="B20" s="96"/>
      <c r="C20" s="88" t="s">
        <v>131</v>
      </c>
      <c r="D20" s="20">
        <v>5161</v>
      </c>
      <c r="E20" s="21">
        <v>2635</v>
      </c>
      <c r="F20" s="22">
        <v>742</v>
      </c>
      <c r="G20" s="22">
        <v>1143</v>
      </c>
      <c r="H20" s="22">
        <v>1292</v>
      </c>
      <c r="I20" s="22">
        <v>255</v>
      </c>
      <c r="J20" s="22">
        <v>360</v>
      </c>
      <c r="K20" s="22">
        <v>88</v>
      </c>
      <c r="L20" s="22">
        <v>804</v>
      </c>
      <c r="M20" s="22">
        <v>289</v>
      </c>
    </row>
    <row r="21" spans="1:13" ht="15.95" customHeight="1">
      <c r="B21" s="96"/>
      <c r="C21" s="89"/>
      <c r="D21" s="23">
        <v>1</v>
      </c>
      <c r="E21" s="18">
        <v>0.51055996899825618</v>
      </c>
      <c r="F21" s="19">
        <v>0.14377058709552412</v>
      </c>
      <c r="G21" s="19">
        <v>0.22146870761480333</v>
      </c>
      <c r="H21" s="19">
        <v>0.25033908157333851</v>
      </c>
      <c r="I21" s="19">
        <v>4.9409029257895754E-2</v>
      </c>
      <c r="J21" s="19">
        <v>6.9753923658205777E-2</v>
      </c>
      <c r="K21" s="19">
        <v>1.7050959116450302E-2</v>
      </c>
      <c r="L21" s="19">
        <v>0.15578376283665957</v>
      </c>
      <c r="M21" s="19">
        <v>5.599689982561519E-2</v>
      </c>
    </row>
    <row r="22" spans="1:13" ht="15.95" customHeight="1">
      <c r="B22" s="102"/>
      <c r="C22" s="88" t="s">
        <v>132</v>
      </c>
      <c r="D22" s="20">
        <v>1885</v>
      </c>
      <c r="E22" s="21">
        <v>1077</v>
      </c>
      <c r="F22" s="22">
        <v>277</v>
      </c>
      <c r="G22" s="22">
        <v>494</v>
      </c>
      <c r="H22" s="22">
        <v>597</v>
      </c>
      <c r="I22" s="22">
        <v>150</v>
      </c>
      <c r="J22" s="22">
        <v>174</v>
      </c>
      <c r="K22" s="22">
        <v>31</v>
      </c>
      <c r="L22" s="22">
        <v>223</v>
      </c>
      <c r="M22" s="22">
        <v>83</v>
      </c>
    </row>
    <row r="23" spans="1:13" ht="15.95" customHeight="1">
      <c r="B23" s="102"/>
      <c r="C23" s="89"/>
      <c r="D23" s="23">
        <v>1</v>
      </c>
      <c r="E23" s="18">
        <v>0.57135278514588861</v>
      </c>
      <c r="F23" s="19">
        <v>0.14694960212201591</v>
      </c>
      <c r="G23" s="19">
        <v>0.2620689655172414</v>
      </c>
      <c r="H23" s="19">
        <v>0.316710875331565</v>
      </c>
      <c r="I23" s="19">
        <v>7.9575596816976124E-2</v>
      </c>
      <c r="J23" s="19">
        <v>9.2307692307692313E-2</v>
      </c>
      <c r="K23" s="19">
        <v>1.6445623342175066E-2</v>
      </c>
      <c r="L23" s="19">
        <v>0.11830238726790451</v>
      </c>
      <c r="M23" s="19">
        <v>4.4031830238726789E-2</v>
      </c>
    </row>
    <row r="24" spans="1:13" ht="15.95" customHeight="1">
      <c r="B24" s="102"/>
      <c r="C24" s="88" t="s">
        <v>133</v>
      </c>
      <c r="D24" s="20">
        <v>2660</v>
      </c>
      <c r="E24" s="21">
        <v>1627</v>
      </c>
      <c r="F24" s="22">
        <v>406</v>
      </c>
      <c r="G24" s="22">
        <v>822</v>
      </c>
      <c r="H24" s="22">
        <v>823</v>
      </c>
      <c r="I24" s="22">
        <v>185</v>
      </c>
      <c r="J24" s="22">
        <v>274</v>
      </c>
      <c r="K24" s="22">
        <v>29</v>
      </c>
      <c r="L24" s="22">
        <v>261</v>
      </c>
      <c r="M24" s="22">
        <v>103</v>
      </c>
    </row>
    <row r="25" spans="1:13" ht="15.95" customHeight="1">
      <c r="B25" s="102"/>
      <c r="C25" s="89"/>
      <c r="D25" s="23">
        <v>1</v>
      </c>
      <c r="E25" s="18">
        <v>0.61165413533834589</v>
      </c>
      <c r="F25" s="19">
        <v>0.15263157894736842</v>
      </c>
      <c r="G25" s="19">
        <v>0.30902255639097742</v>
      </c>
      <c r="H25" s="19">
        <v>0.30939849624060151</v>
      </c>
      <c r="I25" s="19">
        <v>6.9548872180451124E-2</v>
      </c>
      <c r="J25" s="19">
        <v>0.10300751879699248</v>
      </c>
      <c r="K25" s="19">
        <v>1.0902255639097745E-2</v>
      </c>
      <c r="L25" s="19">
        <v>9.8120300751879705E-2</v>
      </c>
      <c r="M25" s="19">
        <v>3.8721804511278199E-2</v>
      </c>
    </row>
    <row r="26" spans="1:13" ht="15.95" customHeight="1">
      <c r="B26" s="102"/>
      <c r="C26" s="88" t="s">
        <v>134</v>
      </c>
      <c r="D26" s="20">
        <v>4722</v>
      </c>
      <c r="E26" s="21">
        <v>3037</v>
      </c>
      <c r="F26" s="22">
        <v>751</v>
      </c>
      <c r="G26" s="22">
        <v>1621</v>
      </c>
      <c r="H26" s="22">
        <v>1593</v>
      </c>
      <c r="I26" s="22">
        <v>413</v>
      </c>
      <c r="J26" s="22">
        <v>548</v>
      </c>
      <c r="K26" s="22">
        <v>51</v>
      </c>
      <c r="L26" s="22">
        <v>360</v>
      </c>
      <c r="M26" s="22">
        <v>209</v>
      </c>
    </row>
    <row r="27" spans="1:13" ht="15.95" customHeight="1">
      <c r="B27" s="102"/>
      <c r="C27" s="89"/>
      <c r="D27" s="23">
        <v>1</v>
      </c>
      <c r="E27" s="18">
        <v>0.64315967810249897</v>
      </c>
      <c r="F27" s="19">
        <v>0.15904277848369336</v>
      </c>
      <c r="G27" s="19">
        <v>0.3432867429055485</v>
      </c>
      <c r="H27" s="19">
        <v>0.33735705209656924</v>
      </c>
      <c r="I27" s="19">
        <v>8.7462939432443876E-2</v>
      </c>
      <c r="J27" s="19">
        <v>0.11605252011859382</v>
      </c>
      <c r="K27" s="19">
        <v>1.0800508259212199E-2</v>
      </c>
      <c r="L27" s="19">
        <v>7.6238881829733166E-2</v>
      </c>
      <c r="M27" s="19">
        <v>4.4260906395595087E-2</v>
      </c>
    </row>
    <row r="28" spans="1:13" ht="15.95" customHeight="1">
      <c r="B28" s="102"/>
      <c r="C28" s="88" t="s">
        <v>135</v>
      </c>
      <c r="D28" s="20">
        <v>2013</v>
      </c>
      <c r="E28" s="21">
        <v>1280</v>
      </c>
      <c r="F28" s="22">
        <v>365</v>
      </c>
      <c r="G28" s="22">
        <v>795</v>
      </c>
      <c r="H28" s="22">
        <v>717</v>
      </c>
      <c r="I28" s="22">
        <v>183</v>
      </c>
      <c r="J28" s="22">
        <v>269</v>
      </c>
      <c r="K28" s="22">
        <v>22</v>
      </c>
      <c r="L28" s="22">
        <v>125</v>
      </c>
      <c r="M28" s="22">
        <v>88</v>
      </c>
    </row>
    <row r="29" spans="1:13" ht="15.95" customHeight="1">
      <c r="B29" s="102"/>
      <c r="C29" s="89"/>
      <c r="D29" s="23">
        <v>1</v>
      </c>
      <c r="E29" s="18">
        <v>0.6358668653750621</v>
      </c>
      <c r="F29" s="19">
        <v>0.18132141082960754</v>
      </c>
      <c r="G29" s="19">
        <v>0.39493293591654249</v>
      </c>
      <c r="H29" s="19">
        <v>0.35618479880774961</v>
      </c>
      <c r="I29" s="19">
        <v>9.0909090909090912E-2</v>
      </c>
      <c r="J29" s="19">
        <v>0.13363139592647788</v>
      </c>
      <c r="K29" s="19">
        <v>1.092896174863388E-2</v>
      </c>
      <c r="L29" s="19">
        <v>6.2096373571783409E-2</v>
      </c>
      <c r="M29" s="19">
        <v>4.3715846994535519E-2</v>
      </c>
    </row>
    <row r="30" spans="1:13" ht="15.95" customHeight="1">
      <c r="B30" s="102"/>
      <c r="C30" s="88" t="s">
        <v>136</v>
      </c>
      <c r="D30" s="20">
        <v>5401</v>
      </c>
      <c r="E30" s="21">
        <v>3272</v>
      </c>
      <c r="F30" s="22">
        <v>947</v>
      </c>
      <c r="G30" s="22">
        <v>1908</v>
      </c>
      <c r="H30" s="22">
        <v>1845</v>
      </c>
      <c r="I30" s="22">
        <v>515</v>
      </c>
      <c r="J30" s="22">
        <v>706</v>
      </c>
      <c r="K30" s="22">
        <v>71</v>
      </c>
      <c r="L30" s="22">
        <v>471</v>
      </c>
      <c r="M30" s="22">
        <v>318</v>
      </c>
    </row>
    <row r="31" spans="1:13" ht="15.95" customHeight="1">
      <c r="B31" s="102"/>
      <c r="C31" s="98"/>
      <c r="D31" s="17">
        <v>1</v>
      </c>
      <c r="E31" s="32">
        <v>0.6058137381966302</v>
      </c>
      <c r="F31" s="33">
        <v>0.17533790038881689</v>
      </c>
      <c r="G31" s="33">
        <v>0.35326791334937974</v>
      </c>
      <c r="H31" s="33">
        <v>0.34160340677652284</v>
      </c>
      <c r="I31" s="33">
        <v>9.5352712460655437E-2</v>
      </c>
      <c r="J31" s="33">
        <v>0.13071653397518979</v>
      </c>
      <c r="K31" s="33">
        <v>1.3145713756711721E-2</v>
      </c>
      <c r="L31" s="33">
        <v>8.7206072949453803E-2</v>
      </c>
      <c r="M31" s="33">
        <v>5.8877985558229956E-2</v>
      </c>
    </row>
    <row r="32" spans="1:13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M9">
    <cfRule type="top10" dxfId="2936" priority="90" rank="1"/>
  </conditionalFormatting>
  <conditionalFormatting sqref="E11:M11">
    <cfRule type="top10" dxfId="2935" priority="89" rank="1"/>
  </conditionalFormatting>
  <conditionalFormatting sqref="E13:M13">
    <cfRule type="top10" dxfId="2934" priority="88" rank="1"/>
  </conditionalFormatting>
  <conditionalFormatting sqref="E15:M15">
    <cfRule type="top10" dxfId="2933" priority="87" rank="1"/>
  </conditionalFormatting>
  <conditionalFormatting sqref="E17:M17">
    <cfRule type="top10" dxfId="2932" priority="86" rank="1"/>
  </conditionalFormatting>
  <conditionalFormatting sqref="E19:M19">
    <cfRule type="top10" dxfId="2931" priority="85" rank="1"/>
  </conditionalFormatting>
  <conditionalFormatting sqref="E21:M21">
    <cfRule type="top10" dxfId="2930" priority="84" rank="1"/>
  </conditionalFormatting>
  <conditionalFormatting sqref="E23:M23">
    <cfRule type="top10" dxfId="2929" priority="83" rank="1"/>
  </conditionalFormatting>
  <conditionalFormatting sqref="E25:M25">
    <cfRule type="top10" dxfId="2928" priority="82" rank="1"/>
  </conditionalFormatting>
  <conditionalFormatting sqref="E27:M27">
    <cfRule type="top10" dxfId="2927" priority="81" rank="1"/>
  </conditionalFormatting>
  <conditionalFormatting sqref="E29:M29">
    <cfRule type="top10" dxfId="2926" priority="80" rank="1"/>
  </conditionalFormatting>
  <conditionalFormatting sqref="E31:M31">
    <cfRule type="top10" dxfId="2925" priority="79" rank="1"/>
  </conditionalFormatting>
  <conditionalFormatting sqref="E33:M33">
    <cfRule type="top10" dxfId="2924" priority="77" rank="1"/>
  </conditionalFormatting>
  <conditionalFormatting sqref="E35:M35">
    <cfRule type="top10" dxfId="2923" priority="76" rank="1"/>
  </conditionalFormatting>
  <conditionalFormatting sqref="E37:M37">
    <cfRule type="top10" dxfId="2922" priority="75" rank="1"/>
  </conditionalFormatting>
  <conditionalFormatting sqref="E39:M39">
    <cfRule type="top10" dxfId="2921" priority="74" rank="1"/>
  </conditionalFormatting>
  <conditionalFormatting sqref="E41:M41">
    <cfRule type="top10" dxfId="2920" priority="73" rank="1"/>
  </conditionalFormatting>
  <conditionalFormatting sqref="E43:M43">
    <cfRule type="top10" dxfId="2919" priority="72" rank="1"/>
  </conditionalFormatting>
  <conditionalFormatting sqref="E45:M45">
    <cfRule type="top10" dxfId="2918" priority="71" rank="1"/>
  </conditionalFormatting>
  <conditionalFormatting sqref="E47:M47">
    <cfRule type="top10" dxfId="2917" priority="70" rank="1"/>
  </conditionalFormatting>
  <conditionalFormatting sqref="E49:M49">
    <cfRule type="top10" dxfId="2916" priority="69" rank="1"/>
  </conditionalFormatting>
  <conditionalFormatting sqref="E51:M51">
    <cfRule type="top10" dxfId="2915" priority="68" rank="1"/>
  </conditionalFormatting>
  <conditionalFormatting sqref="E53:M53">
    <cfRule type="top10" dxfId="2914" priority="67" rank="1"/>
  </conditionalFormatting>
  <conditionalFormatting sqref="E55:M55">
    <cfRule type="top10" dxfId="2913" priority="66" rank="1"/>
  </conditionalFormatting>
  <conditionalFormatting sqref="E57:M57">
    <cfRule type="top10" dxfId="2912" priority="65" rank="1"/>
  </conditionalFormatting>
  <conditionalFormatting sqref="E59:M59">
    <cfRule type="top10" dxfId="2911" priority="64" rank="1"/>
  </conditionalFormatting>
  <conditionalFormatting sqref="E61:M61">
    <cfRule type="top10" dxfId="2910" priority="63" rank="1"/>
  </conditionalFormatting>
  <conditionalFormatting sqref="E63:M63">
    <cfRule type="top10" dxfId="2909" priority="62" rank="1"/>
  </conditionalFormatting>
  <conditionalFormatting sqref="E65:M65">
    <cfRule type="top10" dxfId="2908" priority="61" rank="1"/>
  </conditionalFormatting>
  <conditionalFormatting sqref="E67:M67">
    <cfRule type="top10" dxfId="2907" priority="60" rank="1"/>
  </conditionalFormatting>
  <conditionalFormatting sqref="E69:M69">
    <cfRule type="top10" dxfId="2906" priority="59" rank="1"/>
  </conditionalFormatting>
  <conditionalFormatting sqref="E71:M71">
    <cfRule type="top10" dxfId="2905" priority="58" rank="1"/>
  </conditionalFormatting>
  <conditionalFormatting sqref="E73:M73">
    <cfRule type="top10" dxfId="2904" priority="57" rank="1"/>
  </conditionalFormatting>
  <conditionalFormatting sqref="E75:M75">
    <cfRule type="top10" dxfId="2903" priority="56" rank="1"/>
  </conditionalFormatting>
  <conditionalFormatting sqref="E77:M77">
    <cfRule type="top10" dxfId="2902" priority="55" rank="1"/>
  </conditionalFormatting>
  <conditionalFormatting sqref="E79:M79">
    <cfRule type="top10" dxfId="2901" priority="54" rank="1"/>
  </conditionalFormatting>
  <conditionalFormatting sqref="E81:M81">
    <cfRule type="top10" dxfId="2900" priority="53" rank="1"/>
  </conditionalFormatting>
  <conditionalFormatting sqref="E83:M83">
    <cfRule type="top10" dxfId="2899" priority="52" rank="1"/>
  </conditionalFormatting>
  <conditionalFormatting sqref="E85:M85">
    <cfRule type="top10" dxfId="2898" priority="51" rank="1"/>
  </conditionalFormatting>
  <conditionalFormatting sqref="E87:M87">
    <cfRule type="top10" dxfId="2897" priority="50" rank="1"/>
  </conditionalFormatting>
  <conditionalFormatting sqref="E89:M89">
    <cfRule type="top10" dxfId="2896" priority="49" rank="1"/>
  </conditionalFormatting>
  <conditionalFormatting sqref="E91:M91">
    <cfRule type="top10" dxfId="2895" priority="48" rank="1"/>
  </conditionalFormatting>
  <conditionalFormatting sqref="E93:M93">
    <cfRule type="top10" dxfId="2894" priority="47" rank="1"/>
  </conditionalFormatting>
  <conditionalFormatting sqref="E95:M95">
    <cfRule type="top10" dxfId="2893" priority="46" rank="1"/>
  </conditionalFormatting>
  <conditionalFormatting sqref="E97:M97">
    <cfRule type="top10" dxfId="2892" priority="45" rank="1"/>
  </conditionalFormatting>
  <conditionalFormatting sqref="E99:M99">
    <cfRule type="top10" dxfId="2891" priority="44" rank="1"/>
  </conditionalFormatting>
  <conditionalFormatting sqref="E101:M101">
    <cfRule type="top10" dxfId="2890" priority="43" rank="1"/>
  </conditionalFormatting>
  <conditionalFormatting sqref="E103:M103">
    <cfRule type="top10" dxfId="2889" priority="42" rank="1"/>
  </conditionalFormatting>
  <conditionalFormatting sqref="E105:M105">
    <cfRule type="top10" dxfId="2888" priority="41" rank="1"/>
  </conditionalFormatting>
  <conditionalFormatting sqref="E107:M107">
    <cfRule type="top10" dxfId="2887" priority="40" rank="1"/>
  </conditionalFormatting>
  <conditionalFormatting sqref="E109:M109">
    <cfRule type="top10" dxfId="2886" priority="39" rank="1"/>
  </conditionalFormatting>
  <conditionalFormatting sqref="E111:M111">
    <cfRule type="top10" dxfId="2885" priority="38" rank="1"/>
  </conditionalFormatting>
  <conditionalFormatting sqref="E113:M113">
    <cfRule type="top10" dxfId="2884" priority="37" rank="1"/>
  </conditionalFormatting>
  <conditionalFormatting sqref="E115:M115">
    <cfRule type="top10" dxfId="2883" priority="36" rank="1"/>
  </conditionalFormatting>
  <conditionalFormatting sqref="E117:M117">
    <cfRule type="top10" dxfId="2882" priority="35" rank="1"/>
  </conditionalFormatting>
  <conditionalFormatting sqref="E119:M119">
    <cfRule type="top10" dxfId="2881" priority="34" rank="1"/>
  </conditionalFormatting>
  <conditionalFormatting sqref="E121:M121">
    <cfRule type="top10" dxfId="2880" priority="33" rank="1"/>
  </conditionalFormatting>
  <conditionalFormatting sqref="E123:M123">
    <cfRule type="top10" dxfId="2879" priority="32" rank="1"/>
  </conditionalFormatting>
  <conditionalFormatting sqref="E125:M125">
    <cfRule type="top10" dxfId="2878" priority="31" rank="1"/>
  </conditionalFormatting>
  <conditionalFormatting sqref="E127:M127">
    <cfRule type="top10" dxfId="2877" priority="30" rank="1"/>
  </conditionalFormatting>
  <conditionalFormatting sqref="E129:M129">
    <cfRule type="top10" dxfId="2876" priority="29" rank="1"/>
  </conditionalFormatting>
  <conditionalFormatting sqref="E131:M131">
    <cfRule type="top10" dxfId="2875" priority="28" rank="1"/>
  </conditionalFormatting>
  <conditionalFormatting sqref="E133:M133">
    <cfRule type="top10" dxfId="2874" priority="27" rank="1"/>
  </conditionalFormatting>
  <conditionalFormatting sqref="E135:M135">
    <cfRule type="top10" dxfId="2873" priority="26" rank="1"/>
  </conditionalFormatting>
  <conditionalFormatting sqref="E137:M137">
    <cfRule type="top10" dxfId="2872" priority="25" rank="1"/>
  </conditionalFormatting>
  <conditionalFormatting sqref="E139:M139">
    <cfRule type="top10" dxfId="2871" priority="24" rank="1"/>
  </conditionalFormatting>
  <conditionalFormatting sqref="E141:M141">
    <cfRule type="top10" dxfId="2870" priority="23" rank="1"/>
  </conditionalFormatting>
  <conditionalFormatting sqref="E143:M143">
    <cfRule type="top10" dxfId="2869" priority="22" rank="1"/>
  </conditionalFormatting>
  <conditionalFormatting sqref="E145:M145">
    <cfRule type="top10" dxfId="2868" priority="21" rank="1"/>
  </conditionalFormatting>
  <conditionalFormatting sqref="E147:M147">
    <cfRule type="top10" dxfId="2867" priority="20" rank="1"/>
  </conditionalFormatting>
  <conditionalFormatting sqref="E149:M149">
    <cfRule type="top10" dxfId="2866" priority="19" rank="1"/>
  </conditionalFormatting>
  <conditionalFormatting sqref="E151:M151">
    <cfRule type="top10" dxfId="2865" priority="18" rank="1"/>
  </conditionalFormatting>
  <conditionalFormatting sqref="E153:M153">
    <cfRule type="top10" dxfId="2864" priority="17" rank="1"/>
  </conditionalFormatting>
  <conditionalFormatting sqref="E155:M155">
    <cfRule type="top10" dxfId="2863" priority="16" rank="1"/>
  </conditionalFormatting>
  <conditionalFormatting sqref="E157:M157">
    <cfRule type="top10" dxfId="2862" priority="15" rank="1"/>
  </conditionalFormatting>
  <conditionalFormatting sqref="E159:M159">
    <cfRule type="top10" dxfId="2861" priority="14" rank="1"/>
  </conditionalFormatting>
  <conditionalFormatting sqref="E161:M161">
    <cfRule type="top10" dxfId="2860" priority="13" rank="1"/>
  </conditionalFormatting>
  <conditionalFormatting sqref="E163:M163">
    <cfRule type="top10" dxfId="2859" priority="12" rank="1"/>
  </conditionalFormatting>
  <conditionalFormatting sqref="E165:M165">
    <cfRule type="top10" dxfId="2858" priority="11" rank="1"/>
  </conditionalFormatting>
  <conditionalFormatting sqref="E167:M167">
    <cfRule type="top10" dxfId="2857" priority="10" rank="1"/>
  </conditionalFormatting>
  <conditionalFormatting sqref="E169:M169">
    <cfRule type="top10" dxfId="2856" priority="9" rank="1"/>
  </conditionalFormatting>
  <conditionalFormatting sqref="E171:M171">
    <cfRule type="top10" dxfId="2855" priority="8" rank="1"/>
  </conditionalFormatting>
  <conditionalFormatting sqref="E173:M173">
    <cfRule type="top10" dxfId="2854" priority="7" rank="1"/>
  </conditionalFormatting>
  <conditionalFormatting sqref="E175:M175">
    <cfRule type="top10" dxfId="2853" priority="6" rank="1"/>
  </conditionalFormatting>
  <conditionalFormatting sqref="E177:M177">
    <cfRule type="top10" dxfId="2852" priority="5" rank="1"/>
  </conditionalFormatting>
  <conditionalFormatting sqref="E179:M179">
    <cfRule type="top10" dxfId="2851" priority="4" rank="1"/>
  </conditionalFormatting>
  <conditionalFormatting sqref="E181:M181">
    <cfRule type="top10" dxfId="2850" priority="3" rank="1"/>
  </conditionalFormatting>
  <conditionalFormatting sqref="E183:M183">
    <cfRule type="top10" dxfId="2849" priority="2" rank="1"/>
  </conditionalFormatting>
  <conditionalFormatting sqref="E185:M185">
    <cfRule type="top10" dxfId="284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2" width="8.625" style="3"/>
    <col min="13" max="16384" width="8.625" style="39"/>
  </cols>
  <sheetData>
    <row r="1" spans="1:12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15" customHeight="1">
      <c r="B2" s="3" t="s">
        <v>250</v>
      </c>
    </row>
    <row r="3" spans="1:12" ht="15" customHeight="1">
      <c r="B3" s="3" t="s">
        <v>57</v>
      </c>
    </row>
    <row r="4" spans="1:12" ht="15" customHeight="1">
      <c r="B4" s="3" t="s">
        <v>61</v>
      </c>
    </row>
    <row r="5" spans="1:12" ht="15" customHeight="1">
      <c r="B5" s="3"/>
    </row>
    <row r="6" spans="1:12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2" ht="117.95" customHeight="1" thickBot="1">
      <c r="A7" s="9"/>
      <c r="B7" s="10"/>
      <c r="C7" s="11" t="s">
        <v>240</v>
      </c>
      <c r="D7" s="12" t="s">
        <v>241</v>
      </c>
      <c r="E7" s="13" t="s">
        <v>117</v>
      </c>
      <c r="F7" s="13" t="s">
        <v>118</v>
      </c>
      <c r="G7" s="13" t="s">
        <v>119</v>
      </c>
      <c r="H7" s="13" t="s">
        <v>120</v>
      </c>
      <c r="I7" s="13" t="s">
        <v>121</v>
      </c>
      <c r="J7" s="13" t="s">
        <v>84</v>
      </c>
      <c r="K7" s="13" t="s">
        <v>116</v>
      </c>
      <c r="L7" s="13" t="s">
        <v>83</v>
      </c>
    </row>
    <row r="8" spans="1:12" ht="15.95" customHeight="1" thickTop="1">
      <c r="B8" s="90" t="s">
        <v>242</v>
      </c>
      <c r="C8" s="91"/>
      <c r="D8" s="14">
        <v>24657</v>
      </c>
      <c r="E8" s="15">
        <v>3766</v>
      </c>
      <c r="F8" s="16">
        <v>6139</v>
      </c>
      <c r="G8" s="16">
        <v>1262</v>
      </c>
      <c r="H8" s="16">
        <v>7135</v>
      </c>
      <c r="I8" s="16">
        <v>4528</v>
      </c>
      <c r="J8" s="16">
        <v>1924</v>
      </c>
      <c r="K8" s="16">
        <v>6018</v>
      </c>
      <c r="L8" s="16">
        <v>2787</v>
      </c>
    </row>
    <row r="9" spans="1:12" ht="15.95" customHeight="1">
      <c r="B9" s="92"/>
      <c r="C9" s="93"/>
      <c r="D9" s="17">
        <v>1</v>
      </c>
      <c r="E9" s="32">
        <v>0.15273553149207122</v>
      </c>
      <c r="F9" s="33">
        <v>0.24897595003447298</v>
      </c>
      <c r="G9" s="33">
        <v>5.1182220059212392E-2</v>
      </c>
      <c r="H9" s="33">
        <v>0.28937015857565801</v>
      </c>
      <c r="I9" s="33">
        <v>0.18363953441213449</v>
      </c>
      <c r="J9" s="33">
        <v>7.8030579551445836E-2</v>
      </c>
      <c r="K9" s="33">
        <v>0.24406862148679889</v>
      </c>
      <c r="L9" s="33">
        <v>0.11303078233361723</v>
      </c>
    </row>
    <row r="10" spans="1:12" ht="15.95" customHeight="1">
      <c r="B10" s="95" t="s">
        <v>252</v>
      </c>
      <c r="C10" s="94" t="s">
        <v>126</v>
      </c>
      <c r="D10" s="34">
        <v>159</v>
      </c>
      <c r="E10" s="35">
        <v>8</v>
      </c>
      <c r="F10" s="36">
        <v>30</v>
      </c>
      <c r="G10" s="36">
        <v>12</v>
      </c>
      <c r="H10" s="36">
        <v>31</v>
      </c>
      <c r="I10" s="36">
        <v>20</v>
      </c>
      <c r="J10" s="36">
        <v>10</v>
      </c>
      <c r="K10" s="36">
        <v>82</v>
      </c>
      <c r="L10" s="36">
        <v>4</v>
      </c>
    </row>
    <row r="11" spans="1:12" ht="15.95" customHeight="1">
      <c r="B11" s="96"/>
      <c r="C11" s="89"/>
      <c r="D11" s="17">
        <v>1</v>
      </c>
      <c r="E11" s="18">
        <v>5.0314465408805034E-2</v>
      </c>
      <c r="F11" s="19">
        <v>0.18867924528301888</v>
      </c>
      <c r="G11" s="19">
        <v>7.5471698113207544E-2</v>
      </c>
      <c r="H11" s="19">
        <v>0.19496855345911951</v>
      </c>
      <c r="I11" s="19">
        <v>0.12578616352201258</v>
      </c>
      <c r="J11" s="19">
        <v>6.2893081761006289E-2</v>
      </c>
      <c r="K11" s="19">
        <v>0.51572327044025157</v>
      </c>
      <c r="L11" s="19">
        <v>2.5157232704402517E-2</v>
      </c>
    </row>
    <row r="12" spans="1:12" ht="15.95" customHeight="1">
      <c r="B12" s="96"/>
      <c r="C12" s="88" t="s">
        <v>127</v>
      </c>
      <c r="D12" s="20">
        <v>107</v>
      </c>
      <c r="E12" s="21">
        <v>5</v>
      </c>
      <c r="F12" s="22">
        <v>15</v>
      </c>
      <c r="G12" s="22">
        <v>5</v>
      </c>
      <c r="H12" s="22">
        <v>17</v>
      </c>
      <c r="I12" s="22">
        <v>12</v>
      </c>
      <c r="J12" s="22">
        <v>7</v>
      </c>
      <c r="K12" s="22">
        <v>51</v>
      </c>
      <c r="L12" s="22">
        <v>15</v>
      </c>
    </row>
    <row r="13" spans="1:12" ht="15.95" customHeight="1">
      <c r="B13" s="96"/>
      <c r="C13" s="89"/>
      <c r="D13" s="23">
        <v>1</v>
      </c>
      <c r="E13" s="18">
        <v>4.6728971962616821E-2</v>
      </c>
      <c r="F13" s="19">
        <v>0.14018691588785046</v>
      </c>
      <c r="G13" s="19">
        <v>4.6728971962616821E-2</v>
      </c>
      <c r="H13" s="19">
        <v>0.15887850467289719</v>
      </c>
      <c r="I13" s="19">
        <v>0.11214953271028037</v>
      </c>
      <c r="J13" s="19">
        <v>6.5420560747663545E-2</v>
      </c>
      <c r="K13" s="19">
        <v>0.47663551401869159</v>
      </c>
      <c r="L13" s="19">
        <v>0.14018691588785046</v>
      </c>
    </row>
    <row r="14" spans="1:12" ht="15.95" customHeight="1">
      <c r="B14" s="96"/>
      <c r="C14" s="88" t="s">
        <v>128</v>
      </c>
      <c r="D14" s="20">
        <v>190</v>
      </c>
      <c r="E14" s="21">
        <v>12</v>
      </c>
      <c r="F14" s="22">
        <v>32</v>
      </c>
      <c r="G14" s="22">
        <v>11</v>
      </c>
      <c r="H14" s="22">
        <v>31</v>
      </c>
      <c r="I14" s="22">
        <v>22</v>
      </c>
      <c r="J14" s="22">
        <v>13</v>
      </c>
      <c r="K14" s="22">
        <v>72</v>
      </c>
      <c r="L14" s="22">
        <v>22</v>
      </c>
    </row>
    <row r="15" spans="1:12" ht="15.95" customHeight="1">
      <c r="B15" s="96"/>
      <c r="C15" s="89"/>
      <c r="D15" s="23">
        <v>1</v>
      </c>
      <c r="E15" s="18">
        <v>6.3157894736842107E-2</v>
      </c>
      <c r="F15" s="19">
        <v>0.16842105263157894</v>
      </c>
      <c r="G15" s="19">
        <v>5.7894736842105263E-2</v>
      </c>
      <c r="H15" s="19">
        <v>0.16315789473684211</v>
      </c>
      <c r="I15" s="19">
        <v>0.11578947368421053</v>
      </c>
      <c r="J15" s="19">
        <v>6.8421052631578952E-2</v>
      </c>
      <c r="K15" s="19">
        <v>0.37894736842105264</v>
      </c>
      <c r="L15" s="19">
        <v>0.11578947368421053</v>
      </c>
    </row>
    <row r="16" spans="1:12" ht="15.95" customHeight="1">
      <c r="B16" s="96"/>
      <c r="C16" s="88" t="s">
        <v>129</v>
      </c>
      <c r="D16" s="20">
        <v>491</v>
      </c>
      <c r="E16" s="21">
        <v>41</v>
      </c>
      <c r="F16" s="22">
        <v>91</v>
      </c>
      <c r="G16" s="22">
        <v>38</v>
      </c>
      <c r="H16" s="22">
        <v>116</v>
      </c>
      <c r="I16" s="22">
        <v>64</v>
      </c>
      <c r="J16" s="22">
        <v>32</v>
      </c>
      <c r="K16" s="22">
        <v>196</v>
      </c>
      <c r="L16" s="22">
        <v>33</v>
      </c>
    </row>
    <row r="17" spans="1:12" ht="15.95" customHeight="1">
      <c r="B17" s="96"/>
      <c r="C17" s="89"/>
      <c r="D17" s="23">
        <v>1</v>
      </c>
      <c r="E17" s="18">
        <v>8.3503054989816694E-2</v>
      </c>
      <c r="F17" s="19">
        <v>0.18533604887983707</v>
      </c>
      <c r="G17" s="19">
        <v>7.7393075356415472E-2</v>
      </c>
      <c r="H17" s="19">
        <v>0.23625254582484725</v>
      </c>
      <c r="I17" s="19">
        <v>0.13034623217922606</v>
      </c>
      <c r="J17" s="19">
        <v>6.5173116089613028E-2</v>
      </c>
      <c r="K17" s="19">
        <v>0.39918533604887985</v>
      </c>
      <c r="L17" s="19">
        <v>6.720977596741344E-2</v>
      </c>
    </row>
    <row r="18" spans="1:12" ht="15.95" customHeight="1">
      <c r="B18" s="96"/>
      <c r="C18" s="88" t="s">
        <v>130</v>
      </c>
      <c r="D18" s="20">
        <v>568</v>
      </c>
      <c r="E18" s="21">
        <v>51</v>
      </c>
      <c r="F18" s="22">
        <v>118</v>
      </c>
      <c r="G18" s="22">
        <v>37</v>
      </c>
      <c r="H18" s="22">
        <v>117</v>
      </c>
      <c r="I18" s="22">
        <v>91</v>
      </c>
      <c r="J18" s="22">
        <v>55</v>
      </c>
      <c r="K18" s="22">
        <v>207</v>
      </c>
      <c r="L18" s="22">
        <v>41</v>
      </c>
    </row>
    <row r="19" spans="1:12" ht="15.95" customHeight="1">
      <c r="B19" s="96"/>
      <c r="C19" s="89"/>
      <c r="D19" s="23">
        <v>1</v>
      </c>
      <c r="E19" s="18">
        <v>8.9788732394366202E-2</v>
      </c>
      <c r="F19" s="19">
        <v>0.20774647887323944</v>
      </c>
      <c r="G19" s="19">
        <v>6.5140845070422532E-2</v>
      </c>
      <c r="H19" s="19">
        <v>0.20598591549295775</v>
      </c>
      <c r="I19" s="19">
        <v>0.16021126760563381</v>
      </c>
      <c r="J19" s="19">
        <v>9.6830985915492954E-2</v>
      </c>
      <c r="K19" s="19">
        <v>0.36443661971830987</v>
      </c>
      <c r="L19" s="19">
        <v>7.2183098591549297E-2</v>
      </c>
    </row>
    <row r="20" spans="1:12" ht="15.95" customHeight="1">
      <c r="B20" s="96"/>
      <c r="C20" s="88" t="s">
        <v>131</v>
      </c>
      <c r="D20" s="20">
        <v>5161</v>
      </c>
      <c r="E20" s="21">
        <v>656</v>
      </c>
      <c r="F20" s="22">
        <v>1112</v>
      </c>
      <c r="G20" s="22">
        <v>244</v>
      </c>
      <c r="H20" s="22">
        <v>1271</v>
      </c>
      <c r="I20" s="22">
        <v>813</v>
      </c>
      <c r="J20" s="22">
        <v>437</v>
      </c>
      <c r="K20" s="22">
        <v>1650</v>
      </c>
      <c r="L20" s="22">
        <v>437</v>
      </c>
    </row>
    <row r="21" spans="1:12" ht="15.95" customHeight="1">
      <c r="B21" s="96"/>
      <c r="C21" s="89"/>
      <c r="D21" s="23">
        <v>1</v>
      </c>
      <c r="E21" s="18">
        <v>0.12710714977717497</v>
      </c>
      <c r="F21" s="19">
        <v>0.21546211974423563</v>
      </c>
      <c r="G21" s="19">
        <v>4.727765936833947E-2</v>
      </c>
      <c r="H21" s="19">
        <v>0.24627010269327651</v>
      </c>
      <c r="I21" s="19">
        <v>0.15752761092811471</v>
      </c>
      <c r="J21" s="19">
        <v>8.4673512885099791E-2</v>
      </c>
      <c r="K21" s="19">
        <v>0.31970548343344313</v>
      </c>
      <c r="L21" s="19">
        <v>8.4673512885099791E-2</v>
      </c>
    </row>
    <row r="22" spans="1:12" ht="15.95" customHeight="1">
      <c r="B22" s="102"/>
      <c r="C22" s="88" t="s">
        <v>132</v>
      </c>
      <c r="D22" s="20">
        <v>1885</v>
      </c>
      <c r="E22" s="21">
        <v>306</v>
      </c>
      <c r="F22" s="22">
        <v>498</v>
      </c>
      <c r="G22" s="22">
        <v>121</v>
      </c>
      <c r="H22" s="22">
        <v>590</v>
      </c>
      <c r="I22" s="22">
        <v>392</v>
      </c>
      <c r="J22" s="22">
        <v>127</v>
      </c>
      <c r="K22" s="22">
        <v>466</v>
      </c>
      <c r="L22" s="22">
        <v>136</v>
      </c>
    </row>
    <row r="23" spans="1:12" ht="15.95" customHeight="1">
      <c r="B23" s="102"/>
      <c r="C23" s="89"/>
      <c r="D23" s="23">
        <v>1</v>
      </c>
      <c r="E23" s="18">
        <v>0.1623342175066313</v>
      </c>
      <c r="F23" s="19">
        <v>0.26419098143236075</v>
      </c>
      <c r="G23" s="19">
        <v>6.4190981432360739E-2</v>
      </c>
      <c r="H23" s="19">
        <v>0.3129973474801061</v>
      </c>
      <c r="I23" s="19">
        <v>0.2079575596816976</v>
      </c>
      <c r="J23" s="19">
        <v>6.7374005305039786E-2</v>
      </c>
      <c r="K23" s="19">
        <v>0.24721485411140584</v>
      </c>
      <c r="L23" s="19">
        <v>7.2148541114058357E-2</v>
      </c>
    </row>
    <row r="24" spans="1:12" ht="15.95" customHeight="1">
      <c r="B24" s="102"/>
      <c r="C24" s="88" t="s">
        <v>133</v>
      </c>
      <c r="D24" s="20">
        <v>2660</v>
      </c>
      <c r="E24" s="21">
        <v>390</v>
      </c>
      <c r="F24" s="22">
        <v>685</v>
      </c>
      <c r="G24" s="22">
        <v>141</v>
      </c>
      <c r="H24" s="22">
        <v>856</v>
      </c>
      <c r="I24" s="22">
        <v>531</v>
      </c>
      <c r="J24" s="22">
        <v>198</v>
      </c>
      <c r="K24" s="22">
        <v>676</v>
      </c>
      <c r="L24" s="22">
        <v>192</v>
      </c>
    </row>
    <row r="25" spans="1:12" ht="15.95" customHeight="1">
      <c r="B25" s="102"/>
      <c r="C25" s="89"/>
      <c r="D25" s="23">
        <v>1</v>
      </c>
      <c r="E25" s="18">
        <v>0.14661654135338345</v>
      </c>
      <c r="F25" s="19">
        <v>0.2575187969924812</v>
      </c>
      <c r="G25" s="19">
        <v>5.3007518796992482E-2</v>
      </c>
      <c r="H25" s="19">
        <v>0.32180451127819548</v>
      </c>
      <c r="I25" s="19">
        <v>0.19962406015037593</v>
      </c>
      <c r="J25" s="19">
        <v>7.4436090225563911E-2</v>
      </c>
      <c r="K25" s="19">
        <v>0.25413533834586466</v>
      </c>
      <c r="L25" s="19">
        <v>7.2180451127819553E-2</v>
      </c>
    </row>
    <row r="26" spans="1:12" ht="15.95" customHeight="1">
      <c r="B26" s="102"/>
      <c r="C26" s="88" t="s">
        <v>134</v>
      </c>
      <c r="D26" s="20">
        <v>4722</v>
      </c>
      <c r="E26" s="21">
        <v>894</v>
      </c>
      <c r="F26" s="22">
        <v>1278</v>
      </c>
      <c r="G26" s="22">
        <v>262</v>
      </c>
      <c r="H26" s="22">
        <v>1549</v>
      </c>
      <c r="I26" s="22">
        <v>1024</v>
      </c>
      <c r="J26" s="22">
        <v>360</v>
      </c>
      <c r="K26" s="22">
        <v>1020</v>
      </c>
      <c r="L26" s="22">
        <v>371</v>
      </c>
    </row>
    <row r="27" spans="1:12" ht="15.95" customHeight="1">
      <c r="B27" s="102"/>
      <c r="C27" s="89"/>
      <c r="D27" s="23">
        <v>1</v>
      </c>
      <c r="E27" s="18">
        <v>0.18932655654383734</v>
      </c>
      <c r="F27" s="19">
        <v>0.27064803049555275</v>
      </c>
      <c r="G27" s="19">
        <v>5.5484963998305804E-2</v>
      </c>
      <c r="H27" s="19">
        <v>0.32803896653960185</v>
      </c>
      <c r="I27" s="19">
        <v>0.21685726387124099</v>
      </c>
      <c r="J27" s="19">
        <v>7.6238881829733166E-2</v>
      </c>
      <c r="K27" s="19">
        <v>0.21601016518424396</v>
      </c>
      <c r="L27" s="19">
        <v>7.8568403218975014E-2</v>
      </c>
    </row>
    <row r="28" spans="1:12" ht="15.95" customHeight="1">
      <c r="B28" s="102"/>
      <c r="C28" s="88" t="s">
        <v>135</v>
      </c>
      <c r="D28" s="20">
        <v>2013</v>
      </c>
      <c r="E28" s="21">
        <v>350</v>
      </c>
      <c r="F28" s="22">
        <v>571</v>
      </c>
      <c r="G28" s="22">
        <v>94</v>
      </c>
      <c r="H28" s="22">
        <v>670</v>
      </c>
      <c r="I28" s="22">
        <v>436</v>
      </c>
      <c r="J28" s="22">
        <v>162</v>
      </c>
      <c r="K28" s="22">
        <v>413</v>
      </c>
      <c r="L28" s="22">
        <v>181</v>
      </c>
    </row>
    <row r="29" spans="1:12" ht="15.95" customHeight="1">
      <c r="B29" s="102"/>
      <c r="C29" s="89"/>
      <c r="D29" s="23">
        <v>1</v>
      </c>
      <c r="E29" s="18">
        <v>0.17386984600099353</v>
      </c>
      <c r="F29" s="19">
        <v>0.2836562344759066</v>
      </c>
      <c r="G29" s="19">
        <v>4.6696472925981121E-2</v>
      </c>
      <c r="H29" s="19">
        <v>0.33283656234475906</v>
      </c>
      <c r="I29" s="19">
        <v>0.21659215101838053</v>
      </c>
      <c r="J29" s="19">
        <v>8.0476900149031291E-2</v>
      </c>
      <c r="K29" s="19">
        <v>0.20516641828117238</v>
      </c>
      <c r="L29" s="19">
        <v>8.9915548931942368E-2</v>
      </c>
    </row>
    <row r="30" spans="1:12" ht="15.95" customHeight="1">
      <c r="B30" s="102"/>
      <c r="C30" s="88" t="s">
        <v>136</v>
      </c>
      <c r="D30" s="20">
        <v>5401</v>
      </c>
      <c r="E30" s="21">
        <v>984</v>
      </c>
      <c r="F30" s="22">
        <v>1555</v>
      </c>
      <c r="G30" s="22">
        <v>259</v>
      </c>
      <c r="H30" s="22">
        <v>1713</v>
      </c>
      <c r="I30" s="22">
        <v>1022</v>
      </c>
      <c r="J30" s="22">
        <v>462</v>
      </c>
      <c r="K30" s="22">
        <v>1021</v>
      </c>
      <c r="L30" s="22">
        <v>626</v>
      </c>
    </row>
    <row r="31" spans="1:12" ht="15.95" customHeight="1">
      <c r="B31" s="102"/>
      <c r="C31" s="98"/>
      <c r="D31" s="17">
        <v>1</v>
      </c>
      <c r="E31" s="32">
        <v>0.18218848361414552</v>
      </c>
      <c r="F31" s="33">
        <v>0.28790964636178484</v>
      </c>
      <c r="G31" s="33">
        <v>4.7954082577300501E-2</v>
      </c>
      <c r="H31" s="33">
        <v>0.31716348824291796</v>
      </c>
      <c r="I31" s="33">
        <v>0.18922421773745601</v>
      </c>
      <c r="J31" s="33">
        <v>8.5539714867617106E-2</v>
      </c>
      <c r="K31" s="33">
        <v>0.18903906683947416</v>
      </c>
      <c r="L31" s="33">
        <v>0.11590446213664136</v>
      </c>
    </row>
    <row r="32" spans="1:12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</row>
    <row r="33" spans="1:12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</row>
    <row r="35" spans="1:12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</row>
    <row r="37" spans="1:12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</row>
    <row r="39" spans="1:12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</row>
    <row r="41" spans="1:12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</row>
    <row r="43" spans="1:12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</row>
    <row r="45" spans="1:12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</row>
    <row r="47" spans="1:12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</row>
    <row r="48" spans="1:12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</row>
    <row r="49" spans="1:12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</row>
    <row r="50" spans="1:12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</row>
    <row r="51" spans="1:12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</row>
    <row r="52" spans="1:12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</row>
    <row r="53" spans="1:12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</row>
    <row r="54" spans="1:12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</row>
    <row r="55" spans="1:12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</row>
    <row r="56" spans="1:12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</row>
    <row r="57" spans="1:12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</row>
    <row r="58" spans="1:12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</row>
    <row r="60" spans="1:12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</row>
    <row r="62" spans="1:12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</row>
    <row r="63" spans="1:12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</row>
    <row r="64" spans="1:12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</row>
    <row r="65" spans="1:12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</row>
    <row r="66" spans="1:12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</row>
    <row r="67" spans="1:12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</row>
    <row r="68" spans="1:12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</row>
    <row r="69" spans="1:12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</row>
    <row r="70" spans="1:12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</row>
    <row r="71" spans="1:12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</row>
    <row r="72" spans="1:12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</row>
    <row r="73" spans="1:12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</row>
    <row r="74" spans="1:12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</row>
    <row r="75" spans="1:12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</row>
    <row r="76" spans="1:12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</row>
    <row r="77" spans="1:12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</row>
    <row r="78" spans="1:12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</row>
    <row r="79" spans="1:12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</row>
    <row r="80" spans="1:12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</row>
    <row r="81" spans="1:12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</row>
    <row r="83" spans="1:12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</row>
    <row r="84" spans="1:12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</row>
    <row r="85" spans="1:12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</row>
    <row r="86" spans="1:12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</row>
    <row r="87" spans="1:12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</row>
    <row r="88" spans="1:12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</row>
    <row r="89" spans="1:12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</row>
    <row r="91" spans="1:12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</row>
    <row r="93" spans="1:12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</row>
    <row r="95" spans="1:12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</row>
    <row r="96" spans="1:12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</row>
    <row r="97" spans="1:12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</row>
    <row r="98" spans="1:12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</row>
    <row r="99" spans="1:12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</row>
    <row r="102" spans="1:12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</row>
    <row r="104" spans="1:12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</row>
    <row r="108" spans="1:12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</row>
    <row r="110" spans="1:12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2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</row>
    <row r="114" spans="1:12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</row>
    <row r="116" spans="1:12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</row>
    <row r="118" spans="1:12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2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</row>
    <row r="122" spans="1:12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</row>
    <row r="124" spans="1:12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</row>
    <row r="126" spans="1:12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</row>
    <row r="128" spans="1:12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</row>
    <row r="130" spans="1:12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</row>
    <row r="132" spans="1:12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</row>
    <row r="134" spans="1:12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</row>
    <row r="136" spans="1:12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</row>
    <row r="138" spans="1:12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</row>
    <row r="140" spans="1:12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</row>
    <row r="142" spans="1:12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</row>
    <row r="143" spans="1:12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</row>
    <row r="144" spans="1:12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</row>
    <row r="146" spans="1:12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</row>
    <row r="148" spans="1:12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</row>
    <row r="149" spans="1:12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</row>
    <row r="150" spans="1:12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</row>
    <row r="152" spans="1:12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</row>
    <row r="154" spans="1:12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</row>
    <row r="155" spans="1:12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</row>
    <row r="156" spans="1:12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</row>
    <row r="158" spans="1:12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</row>
    <row r="160" spans="1:12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</row>
    <row r="162" spans="1:12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</row>
    <row r="164" spans="1:12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</row>
    <row r="166" spans="1:12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</row>
    <row r="168" spans="1:12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</row>
    <row r="170" spans="1:12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</row>
    <row r="172" spans="1:12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</row>
    <row r="174" spans="1:12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</row>
    <row r="176" spans="1:12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</row>
    <row r="178" spans="1:12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</row>
    <row r="180" spans="1:12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</row>
    <row r="182" spans="1:12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</row>
    <row r="184" spans="1:12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</row>
    <row r="186" spans="1:12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ht="15" hidden="1" customHeight="1"/>
    <row r="202" spans="1:12" ht="15" hidden="1" customHeight="1"/>
    <row r="203" spans="1:12" ht="15" hidden="1" customHeight="1"/>
    <row r="204" spans="1:12" ht="15" hidden="1" customHeight="1"/>
    <row r="205" spans="1:12" ht="15" hidden="1" customHeight="1"/>
    <row r="206" spans="1:12" ht="15" hidden="1" customHeight="1"/>
    <row r="207" spans="1:12" ht="15" hidden="1" customHeight="1"/>
    <row r="208" spans="1:12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L9">
    <cfRule type="top10" dxfId="2847" priority="90" rank="1"/>
  </conditionalFormatting>
  <conditionalFormatting sqref="E11:L11">
    <cfRule type="top10" dxfId="2846" priority="89" rank="1"/>
  </conditionalFormatting>
  <conditionalFormatting sqref="E13:L13">
    <cfRule type="top10" dxfId="2845" priority="88" rank="1"/>
  </conditionalFormatting>
  <conditionalFormatting sqref="E15:L15">
    <cfRule type="top10" dxfId="2844" priority="87" rank="1"/>
  </conditionalFormatting>
  <conditionalFormatting sqref="E17:L17">
    <cfRule type="top10" dxfId="2843" priority="86" rank="1"/>
  </conditionalFormatting>
  <conditionalFormatting sqref="E19:L19">
    <cfRule type="top10" dxfId="2842" priority="85" rank="1"/>
  </conditionalFormatting>
  <conditionalFormatting sqref="E21:L21">
    <cfRule type="top10" dxfId="2841" priority="84" rank="1"/>
  </conditionalFormatting>
  <conditionalFormatting sqref="E23:L23">
    <cfRule type="top10" dxfId="2840" priority="83" rank="1"/>
  </conditionalFormatting>
  <conditionalFormatting sqref="E25:L25">
    <cfRule type="top10" dxfId="2839" priority="82" rank="1"/>
  </conditionalFormatting>
  <conditionalFormatting sqref="E27:L27">
    <cfRule type="top10" dxfId="2838" priority="81" rank="1"/>
  </conditionalFormatting>
  <conditionalFormatting sqref="E29:L29">
    <cfRule type="top10" dxfId="2837" priority="80" rank="1"/>
  </conditionalFormatting>
  <conditionalFormatting sqref="E31:L31">
    <cfRule type="top10" dxfId="2836" priority="79" rank="1"/>
  </conditionalFormatting>
  <conditionalFormatting sqref="E33:L33">
    <cfRule type="top10" dxfId="2835" priority="77" rank="1"/>
  </conditionalFormatting>
  <conditionalFormatting sqref="E35:L35">
    <cfRule type="top10" dxfId="2834" priority="76" rank="1"/>
  </conditionalFormatting>
  <conditionalFormatting sqref="E37:L37">
    <cfRule type="top10" dxfId="2833" priority="75" rank="1"/>
  </conditionalFormatting>
  <conditionalFormatting sqref="E39:L39">
    <cfRule type="top10" dxfId="2832" priority="74" rank="1"/>
  </conditionalFormatting>
  <conditionalFormatting sqref="E41:L41">
    <cfRule type="top10" dxfId="2831" priority="73" rank="1"/>
  </conditionalFormatting>
  <conditionalFormatting sqref="E43:L43">
    <cfRule type="top10" dxfId="2830" priority="72" rank="1"/>
  </conditionalFormatting>
  <conditionalFormatting sqref="E45:L45">
    <cfRule type="top10" dxfId="2829" priority="71" rank="1"/>
  </conditionalFormatting>
  <conditionalFormatting sqref="E47:L47">
    <cfRule type="top10" dxfId="2828" priority="70" rank="1"/>
  </conditionalFormatting>
  <conditionalFormatting sqref="E49:L49">
    <cfRule type="top10" dxfId="2827" priority="69" rank="1"/>
  </conditionalFormatting>
  <conditionalFormatting sqref="E51:L51">
    <cfRule type="top10" dxfId="2826" priority="68" rank="1"/>
  </conditionalFormatting>
  <conditionalFormatting sqref="E53:L53">
    <cfRule type="top10" dxfId="2825" priority="67" rank="1"/>
  </conditionalFormatting>
  <conditionalFormatting sqref="E55:L55">
    <cfRule type="top10" dxfId="2824" priority="66" rank="1"/>
  </conditionalFormatting>
  <conditionalFormatting sqref="E57:L57">
    <cfRule type="top10" dxfId="2823" priority="65" rank="1"/>
  </conditionalFormatting>
  <conditionalFormatting sqref="E59:L59">
    <cfRule type="top10" dxfId="2822" priority="64" rank="1"/>
  </conditionalFormatting>
  <conditionalFormatting sqref="E61:L61">
    <cfRule type="top10" dxfId="2821" priority="63" rank="1"/>
  </conditionalFormatting>
  <conditionalFormatting sqref="E63:L63">
    <cfRule type="top10" dxfId="2820" priority="62" rank="1"/>
  </conditionalFormatting>
  <conditionalFormatting sqref="E65:L65">
    <cfRule type="top10" dxfId="2819" priority="61" rank="1"/>
  </conditionalFormatting>
  <conditionalFormatting sqref="E67:L67">
    <cfRule type="top10" dxfId="2818" priority="60" rank="1"/>
  </conditionalFormatting>
  <conditionalFormatting sqref="E69:L69">
    <cfRule type="top10" dxfId="2817" priority="59" rank="1"/>
  </conditionalFormatting>
  <conditionalFormatting sqref="E71:L71">
    <cfRule type="top10" dxfId="2816" priority="58" rank="1"/>
  </conditionalFormatting>
  <conditionalFormatting sqref="E73:L73">
    <cfRule type="top10" dxfId="2815" priority="57" rank="1"/>
  </conditionalFormatting>
  <conditionalFormatting sqref="E75:L75">
    <cfRule type="top10" dxfId="2814" priority="56" rank="1"/>
  </conditionalFormatting>
  <conditionalFormatting sqref="E77:L77">
    <cfRule type="top10" dxfId="2813" priority="55" rank="1"/>
  </conditionalFormatting>
  <conditionalFormatting sqref="E79:L79">
    <cfRule type="top10" dxfId="2812" priority="54" rank="1"/>
  </conditionalFormatting>
  <conditionalFormatting sqref="E81:L81">
    <cfRule type="top10" dxfId="2811" priority="53" rank="1"/>
  </conditionalFormatting>
  <conditionalFormatting sqref="E83:L83">
    <cfRule type="top10" dxfId="2810" priority="52" rank="1"/>
  </conditionalFormatting>
  <conditionalFormatting sqref="E85:L85">
    <cfRule type="top10" dxfId="2809" priority="51" rank="1"/>
  </conditionalFormatting>
  <conditionalFormatting sqref="E87:L87">
    <cfRule type="top10" dxfId="2808" priority="50" rank="1"/>
  </conditionalFormatting>
  <conditionalFormatting sqref="E89:L89">
    <cfRule type="top10" dxfId="2807" priority="49" rank="1"/>
  </conditionalFormatting>
  <conditionalFormatting sqref="E91:L91">
    <cfRule type="top10" dxfId="2806" priority="48" rank="1"/>
  </conditionalFormatting>
  <conditionalFormatting sqref="E93:L93">
    <cfRule type="top10" dxfId="2805" priority="47" rank="1"/>
  </conditionalFormatting>
  <conditionalFormatting sqref="E95:L95">
    <cfRule type="top10" dxfId="2804" priority="46" rank="1"/>
  </conditionalFormatting>
  <conditionalFormatting sqref="E97:L97">
    <cfRule type="top10" dxfId="2803" priority="45" rank="1"/>
  </conditionalFormatting>
  <conditionalFormatting sqref="E99:L99">
    <cfRule type="top10" dxfId="2802" priority="44" rank="1"/>
  </conditionalFormatting>
  <conditionalFormatting sqref="E101:L101">
    <cfRule type="top10" dxfId="2801" priority="43" rank="1"/>
  </conditionalFormatting>
  <conditionalFormatting sqref="E103:L103">
    <cfRule type="top10" dxfId="2800" priority="42" rank="1"/>
  </conditionalFormatting>
  <conditionalFormatting sqref="E105:L105">
    <cfRule type="top10" dxfId="2799" priority="41" rank="1"/>
  </conditionalFormatting>
  <conditionalFormatting sqref="E107:L107">
    <cfRule type="top10" dxfId="2798" priority="40" rank="1"/>
  </conditionalFormatting>
  <conditionalFormatting sqref="E109:L109">
    <cfRule type="top10" dxfId="2797" priority="39" rank="1"/>
  </conditionalFormatting>
  <conditionalFormatting sqref="E111:L111">
    <cfRule type="top10" dxfId="2796" priority="38" rank="1"/>
  </conditionalFormatting>
  <conditionalFormatting sqref="E113:L113">
    <cfRule type="top10" dxfId="2795" priority="37" rank="1"/>
  </conditionalFormatting>
  <conditionalFormatting sqref="E115:L115">
    <cfRule type="top10" dxfId="2794" priority="36" rank="1"/>
  </conditionalFormatting>
  <conditionalFormatting sqref="E117:L117">
    <cfRule type="top10" dxfId="2793" priority="35" rank="1"/>
  </conditionalFormatting>
  <conditionalFormatting sqref="E119:L119">
    <cfRule type="top10" dxfId="2792" priority="34" rank="1"/>
  </conditionalFormatting>
  <conditionalFormatting sqref="E121:L121">
    <cfRule type="top10" dxfId="2791" priority="33" rank="1"/>
  </conditionalFormatting>
  <conditionalFormatting sqref="E123:L123">
    <cfRule type="top10" dxfId="2790" priority="32" rank="1"/>
  </conditionalFormatting>
  <conditionalFormatting sqref="E125:L125">
    <cfRule type="top10" dxfId="2789" priority="31" rank="1"/>
  </conditionalFormatting>
  <conditionalFormatting sqref="E127:L127">
    <cfRule type="top10" dxfId="2788" priority="30" rank="1"/>
  </conditionalFormatting>
  <conditionalFormatting sqref="E129:L129">
    <cfRule type="top10" dxfId="2787" priority="29" rank="1"/>
  </conditionalFormatting>
  <conditionalFormatting sqref="E131:L131">
    <cfRule type="top10" dxfId="2786" priority="28" rank="1"/>
  </conditionalFormatting>
  <conditionalFormatting sqref="E133:L133">
    <cfRule type="top10" dxfId="2785" priority="27" rank="1"/>
  </conditionalFormatting>
  <conditionalFormatting sqref="E135:L135">
    <cfRule type="top10" dxfId="2784" priority="26" rank="1"/>
  </conditionalFormatting>
  <conditionalFormatting sqref="E137:L137">
    <cfRule type="top10" dxfId="2783" priority="25" rank="1"/>
  </conditionalFormatting>
  <conditionalFormatting sqref="E139:L139">
    <cfRule type="top10" dxfId="2782" priority="24" rank="1"/>
  </conditionalFormatting>
  <conditionalFormatting sqref="E141:L141">
    <cfRule type="top10" dxfId="2781" priority="23" rank="1"/>
  </conditionalFormatting>
  <conditionalFormatting sqref="E143:L143">
    <cfRule type="top10" dxfId="2780" priority="22" rank="1"/>
  </conditionalFormatting>
  <conditionalFormatting sqref="E145:L145">
    <cfRule type="top10" dxfId="2779" priority="21" rank="1"/>
  </conditionalFormatting>
  <conditionalFormatting sqref="E147:L147">
    <cfRule type="top10" dxfId="2778" priority="20" rank="1"/>
  </conditionalFormatting>
  <conditionalFormatting sqref="E149:L149">
    <cfRule type="top10" dxfId="2777" priority="19" rank="1"/>
  </conditionalFormatting>
  <conditionalFormatting sqref="E151:L151">
    <cfRule type="top10" dxfId="2776" priority="18" rank="1"/>
  </conditionalFormatting>
  <conditionalFormatting sqref="E153:L153">
    <cfRule type="top10" dxfId="2775" priority="17" rank="1"/>
  </conditionalFormatting>
  <conditionalFormatting sqref="E155:L155">
    <cfRule type="top10" dxfId="2774" priority="16" rank="1"/>
  </conditionalFormatting>
  <conditionalFormatting sqref="E157:L157">
    <cfRule type="top10" dxfId="2773" priority="15" rank="1"/>
  </conditionalFormatting>
  <conditionalFormatting sqref="E159:L159">
    <cfRule type="top10" dxfId="2772" priority="14" rank="1"/>
  </conditionalFormatting>
  <conditionalFormatting sqref="E161:L161">
    <cfRule type="top10" dxfId="2771" priority="13" rank="1"/>
  </conditionalFormatting>
  <conditionalFormatting sqref="E163:L163">
    <cfRule type="top10" dxfId="2770" priority="12" rank="1"/>
  </conditionalFormatting>
  <conditionalFormatting sqref="E165:L165">
    <cfRule type="top10" dxfId="2769" priority="11" rank="1"/>
  </conditionalFormatting>
  <conditionalFormatting sqref="E167:L167">
    <cfRule type="top10" dxfId="2768" priority="10" rank="1"/>
  </conditionalFormatting>
  <conditionalFormatting sqref="E169:L169">
    <cfRule type="top10" dxfId="2767" priority="9" rank="1"/>
  </conditionalFormatting>
  <conditionalFormatting sqref="E171:L171">
    <cfRule type="top10" dxfId="2766" priority="8" rank="1"/>
  </conditionalFormatting>
  <conditionalFormatting sqref="E173:L173">
    <cfRule type="top10" dxfId="2765" priority="7" rank="1"/>
  </conditionalFormatting>
  <conditionalFormatting sqref="E175:L175">
    <cfRule type="top10" dxfId="2764" priority="6" rank="1"/>
  </conditionalFormatting>
  <conditionalFormatting sqref="E177:L177">
    <cfRule type="top10" dxfId="2763" priority="5" rank="1"/>
  </conditionalFormatting>
  <conditionalFormatting sqref="E179:L179">
    <cfRule type="top10" dxfId="2762" priority="4" rank="1"/>
  </conditionalFormatting>
  <conditionalFormatting sqref="E181:L181">
    <cfRule type="top10" dxfId="2761" priority="3" rank="1"/>
  </conditionalFormatting>
  <conditionalFormatting sqref="E183:L183">
    <cfRule type="top10" dxfId="2760" priority="2" rank="1"/>
  </conditionalFormatting>
  <conditionalFormatting sqref="E185:L185">
    <cfRule type="top10" dxfId="275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8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7</v>
      </c>
      <c r="C10" s="94" t="s">
        <v>102</v>
      </c>
      <c r="D10" s="34">
        <v>127</v>
      </c>
      <c r="E10" s="35">
        <v>44</v>
      </c>
      <c r="F10" s="36">
        <v>57</v>
      </c>
      <c r="G10" s="36">
        <v>20</v>
      </c>
      <c r="H10" s="36">
        <v>22</v>
      </c>
      <c r="I10" s="36">
        <v>13</v>
      </c>
      <c r="J10" s="36">
        <v>11</v>
      </c>
      <c r="K10" s="36">
        <v>8</v>
      </c>
      <c r="L10" s="36">
        <v>1</v>
      </c>
      <c r="M10" s="36">
        <v>23</v>
      </c>
    </row>
    <row r="11" spans="1:13" ht="15.95" customHeight="1">
      <c r="B11" s="96"/>
      <c r="C11" s="89"/>
      <c r="D11" s="17">
        <v>1</v>
      </c>
      <c r="E11" s="18">
        <v>0.34645669291338582</v>
      </c>
      <c r="F11" s="19">
        <v>0.44881889763779526</v>
      </c>
      <c r="G11" s="19">
        <v>0.15748031496062992</v>
      </c>
      <c r="H11" s="19">
        <v>0.17322834645669291</v>
      </c>
      <c r="I11" s="19">
        <v>0.10236220472440945</v>
      </c>
      <c r="J11" s="19">
        <v>8.6614173228346455E-2</v>
      </c>
      <c r="K11" s="19">
        <v>6.2992125984251968E-2</v>
      </c>
      <c r="L11" s="19">
        <v>7.874015748031496E-3</v>
      </c>
      <c r="M11" s="19">
        <v>0.18110236220472442</v>
      </c>
    </row>
    <row r="12" spans="1:13" ht="15.95" customHeight="1">
      <c r="B12" s="96"/>
      <c r="C12" s="88" t="s">
        <v>103</v>
      </c>
      <c r="D12" s="20">
        <v>153</v>
      </c>
      <c r="E12" s="21">
        <v>64</v>
      </c>
      <c r="F12" s="22">
        <v>69</v>
      </c>
      <c r="G12" s="22">
        <v>22</v>
      </c>
      <c r="H12" s="22">
        <v>40</v>
      </c>
      <c r="I12" s="22">
        <v>16</v>
      </c>
      <c r="J12" s="22">
        <v>9</v>
      </c>
      <c r="K12" s="22">
        <v>13</v>
      </c>
      <c r="L12" s="22">
        <v>5</v>
      </c>
      <c r="M12" s="22">
        <v>15</v>
      </c>
    </row>
    <row r="13" spans="1:13" ht="15.95" customHeight="1">
      <c r="B13" s="96"/>
      <c r="C13" s="89"/>
      <c r="D13" s="23">
        <v>1</v>
      </c>
      <c r="E13" s="18">
        <v>0.41830065359477125</v>
      </c>
      <c r="F13" s="19">
        <v>0.45098039215686275</v>
      </c>
      <c r="G13" s="19">
        <v>0.1437908496732026</v>
      </c>
      <c r="H13" s="19">
        <v>0.26143790849673204</v>
      </c>
      <c r="I13" s="19">
        <v>0.10457516339869281</v>
      </c>
      <c r="J13" s="19">
        <v>5.8823529411764705E-2</v>
      </c>
      <c r="K13" s="19">
        <v>8.4967320261437912E-2</v>
      </c>
      <c r="L13" s="19">
        <v>3.2679738562091505E-2</v>
      </c>
      <c r="M13" s="19">
        <v>9.8039215686274508E-2</v>
      </c>
    </row>
    <row r="14" spans="1:13" ht="15.95" customHeight="1">
      <c r="B14" s="96"/>
      <c r="C14" s="88" t="s">
        <v>92</v>
      </c>
      <c r="D14" s="20">
        <v>254</v>
      </c>
      <c r="E14" s="21">
        <v>119</v>
      </c>
      <c r="F14" s="22">
        <v>136</v>
      </c>
      <c r="G14" s="22">
        <v>47</v>
      </c>
      <c r="H14" s="22">
        <v>51</v>
      </c>
      <c r="I14" s="22">
        <v>31</v>
      </c>
      <c r="J14" s="22">
        <v>15</v>
      </c>
      <c r="K14" s="22">
        <v>20</v>
      </c>
      <c r="L14" s="22">
        <v>5</v>
      </c>
      <c r="M14" s="22">
        <v>21</v>
      </c>
    </row>
    <row r="15" spans="1:13" ht="15.95" customHeight="1">
      <c r="B15" s="96"/>
      <c r="C15" s="89"/>
      <c r="D15" s="23">
        <v>1</v>
      </c>
      <c r="E15" s="18">
        <v>0.46850393700787402</v>
      </c>
      <c r="F15" s="19">
        <v>0.53543307086614178</v>
      </c>
      <c r="G15" s="19">
        <v>0.18503937007874016</v>
      </c>
      <c r="H15" s="19">
        <v>0.20078740157480315</v>
      </c>
      <c r="I15" s="19">
        <v>0.12204724409448819</v>
      </c>
      <c r="J15" s="19">
        <v>5.905511811023622E-2</v>
      </c>
      <c r="K15" s="19">
        <v>7.874015748031496E-2</v>
      </c>
      <c r="L15" s="19">
        <v>1.968503937007874E-2</v>
      </c>
      <c r="M15" s="19">
        <v>8.2677165354330714E-2</v>
      </c>
    </row>
    <row r="16" spans="1:13" ht="15.95" customHeight="1">
      <c r="B16" s="96"/>
      <c r="C16" s="88" t="s">
        <v>104</v>
      </c>
      <c r="D16" s="20">
        <v>896</v>
      </c>
      <c r="E16" s="21">
        <v>409</v>
      </c>
      <c r="F16" s="22">
        <v>449</v>
      </c>
      <c r="G16" s="22">
        <v>172</v>
      </c>
      <c r="H16" s="22">
        <v>221</v>
      </c>
      <c r="I16" s="22">
        <v>92</v>
      </c>
      <c r="J16" s="22">
        <v>51</v>
      </c>
      <c r="K16" s="22">
        <v>99</v>
      </c>
      <c r="L16" s="22">
        <v>10</v>
      </c>
      <c r="M16" s="22">
        <v>63</v>
      </c>
    </row>
    <row r="17" spans="1:13" ht="15.95" customHeight="1">
      <c r="B17" s="96"/>
      <c r="C17" s="89"/>
      <c r="D17" s="23">
        <v>1</v>
      </c>
      <c r="E17" s="18">
        <v>0.4564732142857143</v>
      </c>
      <c r="F17" s="19">
        <v>0.5011160714285714</v>
      </c>
      <c r="G17" s="19">
        <v>0.19196428571428573</v>
      </c>
      <c r="H17" s="19">
        <v>0.24665178571428573</v>
      </c>
      <c r="I17" s="19">
        <v>0.10267857142857142</v>
      </c>
      <c r="J17" s="19">
        <v>5.6919642857142856E-2</v>
      </c>
      <c r="K17" s="19">
        <v>0.11049107142857142</v>
      </c>
      <c r="L17" s="19">
        <v>1.1160714285714286E-2</v>
      </c>
      <c r="M17" s="19">
        <v>7.03125E-2</v>
      </c>
    </row>
    <row r="18" spans="1:13" ht="15.95" customHeight="1">
      <c r="B18" s="96"/>
      <c r="C18" s="88" t="s">
        <v>105</v>
      </c>
      <c r="D18" s="20">
        <v>1100</v>
      </c>
      <c r="E18" s="21">
        <v>458</v>
      </c>
      <c r="F18" s="22">
        <v>600</v>
      </c>
      <c r="G18" s="22">
        <v>200</v>
      </c>
      <c r="H18" s="22">
        <v>224</v>
      </c>
      <c r="I18" s="22">
        <v>137</v>
      </c>
      <c r="J18" s="22">
        <v>90</v>
      </c>
      <c r="K18" s="22">
        <v>155</v>
      </c>
      <c r="L18" s="22">
        <v>10</v>
      </c>
      <c r="M18" s="22">
        <v>63</v>
      </c>
    </row>
    <row r="19" spans="1:13" ht="15.95" customHeight="1">
      <c r="B19" s="96"/>
      <c r="C19" s="89"/>
      <c r="D19" s="23">
        <v>1</v>
      </c>
      <c r="E19" s="18">
        <v>0.41636363636363638</v>
      </c>
      <c r="F19" s="19">
        <v>0.54545454545454541</v>
      </c>
      <c r="G19" s="19">
        <v>0.18181818181818182</v>
      </c>
      <c r="H19" s="19">
        <v>0.20363636363636364</v>
      </c>
      <c r="I19" s="19">
        <v>0.12454545454545454</v>
      </c>
      <c r="J19" s="19">
        <v>8.1818181818181818E-2</v>
      </c>
      <c r="K19" s="19">
        <v>0.1409090909090909</v>
      </c>
      <c r="L19" s="19">
        <v>9.0909090909090905E-3</v>
      </c>
      <c r="M19" s="19">
        <v>5.7272727272727274E-2</v>
      </c>
    </row>
    <row r="20" spans="1:13" ht="15.95" customHeight="1">
      <c r="B20" s="96"/>
      <c r="C20" s="88" t="s">
        <v>106</v>
      </c>
      <c r="D20" s="20">
        <v>12370</v>
      </c>
      <c r="E20" s="21">
        <v>4049</v>
      </c>
      <c r="F20" s="22">
        <v>5804</v>
      </c>
      <c r="G20" s="22">
        <v>1130</v>
      </c>
      <c r="H20" s="22">
        <v>2371</v>
      </c>
      <c r="I20" s="22">
        <v>1162</v>
      </c>
      <c r="J20" s="22">
        <v>672</v>
      </c>
      <c r="K20" s="22">
        <v>1195</v>
      </c>
      <c r="L20" s="22">
        <v>810</v>
      </c>
      <c r="M20" s="22">
        <v>1690</v>
      </c>
    </row>
    <row r="21" spans="1:13" ht="15.95" customHeight="1">
      <c r="B21" s="96"/>
      <c r="C21" s="98"/>
      <c r="D21" s="17">
        <v>1</v>
      </c>
      <c r="E21" s="32">
        <v>0.32732417138237674</v>
      </c>
      <c r="F21" s="33">
        <v>0.46919967663702505</v>
      </c>
      <c r="G21" s="33">
        <v>9.135004042037187E-2</v>
      </c>
      <c r="H21" s="33">
        <v>0.19167340339531125</v>
      </c>
      <c r="I21" s="33">
        <v>9.3936944219886825E-2</v>
      </c>
      <c r="J21" s="33">
        <v>5.4324979789814064E-2</v>
      </c>
      <c r="K21" s="33">
        <v>9.6604688763136617E-2</v>
      </c>
      <c r="L21" s="33">
        <v>6.5481002425222312E-2</v>
      </c>
      <c r="M21" s="33">
        <v>0.13662085691188358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763" priority="90" rank="1"/>
  </conditionalFormatting>
  <conditionalFormatting sqref="E11:M11">
    <cfRule type="top10" dxfId="6762" priority="89" rank="1"/>
  </conditionalFormatting>
  <conditionalFormatting sqref="E13:M13">
    <cfRule type="top10" dxfId="6761" priority="88" rank="1"/>
  </conditionalFormatting>
  <conditionalFormatting sqref="E15:M15">
    <cfRule type="top10" dxfId="6760" priority="87" rank="1"/>
  </conditionalFormatting>
  <conditionalFormatting sqref="E17:M17">
    <cfRule type="top10" dxfId="6759" priority="86" rank="1"/>
  </conditionalFormatting>
  <conditionalFormatting sqref="E19:M19">
    <cfRule type="top10" dxfId="6758" priority="85" rank="1"/>
  </conditionalFormatting>
  <conditionalFormatting sqref="E21:M21">
    <cfRule type="top10" dxfId="6757" priority="84" rank="1"/>
  </conditionalFormatting>
  <conditionalFormatting sqref="E23:M23">
    <cfRule type="top10" dxfId="6756" priority="82" rank="1"/>
  </conditionalFormatting>
  <conditionalFormatting sqref="E25:M25">
    <cfRule type="top10" dxfId="6755" priority="81" rank="1"/>
  </conditionalFormatting>
  <conditionalFormatting sqref="E27:M27">
    <cfRule type="top10" dxfId="6754" priority="80" rank="1"/>
  </conditionalFormatting>
  <conditionalFormatting sqref="E29:M29">
    <cfRule type="top10" dxfId="6753" priority="79" rank="1"/>
  </conditionalFormatting>
  <conditionalFormatting sqref="E31:M31">
    <cfRule type="top10" dxfId="6752" priority="78" rank="1"/>
  </conditionalFormatting>
  <conditionalFormatting sqref="E33:M33">
    <cfRule type="top10" dxfId="6751" priority="77" rank="1"/>
  </conditionalFormatting>
  <conditionalFormatting sqref="E35:M35">
    <cfRule type="top10" dxfId="6750" priority="76" rank="1"/>
  </conditionalFormatting>
  <conditionalFormatting sqref="E37:M37">
    <cfRule type="top10" dxfId="6749" priority="75" rank="1"/>
  </conditionalFormatting>
  <conditionalFormatting sqref="E39:M39">
    <cfRule type="top10" dxfId="6748" priority="74" rank="1"/>
  </conditionalFormatting>
  <conditionalFormatting sqref="E41:M41">
    <cfRule type="top10" dxfId="6747" priority="73" rank="1"/>
  </conditionalFormatting>
  <conditionalFormatting sqref="E43:M43">
    <cfRule type="top10" dxfId="6746" priority="72" rank="1"/>
  </conditionalFormatting>
  <conditionalFormatting sqref="E45:M45">
    <cfRule type="top10" dxfId="6745" priority="71" rank="1"/>
  </conditionalFormatting>
  <conditionalFormatting sqref="E47:M47">
    <cfRule type="top10" dxfId="6744" priority="70" rank="1"/>
  </conditionalFormatting>
  <conditionalFormatting sqref="E49:M49">
    <cfRule type="top10" dxfId="6743" priority="69" rank="1"/>
  </conditionalFormatting>
  <conditionalFormatting sqref="E51:M51">
    <cfRule type="top10" dxfId="6742" priority="68" rank="1"/>
  </conditionalFormatting>
  <conditionalFormatting sqref="E53:M53">
    <cfRule type="top10" dxfId="6741" priority="67" rank="1"/>
  </conditionalFormatting>
  <conditionalFormatting sqref="E55:M55">
    <cfRule type="top10" dxfId="6740" priority="66" rank="1"/>
  </conditionalFormatting>
  <conditionalFormatting sqref="E57:M57">
    <cfRule type="top10" dxfId="6739" priority="65" rank="1"/>
  </conditionalFormatting>
  <conditionalFormatting sqref="E59:M59">
    <cfRule type="top10" dxfId="6738" priority="64" rank="1"/>
  </conditionalFormatting>
  <conditionalFormatting sqref="E61:M61">
    <cfRule type="top10" dxfId="6737" priority="63" rank="1"/>
  </conditionalFormatting>
  <conditionalFormatting sqref="E63:M63">
    <cfRule type="top10" dxfId="6736" priority="62" rank="1"/>
  </conditionalFormatting>
  <conditionalFormatting sqref="E65:M65">
    <cfRule type="top10" dxfId="6735" priority="61" rank="1"/>
  </conditionalFormatting>
  <conditionalFormatting sqref="E67:M67">
    <cfRule type="top10" dxfId="6734" priority="60" rank="1"/>
  </conditionalFormatting>
  <conditionalFormatting sqref="E69:M69">
    <cfRule type="top10" dxfId="6733" priority="59" rank="1"/>
  </conditionalFormatting>
  <conditionalFormatting sqref="E71:M71">
    <cfRule type="top10" dxfId="6732" priority="58" rank="1"/>
  </conditionalFormatting>
  <conditionalFormatting sqref="E73:M73">
    <cfRule type="top10" dxfId="6731" priority="57" rank="1"/>
  </conditionalFormatting>
  <conditionalFormatting sqref="E75:M75">
    <cfRule type="top10" dxfId="6730" priority="56" rank="1"/>
  </conditionalFormatting>
  <conditionalFormatting sqref="E77:M77">
    <cfRule type="top10" dxfId="6729" priority="55" rank="1"/>
  </conditionalFormatting>
  <conditionalFormatting sqref="E79:M79">
    <cfRule type="top10" dxfId="6728" priority="54" rank="1"/>
  </conditionalFormatting>
  <conditionalFormatting sqref="E81:M81">
    <cfRule type="top10" dxfId="6727" priority="53" rank="1"/>
  </conditionalFormatting>
  <conditionalFormatting sqref="E83:M83">
    <cfRule type="top10" dxfId="6726" priority="52" rank="1"/>
  </conditionalFormatting>
  <conditionalFormatting sqref="E85:M85">
    <cfRule type="top10" dxfId="6725" priority="51" rank="1"/>
  </conditionalFormatting>
  <conditionalFormatting sqref="E87:M87">
    <cfRule type="top10" dxfId="6724" priority="50" rank="1"/>
  </conditionalFormatting>
  <conditionalFormatting sqref="E89:M89">
    <cfRule type="top10" dxfId="6723" priority="49" rank="1"/>
  </conditionalFormatting>
  <conditionalFormatting sqref="E91:M91">
    <cfRule type="top10" dxfId="6722" priority="48" rank="1"/>
  </conditionalFormatting>
  <conditionalFormatting sqref="E93:M93">
    <cfRule type="top10" dxfId="6721" priority="47" rank="1"/>
  </conditionalFormatting>
  <conditionalFormatting sqref="E95:M95">
    <cfRule type="top10" dxfId="6720" priority="46" rank="1"/>
  </conditionalFormatting>
  <conditionalFormatting sqref="E97:M97">
    <cfRule type="top10" dxfId="6719" priority="45" rank="1"/>
  </conditionalFormatting>
  <conditionalFormatting sqref="E99:M99">
    <cfRule type="top10" dxfId="6718" priority="44" rank="1"/>
  </conditionalFormatting>
  <conditionalFormatting sqref="E101:M101">
    <cfRule type="top10" dxfId="6717" priority="43" rank="1"/>
  </conditionalFormatting>
  <conditionalFormatting sqref="E103:M103">
    <cfRule type="top10" dxfId="6716" priority="42" rank="1"/>
  </conditionalFormatting>
  <conditionalFormatting sqref="E105:M105">
    <cfRule type="top10" dxfId="6715" priority="41" rank="1"/>
  </conditionalFormatting>
  <conditionalFormatting sqref="E107:M107">
    <cfRule type="top10" dxfId="6714" priority="40" rank="1"/>
  </conditionalFormatting>
  <conditionalFormatting sqref="E109:M109">
    <cfRule type="top10" dxfId="6713" priority="39" rank="1"/>
  </conditionalFormatting>
  <conditionalFormatting sqref="E111:M111">
    <cfRule type="top10" dxfId="6712" priority="38" rank="1"/>
  </conditionalFormatting>
  <conditionalFormatting sqref="E113:M113">
    <cfRule type="top10" dxfId="6711" priority="37" rank="1"/>
  </conditionalFormatting>
  <conditionalFormatting sqref="E115:M115">
    <cfRule type="top10" dxfId="6710" priority="36" rank="1"/>
  </conditionalFormatting>
  <conditionalFormatting sqref="E117:M117">
    <cfRule type="top10" dxfId="6709" priority="35" rank="1"/>
  </conditionalFormatting>
  <conditionalFormatting sqref="E119:M119">
    <cfRule type="top10" dxfId="6708" priority="34" rank="1"/>
  </conditionalFormatting>
  <conditionalFormatting sqref="E121:M121">
    <cfRule type="top10" dxfId="6707" priority="33" rank="1"/>
  </conditionalFormatting>
  <conditionalFormatting sqref="E123:M123">
    <cfRule type="top10" dxfId="6706" priority="32" rank="1"/>
  </conditionalFormatting>
  <conditionalFormatting sqref="E125:M125">
    <cfRule type="top10" dxfId="6705" priority="31" rank="1"/>
  </conditionalFormatting>
  <conditionalFormatting sqref="E127:M127">
    <cfRule type="top10" dxfId="6704" priority="30" rank="1"/>
  </conditionalFormatting>
  <conditionalFormatting sqref="E129:M129">
    <cfRule type="top10" dxfId="6703" priority="29" rank="1"/>
  </conditionalFormatting>
  <conditionalFormatting sqref="E131:M131">
    <cfRule type="top10" dxfId="6702" priority="28" rank="1"/>
  </conditionalFormatting>
  <conditionalFormatting sqref="E133:M133">
    <cfRule type="top10" dxfId="6701" priority="27" rank="1"/>
  </conditionalFormatting>
  <conditionalFormatting sqref="E135:M135">
    <cfRule type="top10" dxfId="6700" priority="26" rank="1"/>
  </conditionalFormatting>
  <conditionalFormatting sqref="E137:M137">
    <cfRule type="top10" dxfId="6699" priority="25" rank="1"/>
  </conditionalFormatting>
  <conditionalFormatting sqref="E139:M139">
    <cfRule type="top10" dxfId="6698" priority="24" rank="1"/>
  </conditionalFormatting>
  <conditionalFormatting sqref="E141:M141">
    <cfRule type="top10" dxfId="6697" priority="23" rank="1"/>
  </conditionalFormatting>
  <conditionalFormatting sqref="E143:M143">
    <cfRule type="top10" dxfId="6696" priority="22" rank="1"/>
  </conditionalFormatting>
  <conditionalFormatting sqref="E145:M145">
    <cfRule type="top10" dxfId="6695" priority="21" rank="1"/>
  </conditionalFormatting>
  <conditionalFormatting sqref="E147:M147">
    <cfRule type="top10" dxfId="6694" priority="20" rank="1"/>
  </conditionalFormatting>
  <conditionalFormatting sqref="E149:M149">
    <cfRule type="top10" dxfId="6693" priority="19" rank="1"/>
  </conditionalFormatting>
  <conditionalFormatting sqref="E151:M151">
    <cfRule type="top10" dxfId="6692" priority="18" rank="1"/>
  </conditionalFormatting>
  <conditionalFormatting sqref="E153:M153">
    <cfRule type="top10" dxfId="6691" priority="17" rank="1"/>
  </conditionalFormatting>
  <conditionalFormatting sqref="E155:M155">
    <cfRule type="top10" dxfId="6690" priority="16" rank="1"/>
  </conditionalFormatting>
  <conditionalFormatting sqref="E157:M157">
    <cfRule type="top10" dxfId="6689" priority="15" rank="1"/>
  </conditionalFormatting>
  <conditionalFormatting sqref="E159:M159">
    <cfRule type="top10" dxfId="6688" priority="14" rank="1"/>
  </conditionalFormatting>
  <conditionalFormatting sqref="E161:M161">
    <cfRule type="top10" dxfId="6687" priority="13" rank="1"/>
  </conditionalFormatting>
  <conditionalFormatting sqref="E163:M163">
    <cfRule type="top10" dxfId="6686" priority="12" rank="1"/>
  </conditionalFormatting>
  <conditionalFormatting sqref="E165:M165">
    <cfRule type="top10" dxfId="6685" priority="11" rank="1"/>
  </conditionalFormatting>
  <conditionalFormatting sqref="E167:M167">
    <cfRule type="top10" dxfId="6684" priority="10" rank="1"/>
  </conditionalFormatting>
  <conditionalFormatting sqref="E169:M169">
    <cfRule type="top10" dxfId="6683" priority="9" rank="1"/>
  </conditionalFormatting>
  <conditionalFormatting sqref="E171:M171">
    <cfRule type="top10" dxfId="6682" priority="8" rank="1"/>
  </conditionalFormatting>
  <conditionalFormatting sqref="E173:M173">
    <cfRule type="top10" dxfId="6681" priority="7" rank="1"/>
  </conditionalFormatting>
  <conditionalFormatting sqref="E175:M175">
    <cfRule type="top10" dxfId="6680" priority="6" rank="1"/>
  </conditionalFormatting>
  <conditionalFormatting sqref="E177:M177">
    <cfRule type="top10" dxfId="6679" priority="5" rank="1"/>
  </conditionalFormatting>
  <conditionalFormatting sqref="E179:M179">
    <cfRule type="top10" dxfId="6678" priority="4" rank="1"/>
  </conditionalFormatting>
  <conditionalFormatting sqref="E181:M181">
    <cfRule type="top10" dxfId="6677" priority="3" rank="1"/>
  </conditionalFormatting>
  <conditionalFormatting sqref="E183:M183">
    <cfRule type="top10" dxfId="6676" priority="2" rank="1"/>
  </conditionalFormatting>
  <conditionalFormatting sqref="E185:M185">
    <cfRule type="top10" dxfId="667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57</v>
      </c>
    </row>
    <row r="4" spans="1:10" ht="15" customHeight="1">
      <c r="B4" s="3" t="s">
        <v>62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95</v>
      </c>
      <c r="F7" s="13" t="s">
        <v>96</v>
      </c>
      <c r="G7" s="13" t="s">
        <v>97</v>
      </c>
      <c r="H7" s="13" t="s">
        <v>98</v>
      </c>
      <c r="I7" s="13" t="s">
        <v>99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4833</v>
      </c>
      <c r="F8" s="16">
        <v>9329</v>
      </c>
      <c r="G8" s="16">
        <v>5503</v>
      </c>
      <c r="H8" s="16">
        <v>2344</v>
      </c>
      <c r="I8" s="16">
        <v>1585</v>
      </c>
      <c r="J8" s="16">
        <v>1063</v>
      </c>
    </row>
    <row r="9" spans="1:10" ht="15.95" customHeight="1">
      <c r="B9" s="92"/>
      <c r="C9" s="93"/>
      <c r="D9" s="17">
        <v>1</v>
      </c>
      <c r="E9" s="32">
        <v>0.19600924686701546</v>
      </c>
      <c r="F9" s="33">
        <v>0.37835097538224438</v>
      </c>
      <c r="G9" s="33">
        <v>0.22318205783347528</v>
      </c>
      <c r="H9" s="33">
        <v>9.5064281948331109E-2</v>
      </c>
      <c r="I9" s="33">
        <v>6.4281948331102734E-2</v>
      </c>
      <c r="J9" s="33">
        <v>4.3111489637831041E-2</v>
      </c>
    </row>
    <row r="10" spans="1:10" ht="15.95" customHeight="1">
      <c r="B10" s="95" t="s">
        <v>252</v>
      </c>
      <c r="C10" s="94" t="s">
        <v>126</v>
      </c>
      <c r="D10" s="34">
        <v>159</v>
      </c>
      <c r="E10" s="35">
        <v>15</v>
      </c>
      <c r="F10" s="36">
        <v>27</v>
      </c>
      <c r="G10" s="36">
        <v>36</v>
      </c>
      <c r="H10" s="36">
        <v>14</v>
      </c>
      <c r="I10" s="36">
        <v>61</v>
      </c>
      <c r="J10" s="36">
        <v>6</v>
      </c>
    </row>
    <row r="11" spans="1:10" ht="15.95" customHeight="1">
      <c r="B11" s="96"/>
      <c r="C11" s="89"/>
      <c r="D11" s="17">
        <v>1</v>
      </c>
      <c r="E11" s="18">
        <v>9.4339622641509441E-2</v>
      </c>
      <c r="F11" s="19">
        <v>0.16981132075471697</v>
      </c>
      <c r="G11" s="19">
        <v>0.22641509433962265</v>
      </c>
      <c r="H11" s="19">
        <v>8.8050314465408799E-2</v>
      </c>
      <c r="I11" s="19">
        <v>0.38364779874213839</v>
      </c>
      <c r="J11" s="19">
        <v>3.7735849056603772E-2</v>
      </c>
    </row>
    <row r="12" spans="1:10" ht="15.95" customHeight="1">
      <c r="B12" s="96"/>
      <c r="C12" s="88" t="s">
        <v>127</v>
      </c>
      <c r="D12" s="20">
        <v>107</v>
      </c>
      <c r="E12" s="21">
        <v>9</v>
      </c>
      <c r="F12" s="22">
        <v>21</v>
      </c>
      <c r="G12" s="22">
        <v>19</v>
      </c>
      <c r="H12" s="22">
        <v>13</v>
      </c>
      <c r="I12" s="22">
        <v>39</v>
      </c>
      <c r="J12" s="22">
        <v>6</v>
      </c>
    </row>
    <row r="13" spans="1:10" ht="15.95" customHeight="1">
      <c r="B13" s="96"/>
      <c r="C13" s="89"/>
      <c r="D13" s="23">
        <v>1</v>
      </c>
      <c r="E13" s="18">
        <v>8.4112149532710276E-2</v>
      </c>
      <c r="F13" s="19">
        <v>0.19626168224299065</v>
      </c>
      <c r="G13" s="19">
        <v>0.17757009345794392</v>
      </c>
      <c r="H13" s="19">
        <v>0.12149532710280374</v>
      </c>
      <c r="I13" s="19">
        <v>0.3644859813084112</v>
      </c>
      <c r="J13" s="19">
        <v>5.6074766355140186E-2</v>
      </c>
    </row>
    <row r="14" spans="1:10" ht="15.95" customHeight="1">
      <c r="B14" s="96"/>
      <c r="C14" s="88" t="s">
        <v>128</v>
      </c>
      <c r="D14" s="20">
        <v>190</v>
      </c>
      <c r="E14" s="21">
        <v>19</v>
      </c>
      <c r="F14" s="22">
        <v>47</v>
      </c>
      <c r="G14" s="22">
        <v>41</v>
      </c>
      <c r="H14" s="22">
        <v>24</v>
      </c>
      <c r="I14" s="22">
        <v>52</v>
      </c>
      <c r="J14" s="22">
        <v>7</v>
      </c>
    </row>
    <row r="15" spans="1:10" ht="15.95" customHeight="1">
      <c r="B15" s="96"/>
      <c r="C15" s="89"/>
      <c r="D15" s="23">
        <v>1</v>
      </c>
      <c r="E15" s="18">
        <v>0.1</v>
      </c>
      <c r="F15" s="19">
        <v>0.24736842105263157</v>
      </c>
      <c r="G15" s="19">
        <v>0.21578947368421053</v>
      </c>
      <c r="H15" s="19">
        <v>0.12631578947368421</v>
      </c>
      <c r="I15" s="19">
        <v>0.27368421052631581</v>
      </c>
      <c r="J15" s="19">
        <v>3.6842105263157891E-2</v>
      </c>
    </row>
    <row r="16" spans="1:10" ht="15.95" customHeight="1">
      <c r="B16" s="96"/>
      <c r="C16" s="88" t="s">
        <v>129</v>
      </c>
      <c r="D16" s="20">
        <v>491</v>
      </c>
      <c r="E16" s="21">
        <v>41</v>
      </c>
      <c r="F16" s="22">
        <v>153</v>
      </c>
      <c r="G16" s="22">
        <v>124</v>
      </c>
      <c r="H16" s="22">
        <v>71</v>
      </c>
      <c r="I16" s="22">
        <v>92</v>
      </c>
      <c r="J16" s="22">
        <v>10</v>
      </c>
    </row>
    <row r="17" spans="1:10" ht="15.95" customHeight="1">
      <c r="B17" s="96"/>
      <c r="C17" s="89"/>
      <c r="D17" s="23">
        <v>1</v>
      </c>
      <c r="E17" s="18">
        <v>8.3503054989816694E-2</v>
      </c>
      <c r="F17" s="19">
        <v>0.31160896130346233</v>
      </c>
      <c r="G17" s="19">
        <v>0.25254582484725052</v>
      </c>
      <c r="H17" s="19">
        <v>0.14460285132382891</v>
      </c>
      <c r="I17" s="19">
        <v>0.18737270875763748</v>
      </c>
      <c r="J17" s="19">
        <v>2.0366598778004074E-2</v>
      </c>
    </row>
    <row r="18" spans="1:10" ht="15.95" customHeight="1">
      <c r="B18" s="96"/>
      <c r="C18" s="88" t="s">
        <v>130</v>
      </c>
      <c r="D18" s="20">
        <v>568</v>
      </c>
      <c r="E18" s="21">
        <v>66</v>
      </c>
      <c r="F18" s="22">
        <v>174</v>
      </c>
      <c r="G18" s="22">
        <v>141</v>
      </c>
      <c r="H18" s="22">
        <v>95</v>
      </c>
      <c r="I18" s="22">
        <v>75</v>
      </c>
      <c r="J18" s="22">
        <v>17</v>
      </c>
    </row>
    <row r="19" spans="1:10" ht="15.95" customHeight="1">
      <c r="B19" s="96"/>
      <c r="C19" s="89"/>
      <c r="D19" s="23">
        <v>1</v>
      </c>
      <c r="E19" s="18">
        <v>0.11619718309859155</v>
      </c>
      <c r="F19" s="19">
        <v>0.30633802816901406</v>
      </c>
      <c r="G19" s="19">
        <v>0.24823943661971831</v>
      </c>
      <c r="H19" s="19">
        <v>0.16725352112676056</v>
      </c>
      <c r="I19" s="19">
        <v>0.13204225352112675</v>
      </c>
      <c r="J19" s="19">
        <v>2.9929577464788731E-2</v>
      </c>
    </row>
    <row r="20" spans="1:10" ht="15.95" customHeight="1">
      <c r="B20" s="96"/>
      <c r="C20" s="88" t="s">
        <v>131</v>
      </c>
      <c r="D20" s="20">
        <v>5161</v>
      </c>
      <c r="E20" s="21">
        <v>791</v>
      </c>
      <c r="F20" s="22">
        <v>1822</v>
      </c>
      <c r="G20" s="22">
        <v>1279</v>
      </c>
      <c r="H20" s="22">
        <v>642</v>
      </c>
      <c r="I20" s="22">
        <v>513</v>
      </c>
      <c r="J20" s="22">
        <v>114</v>
      </c>
    </row>
    <row r="21" spans="1:10" ht="15.95" customHeight="1">
      <c r="B21" s="96"/>
      <c r="C21" s="89"/>
      <c r="D21" s="23">
        <v>1</v>
      </c>
      <c r="E21" s="18">
        <v>0.15326487114900214</v>
      </c>
      <c r="F21" s="19">
        <v>0.35303235807014144</v>
      </c>
      <c r="G21" s="19">
        <v>0.24782018988568108</v>
      </c>
      <c r="H21" s="19">
        <v>0.12439449719046697</v>
      </c>
      <c r="I21" s="19">
        <v>9.9399341212943235E-2</v>
      </c>
      <c r="J21" s="19">
        <v>2.2088742491765161E-2</v>
      </c>
    </row>
    <row r="22" spans="1:10" ht="15.95" customHeight="1">
      <c r="B22" s="102"/>
      <c r="C22" s="88" t="s">
        <v>132</v>
      </c>
      <c r="D22" s="20">
        <v>1885</v>
      </c>
      <c r="E22" s="21">
        <v>294</v>
      </c>
      <c r="F22" s="22">
        <v>772</v>
      </c>
      <c r="G22" s="22">
        <v>480</v>
      </c>
      <c r="H22" s="22">
        <v>182</v>
      </c>
      <c r="I22" s="22">
        <v>119</v>
      </c>
      <c r="J22" s="22">
        <v>38</v>
      </c>
    </row>
    <row r="23" spans="1:10" ht="15.95" customHeight="1">
      <c r="B23" s="102"/>
      <c r="C23" s="89"/>
      <c r="D23" s="23">
        <v>1</v>
      </c>
      <c r="E23" s="18">
        <v>0.1559681697612732</v>
      </c>
      <c r="F23" s="19">
        <v>0.40954907161803711</v>
      </c>
      <c r="G23" s="19">
        <v>0.25464190981432361</v>
      </c>
      <c r="H23" s="19">
        <v>9.6551724137931033E-2</v>
      </c>
      <c r="I23" s="19">
        <v>6.3129973474801065E-2</v>
      </c>
      <c r="J23" s="19">
        <v>2.0159151193633953E-2</v>
      </c>
    </row>
    <row r="24" spans="1:10" ht="15.95" customHeight="1">
      <c r="B24" s="102"/>
      <c r="C24" s="88" t="s">
        <v>133</v>
      </c>
      <c r="D24" s="20">
        <v>2660</v>
      </c>
      <c r="E24" s="21">
        <v>442</v>
      </c>
      <c r="F24" s="22">
        <v>1068</v>
      </c>
      <c r="G24" s="22">
        <v>724</v>
      </c>
      <c r="H24" s="22">
        <v>267</v>
      </c>
      <c r="I24" s="22">
        <v>117</v>
      </c>
      <c r="J24" s="22">
        <v>42</v>
      </c>
    </row>
    <row r="25" spans="1:10" ht="15.95" customHeight="1">
      <c r="B25" s="102"/>
      <c r="C25" s="89"/>
      <c r="D25" s="23">
        <v>1</v>
      </c>
      <c r="E25" s="18">
        <v>0.1661654135338346</v>
      </c>
      <c r="F25" s="19">
        <v>0.40150375939849625</v>
      </c>
      <c r="G25" s="19">
        <v>0.27218045112781952</v>
      </c>
      <c r="H25" s="19">
        <v>0.10037593984962406</v>
      </c>
      <c r="I25" s="19">
        <v>4.3984962406015037E-2</v>
      </c>
      <c r="J25" s="19">
        <v>1.5789473684210527E-2</v>
      </c>
    </row>
    <row r="26" spans="1:10" ht="15.95" customHeight="1">
      <c r="B26" s="102"/>
      <c r="C26" s="88" t="s">
        <v>134</v>
      </c>
      <c r="D26" s="20">
        <v>4722</v>
      </c>
      <c r="E26" s="21">
        <v>960</v>
      </c>
      <c r="F26" s="22">
        <v>2027</v>
      </c>
      <c r="G26" s="22">
        <v>1055</v>
      </c>
      <c r="H26" s="22">
        <v>439</v>
      </c>
      <c r="I26" s="22">
        <v>164</v>
      </c>
      <c r="J26" s="22">
        <v>77</v>
      </c>
    </row>
    <row r="27" spans="1:10" ht="15.95" customHeight="1">
      <c r="B27" s="102"/>
      <c r="C27" s="89"/>
      <c r="D27" s="23">
        <v>1</v>
      </c>
      <c r="E27" s="18">
        <v>0.20330368487928843</v>
      </c>
      <c r="F27" s="19">
        <v>0.42926725963574758</v>
      </c>
      <c r="G27" s="19">
        <v>0.22342227869546802</v>
      </c>
      <c r="H27" s="19">
        <v>9.2969080897924605E-2</v>
      </c>
      <c r="I27" s="19">
        <v>3.4731046166878443E-2</v>
      </c>
      <c r="J27" s="19">
        <v>1.6306649724692927E-2</v>
      </c>
    </row>
    <row r="28" spans="1:10" ht="15.95" customHeight="1">
      <c r="B28" s="102"/>
      <c r="C28" s="88" t="s">
        <v>135</v>
      </c>
      <c r="D28" s="20">
        <v>2013</v>
      </c>
      <c r="E28" s="21">
        <v>465</v>
      </c>
      <c r="F28" s="22">
        <v>859</v>
      </c>
      <c r="G28" s="22">
        <v>437</v>
      </c>
      <c r="H28" s="22">
        <v>164</v>
      </c>
      <c r="I28" s="22">
        <v>53</v>
      </c>
      <c r="J28" s="22">
        <v>35</v>
      </c>
    </row>
    <row r="29" spans="1:10" ht="15.95" customHeight="1">
      <c r="B29" s="102"/>
      <c r="C29" s="89"/>
      <c r="D29" s="23">
        <v>1</v>
      </c>
      <c r="E29" s="18">
        <v>0.23099850968703428</v>
      </c>
      <c r="F29" s="19">
        <v>0.4267262791852956</v>
      </c>
      <c r="G29" s="19">
        <v>0.21708892200695479</v>
      </c>
      <c r="H29" s="19">
        <v>8.1470442126179834E-2</v>
      </c>
      <c r="I29" s="19">
        <v>2.6328862394436166E-2</v>
      </c>
      <c r="J29" s="19">
        <v>1.7386984600099353E-2</v>
      </c>
    </row>
    <row r="30" spans="1:10" ht="15.95" customHeight="1">
      <c r="B30" s="102"/>
      <c r="C30" s="88" t="s">
        <v>136</v>
      </c>
      <c r="D30" s="20">
        <v>5401</v>
      </c>
      <c r="E30" s="21">
        <v>1589</v>
      </c>
      <c r="F30" s="22">
        <v>2094</v>
      </c>
      <c r="G30" s="22">
        <v>987</v>
      </c>
      <c r="H30" s="22">
        <v>348</v>
      </c>
      <c r="I30" s="22">
        <v>209</v>
      </c>
      <c r="J30" s="22">
        <v>174</v>
      </c>
    </row>
    <row r="31" spans="1:10" ht="15.95" customHeight="1">
      <c r="B31" s="102"/>
      <c r="C31" s="98"/>
      <c r="D31" s="17">
        <v>1</v>
      </c>
      <c r="E31" s="32">
        <v>0.29420477689316793</v>
      </c>
      <c r="F31" s="33">
        <v>0.38770598037400483</v>
      </c>
      <c r="G31" s="33">
        <v>0.1827439363080911</v>
      </c>
      <c r="H31" s="33">
        <v>6.4432512497685612E-2</v>
      </c>
      <c r="I31" s="33">
        <v>3.8696537678207736E-2</v>
      </c>
      <c r="J31" s="33">
        <v>3.2216256248842806E-2</v>
      </c>
    </row>
    <row r="32" spans="1:10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J9">
    <cfRule type="top10" dxfId="2758" priority="90" rank="1"/>
  </conditionalFormatting>
  <conditionalFormatting sqref="E11:J11">
    <cfRule type="top10" dxfId="2757" priority="89" rank="1"/>
  </conditionalFormatting>
  <conditionalFormatting sqref="E13:J13">
    <cfRule type="top10" dxfId="2756" priority="88" rank="1"/>
  </conditionalFormatting>
  <conditionalFormatting sqref="E15:J15">
    <cfRule type="top10" dxfId="2755" priority="87" rank="1"/>
  </conditionalFormatting>
  <conditionalFormatting sqref="E17:J17">
    <cfRule type="top10" dxfId="2754" priority="86" rank="1"/>
  </conditionalFormatting>
  <conditionalFormatting sqref="E19:J19">
    <cfRule type="top10" dxfId="2753" priority="85" rank="1"/>
  </conditionalFormatting>
  <conditionalFormatting sqref="E21:J21">
    <cfRule type="top10" dxfId="2752" priority="84" rank="1"/>
  </conditionalFormatting>
  <conditionalFormatting sqref="E23:J23">
    <cfRule type="top10" dxfId="2751" priority="83" rank="1"/>
  </conditionalFormatting>
  <conditionalFormatting sqref="E25:J25">
    <cfRule type="top10" dxfId="2750" priority="82" rank="1"/>
  </conditionalFormatting>
  <conditionalFormatting sqref="E27:J27">
    <cfRule type="top10" dxfId="2749" priority="81" rank="1"/>
  </conditionalFormatting>
  <conditionalFormatting sqref="E29:J29">
    <cfRule type="top10" dxfId="2748" priority="80" rank="1"/>
  </conditionalFormatting>
  <conditionalFormatting sqref="E31:J31">
    <cfRule type="top10" dxfId="2747" priority="79" rank="1"/>
  </conditionalFormatting>
  <conditionalFormatting sqref="E33:J33">
    <cfRule type="top10" dxfId="2746" priority="77" rank="1"/>
  </conditionalFormatting>
  <conditionalFormatting sqref="E35:J35">
    <cfRule type="top10" dxfId="2745" priority="76" rank="1"/>
  </conditionalFormatting>
  <conditionalFormatting sqref="E37:J37">
    <cfRule type="top10" dxfId="2744" priority="75" rank="1"/>
  </conditionalFormatting>
  <conditionalFormatting sqref="E39:J39">
    <cfRule type="top10" dxfId="2743" priority="74" rank="1"/>
  </conditionalFormatting>
  <conditionalFormatting sqref="E41:J41">
    <cfRule type="top10" dxfId="2742" priority="73" rank="1"/>
  </conditionalFormatting>
  <conditionalFormatting sqref="E43:J43">
    <cfRule type="top10" dxfId="2741" priority="72" rank="1"/>
  </conditionalFormatting>
  <conditionalFormatting sqref="E45:J45">
    <cfRule type="top10" dxfId="2740" priority="71" rank="1"/>
  </conditionalFormatting>
  <conditionalFormatting sqref="E47:J47">
    <cfRule type="top10" dxfId="2739" priority="70" rank="1"/>
  </conditionalFormatting>
  <conditionalFormatting sqref="E49:J49">
    <cfRule type="top10" dxfId="2738" priority="69" rank="1"/>
  </conditionalFormatting>
  <conditionalFormatting sqref="E51:J51">
    <cfRule type="top10" dxfId="2737" priority="68" rank="1"/>
  </conditionalFormatting>
  <conditionalFormatting sqref="E53:J53">
    <cfRule type="top10" dxfId="2736" priority="67" rank="1"/>
  </conditionalFormatting>
  <conditionalFormatting sqref="E55:J55">
    <cfRule type="top10" dxfId="2735" priority="66" rank="1"/>
  </conditionalFormatting>
  <conditionalFormatting sqref="E57:J57">
    <cfRule type="top10" dxfId="2734" priority="65" rank="1"/>
  </conditionalFormatting>
  <conditionalFormatting sqref="E59:J59">
    <cfRule type="top10" dxfId="2733" priority="64" rank="1"/>
  </conditionalFormatting>
  <conditionalFormatting sqref="E61:J61">
    <cfRule type="top10" dxfId="2732" priority="63" rank="1"/>
  </conditionalFormatting>
  <conditionalFormatting sqref="E63:J63">
    <cfRule type="top10" dxfId="2731" priority="62" rank="1"/>
  </conditionalFormatting>
  <conditionalFormatting sqref="E65:J65">
    <cfRule type="top10" dxfId="2730" priority="61" rank="1"/>
  </conditionalFormatting>
  <conditionalFormatting sqref="E67:J67">
    <cfRule type="top10" dxfId="2729" priority="60" rank="1"/>
  </conditionalFormatting>
  <conditionalFormatting sqref="E69:J69">
    <cfRule type="top10" dxfId="2728" priority="59" rank="1"/>
  </conditionalFormatting>
  <conditionalFormatting sqref="E71:J71">
    <cfRule type="top10" dxfId="2727" priority="58" rank="1"/>
  </conditionalFormatting>
  <conditionalFormatting sqref="E73:J73">
    <cfRule type="top10" dxfId="2726" priority="57" rank="1"/>
  </conditionalFormatting>
  <conditionalFormatting sqref="E75:J75">
    <cfRule type="top10" dxfId="2725" priority="56" rank="1"/>
  </conditionalFormatting>
  <conditionalFormatting sqref="E77:J77">
    <cfRule type="top10" dxfId="2724" priority="55" rank="1"/>
  </conditionalFormatting>
  <conditionalFormatting sqref="E79:J79">
    <cfRule type="top10" dxfId="2723" priority="54" rank="1"/>
  </conditionalFormatting>
  <conditionalFormatting sqref="E81:J81">
    <cfRule type="top10" dxfId="2722" priority="53" rank="1"/>
  </conditionalFormatting>
  <conditionalFormatting sqref="E83:J83">
    <cfRule type="top10" dxfId="2721" priority="52" rank="1"/>
  </conditionalFormatting>
  <conditionalFormatting sqref="E85:J85">
    <cfRule type="top10" dxfId="2720" priority="51" rank="1"/>
  </conditionalFormatting>
  <conditionalFormatting sqref="E87:J87">
    <cfRule type="top10" dxfId="2719" priority="50" rank="1"/>
  </conditionalFormatting>
  <conditionalFormatting sqref="E89:J89">
    <cfRule type="top10" dxfId="2718" priority="49" rank="1"/>
  </conditionalFormatting>
  <conditionalFormatting sqref="E91:J91">
    <cfRule type="top10" dxfId="2717" priority="48" rank="1"/>
  </conditionalFormatting>
  <conditionalFormatting sqref="E93:J93">
    <cfRule type="top10" dxfId="2716" priority="47" rank="1"/>
  </conditionalFormatting>
  <conditionalFormatting sqref="E95:J95">
    <cfRule type="top10" dxfId="2715" priority="46" rank="1"/>
  </conditionalFormatting>
  <conditionalFormatting sqref="E97:J97">
    <cfRule type="top10" dxfId="2714" priority="45" rank="1"/>
  </conditionalFormatting>
  <conditionalFormatting sqref="E99:J99">
    <cfRule type="top10" dxfId="2713" priority="44" rank="1"/>
  </conditionalFormatting>
  <conditionalFormatting sqref="E101:J101">
    <cfRule type="top10" dxfId="2712" priority="43" rank="1"/>
  </conditionalFormatting>
  <conditionalFormatting sqref="E103:J103">
    <cfRule type="top10" dxfId="2711" priority="42" rank="1"/>
  </conditionalFormatting>
  <conditionalFormatting sqref="E105:J105">
    <cfRule type="top10" dxfId="2710" priority="41" rank="1"/>
  </conditionalFormatting>
  <conditionalFormatting sqref="E107:J107">
    <cfRule type="top10" dxfId="2709" priority="40" rank="1"/>
  </conditionalFormatting>
  <conditionalFormatting sqref="E109:J109">
    <cfRule type="top10" dxfId="2708" priority="39" rank="1"/>
  </conditionalFormatting>
  <conditionalFormatting sqref="E111:J111">
    <cfRule type="top10" dxfId="2707" priority="38" rank="1"/>
  </conditionalFormatting>
  <conditionalFormatting sqref="E113:J113">
    <cfRule type="top10" dxfId="2706" priority="37" rank="1"/>
  </conditionalFormatting>
  <conditionalFormatting sqref="E115:J115">
    <cfRule type="top10" dxfId="2705" priority="36" rank="1"/>
  </conditionalFormatting>
  <conditionalFormatting sqref="E117:J117">
    <cfRule type="top10" dxfId="2704" priority="35" rank="1"/>
  </conditionalFormatting>
  <conditionalFormatting sqref="E119:J119">
    <cfRule type="top10" dxfId="2703" priority="34" rank="1"/>
  </conditionalFormatting>
  <conditionalFormatting sqref="E121:J121">
    <cfRule type="top10" dxfId="2702" priority="33" rank="1"/>
  </conditionalFormatting>
  <conditionalFormatting sqref="E123:J123">
    <cfRule type="top10" dxfId="2701" priority="32" rank="1"/>
  </conditionalFormatting>
  <conditionalFormatting sqref="E125:J125">
    <cfRule type="top10" dxfId="2700" priority="31" rank="1"/>
  </conditionalFormatting>
  <conditionalFormatting sqref="E127:J127">
    <cfRule type="top10" dxfId="2699" priority="30" rank="1"/>
  </conditionalFormatting>
  <conditionalFormatting sqref="E129:J129">
    <cfRule type="top10" dxfId="2698" priority="29" rank="1"/>
  </conditionalFormatting>
  <conditionalFormatting sqref="E131:J131">
    <cfRule type="top10" dxfId="2697" priority="28" rank="1"/>
  </conditionalFormatting>
  <conditionalFormatting sqref="E133:J133">
    <cfRule type="top10" dxfId="2696" priority="27" rank="1"/>
  </conditionalFormatting>
  <conditionalFormatting sqref="E135:J135">
    <cfRule type="top10" dxfId="2695" priority="26" rank="1"/>
  </conditionalFormatting>
  <conditionalFormatting sqref="E137:J137">
    <cfRule type="top10" dxfId="2694" priority="25" rank="1"/>
  </conditionalFormatting>
  <conditionalFormatting sqref="E139:J139">
    <cfRule type="top10" dxfId="2693" priority="24" rank="1"/>
  </conditionalFormatting>
  <conditionalFormatting sqref="E141:J141">
    <cfRule type="top10" dxfId="2692" priority="23" rank="1"/>
  </conditionalFormatting>
  <conditionalFormatting sqref="E143:J143">
    <cfRule type="top10" dxfId="2691" priority="22" rank="1"/>
  </conditionalFormatting>
  <conditionalFormatting sqref="E145:J145">
    <cfRule type="top10" dxfId="2690" priority="21" rank="1"/>
  </conditionalFormatting>
  <conditionalFormatting sqref="E147:J147">
    <cfRule type="top10" dxfId="2689" priority="20" rank="1"/>
  </conditionalFormatting>
  <conditionalFormatting sqref="E149:J149">
    <cfRule type="top10" dxfId="2688" priority="19" rank="1"/>
  </conditionalFormatting>
  <conditionalFormatting sqref="E151:J151">
    <cfRule type="top10" dxfId="2687" priority="18" rank="1"/>
  </conditionalFormatting>
  <conditionalFormatting sqref="E153:J153">
    <cfRule type="top10" dxfId="2686" priority="17" rank="1"/>
  </conditionalFormatting>
  <conditionalFormatting sqref="E155:J155">
    <cfRule type="top10" dxfId="2685" priority="16" rank="1"/>
  </conditionalFormatting>
  <conditionalFormatting sqref="E157:J157">
    <cfRule type="top10" dxfId="2684" priority="15" rank="1"/>
  </conditionalFormatting>
  <conditionalFormatting sqref="E159:J159">
    <cfRule type="top10" dxfId="2683" priority="14" rank="1"/>
  </conditionalFormatting>
  <conditionalFormatting sqref="E161:J161">
    <cfRule type="top10" dxfId="2682" priority="13" rank="1"/>
  </conditionalFormatting>
  <conditionalFormatting sqref="E163:J163">
    <cfRule type="top10" dxfId="2681" priority="12" rank="1"/>
  </conditionalFormatting>
  <conditionalFormatting sqref="E165:J165">
    <cfRule type="top10" dxfId="2680" priority="11" rank="1"/>
  </conditionalFormatting>
  <conditionalFormatting sqref="E167:J167">
    <cfRule type="top10" dxfId="2679" priority="10" rank="1"/>
  </conditionalFormatting>
  <conditionalFormatting sqref="E169:J169">
    <cfRule type="top10" dxfId="2678" priority="9" rank="1"/>
  </conditionalFormatting>
  <conditionalFormatting sqref="E171:J171">
    <cfRule type="top10" dxfId="2677" priority="8" rank="1"/>
  </conditionalFormatting>
  <conditionalFormatting sqref="E173:J173">
    <cfRule type="top10" dxfId="2676" priority="7" rank="1"/>
  </conditionalFormatting>
  <conditionalFormatting sqref="E175:J175">
    <cfRule type="top10" dxfId="2675" priority="6" rank="1"/>
  </conditionalFormatting>
  <conditionalFormatting sqref="E177:J177">
    <cfRule type="top10" dxfId="2674" priority="5" rank="1"/>
  </conditionalFormatting>
  <conditionalFormatting sqref="E179:J179">
    <cfRule type="top10" dxfId="2673" priority="4" rank="1"/>
  </conditionalFormatting>
  <conditionalFormatting sqref="E181:J181">
    <cfRule type="top10" dxfId="2672" priority="3" rank="1"/>
  </conditionalFormatting>
  <conditionalFormatting sqref="E183:J183">
    <cfRule type="top10" dxfId="2671" priority="2" rank="1"/>
  </conditionalFormatting>
  <conditionalFormatting sqref="E185:J185">
    <cfRule type="top10" dxfId="267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57</v>
      </c>
    </row>
    <row r="4" spans="1:10" ht="15" customHeight="1">
      <c r="B4" s="3" t="s">
        <v>63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122</v>
      </c>
      <c r="F7" s="13" t="s">
        <v>123</v>
      </c>
      <c r="G7" s="13" t="s">
        <v>124</v>
      </c>
      <c r="H7" s="13" t="s">
        <v>125</v>
      </c>
      <c r="I7" s="25" t="s">
        <v>258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1011</v>
      </c>
      <c r="F8" s="16">
        <v>3854</v>
      </c>
      <c r="G8" s="16">
        <v>6052</v>
      </c>
      <c r="H8" s="16">
        <v>3040</v>
      </c>
      <c r="I8" s="16">
        <v>9715</v>
      </c>
      <c r="J8" s="16">
        <v>985</v>
      </c>
    </row>
    <row r="9" spans="1:10" ht="15.95" customHeight="1">
      <c r="B9" s="92"/>
      <c r="C9" s="93"/>
      <c r="D9" s="17">
        <v>1</v>
      </c>
      <c r="E9" s="32">
        <v>4.1002555055359532E-2</v>
      </c>
      <c r="F9" s="33">
        <v>0.15630449770856147</v>
      </c>
      <c r="G9" s="33">
        <v>0.24544754025226101</v>
      </c>
      <c r="H9" s="33">
        <v>0.12329156020602669</v>
      </c>
      <c r="I9" s="33">
        <v>0.39400575901366752</v>
      </c>
      <c r="J9" s="33">
        <v>3.9948087764123778E-2</v>
      </c>
    </row>
    <row r="10" spans="1:10" ht="15.95" customHeight="1">
      <c r="B10" s="95" t="s">
        <v>252</v>
      </c>
      <c r="C10" s="94" t="s">
        <v>126</v>
      </c>
      <c r="D10" s="34">
        <v>159</v>
      </c>
      <c r="E10" s="35">
        <v>50</v>
      </c>
      <c r="F10" s="36">
        <v>45</v>
      </c>
      <c r="G10" s="36">
        <v>29</v>
      </c>
      <c r="H10" s="36">
        <v>9</v>
      </c>
      <c r="I10" s="36">
        <v>22</v>
      </c>
      <c r="J10" s="36">
        <v>4</v>
      </c>
    </row>
    <row r="11" spans="1:10" ht="15.95" customHeight="1">
      <c r="B11" s="96"/>
      <c r="C11" s="89"/>
      <c r="D11" s="17">
        <v>1</v>
      </c>
      <c r="E11" s="18">
        <v>0.31446540880503143</v>
      </c>
      <c r="F11" s="19">
        <v>0.28301886792452829</v>
      </c>
      <c r="G11" s="19">
        <v>0.18238993710691823</v>
      </c>
      <c r="H11" s="19">
        <v>5.6603773584905662E-2</v>
      </c>
      <c r="I11" s="19">
        <v>0.13836477987421383</v>
      </c>
      <c r="J11" s="19">
        <v>2.5157232704402517E-2</v>
      </c>
    </row>
    <row r="12" spans="1:10" ht="15.95" customHeight="1">
      <c r="B12" s="96"/>
      <c r="C12" s="88" t="s">
        <v>127</v>
      </c>
      <c r="D12" s="20">
        <v>107</v>
      </c>
      <c r="E12" s="21">
        <v>20</v>
      </c>
      <c r="F12" s="22">
        <v>36</v>
      </c>
      <c r="G12" s="22">
        <v>22</v>
      </c>
      <c r="H12" s="22">
        <v>6</v>
      </c>
      <c r="I12" s="22">
        <v>18</v>
      </c>
      <c r="J12" s="22">
        <v>5</v>
      </c>
    </row>
    <row r="13" spans="1:10" ht="15.95" customHeight="1">
      <c r="B13" s="96"/>
      <c r="C13" s="89"/>
      <c r="D13" s="23">
        <v>1</v>
      </c>
      <c r="E13" s="18">
        <v>0.18691588785046728</v>
      </c>
      <c r="F13" s="19">
        <v>0.3364485981308411</v>
      </c>
      <c r="G13" s="19">
        <v>0.20560747663551401</v>
      </c>
      <c r="H13" s="19">
        <v>5.6074766355140186E-2</v>
      </c>
      <c r="I13" s="19">
        <v>0.16822429906542055</v>
      </c>
      <c r="J13" s="19">
        <v>4.6728971962616821E-2</v>
      </c>
    </row>
    <row r="14" spans="1:10" ht="15.95" customHeight="1">
      <c r="B14" s="96"/>
      <c r="C14" s="88" t="s">
        <v>128</v>
      </c>
      <c r="D14" s="20">
        <v>190</v>
      </c>
      <c r="E14" s="21">
        <v>31</v>
      </c>
      <c r="F14" s="22">
        <v>65</v>
      </c>
      <c r="G14" s="22">
        <v>44</v>
      </c>
      <c r="H14" s="22">
        <v>8</v>
      </c>
      <c r="I14" s="22">
        <v>33</v>
      </c>
      <c r="J14" s="22">
        <v>9</v>
      </c>
    </row>
    <row r="15" spans="1:10" ht="15.95" customHeight="1">
      <c r="B15" s="96"/>
      <c r="C15" s="89"/>
      <c r="D15" s="23">
        <v>1</v>
      </c>
      <c r="E15" s="18">
        <v>0.16315789473684211</v>
      </c>
      <c r="F15" s="19">
        <v>0.34210526315789475</v>
      </c>
      <c r="G15" s="19">
        <v>0.23157894736842105</v>
      </c>
      <c r="H15" s="19">
        <v>4.2105263157894736E-2</v>
      </c>
      <c r="I15" s="19">
        <v>0.1736842105263158</v>
      </c>
      <c r="J15" s="19">
        <v>4.736842105263158E-2</v>
      </c>
    </row>
    <row r="16" spans="1:10" ht="15.95" customHeight="1">
      <c r="B16" s="96"/>
      <c r="C16" s="88" t="s">
        <v>129</v>
      </c>
      <c r="D16" s="20">
        <v>491</v>
      </c>
      <c r="E16" s="21">
        <v>53</v>
      </c>
      <c r="F16" s="22">
        <v>171</v>
      </c>
      <c r="G16" s="22">
        <v>132</v>
      </c>
      <c r="H16" s="22">
        <v>46</v>
      </c>
      <c r="I16" s="22">
        <v>80</v>
      </c>
      <c r="J16" s="22">
        <v>9</v>
      </c>
    </row>
    <row r="17" spans="1:10" ht="15.95" customHeight="1">
      <c r="B17" s="96"/>
      <c r="C17" s="89"/>
      <c r="D17" s="23">
        <v>1</v>
      </c>
      <c r="E17" s="18">
        <v>0.1079429735234216</v>
      </c>
      <c r="F17" s="19">
        <v>0.34826883910386963</v>
      </c>
      <c r="G17" s="19">
        <v>0.26883910386965376</v>
      </c>
      <c r="H17" s="19">
        <v>9.368635437881874E-2</v>
      </c>
      <c r="I17" s="19">
        <v>0.16293279022403259</v>
      </c>
      <c r="J17" s="19">
        <v>1.8329938900203666E-2</v>
      </c>
    </row>
    <row r="18" spans="1:10" ht="15.95" customHeight="1">
      <c r="B18" s="96"/>
      <c r="C18" s="88" t="s">
        <v>130</v>
      </c>
      <c r="D18" s="20">
        <v>568</v>
      </c>
      <c r="E18" s="21">
        <v>39</v>
      </c>
      <c r="F18" s="22">
        <v>165</v>
      </c>
      <c r="G18" s="22">
        <v>182</v>
      </c>
      <c r="H18" s="22">
        <v>63</v>
      </c>
      <c r="I18" s="22">
        <v>112</v>
      </c>
      <c r="J18" s="22">
        <v>7</v>
      </c>
    </row>
    <row r="19" spans="1:10" ht="15.95" customHeight="1">
      <c r="B19" s="96"/>
      <c r="C19" s="89"/>
      <c r="D19" s="23">
        <v>1</v>
      </c>
      <c r="E19" s="18">
        <v>6.8661971830985921E-2</v>
      </c>
      <c r="F19" s="19">
        <v>0.29049295774647887</v>
      </c>
      <c r="G19" s="19">
        <v>0.32042253521126762</v>
      </c>
      <c r="H19" s="19">
        <v>0.11091549295774648</v>
      </c>
      <c r="I19" s="19">
        <v>0.19718309859154928</v>
      </c>
      <c r="J19" s="19">
        <v>1.232394366197183E-2</v>
      </c>
    </row>
    <row r="20" spans="1:10" ht="15.95" customHeight="1">
      <c r="B20" s="96"/>
      <c r="C20" s="88" t="s">
        <v>131</v>
      </c>
      <c r="D20" s="20">
        <v>5161</v>
      </c>
      <c r="E20" s="21">
        <v>329</v>
      </c>
      <c r="F20" s="22">
        <v>1130</v>
      </c>
      <c r="G20" s="22">
        <v>1546</v>
      </c>
      <c r="H20" s="22">
        <v>627</v>
      </c>
      <c r="I20" s="22">
        <v>1440</v>
      </c>
      <c r="J20" s="22">
        <v>89</v>
      </c>
    </row>
    <row r="21" spans="1:10" ht="15.95" customHeight="1">
      <c r="B21" s="96"/>
      <c r="C21" s="89"/>
      <c r="D21" s="23">
        <v>1</v>
      </c>
      <c r="E21" s="18">
        <v>6.3747335787638054E-2</v>
      </c>
      <c r="F21" s="19">
        <v>0.21894981592714591</v>
      </c>
      <c r="G21" s="19">
        <v>0.29955434993218366</v>
      </c>
      <c r="H21" s="19">
        <v>0.12148808370470839</v>
      </c>
      <c r="I21" s="19">
        <v>0.27901569463282311</v>
      </c>
      <c r="J21" s="19">
        <v>1.7244720015500873E-2</v>
      </c>
    </row>
    <row r="22" spans="1:10" ht="15.95" customHeight="1">
      <c r="B22" s="102"/>
      <c r="C22" s="88" t="s">
        <v>132</v>
      </c>
      <c r="D22" s="20">
        <v>1885</v>
      </c>
      <c r="E22" s="21">
        <v>66</v>
      </c>
      <c r="F22" s="22">
        <v>328</v>
      </c>
      <c r="G22" s="22">
        <v>524</v>
      </c>
      <c r="H22" s="22">
        <v>286</v>
      </c>
      <c r="I22" s="22">
        <v>652</v>
      </c>
      <c r="J22" s="22">
        <v>29</v>
      </c>
    </row>
    <row r="23" spans="1:10" ht="15.95" customHeight="1">
      <c r="B23" s="102"/>
      <c r="C23" s="89"/>
      <c r="D23" s="23">
        <v>1</v>
      </c>
      <c r="E23" s="18">
        <v>3.5013262599469498E-2</v>
      </c>
      <c r="F23" s="19">
        <v>0.17400530503978781</v>
      </c>
      <c r="G23" s="19">
        <v>0.27798408488063658</v>
      </c>
      <c r="H23" s="19">
        <v>0.15172413793103448</v>
      </c>
      <c r="I23" s="19">
        <v>0.34588859416445622</v>
      </c>
      <c r="J23" s="19">
        <v>1.5384615384615385E-2</v>
      </c>
    </row>
    <row r="24" spans="1:10" ht="15.95" customHeight="1">
      <c r="B24" s="102"/>
      <c r="C24" s="88" t="s">
        <v>133</v>
      </c>
      <c r="D24" s="20">
        <v>2660</v>
      </c>
      <c r="E24" s="21">
        <v>78</v>
      </c>
      <c r="F24" s="22">
        <v>392</v>
      </c>
      <c r="G24" s="22">
        <v>708</v>
      </c>
      <c r="H24" s="22">
        <v>401</v>
      </c>
      <c r="I24" s="22">
        <v>1045</v>
      </c>
      <c r="J24" s="22">
        <v>36</v>
      </c>
    </row>
    <row r="25" spans="1:10" ht="15.95" customHeight="1">
      <c r="B25" s="102"/>
      <c r="C25" s="89"/>
      <c r="D25" s="23">
        <v>1</v>
      </c>
      <c r="E25" s="18">
        <v>2.9323308270676692E-2</v>
      </c>
      <c r="F25" s="19">
        <v>0.14736842105263157</v>
      </c>
      <c r="G25" s="19">
        <v>0.2661654135338346</v>
      </c>
      <c r="H25" s="19">
        <v>0.15075187969924811</v>
      </c>
      <c r="I25" s="19">
        <v>0.39285714285714285</v>
      </c>
      <c r="J25" s="19">
        <v>1.3533834586466165E-2</v>
      </c>
    </row>
    <row r="26" spans="1:10" ht="15.95" customHeight="1">
      <c r="B26" s="102"/>
      <c r="C26" s="88" t="s">
        <v>134</v>
      </c>
      <c r="D26" s="20">
        <v>4722</v>
      </c>
      <c r="E26" s="21">
        <v>120</v>
      </c>
      <c r="F26" s="22">
        <v>545</v>
      </c>
      <c r="G26" s="22">
        <v>1152</v>
      </c>
      <c r="H26" s="22">
        <v>637</v>
      </c>
      <c r="I26" s="22">
        <v>2208</v>
      </c>
      <c r="J26" s="22">
        <v>60</v>
      </c>
    </row>
    <row r="27" spans="1:10" ht="15.95" customHeight="1">
      <c r="B27" s="102"/>
      <c r="C27" s="89"/>
      <c r="D27" s="23">
        <v>1</v>
      </c>
      <c r="E27" s="18">
        <v>2.5412960609911054E-2</v>
      </c>
      <c r="F27" s="19">
        <v>0.11541719610334604</v>
      </c>
      <c r="G27" s="19">
        <v>0.24396442185514614</v>
      </c>
      <c r="H27" s="19">
        <v>0.13490046590427784</v>
      </c>
      <c r="I27" s="19">
        <v>0.46759847522236342</v>
      </c>
      <c r="J27" s="19">
        <v>1.2706480304955527E-2</v>
      </c>
    </row>
    <row r="28" spans="1:10" ht="15.95" customHeight="1">
      <c r="B28" s="102"/>
      <c r="C28" s="88" t="s">
        <v>135</v>
      </c>
      <c r="D28" s="20">
        <v>2013</v>
      </c>
      <c r="E28" s="21">
        <v>39</v>
      </c>
      <c r="F28" s="22">
        <v>225</v>
      </c>
      <c r="G28" s="22">
        <v>441</v>
      </c>
      <c r="H28" s="22">
        <v>278</v>
      </c>
      <c r="I28" s="22">
        <v>1005</v>
      </c>
      <c r="J28" s="22">
        <v>25</v>
      </c>
    </row>
    <row r="29" spans="1:10" ht="15.95" customHeight="1">
      <c r="B29" s="102"/>
      <c r="C29" s="89"/>
      <c r="D29" s="23">
        <v>1</v>
      </c>
      <c r="E29" s="18">
        <v>1.9374068554396422E-2</v>
      </c>
      <c r="F29" s="19">
        <v>0.11177347242921014</v>
      </c>
      <c r="G29" s="19">
        <v>0.21907600596125187</v>
      </c>
      <c r="H29" s="19">
        <v>0.13810233482364631</v>
      </c>
      <c r="I29" s="19">
        <v>0.49925484351713861</v>
      </c>
      <c r="J29" s="19">
        <v>1.2419274714356682E-2</v>
      </c>
    </row>
    <row r="30" spans="1:10" ht="15.95" customHeight="1">
      <c r="B30" s="102"/>
      <c r="C30" s="88" t="s">
        <v>136</v>
      </c>
      <c r="D30" s="20">
        <v>5401</v>
      </c>
      <c r="E30" s="21">
        <v>126</v>
      </c>
      <c r="F30" s="22">
        <v>588</v>
      </c>
      <c r="G30" s="22">
        <v>1062</v>
      </c>
      <c r="H30" s="22">
        <v>613</v>
      </c>
      <c r="I30" s="22">
        <v>2883</v>
      </c>
      <c r="J30" s="22">
        <v>129</v>
      </c>
    </row>
    <row r="31" spans="1:10" ht="15.95" customHeight="1">
      <c r="B31" s="102"/>
      <c r="C31" s="98"/>
      <c r="D31" s="17">
        <v>1</v>
      </c>
      <c r="E31" s="32">
        <v>2.3329013145713756E-2</v>
      </c>
      <c r="F31" s="33">
        <v>0.10886872801333086</v>
      </c>
      <c r="G31" s="33">
        <v>0.19663025365673023</v>
      </c>
      <c r="H31" s="33">
        <v>0.11349750046287725</v>
      </c>
      <c r="I31" s="33">
        <v>0.53379003888168852</v>
      </c>
      <c r="J31" s="33">
        <v>2.3884465839659322E-2</v>
      </c>
    </row>
    <row r="32" spans="1:10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J9">
    <cfRule type="top10" dxfId="2669" priority="90" rank="1"/>
  </conditionalFormatting>
  <conditionalFormatting sqref="E11:J11">
    <cfRule type="top10" dxfId="2668" priority="89" rank="1"/>
  </conditionalFormatting>
  <conditionalFormatting sqref="E13:J13">
    <cfRule type="top10" dxfId="2667" priority="88" rank="1"/>
  </conditionalFormatting>
  <conditionalFormatting sqref="E15:J15">
    <cfRule type="top10" dxfId="2666" priority="87" rank="1"/>
  </conditionalFormatting>
  <conditionalFormatting sqref="E17:J17">
    <cfRule type="top10" dxfId="2665" priority="86" rank="1"/>
  </conditionalFormatting>
  <conditionalFormatting sqref="E19:J19">
    <cfRule type="top10" dxfId="2664" priority="85" rank="1"/>
  </conditionalFormatting>
  <conditionalFormatting sqref="E21:J21">
    <cfRule type="top10" dxfId="2663" priority="84" rank="1"/>
  </conditionalFormatting>
  <conditionalFormatting sqref="E23:J23">
    <cfRule type="top10" dxfId="2662" priority="83" rank="1"/>
  </conditionalFormatting>
  <conditionalFormatting sqref="E25:J25">
    <cfRule type="top10" dxfId="2661" priority="82" rank="1"/>
  </conditionalFormatting>
  <conditionalFormatting sqref="E27:J27">
    <cfRule type="top10" dxfId="2660" priority="81" rank="1"/>
  </conditionalFormatting>
  <conditionalFormatting sqref="E29:J29">
    <cfRule type="top10" dxfId="2659" priority="80" rank="1"/>
  </conditionalFormatting>
  <conditionalFormatting sqref="E31:J31">
    <cfRule type="top10" dxfId="2658" priority="79" rank="1"/>
  </conditionalFormatting>
  <conditionalFormatting sqref="E33:J33">
    <cfRule type="top10" dxfId="2657" priority="77" rank="1"/>
  </conditionalFormatting>
  <conditionalFormatting sqref="E35:J35">
    <cfRule type="top10" dxfId="2656" priority="76" rank="1"/>
  </conditionalFormatting>
  <conditionalFormatting sqref="E37:J37">
    <cfRule type="top10" dxfId="2655" priority="75" rank="1"/>
  </conditionalFormatting>
  <conditionalFormatting sqref="E39:J39">
    <cfRule type="top10" dxfId="2654" priority="74" rank="1"/>
  </conditionalFormatting>
  <conditionalFormatting sqref="E41:J41">
    <cfRule type="top10" dxfId="2653" priority="73" rank="1"/>
  </conditionalFormatting>
  <conditionalFormatting sqref="E43:J43">
    <cfRule type="top10" dxfId="2652" priority="72" rank="1"/>
  </conditionalFormatting>
  <conditionalFormatting sqref="E45:J45">
    <cfRule type="top10" dxfId="2651" priority="71" rank="1"/>
  </conditionalFormatting>
  <conditionalFormatting sqref="E47:J47">
    <cfRule type="top10" dxfId="2650" priority="70" rank="1"/>
  </conditionalFormatting>
  <conditionalFormatting sqref="E49:J49">
    <cfRule type="top10" dxfId="2649" priority="69" rank="1"/>
  </conditionalFormatting>
  <conditionalFormatting sqref="E51:J51">
    <cfRule type="top10" dxfId="2648" priority="68" rank="1"/>
  </conditionalFormatting>
  <conditionalFormatting sqref="E53:J53">
    <cfRule type="top10" dxfId="2647" priority="67" rank="1"/>
  </conditionalFormatting>
  <conditionalFormatting sqref="E55:J55">
    <cfRule type="top10" dxfId="2646" priority="66" rank="1"/>
  </conditionalFormatting>
  <conditionalFormatting sqref="E57:J57">
    <cfRule type="top10" dxfId="2645" priority="65" rank="1"/>
  </conditionalFormatting>
  <conditionalFormatting sqref="E59:J59">
    <cfRule type="top10" dxfId="2644" priority="64" rank="1"/>
  </conditionalFormatting>
  <conditionalFormatting sqref="E61:J61">
    <cfRule type="top10" dxfId="2643" priority="63" rank="1"/>
  </conditionalFormatting>
  <conditionalFormatting sqref="E63:J63">
    <cfRule type="top10" dxfId="2642" priority="62" rank="1"/>
  </conditionalFormatting>
  <conditionalFormatting sqref="E65:J65">
    <cfRule type="top10" dxfId="2641" priority="61" rank="1"/>
  </conditionalFormatting>
  <conditionalFormatting sqref="E67:J67">
    <cfRule type="top10" dxfId="2640" priority="60" rank="1"/>
  </conditionalFormatting>
  <conditionalFormatting sqref="E69:J69">
    <cfRule type="top10" dxfId="2639" priority="59" rank="1"/>
  </conditionalFormatting>
  <conditionalFormatting sqref="E71:J71">
    <cfRule type="top10" dxfId="2638" priority="58" rank="1"/>
  </conditionalFormatting>
  <conditionalFormatting sqref="E73:J73">
    <cfRule type="top10" dxfId="2637" priority="57" rank="1"/>
  </conditionalFormatting>
  <conditionalFormatting sqref="E75:J75">
    <cfRule type="top10" dxfId="2636" priority="56" rank="1"/>
  </conditionalFormatting>
  <conditionalFormatting sqref="E77:J77">
    <cfRule type="top10" dxfId="2635" priority="55" rank="1"/>
  </conditionalFormatting>
  <conditionalFormatting sqref="E79:J79">
    <cfRule type="top10" dxfId="2634" priority="54" rank="1"/>
  </conditionalFormatting>
  <conditionalFormatting sqref="E81:J81">
    <cfRule type="top10" dxfId="2633" priority="53" rank="1"/>
  </conditionalFormatting>
  <conditionalFormatting sqref="E83:J83">
    <cfRule type="top10" dxfId="2632" priority="52" rank="1"/>
  </conditionalFormatting>
  <conditionalFormatting sqref="E85:J85">
    <cfRule type="top10" dxfId="2631" priority="51" rank="1"/>
  </conditionalFormatting>
  <conditionalFormatting sqref="E87:J87">
    <cfRule type="top10" dxfId="2630" priority="50" rank="1"/>
  </conditionalFormatting>
  <conditionalFormatting sqref="E89:J89">
    <cfRule type="top10" dxfId="2629" priority="49" rank="1"/>
  </conditionalFormatting>
  <conditionalFormatting sqref="E91:J91">
    <cfRule type="top10" dxfId="2628" priority="48" rank="1"/>
  </conditionalFormatting>
  <conditionalFormatting sqref="E93:J93">
    <cfRule type="top10" dxfId="2627" priority="47" rank="1"/>
  </conditionalFormatting>
  <conditionalFormatting sqref="E95:J95">
    <cfRule type="top10" dxfId="2626" priority="46" rank="1"/>
  </conditionalFormatting>
  <conditionalFormatting sqref="E97:J97">
    <cfRule type="top10" dxfId="2625" priority="45" rank="1"/>
  </conditionalFormatting>
  <conditionalFormatting sqref="E99:J99">
    <cfRule type="top10" dxfId="2624" priority="44" rank="1"/>
  </conditionalFormatting>
  <conditionalFormatting sqref="E101:J101">
    <cfRule type="top10" dxfId="2623" priority="43" rank="1"/>
  </conditionalFormatting>
  <conditionalFormatting sqref="E103:J103">
    <cfRule type="top10" dxfId="2622" priority="42" rank="1"/>
  </conditionalFormatting>
  <conditionalFormatting sqref="E105:J105">
    <cfRule type="top10" dxfId="2621" priority="41" rank="1"/>
  </conditionalFormatting>
  <conditionalFormatting sqref="E107:J107">
    <cfRule type="top10" dxfId="2620" priority="40" rank="1"/>
  </conditionalFormatting>
  <conditionalFormatting sqref="E109:J109">
    <cfRule type="top10" dxfId="2619" priority="39" rank="1"/>
  </conditionalFormatting>
  <conditionalFormatting sqref="E111:J111">
    <cfRule type="top10" dxfId="2618" priority="38" rank="1"/>
  </conditionalFormatting>
  <conditionalFormatting sqref="E113:J113">
    <cfRule type="top10" dxfId="2617" priority="37" rank="1"/>
  </conditionalFormatting>
  <conditionalFormatting sqref="E115:J115">
    <cfRule type="top10" dxfId="2616" priority="36" rank="1"/>
  </conditionalFormatting>
  <conditionalFormatting sqref="E117:J117">
    <cfRule type="top10" dxfId="2615" priority="35" rank="1"/>
  </conditionalFormatting>
  <conditionalFormatting sqref="E119:J119">
    <cfRule type="top10" dxfId="2614" priority="34" rank="1"/>
  </conditionalFormatting>
  <conditionalFormatting sqref="E121:J121">
    <cfRule type="top10" dxfId="2613" priority="33" rank="1"/>
  </conditionalFormatting>
  <conditionalFormatting sqref="E123:J123">
    <cfRule type="top10" dxfId="2612" priority="32" rank="1"/>
  </conditionalFormatting>
  <conditionalFormatting sqref="E125:J125">
    <cfRule type="top10" dxfId="2611" priority="31" rank="1"/>
  </conditionalFormatting>
  <conditionalFormatting sqref="E127:J127">
    <cfRule type="top10" dxfId="2610" priority="30" rank="1"/>
  </conditionalFormatting>
  <conditionalFormatting sqref="E129:J129">
    <cfRule type="top10" dxfId="2609" priority="29" rank="1"/>
  </conditionalFormatting>
  <conditionalFormatting sqref="E131:J131">
    <cfRule type="top10" dxfId="2608" priority="28" rank="1"/>
  </conditionalFormatting>
  <conditionalFormatting sqref="E133:J133">
    <cfRule type="top10" dxfId="2607" priority="27" rank="1"/>
  </conditionalFormatting>
  <conditionalFormatting sqref="E135:J135">
    <cfRule type="top10" dxfId="2606" priority="26" rank="1"/>
  </conditionalFormatting>
  <conditionalFormatting sqref="E137:J137">
    <cfRule type="top10" dxfId="2605" priority="25" rank="1"/>
  </conditionalFormatting>
  <conditionalFormatting sqref="E139:J139">
    <cfRule type="top10" dxfId="2604" priority="24" rank="1"/>
  </conditionalFormatting>
  <conditionalFormatting sqref="E141:J141">
    <cfRule type="top10" dxfId="2603" priority="23" rank="1"/>
  </conditionalFormatting>
  <conditionalFormatting sqref="E143:J143">
    <cfRule type="top10" dxfId="2602" priority="22" rank="1"/>
  </conditionalFormatting>
  <conditionalFormatting sqref="E145:J145">
    <cfRule type="top10" dxfId="2601" priority="21" rank="1"/>
  </conditionalFormatting>
  <conditionalFormatting sqref="E147:J147">
    <cfRule type="top10" dxfId="2600" priority="20" rank="1"/>
  </conditionalFormatting>
  <conditionalFormatting sqref="E149:J149">
    <cfRule type="top10" dxfId="2599" priority="19" rank="1"/>
  </conditionalFormatting>
  <conditionalFormatting sqref="E151:J151">
    <cfRule type="top10" dxfId="2598" priority="18" rank="1"/>
  </conditionalFormatting>
  <conditionalFormatting sqref="E153:J153">
    <cfRule type="top10" dxfId="2597" priority="17" rank="1"/>
  </conditionalFormatting>
  <conditionalFormatting sqref="E155:J155">
    <cfRule type="top10" dxfId="2596" priority="16" rank="1"/>
  </conditionalFormatting>
  <conditionalFormatting sqref="E157:J157">
    <cfRule type="top10" dxfId="2595" priority="15" rank="1"/>
  </conditionalFormatting>
  <conditionalFormatting sqref="E159:J159">
    <cfRule type="top10" dxfId="2594" priority="14" rank="1"/>
  </conditionalFormatting>
  <conditionalFormatting sqref="E161:J161">
    <cfRule type="top10" dxfId="2593" priority="13" rank="1"/>
  </conditionalFormatting>
  <conditionalFormatting sqref="E163:J163">
    <cfRule type="top10" dxfId="2592" priority="12" rank="1"/>
  </conditionalFormatting>
  <conditionalFormatting sqref="E165:J165">
    <cfRule type="top10" dxfId="2591" priority="11" rank="1"/>
  </conditionalFormatting>
  <conditionalFormatting sqref="E167:J167">
    <cfRule type="top10" dxfId="2590" priority="10" rank="1"/>
  </conditionalFormatting>
  <conditionalFormatting sqref="E169:J169">
    <cfRule type="top10" dxfId="2589" priority="9" rank="1"/>
  </conditionalFormatting>
  <conditionalFormatting sqref="E171:J171">
    <cfRule type="top10" dxfId="2588" priority="8" rank="1"/>
  </conditionalFormatting>
  <conditionalFormatting sqref="E173:J173">
    <cfRule type="top10" dxfId="2587" priority="7" rank="1"/>
  </conditionalFormatting>
  <conditionalFormatting sqref="E175:J175">
    <cfRule type="top10" dxfId="2586" priority="6" rank="1"/>
  </conditionalFormatting>
  <conditionalFormatting sqref="E177:J177">
    <cfRule type="top10" dxfId="2585" priority="5" rank="1"/>
  </conditionalFormatting>
  <conditionalFormatting sqref="E179:J179">
    <cfRule type="top10" dxfId="2584" priority="4" rank="1"/>
  </conditionalFormatting>
  <conditionalFormatting sqref="E181:J181">
    <cfRule type="top10" dxfId="2583" priority="3" rank="1"/>
  </conditionalFormatting>
  <conditionalFormatting sqref="E183:J183">
    <cfRule type="top10" dxfId="2582" priority="2" rank="1"/>
  </conditionalFormatting>
  <conditionalFormatting sqref="E185:J185">
    <cfRule type="top10" dxfId="258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N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4" width="8.625" style="3"/>
    <col min="15" max="16384" width="8.625" style="39"/>
  </cols>
  <sheetData>
    <row r="1" spans="1:14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5" customHeight="1">
      <c r="B2" s="3" t="s">
        <v>250</v>
      </c>
    </row>
    <row r="3" spans="1:14" ht="15" customHeight="1">
      <c r="B3" s="3" t="s">
        <v>57</v>
      </c>
    </row>
    <row r="4" spans="1:14" ht="15" customHeight="1">
      <c r="B4" s="3" t="s">
        <v>64</v>
      </c>
    </row>
    <row r="5" spans="1:14" ht="15" customHeight="1">
      <c r="B5" s="3"/>
    </row>
    <row r="6" spans="1:1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4" ht="117.95" customHeight="1" thickBot="1">
      <c r="A7" s="9"/>
      <c r="B7" s="10"/>
      <c r="C7" s="11" t="s">
        <v>240</v>
      </c>
      <c r="D7" s="12" t="s">
        <v>241</v>
      </c>
      <c r="E7" s="13" t="s">
        <v>148</v>
      </c>
      <c r="F7" s="13" t="s">
        <v>149</v>
      </c>
      <c r="G7" s="13" t="s">
        <v>150</v>
      </c>
      <c r="H7" s="13" t="s">
        <v>151</v>
      </c>
      <c r="I7" s="13" t="s">
        <v>152</v>
      </c>
      <c r="J7" s="13" t="s">
        <v>153</v>
      </c>
      <c r="K7" s="13" t="s">
        <v>154</v>
      </c>
      <c r="L7" s="13" t="s">
        <v>155</v>
      </c>
      <c r="M7" s="13" t="s">
        <v>84</v>
      </c>
      <c r="N7" s="13" t="s">
        <v>83</v>
      </c>
    </row>
    <row r="8" spans="1:14" ht="15.95" customHeight="1" thickTop="1">
      <c r="B8" s="90" t="s">
        <v>242</v>
      </c>
      <c r="C8" s="91"/>
      <c r="D8" s="14">
        <v>24657</v>
      </c>
      <c r="E8" s="15">
        <v>20894</v>
      </c>
      <c r="F8" s="16">
        <v>685</v>
      </c>
      <c r="G8" s="16">
        <v>139</v>
      </c>
      <c r="H8" s="16">
        <v>376</v>
      </c>
      <c r="I8" s="16">
        <v>221</v>
      </c>
      <c r="J8" s="16">
        <v>140</v>
      </c>
      <c r="K8" s="16">
        <v>384</v>
      </c>
      <c r="L8" s="16">
        <v>409</v>
      </c>
      <c r="M8" s="16">
        <v>350</v>
      </c>
      <c r="N8" s="16">
        <v>1059</v>
      </c>
    </row>
    <row r="9" spans="1:14" ht="15.95" customHeight="1">
      <c r="B9" s="92"/>
      <c r="C9" s="93"/>
      <c r="D9" s="17">
        <v>1</v>
      </c>
      <c r="E9" s="32">
        <v>0.84738613781076366</v>
      </c>
      <c r="F9" s="33">
        <v>2.7781157480634304E-2</v>
      </c>
      <c r="G9" s="33">
        <v>5.6373443646834569E-3</v>
      </c>
      <c r="H9" s="33">
        <v>1.5249219288640143E-2</v>
      </c>
      <c r="I9" s="33">
        <v>8.9629719755039139E-3</v>
      </c>
      <c r="J9" s="33">
        <v>5.6779007989617549E-3</v>
      </c>
      <c r="K9" s="33">
        <v>1.5573670762866528E-2</v>
      </c>
      <c r="L9" s="33">
        <v>1.6587581619823984E-2</v>
      </c>
      <c r="M9" s="33">
        <v>1.4194751997404388E-2</v>
      </c>
      <c r="N9" s="33">
        <v>4.2949263900717849E-2</v>
      </c>
    </row>
    <row r="10" spans="1:14" ht="15.95" customHeight="1">
      <c r="B10" s="95" t="s">
        <v>252</v>
      </c>
      <c r="C10" s="94" t="s">
        <v>126</v>
      </c>
      <c r="D10" s="34">
        <v>159</v>
      </c>
      <c r="E10" s="35">
        <v>94</v>
      </c>
      <c r="F10" s="36">
        <v>10</v>
      </c>
      <c r="G10" s="36">
        <v>1</v>
      </c>
      <c r="H10" s="36">
        <v>2</v>
      </c>
      <c r="I10" s="36">
        <v>2</v>
      </c>
      <c r="J10" s="36">
        <v>3</v>
      </c>
      <c r="K10" s="36">
        <v>8</v>
      </c>
      <c r="L10" s="36">
        <v>11</v>
      </c>
      <c r="M10" s="36">
        <v>12</v>
      </c>
      <c r="N10" s="36">
        <v>16</v>
      </c>
    </row>
    <row r="11" spans="1:14" ht="15.95" customHeight="1">
      <c r="B11" s="96"/>
      <c r="C11" s="89"/>
      <c r="D11" s="17">
        <v>1</v>
      </c>
      <c r="E11" s="18">
        <v>0.5911949685534591</v>
      </c>
      <c r="F11" s="19">
        <v>6.2893081761006289E-2</v>
      </c>
      <c r="G11" s="19">
        <v>6.2893081761006293E-3</v>
      </c>
      <c r="H11" s="19">
        <v>1.2578616352201259E-2</v>
      </c>
      <c r="I11" s="19">
        <v>1.2578616352201259E-2</v>
      </c>
      <c r="J11" s="19">
        <v>1.8867924528301886E-2</v>
      </c>
      <c r="K11" s="19">
        <v>5.0314465408805034E-2</v>
      </c>
      <c r="L11" s="19">
        <v>6.9182389937106917E-2</v>
      </c>
      <c r="M11" s="19">
        <v>7.5471698113207544E-2</v>
      </c>
      <c r="N11" s="19">
        <v>0.10062893081761007</v>
      </c>
    </row>
    <row r="12" spans="1:14" ht="15.95" customHeight="1">
      <c r="B12" s="96"/>
      <c r="C12" s="88" t="s">
        <v>127</v>
      </c>
      <c r="D12" s="20">
        <v>107</v>
      </c>
      <c r="E12" s="21">
        <v>72</v>
      </c>
      <c r="F12" s="22">
        <v>4</v>
      </c>
      <c r="G12" s="22">
        <v>2</v>
      </c>
      <c r="H12" s="22">
        <v>1</v>
      </c>
      <c r="I12" s="22">
        <v>2</v>
      </c>
      <c r="J12" s="22">
        <v>3</v>
      </c>
      <c r="K12" s="22">
        <v>3</v>
      </c>
      <c r="L12" s="22">
        <v>3</v>
      </c>
      <c r="M12" s="22">
        <v>4</v>
      </c>
      <c r="N12" s="22">
        <v>13</v>
      </c>
    </row>
    <row r="13" spans="1:14" ht="15.95" customHeight="1">
      <c r="B13" s="96"/>
      <c r="C13" s="89"/>
      <c r="D13" s="23">
        <v>1</v>
      </c>
      <c r="E13" s="18">
        <v>0.67289719626168221</v>
      </c>
      <c r="F13" s="19">
        <v>3.7383177570093455E-2</v>
      </c>
      <c r="G13" s="19">
        <v>1.8691588785046728E-2</v>
      </c>
      <c r="H13" s="19">
        <v>9.3457943925233638E-3</v>
      </c>
      <c r="I13" s="19">
        <v>1.8691588785046728E-2</v>
      </c>
      <c r="J13" s="19">
        <v>2.8037383177570093E-2</v>
      </c>
      <c r="K13" s="19">
        <v>2.8037383177570093E-2</v>
      </c>
      <c r="L13" s="19">
        <v>2.8037383177570093E-2</v>
      </c>
      <c r="M13" s="19">
        <v>3.7383177570093455E-2</v>
      </c>
      <c r="N13" s="19">
        <v>0.12149532710280374</v>
      </c>
    </row>
    <row r="14" spans="1:14" ht="15.95" customHeight="1">
      <c r="B14" s="96"/>
      <c r="C14" s="88" t="s">
        <v>128</v>
      </c>
      <c r="D14" s="20">
        <v>190</v>
      </c>
      <c r="E14" s="21">
        <v>132</v>
      </c>
      <c r="F14" s="22">
        <v>5</v>
      </c>
      <c r="G14" s="22">
        <v>1</v>
      </c>
      <c r="H14" s="22">
        <v>4</v>
      </c>
      <c r="I14" s="22">
        <v>5</v>
      </c>
      <c r="J14" s="22">
        <v>2</v>
      </c>
      <c r="K14" s="22">
        <v>8</v>
      </c>
      <c r="L14" s="22">
        <v>7</v>
      </c>
      <c r="M14" s="22">
        <v>12</v>
      </c>
      <c r="N14" s="22">
        <v>14</v>
      </c>
    </row>
    <row r="15" spans="1:14" ht="15.95" customHeight="1">
      <c r="B15" s="96"/>
      <c r="C15" s="89"/>
      <c r="D15" s="23">
        <v>1</v>
      </c>
      <c r="E15" s="18">
        <v>0.69473684210526321</v>
      </c>
      <c r="F15" s="19">
        <v>2.6315789473684209E-2</v>
      </c>
      <c r="G15" s="19">
        <v>5.263157894736842E-3</v>
      </c>
      <c r="H15" s="19">
        <v>2.1052631578947368E-2</v>
      </c>
      <c r="I15" s="19">
        <v>2.6315789473684209E-2</v>
      </c>
      <c r="J15" s="19">
        <v>1.0526315789473684E-2</v>
      </c>
      <c r="K15" s="19">
        <v>4.2105263157894736E-2</v>
      </c>
      <c r="L15" s="19">
        <v>3.6842105263157891E-2</v>
      </c>
      <c r="M15" s="19">
        <v>6.3157894736842107E-2</v>
      </c>
      <c r="N15" s="19">
        <v>7.3684210526315783E-2</v>
      </c>
    </row>
    <row r="16" spans="1:14" ht="15.95" customHeight="1">
      <c r="B16" s="96"/>
      <c r="C16" s="88" t="s">
        <v>129</v>
      </c>
      <c r="D16" s="20">
        <v>491</v>
      </c>
      <c r="E16" s="21">
        <v>362</v>
      </c>
      <c r="F16" s="22">
        <v>27</v>
      </c>
      <c r="G16" s="22">
        <v>3</v>
      </c>
      <c r="H16" s="22">
        <v>8</v>
      </c>
      <c r="I16" s="22">
        <v>16</v>
      </c>
      <c r="J16" s="22">
        <v>8</v>
      </c>
      <c r="K16" s="22">
        <v>8</v>
      </c>
      <c r="L16" s="22">
        <v>23</v>
      </c>
      <c r="M16" s="22">
        <v>13</v>
      </c>
      <c r="N16" s="22">
        <v>23</v>
      </c>
    </row>
    <row r="17" spans="1:14" ht="15.95" customHeight="1">
      <c r="B17" s="96"/>
      <c r="C17" s="89"/>
      <c r="D17" s="23">
        <v>1</v>
      </c>
      <c r="E17" s="18">
        <v>0.7372708757637475</v>
      </c>
      <c r="F17" s="19">
        <v>5.4989816700610997E-2</v>
      </c>
      <c r="G17" s="19">
        <v>6.1099796334012219E-3</v>
      </c>
      <c r="H17" s="19">
        <v>1.6293279022403257E-2</v>
      </c>
      <c r="I17" s="19">
        <v>3.2586558044806514E-2</v>
      </c>
      <c r="J17" s="19">
        <v>1.6293279022403257E-2</v>
      </c>
      <c r="K17" s="19">
        <v>1.6293279022403257E-2</v>
      </c>
      <c r="L17" s="19">
        <v>4.684317718940937E-2</v>
      </c>
      <c r="M17" s="19">
        <v>2.6476578411405296E-2</v>
      </c>
      <c r="N17" s="19">
        <v>4.684317718940937E-2</v>
      </c>
    </row>
    <row r="18" spans="1:14" ht="15.95" customHeight="1">
      <c r="B18" s="96"/>
      <c r="C18" s="88" t="s">
        <v>130</v>
      </c>
      <c r="D18" s="20">
        <v>568</v>
      </c>
      <c r="E18" s="21">
        <v>442</v>
      </c>
      <c r="F18" s="22">
        <v>26</v>
      </c>
      <c r="G18" s="22">
        <v>7</v>
      </c>
      <c r="H18" s="22">
        <v>12</v>
      </c>
      <c r="I18" s="22">
        <v>3</v>
      </c>
      <c r="J18" s="22">
        <v>5</v>
      </c>
      <c r="K18" s="22">
        <v>12</v>
      </c>
      <c r="L18" s="22">
        <v>13</v>
      </c>
      <c r="M18" s="22">
        <v>22</v>
      </c>
      <c r="N18" s="22">
        <v>26</v>
      </c>
    </row>
    <row r="19" spans="1:14" ht="15.95" customHeight="1">
      <c r="B19" s="96"/>
      <c r="C19" s="89"/>
      <c r="D19" s="23">
        <v>1</v>
      </c>
      <c r="E19" s="18">
        <v>0.778169014084507</v>
      </c>
      <c r="F19" s="19">
        <v>4.5774647887323945E-2</v>
      </c>
      <c r="G19" s="19">
        <v>1.232394366197183E-2</v>
      </c>
      <c r="H19" s="19">
        <v>2.1126760563380281E-2</v>
      </c>
      <c r="I19" s="19">
        <v>5.2816901408450703E-3</v>
      </c>
      <c r="J19" s="19">
        <v>8.8028169014084511E-3</v>
      </c>
      <c r="K19" s="19">
        <v>2.1126760563380281E-2</v>
      </c>
      <c r="L19" s="19">
        <v>2.2887323943661973E-2</v>
      </c>
      <c r="M19" s="19">
        <v>3.873239436619718E-2</v>
      </c>
      <c r="N19" s="19">
        <v>4.5774647887323945E-2</v>
      </c>
    </row>
    <row r="20" spans="1:14" ht="15.95" customHeight="1">
      <c r="B20" s="96"/>
      <c r="C20" s="88" t="s">
        <v>131</v>
      </c>
      <c r="D20" s="20">
        <v>5161</v>
      </c>
      <c r="E20" s="21">
        <v>4276</v>
      </c>
      <c r="F20" s="22">
        <v>175</v>
      </c>
      <c r="G20" s="22">
        <v>35</v>
      </c>
      <c r="H20" s="22">
        <v>88</v>
      </c>
      <c r="I20" s="22">
        <v>64</v>
      </c>
      <c r="J20" s="22">
        <v>41</v>
      </c>
      <c r="K20" s="22">
        <v>98</v>
      </c>
      <c r="L20" s="22">
        <v>128</v>
      </c>
      <c r="M20" s="22">
        <v>88</v>
      </c>
      <c r="N20" s="22">
        <v>168</v>
      </c>
    </row>
    <row r="21" spans="1:14" ht="15.95" customHeight="1">
      <c r="B21" s="96"/>
      <c r="C21" s="89"/>
      <c r="D21" s="23">
        <v>1</v>
      </c>
      <c r="E21" s="18">
        <v>0.82852160434024413</v>
      </c>
      <c r="F21" s="19">
        <v>3.3908157333850032E-2</v>
      </c>
      <c r="G21" s="19">
        <v>6.7816314667700061E-3</v>
      </c>
      <c r="H21" s="19">
        <v>1.7050959116450302E-2</v>
      </c>
      <c r="I21" s="19">
        <v>1.2400697539236581E-2</v>
      </c>
      <c r="J21" s="19">
        <v>7.9441968610734354E-3</v>
      </c>
      <c r="K21" s="19">
        <v>1.8988568106956018E-2</v>
      </c>
      <c r="L21" s="19">
        <v>2.4801395078473162E-2</v>
      </c>
      <c r="M21" s="19">
        <v>1.7050959116450302E-2</v>
      </c>
      <c r="N21" s="19">
        <v>3.2551831040496026E-2</v>
      </c>
    </row>
    <row r="22" spans="1:14" ht="15.95" customHeight="1">
      <c r="B22" s="102"/>
      <c r="C22" s="88" t="s">
        <v>132</v>
      </c>
      <c r="D22" s="20">
        <v>1885</v>
      </c>
      <c r="E22" s="21">
        <v>1589</v>
      </c>
      <c r="F22" s="22">
        <v>65</v>
      </c>
      <c r="G22" s="22">
        <v>18</v>
      </c>
      <c r="H22" s="22">
        <v>32</v>
      </c>
      <c r="I22" s="22">
        <v>24</v>
      </c>
      <c r="J22" s="22">
        <v>11</v>
      </c>
      <c r="K22" s="22">
        <v>34</v>
      </c>
      <c r="L22" s="22">
        <v>37</v>
      </c>
      <c r="M22" s="22">
        <v>29</v>
      </c>
      <c r="N22" s="22">
        <v>46</v>
      </c>
    </row>
    <row r="23" spans="1:14" ht="15.95" customHeight="1">
      <c r="B23" s="102"/>
      <c r="C23" s="89"/>
      <c r="D23" s="23">
        <v>1</v>
      </c>
      <c r="E23" s="18">
        <v>0.84297082228116715</v>
      </c>
      <c r="F23" s="19">
        <v>3.4482758620689655E-2</v>
      </c>
      <c r="G23" s="19">
        <v>9.5490716180371346E-3</v>
      </c>
      <c r="H23" s="19">
        <v>1.6976127320954906E-2</v>
      </c>
      <c r="I23" s="19">
        <v>1.273209549071618E-2</v>
      </c>
      <c r="J23" s="19">
        <v>5.8355437665782491E-3</v>
      </c>
      <c r="K23" s="19">
        <v>1.8037135278514589E-2</v>
      </c>
      <c r="L23" s="19">
        <v>1.9628647214854113E-2</v>
      </c>
      <c r="M23" s="19">
        <v>1.5384615384615385E-2</v>
      </c>
      <c r="N23" s="19">
        <v>2.440318302387268E-2</v>
      </c>
    </row>
    <row r="24" spans="1:14" ht="15.95" customHeight="1">
      <c r="B24" s="102"/>
      <c r="C24" s="88" t="s">
        <v>133</v>
      </c>
      <c r="D24" s="20">
        <v>2660</v>
      </c>
      <c r="E24" s="21">
        <v>2316</v>
      </c>
      <c r="F24" s="22">
        <v>80</v>
      </c>
      <c r="G24" s="22">
        <v>15</v>
      </c>
      <c r="H24" s="22">
        <v>44</v>
      </c>
      <c r="I24" s="22">
        <v>23</v>
      </c>
      <c r="J24" s="22">
        <v>20</v>
      </c>
      <c r="K24" s="22">
        <v>37</v>
      </c>
      <c r="L24" s="22">
        <v>33</v>
      </c>
      <c r="M24" s="22">
        <v>37</v>
      </c>
      <c r="N24" s="22">
        <v>55</v>
      </c>
    </row>
    <row r="25" spans="1:14" ht="15.95" customHeight="1">
      <c r="B25" s="102"/>
      <c r="C25" s="89"/>
      <c r="D25" s="23">
        <v>1</v>
      </c>
      <c r="E25" s="18">
        <v>0.87067669172932327</v>
      </c>
      <c r="F25" s="19">
        <v>3.007518796992481E-2</v>
      </c>
      <c r="G25" s="19">
        <v>5.6390977443609019E-3</v>
      </c>
      <c r="H25" s="19">
        <v>1.6541353383458645E-2</v>
      </c>
      <c r="I25" s="19">
        <v>8.6466165413533833E-3</v>
      </c>
      <c r="J25" s="19">
        <v>7.5187969924812026E-3</v>
      </c>
      <c r="K25" s="19">
        <v>1.3909774436090226E-2</v>
      </c>
      <c r="L25" s="19">
        <v>1.2406015037593985E-2</v>
      </c>
      <c r="M25" s="19">
        <v>1.3909774436090226E-2</v>
      </c>
      <c r="N25" s="19">
        <v>2.0676691729323307E-2</v>
      </c>
    </row>
    <row r="26" spans="1:14" ht="15.95" customHeight="1">
      <c r="B26" s="102"/>
      <c r="C26" s="88" t="s">
        <v>134</v>
      </c>
      <c r="D26" s="20">
        <v>4722</v>
      </c>
      <c r="E26" s="21">
        <v>4164</v>
      </c>
      <c r="F26" s="22">
        <v>119</v>
      </c>
      <c r="G26" s="22">
        <v>21</v>
      </c>
      <c r="H26" s="22">
        <v>69</v>
      </c>
      <c r="I26" s="22">
        <v>43</v>
      </c>
      <c r="J26" s="22">
        <v>15</v>
      </c>
      <c r="K26" s="22">
        <v>72</v>
      </c>
      <c r="L26" s="22">
        <v>49</v>
      </c>
      <c r="M26" s="22">
        <v>45</v>
      </c>
      <c r="N26" s="22">
        <v>125</v>
      </c>
    </row>
    <row r="27" spans="1:14" ht="15.95" customHeight="1">
      <c r="B27" s="102"/>
      <c r="C27" s="89"/>
      <c r="D27" s="23">
        <v>1</v>
      </c>
      <c r="E27" s="18">
        <v>0.88182973316391355</v>
      </c>
      <c r="F27" s="19">
        <v>2.5201185938161796E-2</v>
      </c>
      <c r="G27" s="19">
        <v>4.4472681067344345E-3</v>
      </c>
      <c r="H27" s="19">
        <v>1.4612452350698857E-2</v>
      </c>
      <c r="I27" s="19">
        <v>9.1063108852181274E-3</v>
      </c>
      <c r="J27" s="19">
        <v>3.1766200762388818E-3</v>
      </c>
      <c r="K27" s="19">
        <v>1.5247776365946633E-2</v>
      </c>
      <c r="L27" s="19">
        <v>1.0376958915713681E-2</v>
      </c>
      <c r="M27" s="19">
        <v>9.5298602287166457E-3</v>
      </c>
      <c r="N27" s="19">
        <v>2.6471833968657349E-2</v>
      </c>
    </row>
    <row r="28" spans="1:14" ht="15.95" customHeight="1">
      <c r="B28" s="102"/>
      <c r="C28" s="88" t="s">
        <v>135</v>
      </c>
      <c r="D28" s="20">
        <v>2013</v>
      </c>
      <c r="E28" s="21">
        <v>1789</v>
      </c>
      <c r="F28" s="22">
        <v>58</v>
      </c>
      <c r="G28" s="22">
        <v>9</v>
      </c>
      <c r="H28" s="22">
        <v>25</v>
      </c>
      <c r="I28" s="22">
        <v>13</v>
      </c>
      <c r="J28" s="22">
        <v>7</v>
      </c>
      <c r="K28" s="22">
        <v>29</v>
      </c>
      <c r="L28" s="22">
        <v>27</v>
      </c>
      <c r="M28" s="22">
        <v>17</v>
      </c>
      <c r="N28" s="22">
        <v>39</v>
      </c>
    </row>
    <row r="29" spans="1:14" ht="15.95" customHeight="1">
      <c r="B29" s="102"/>
      <c r="C29" s="89"/>
      <c r="D29" s="23">
        <v>1</v>
      </c>
      <c r="E29" s="18">
        <v>0.88872329855936416</v>
      </c>
      <c r="F29" s="19">
        <v>2.8812717337307503E-2</v>
      </c>
      <c r="G29" s="19">
        <v>4.4709388971684054E-3</v>
      </c>
      <c r="H29" s="19">
        <v>1.2419274714356682E-2</v>
      </c>
      <c r="I29" s="19">
        <v>6.4580228514654744E-3</v>
      </c>
      <c r="J29" s="19">
        <v>3.4773969200198708E-3</v>
      </c>
      <c r="K29" s="19">
        <v>1.4406358668653751E-2</v>
      </c>
      <c r="L29" s="19">
        <v>1.3412816691505217E-2</v>
      </c>
      <c r="M29" s="19">
        <v>8.4451068057625443E-3</v>
      </c>
      <c r="N29" s="19">
        <v>1.9374068554396422E-2</v>
      </c>
    </row>
    <row r="30" spans="1:14" ht="15.95" customHeight="1">
      <c r="B30" s="102"/>
      <c r="C30" s="88" t="s">
        <v>136</v>
      </c>
      <c r="D30" s="20">
        <v>5401</v>
      </c>
      <c r="E30" s="21">
        <v>4852</v>
      </c>
      <c r="F30" s="22">
        <v>95</v>
      </c>
      <c r="G30" s="22">
        <v>15</v>
      </c>
      <c r="H30" s="22">
        <v>67</v>
      </c>
      <c r="I30" s="22">
        <v>23</v>
      </c>
      <c r="J30" s="22">
        <v>18</v>
      </c>
      <c r="K30" s="22">
        <v>57</v>
      </c>
      <c r="L30" s="22">
        <v>54</v>
      </c>
      <c r="M30" s="22">
        <v>44</v>
      </c>
      <c r="N30" s="22">
        <v>176</v>
      </c>
    </row>
    <row r="31" spans="1:14" ht="15.95" customHeight="1">
      <c r="B31" s="102"/>
      <c r="C31" s="98"/>
      <c r="D31" s="17">
        <v>1</v>
      </c>
      <c r="E31" s="32">
        <v>0.89835215700796145</v>
      </c>
      <c r="F31" s="33">
        <v>1.7589335308276246E-2</v>
      </c>
      <c r="G31" s="33">
        <v>2.7772634697278281E-3</v>
      </c>
      <c r="H31" s="33">
        <v>1.2405110164784299E-2</v>
      </c>
      <c r="I31" s="33">
        <v>4.2584706535826701E-3</v>
      </c>
      <c r="J31" s="33">
        <v>3.3327161636733937E-3</v>
      </c>
      <c r="K31" s="33">
        <v>1.0553601184965747E-2</v>
      </c>
      <c r="L31" s="33">
        <v>9.9981484910201812E-3</v>
      </c>
      <c r="M31" s="33">
        <v>8.1466395112016286E-3</v>
      </c>
      <c r="N31" s="33">
        <v>3.2586558044806514E-2</v>
      </c>
    </row>
    <row r="32" spans="1:14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1:14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</row>
    <row r="54" spans="1:14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</row>
    <row r="56" spans="1:14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</row>
    <row r="58" spans="1:14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</row>
    <row r="60" spans="1:14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</row>
    <row r="62" spans="1:14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</row>
    <row r="64" spans="1:14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</row>
    <row r="66" spans="1:14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</row>
    <row r="68" spans="1:14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</row>
    <row r="70" spans="1:14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</row>
    <row r="72" spans="1:14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</row>
    <row r="74" spans="1:14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</row>
    <row r="76" spans="1:14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</row>
    <row r="78" spans="1:14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1:14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1:14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</row>
    <row r="84" spans="1:14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</row>
    <row r="86" spans="1:14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</row>
    <row r="88" spans="1:14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</row>
    <row r="90" spans="1:14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1:14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</row>
    <row r="94" spans="1:14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</row>
    <row r="96" spans="1:14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</row>
    <row r="98" spans="1:14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</row>
    <row r="100" spans="1:14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</row>
    <row r="102" spans="1:14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</row>
    <row r="104" spans="1:14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</row>
    <row r="106" spans="1:14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</row>
    <row r="108" spans="1:14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</row>
    <row r="110" spans="1:14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</row>
    <row r="112" spans="1:14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</row>
    <row r="114" spans="1:14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</row>
    <row r="116" spans="1:14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</row>
    <row r="118" spans="1:14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</row>
    <row r="119" spans="1:14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</row>
    <row r="120" spans="1:14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</row>
    <row r="122" spans="1:14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14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</row>
    <row r="124" spans="1:14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1:14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</row>
    <row r="126" spans="1:14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1:14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</row>
    <row r="128" spans="1:14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1:14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</row>
    <row r="130" spans="1:14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1:14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</row>
    <row r="132" spans="1:14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1:14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</row>
    <row r="134" spans="1:14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1:14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</row>
    <row r="136" spans="1:14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1:14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</row>
    <row r="138" spans="1:14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1:14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</row>
    <row r="140" spans="1:14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1:14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</row>
    <row r="142" spans="1:14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1:14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</row>
    <row r="144" spans="1:14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1:14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</row>
    <row r="146" spans="1:14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1:14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</row>
    <row r="148" spans="1:14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1:14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</row>
    <row r="150" spans="1:14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1:14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</row>
    <row r="152" spans="1:14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1:14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</row>
    <row r="154" spans="1:14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1:14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</row>
    <row r="156" spans="1:14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1:14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</row>
    <row r="158" spans="1:14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1:14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</row>
    <row r="160" spans="1:14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1:14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</row>
    <row r="162" spans="1:14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1:14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</row>
    <row r="164" spans="1:14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1:14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</row>
    <row r="166" spans="1:14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1:14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</row>
    <row r="168" spans="1:14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1:14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</row>
    <row r="170" spans="1:14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1:14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</row>
    <row r="172" spans="1:14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1:14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</row>
    <row r="174" spans="1:14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1:14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</row>
    <row r="176" spans="1:14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1:14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</row>
    <row r="178" spans="1:14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1:14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</row>
    <row r="180" spans="1:14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1:14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</row>
    <row r="182" spans="1:14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1:14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</row>
    <row r="184" spans="1:14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1:14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</row>
    <row r="186" spans="1:14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spans="1:14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1:14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1:14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</row>
    <row r="190" spans="1:14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</row>
    <row r="191" spans="1:14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</row>
    <row r="192" spans="1:14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</row>
    <row r="193" spans="1:14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</row>
    <row r="194" spans="1:14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</row>
    <row r="195" spans="1:14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</row>
    <row r="196" spans="1:14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</row>
    <row r="197" spans="1:14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</row>
    <row r="198" spans="1:14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</row>
    <row r="199" spans="1:14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</row>
    <row r="200" spans="1:14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</row>
    <row r="201" spans="1:14" ht="15" hidden="1" customHeight="1"/>
    <row r="202" spans="1:14" ht="15" hidden="1" customHeight="1"/>
    <row r="203" spans="1:14" ht="15" hidden="1" customHeight="1"/>
    <row r="204" spans="1:14" ht="15" hidden="1" customHeight="1"/>
    <row r="205" spans="1:14" ht="15" hidden="1" customHeight="1"/>
    <row r="206" spans="1:14" ht="15" hidden="1" customHeight="1"/>
    <row r="207" spans="1:14" ht="15" hidden="1" customHeight="1"/>
    <row r="208" spans="1:14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N9">
    <cfRule type="top10" dxfId="2580" priority="90" rank="1"/>
  </conditionalFormatting>
  <conditionalFormatting sqref="E11:N11">
    <cfRule type="top10" dxfId="2579" priority="89" rank="1"/>
  </conditionalFormatting>
  <conditionalFormatting sqref="E13:N13">
    <cfRule type="top10" dxfId="2578" priority="88" rank="1"/>
  </conditionalFormatting>
  <conditionalFormatting sqref="E15:N15">
    <cfRule type="top10" dxfId="2577" priority="87" rank="1"/>
  </conditionalFormatting>
  <conditionalFormatting sqref="E17:N17">
    <cfRule type="top10" dxfId="2576" priority="86" rank="1"/>
  </conditionalFormatting>
  <conditionalFormatting sqref="E19:N19">
    <cfRule type="top10" dxfId="2575" priority="85" rank="1"/>
  </conditionalFormatting>
  <conditionalFormatting sqref="E21:N21">
    <cfRule type="top10" dxfId="2574" priority="84" rank="1"/>
  </conditionalFormatting>
  <conditionalFormatting sqref="E23:N23">
    <cfRule type="top10" dxfId="2573" priority="83" rank="1"/>
  </conditionalFormatting>
  <conditionalFormatting sqref="E25:N25">
    <cfRule type="top10" dxfId="2572" priority="82" rank="1"/>
  </conditionalFormatting>
  <conditionalFormatting sqref="E27:N27">
    <cfRule type="top10" dxfId="2571" priority="81" rank="1"/>
  </conditionalFormatting>
  <conditionalFormatting sqref="E29:N29">
    <cfRule type="top10" dxfId="2570" priority="80" rank="1"/>
  </conditionalFormatting>
  <conditionalFormatting sqref="E31:N31">
    <cfRule type="top10" dxfId="2569" priority="79" rank="1"/>
  </conditionalFormatting>
  <conditionalFormatting sqref="E33:N33">
    <cfRule type="top10" dxfId="2568" priority="77" rank="1"/>
  </conditionalFormatting>
  <conditionalFormatting sqref="E35:N35">
    <cfRule type="top10" dxfId="2567" priority="76" rank="1"/>
  </conditionalFormatting>
  <conditionalFormatting sqref="E37:N37">
    <cfRule type="top10" dxfId="2566" priority="75" rank="1"/>
  </conditionalFormatting>
  <conditionalFormatting sqref="E39:N39">
    <cfRule type="top10" dxfId="2565" priority="74" rank="1"/>
  </conditionalFormatting>
  <conditionalFormatting sqref="E41:N41">
    <cfRule type="top10" dxfId="2564" priority="73" rank="1"/>
  </conditionalFormatting>
  <conditionalFormatting sqref="E43:N43">
    <cfRule type="top10" dxfId="2563" priority="72" rank="1"/>
  </conditionalFormatting>
  <conditionalFormatting sqref="E45:N45">
    <cfRule type="top10" dxfId="2562" priority="71" rank="1"/>
  </conditionalFormatting>
  <conditionalFormatting sqref="E47:N47">
    <cfRule type="top10" dxfId="2561" priority="70" rank="1"/>
  </conditionalFormatting>
  <conditionalFormatting sqref="E49:N49">
    <cfRule type="top10" dxfId="2560" priority="69" rank="1"/>
  </conditionalFormatting>
  <conditionalFormatting sqref="E51:N51">
    <cfRule type="top10" dxfId="2559" priority="68" rank="1"/>
  </conditionalFormatting>
  <conditionalFormatting sqref="E53:N53">
    <cfRule type="top10" dxfId="2558" priority="67" rank="1"/>
  </conditionalFormatting>
  <conditionalFormatting sqref="E55:N55">
    <cfRule type="top10" dxfId="2557" priority="66" rank="1"/>
  </conditionalFormatting>
  <conditionalFormatting sqref="E57:N57">
    <cfRule type="top10" dxfId="2556" priority="65" rank="1"/>
  </conditionalFormatting>
  <conditionalFormatting sqref="E59:N59">
    <cfRule type="top10" dxfId="2555" priority="64" rank="1"/>
  </conditionalFormatting>
  <conditionalFormatting sqref="E61:N61">
    <cfRule type="top10" dxfId="2554" priority="63" rank="1"/>
  </conditionalFormatting>
  <conditionalFormatting sqref="E63:N63">
    <cfRule type="top10" dxfId="2553" priority="62" rank="1"/>
  </conditionalFormatting>
  <conditionalFormatting sqref="E65:N65">
    <cfRule type="top10" dxfId="2552" priority="61" rank="1"/>
  </conditionalFormatting>
  <conditionalFormatting sqref="E67:N67">
    <cfRule type="top10" dxfId="2551" priority="60" rank="1"/>
  </conditionalFormatting>
  <conditionalFormatting sqref="E69:N69">
    <cfRule type="top10" dxfId="2550" priority="59" rank="1"/>
  </conditionalFormatting>
  <conditionalFormatting sqref="E71:N71">
    <cfRule type="top10" dxfId="2549" priority="58" rank="1"/>
  </conditionalFormatting>
  <conditionalFormatting sqref="E73:N73">
    <cfRule type="top10" dxfId="2548" priority="57" rank="1"/>
  </conditionalFormatting>
  <conditionalFormatting sqref="E75:N75">
    <cfRule type="top10" dxfId="2547" priority="56" rank="1"/>
  </conditionalFormatting>
  <conditionalFormatting sqref="E77:N77">
    <cfRule type="top10" dxfId="2546" priority="55" rank="1"/>
  </conditionalFormatting>
  <conditionalFormatting sqref="E79:N79">
    <cfRule type="top10" dxfId="2545" priority="54" rank="1"/>
  </conditionalFormatting>
  <conditionalFormatting sqref="E81:N81">
    <cfRule type="top10" dxfId="2544" priority="53" rank="1"/>
  </conditionalFormatting>
  <conditionalFormatting sqref="E83:N83">
    <cfRule type="top10" dxfId="2543" priority="52" rank="1"/>
  </conditionalFormatting>
  <conditionalFormatting sqref="E85:N85">
    <cfRule type="top10" dxfId="2542" priority="51" rank="1"/>
  </conditionalFormatting>
  <conditionalFormatting sqref="E87:N87">
    <cfRule type="top10" dxfId="2541" priority="50" rank="1"/>
  </conditionalFormatting>
  <conditionalFormatting sqref="E89:N89">
    <cfRule type="top10" dxfId="2540" priority="49" rank="1"/>
  </conditionalFormatting>
  <conditionalFormatting sqref="E91:N91">
    <cfRule type="top10" dxfId="2539" priority="48" rank="1"/>
  </conditionalFormatting>
  <conditionalFormatting sqref="E93:N93">
    <cfRule type="top10" dxfId="2538" priority="47" rank="1"/>
  </conditionalFormatting>
  <conditionalFormatting sqref="E95:N95">
    <cfRule type="top10" dxfId="2537" priority="46" rank="1"/>
  </conditionalFormatting>
  <conditionalFormatting sqref="E97:N97">
    <cfRule type="top10" dxfId="2536" priority="45" rank="1"/>
  </conditionalFormatting>
  <conditionalFormatting sqref="E99:N99">
    <cfRule type="top10" dxfId="2535" priority="44" rank="1"/>
  </conditionalFormatting>
  <conditionalFormatting sqref="E101:N101">
    <cfRule type="top10" dxfId="2534" priority="43" rank="1"/>
  </conditionalFormatting>
  <conditionalFormatting sqref="E103:N103">
    <cfRule type="top10" dxfId="2533" priority="42" rank="1"/>
  </conditionalFormatting>
  <conditionalFormatting sqref="E105:N105">
    <cfRule type="top10" dxfId="2532" priority="41" rank="1"/>
  </conditionalFormatting>
  <conditionalFormatting sqref="E107:N107">
    <cfRule type="top10" dxfId="2531" priority="40" rank="1"/>
  </conditionalFormatting>
  <conditionalFormatting sqref="E109:N109">
    <cfRule type="top10" dxfId="2530" priority="39" rank="1"/>
  </conditionalFormatting>
  <conditionalFormatting sqref="E111:N111">
    <cfRule type="top10" dxfId="2529" priority="38" rank="1"/>
  </conditionalFormatting>
  <conditionalFormatting sqref="E113:N113">
    <cfRule type="top10" dxfId="2528" priority="37" rank="1"/>
  </conditionalFormatting>
  <conditionalFormatting sqref="E115:N115">
    <cfRule type="top10" dxfId="2527" priority="36" rank="1"/>
  </conditionalFormatting>
  <conditionalFormatting sqref="E117:N117">
    <cfRule type="top10" dxfId="2526" priority="35" rank="1"/>
  </conditionalFormatting>
  <conditionalFormatting sqref="E119:N119">
    <cfRule type="top10" dxfId="2525" priority="34" rank="1"/>
  </conditionalFormatting>
  <conditionalFormatting sqref="E121:N121">
    <cfRule type="top10" dxfId="2524" priority="33" rank="1"/>
  </conditionalFormatting>
  <conditionalFormatting sqref="E123:N123">
    <cfRule type="top10" dxfId="2523" priority="32" rank="1"/>
  </conditionalFormatting>
  <conditionalFormatting sqref="E125:N125">
    <cfRule type="top10" dxfId="2522" priority="31" rank="1"/>
  </conditionalFormatting>
  <conditionalFormatting sqref="E127:N127">
    <cfRule type="top10" dxfId="2521" priority="30" rank="1"/>
  </conditionalFormatting>
  <conditionalFormatting sqref="E129:N129">
    <cfRule type="top10" dxfId="2520" priority="29" rank="1"/>
  </conditionalFormatting>
  <conditionalFormatting sqref="E131:N131">
    <cfRule type="top10" dxfId="2519" priority="28" rank="1"/>
  </conditionalFormatting>
  <conditionalFormatting sqref="E133:N133">
    <cfRule type="top10" dxfId="2518" priority="27" rank="1"/>
  </conditionalFormatting>
  <conditionalFormatting sqref="E135:N135">
    <cfRule type="top10" dxfId="2517" priority="26" rank="1"/>
  </conditionalFormatting>
  <conditionalFormatting sqref="E137:N137">
    <cfRule type="top10" dxfId="2516" priority="25" rank="1"/>
  </conditionalFormatting>
  <conditionalFormatting sqref="E139:N139">
    <cfRule type="top10" dxfId="2515" priority="24" rank="1"/>
  </conditionalFormatting>
  <conditionalFormatting sqref="E141:N141">
    <cfRule type="top10" dxfId="2514" priority="23" rank="1"/>
  </conditionalFormatting>
  <conditionalFormatting sqref="E143:N143">
    <cfRule type="top10" dxfId="2513" priority="22" rank="1"/>
  </conditionalFormatting>
  <conditionalFormatting sqref="E145:N145">
    <cfRule type="top10" dxfId="2512" priority="21" rank="1"/>
  </conditionalFormatting>
  <conditionalFormatting sqref="E147:N147">
    <cfRule type="top10" dxfId="2511" priority="20" rank="1"/>
  </conditionalFormatting>
  <conditionalFormatting sqref="E149:N149">
    <cfRule type="top10" dxfId="2510" priority="19" rank="1"/>
  </conditionalFormatting>
  <conditionalFormatting sqref="E151:N151">
    <cfRule type="top10" dxfId="2509" priority="18" rank="1"/>
  </conditionalFormatting>
  <conditionalFormatting sqref="E153:N153">
    <cfRule type="top10" dxfId="2508" priority="17" rank="1"/>
  </conditionalFormatting>
  <conditionalFormatting sqref="E155:N155">
    <cfRule type="top10" dxfId="2507" priority="16" rank="1"/>
  </conditionalFormatting>
  <conditionalFormatting sqref="E157:N157">
    <cfRule type="top10" dxfId="2506" priority="15" rank="1"/>
  </conditionalFormatting>
  <conditionalFormatting sqref="E159:N159">
    <cfRule type="top10" dxfId="2505" priority="14" rank="1"/>
  </conditionalFormatting>
  <conditionalFormatting sqref="E161:N161">
    <cfRule type="top10" dxfId="2504" priority="13" rank="1"/>
  </conditionalFormatting>
  <conditionalFormatting sqref="E163:N163">
    <cfRule type="top10" dxfId="2503" priority="12" rank="1"/>
  </conditionalFormatting>
  <conditionalFormatting sqref="E165:N165">
    <cfRule type="top10" dxfId="2502" priority="11" rank="1"/>
  </conditionalFormatting>
  <conditionalFormatting sqref="E167:N167">
    <cfRule type="top10" dxfId="2501" priority="10" rank="1"/>
  </conditionalFormatting>
  <conditionalFormatting sqref="E169:N169">
    <cfRule type="top10" dxfId="2500" priority="9" rank="1"/>
  </conditionalFormatting>
  <conditionalFormatting sqref="E171:N171">
    <cfRule type="top10" dxfId="2499" priority="8" rank="1"/>
  </conditionalFormatting>
  <conditionalFormatting sqref="E173:N173">
    <cfRule type="top10" dxfId="2498" priority="7" rank="1"/>
  </conditionalFormatting>
  <conditionalFormatting sqref="E175:N175">
    <cfRule type="top10" dxfId="2497" priority="6" rank="1"/>
  </conditionalFormatting>
  <conditionalFormatting sqref="E177:N177">
    <cfRule type="top10" dxfId="2496" priority="5" rank="1"/>
  </conditionalFormatting>
  <conditionalFormatting sqref="E179:N179">
    <cfRule type="top10" dxfId="2495" priority="4" rank="1"/>
  </conditionalFormatting>
  <conditionalFormatting sqref="E181:N181">
    <cfRule type="top10" dxfId="2494" priority="3" rank="1"/>
  </conditionalFormatting>
  <conditionalFormatting sqref="E183:N183">
    <cfRule type="top10" dxfId="2493" priority="2" rank="1"/>
  </conditionalFormatting>
  <conditionalFormatting sqref="E185:N185">
    <cfRule type="top10" dxfId="249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57</v>
      </c>
    </row>
    <row r="4" spans="1:10" ht="15" customHeight="1">
      <c r="B4" s="3" t="s">
        <v>65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252</v>
      </c>
      <c r="C10" s="94" t="s">
        <v>126</v>
      </c>
      <c r="D10" s="34">
        <v>159</v>
      </c>
      <c r="E10" s="35">
        <v>11</v>
      </c>
      <c r="F10" s="36">
        <v>28</v>
      </c>
      <c r="G10" s="36">
        <v>19</v>
      </c>
      <c r="H10" s="36">
        <v>24</v>
      </c>
      <c r="I10" s="36">
        <v>61</v>
      </c>
      <c r="J10" s="36">
        <v>16</v>
      </c>
    </row>
    <row r="11" spans="1:10" ht="15.95" customHeight="1">
      <c r="B11" s="96"/>
      <c r="C11" s="89"/>
      <c r="D11" s="17">
        <v>1</v>
      </c>
      <c r="E11" s="18">
        <v>6.9182389937106917E-2</v>
      </c>
      <c r="F11" s="19">
        <v>0.1761006289308176</v>
      </c>
      <c r="G11" s="19">
        <v>0.11949685534591195</v>
      </c>
      <c r="H11" s="19">
        <v>0.15094339622641509</v>
      </c>
      <c r="I11" s="19">
        <v>0.38364779874213839</v>
      </c>
      <c r="J11" s="19">
        <v>0.10062893081761007</v>
      </c>
    </row>
    <row r="12" spans="1:10" ht="15.95" customHeight="1">
      <c r="B12" s="96"/>
      <c r="C12" s="88" t="s">
        <v>127</v>
      </c>
      <c r="D12" s="20">
        <v>107</v>
      </c>
      <c r="E12" s="21">
        <v>3</v>
      </c>
      <c r="F12" s="22">
        <v>22</v>
      </c>
      <c r="G12" s="22">
        <v>12</v>
      </c>
      <c r="H12" s="22">
        <v>13</v>
      </c>
      <c r="I12" s="22">
        <v>47</v>
      </c>
      <c r="J12" s="22">
        <v>10</v>
      </c>
    </row>
    <row r="13" spans="1:10" ht="15.95" customHeight="1">
      <c r="B13" s="96"/>
      <c r="C13" s="89"/>
      <c r="D13" s="23">
        <v>1</v>
      </c>
      <c r="E13" s="18">
        <v>2.8037383177570093E-2</v>
      </c>
      <c r="F13" s="19">
        <v>0.20560747663551401</v>
      </c>
      <c r="G13" s="19">
        <v>0.11214953271028037</v>
      </c>
      <c r="H13" s="19">
        <v>0.12149532710280374</v>
      </c>
      <c r="I13" s="19">
        <v>0.43925233644859812</v>
      </c>
      <c r="J13" s="19">
        <v>9.3457943925233641E-2</v>
      </c>
    </row>
    <row r="14" spans="1:10" ht="15.95" customHeight="1">
      <c r="B14" s="96"/>
      <c r="C14" s="88" t="s">
        <v>128</v>
      </c>
      <c r="D14" s="20">
        <v>190</v>
      </c>
      <c r="E14" s="21">
        <v>19</v>
      </c>
      <c r="F14" s="22">
        <v>35</v>
      </c>
      <c r="G14" s="22">
        <v>29</v>
      </c>
      <c r="H14" s="22">
        <v>28</v>
      </c>
      <c r="I14" s="22">
        <v>63</v>
      </c>
      <c r="J14" s="22">
        <v>16</v>
      </c>
    </row>
    <row r="15" spans="1:10" ht="15.95" customHeight="1">
      <c r="B15" s="96"/>
      <c r="C15" s="89"/>
      <c r="D15" s="23">
        <v>1</v>
      </c>
      <c r="E15" s="18">
        <v>0.1</v>
      </c>
      <c r="F15" s="19">
        <v>0.18421052631578946</v>
      </c>
      <c r="G15" s="19">
        <v>0.15263157894736842</v>
      </c>
      <c r="H15" s="19">
        <v>0.14736842105263157</v>
      </c>
      <c r="I15" s="19">
        <v>0.33157894736842103</v>
      </c>
      <c r="J15" s="19">
        <v>8.4210526315789472E-2</v>
      </c>
    </row>
    <row r="16" spans="1:10" ht="15.95" customHeight="1">
      <c r="B16" s="96"/>
      <c r="C16" s="88" t="s">
        <v>129</v>
      </c>
      <c r="D16" s="20">
        <v>491</v>
      </c>
      <c r="E16" s="21">
        <v>32</v>
      </c>
      <c r="F16" s="22">
        <v>111</v>
      </c>
      <c r="G16" s="22">
        <v>98</v>
      </c>
      <c r="H16" s="22">
        <v>69</v>
      </c>
      <c r="I16" s="22">
        <v>153</v>
      </c>
      <c r="J16" s="22">
        <v>28</v>
      </c>
    </row>
    <row r="17" spans="1:10" ht="15.95" customHeight="1">
      <c r="B17" s="96"/>
      <c r="C17" s="89"/>
      <c r="D17" s="23">
        <v>1</v>
      </c>
      <c r="E17" s="18">
        <v>6.5173116089613028E-2</v>
      </c>
      <c r="F17" s="19">
        <v>0.22606924643584522</v>
      </c>
      <c r="G17" s="19">
        <v>0.19959266802443992</v>
      </c>
      <c r="H17" s="19">
        <v>0.14052953156822812</v>
      </c>
      <c r="I17" s="19">
        <v>0.31160896130346233</v>
      </c>
      <c r="J17" s="19">
        <v>5.7026476578411409E-2</v>
      </c>
    </row>
    <row r="18" spans="1:10" ht="15.95" customHeight="1">
      <c r="B18" s="96"/>
      <c r="C18" s="88" t="s">
        <v>130</v>
      </c>
      <c r="D18" s="20">
        <v>568</v>
      </c>
      <c r="E18" s="21">
        <v>40</v>
      </c>
      <c r="F18" s="22">
        <v>185</v>
      </c>
      <c r="G18" s="22">
        <v>84</v>
      </c>
      <c r="H18" s="22">
        <v>52</v>
      </c>
      <c r="I18" s="22">
        <v>172</v>
      </c>
      <c r="J18" s="22">
        <v>35</v>
      </c>
    </row>
    <row r="19" spans="1:10" ht="15.95" customHeight="1">
      <c r="B19" s="96"/>
      <c r="C19" s="89"/>
      <c r="D19" s="23">
        <v>1</v>
      </c>
      <c r="E19" s="18">
        <v>7.0422535211267609E-2</v>
      </c>
      <c r="F19" s="19">
        <v>0.32570422535211269</v>
      </c>
      <c r="G19" s="19">
        <v>0.14788732394366197</v>
      </c>
      <c r="H19" s="19">
        <v>9.154929577464789E-2</v>
      </c>
      <c r="I19" s="19">
        <v>0.30281690140845069</v>
      </c>
      <c r="J19" s="19">
        <v>6.1619718309859156E-2</v>
      </c>
    </row>
    <row r="20" spans="1:10" ht="15.95" customHeight="1">
      <c r="B20" s="96"/>
      <c r="C20" s="88" t="s">
        <v>131</v>
      </c>
      <c r="D20" s="20">
        <v>5161</v>
      </c>
      <c r="E20" s="21">
        <v>472</v>
      </c>
      <c r="F20" s="22">
        <v>1675</v>
      </c>
      <c r="G20" s="22">
        <v>814</v>
      </c>
      <c r="H20" s="22">
        <v>433</v>
      </c>
      <c r="I20" s="22">
        <v>1469</v>
      </c>
      <c r="J20" s="22">
        <v>298</v>
      </c>
    </row>
    <row r="21" spans="1:10" ht="15.95" customHeight="1">
      <c r="B21" s="96"/>
      <c r="C21" s="89"/>
      <c r="D21" s="23">
        <v>1</v>
      </c>
      <c r="E21" s="18">
        <v>9.1455144351869799E-2</v>
      </c>
      <c r="F21" s="19">
        <v>0.32454950590970744</v>
      </c>
      <c r="G21" s="19">
        <v>0.15772137182716528</v>
      </c>
      <c r="H21" s="19">
        <v>8.3898469288897506E-2</v>
      </c>
      <c r="I21" s="19">
        <v>0.28463476070528965</v>
      </c>
      <c r="J21" s="19">
        <v>5.7740747917070338E-2</v>
      </c>
    </row>
    <row r="22" spans="1:10" ht="15.95" customHeight="1">
      <c r="B22" s="102"/>
      <c r="C22" s="88" t="s">
        <v>132</v>
      </c>
      <c r="D22" s="20">
        <v>1885</v>
      </c>
      <c r="E22" s="21">
        <v>176</v>
      </c>
      <c r="F22" s="22">
        <v>740</v>
      </c>
      <c r="G22" s="22">
        <v>332</v>
      </c>
      <c r="H22" s="22">
        <v>139</v>
      </c>
      <c r="I22" s="22">
        <v>399</v>
      </c>
      <c r="J22" s="22">
        <v>99</v>
      </c>
    </row>
    <row r="23" spans="1:10" ht="15.95" customHeight="1">
      <c r="B23" s="102"/>
      <c r="C23" s="89"/>
      <c r="D23" s="23">
        <v>1</v>
      </c>
      <c r="E23" s="18">
        <v>9.3368700265251986E-2</v>
      </c>
      <c r="F23" s="19">
        <v>0.39257294429708223</v>
      </c>
      <c r="G23" s="19">
        <v>0.17612732095490716</v>
      </c>
      <c r="H23" s="19">
        <v>7.374005305039788E-2</v>
      </c>
      <c r="I23" s="19">
        <v>0.2116710875331565</v>
      </c>
      <c r="J23" s="19">
        <v>5.2519893899204244E-2</v>
      </c>
    </row>
    <row r="24" spans="1:10" ht="15.95" customHeight="1">
      <c r="B24" s="102"/>
      <c r="C24" s="88" t="s">
        <v>133</v>
      </c>
      <c r="D24" s="20">
        <v>2660</v>
      </c>
      <c r="E24" s="21">
        <v>272</v>
      </c>
      <c r="F24" s="22">
        <v>1060</v>
      </c>
      <c r="G24" s="22">
        <v>417</v>
      </c>
      <c r="H24" s="22">
        <v>175</v>
      </c>
      <c r="I24" s="22">
        <v>592</v>
      </c>
      <c r="J24" s="22">
        <v>144</v>
      </c>
    </row>
    <row r="25" spans="1:10" ht="15.95" customHeight="1">
      <c r="B25" s="102"/>
      <c r="C25" s="89"/>
      <c r="D25" s="23">
        <v>1</v>
      </c>
      <c r="E25" s="18">
        <v>0.10225563909774436</v>
      </c>
      <c r="F25" s="19">
        <v>0.39849624060150374</v>
      </c>
      <c r="G25" s="19">
        <v>0.15676691729323308</v>
      </c>
      <c r="H25" s="19">
        <v>6.5789473684210523E-2</v>
      </c>
      <c r="I25" s="19">
        <v>0.22255639097744362</v>
      </c>
      <c r="J25" s="19">
        <v>5.4135338345864661E-2</v>
      </c>
    </row>
    <row r="26" spans="1:10" ht="15.95" customHeight="1">
      <c r="B26" s="102"/>
      <c r="C26" s="88" t="s">
        <v>134</v>
      </c>
      <c r="D26" s="20">
        <v>4722</v>
      </c>
      <c r="E26" s="21">
        <v>558</v>
      </c>
      <c r="F26" s="22">
        <v>1984</v>
      </c>
      <c r="G26" s="22">
        <v>722</v>
      </c>
      <c r="H26" s="22">
        <v>244</v>
      </c>
      <c r="I26" s="22">
        <v>995</v>
      </c>
      <c r="J26" s="22">
        <v>219</v>
      </c>
    </row>
    <row r="27" spans="1:10" ht="15.95" customHeight="1">
      <c r="B27" s="102"/>
      <c r="C27" s="89"/>
      <c r="D27" s="23">
        <v>1</v>
      </c>
      <c r="E27" s="18">
        <v>0.1181702668360864</v>
      </c>
      <c r="F27" s="19">
        <v>0.42016094875052945</v>
      </c>
      <c r="G27" s="19">
        <v>0.15290131300296483</v>
      </c>
      <c r="H27" s="19">
        <v>5.1673019906819141E-2</v>
      </c>
      <c r="I27" s="19">
        <v>0.21071579839051249</v>
      </c>
      <c r="J27" s="19">
        <v>4.6378653113087677E-2</v>
      </c>
    </row>
    <row r="28" spans="1:10" ht="15.95" customHeight="1">
      <c r="B28" s="102"/>
      <c r="C28" s="88" t="s">
        <v>135</v>
      </c>
      <c r="D28" s="20">
        <v>2013</v>
      </c>
      <c r="E28" s="21">
        <v>288</v>
      </c>
      <c r="F28" s="22">
        <v>847</v>
      </c>
      <c r="G28" s="22">
        <v>246</v>
      </c>
      <c r="H28" s="22">
        <v>112</v>
      </c>
      <c r="I28" s="22">
        <v>424</v>
      </c>
      <c r="J28" s="22">
        <v>96</v>
      </c>
    </row>
    <row r="29" spans="1:10" ht="15.95" customHeight="1">
      <c r="B29" s="102"/>
      <c r="C29" s="89"/>
      <c r="D29" s="23">
        <v>1</v>
      </c>
      <c r="E29" s="18">
        <v>0.14307004470938897</v>
      </c>
      <c r="F29" s="19">
        <v>0.42076502732240439</v>
      </c>
      <c r="G29" s="19">
        <v>0.12220566318926974</v>
      </c>
      <c r="H29" s="19">
        <v>5.5638350720317933E-2</v>
      </c>
      <c r="I29" s="19">
        <v>0.21063089915548933</v>
      </c>
      <c r="J29" s="19">
        <v>4.7690014903129657E-2</v>
      </c>
    </row>
    <row r="30" spans="1:10" ht="15.95" customHeight="1">
      <c r="B30" s="102"/>
      <c r="C30" s="88" t="s">
        <v>136</v>
      </c>
      <c r="D30" s="20">
        <v>5401</v>
      </c>
      <c r="E30" s="21">
        <v>1079</v>
      </c>
      <c r="F30" s="22">
        <v>1990</v>
      </c>
      <c r="G30" s="22">
        <v>619</v>
      </c>
      <c r="H30" s="22">
        <v>291</v>
      </c>
      <c r="I30" s="22">
        <v>1076</v>
      </c>
      <c r="J30" s="22">
        <v>346</v>
      </c>
    </row>
    <row r="31" spans="1:10" ht="15.95" customHeight="1">
      <c r="B31" s="102"/>
      <c r="C31" s="98"/>
      <c r="D31" s="17">
        <v>1</v>
      </c>
      <c r="E31" s="32">
        <v>0.19977781892242177</v>
      </c>
      <c r="F31" s="33">
        <v>0.36845028698389187</v>
      </c>
      <c r="G31" s="33">
        <v>0.11460840585076838</v>
      </c>
      <c r="H31" s="33">
        <v>5.3878911312719865E-2</v>
      </c>
      <c r="I31" s="33">
        <v>0.19922236622847619</v>
      </c>
      <c r="J31" s="33">
        <v>6.4062210701721897E-2</v>
      </c>
    </row>
    <row r="32" spans="1:10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J9">
    <cfRule type="top10" dxfId="2491" priority="90" rank="1"/>
  </conditionalFormatting>
  <conditionalFormatting sqref="E11:J11">
    <cfRule type="top10" dxfId="2490" priority="89" rank="1"/>
  </conditionalFormatting>
  <conditionalFormatting sqref="E13:J13">
    <cfRule type="top10" dxfId="2489" priority="88" rank="1"/>
  </conditionalFormatting>
  <conditionalFormatting sqref="E15:J15">
    <cfRule type="top10" dxfId="2488" priority="87" rank="1"/>
  </conditionalFormatting>
  <conditionalFormatting sqref="E17:J17">
    <cfRule type="top10" dxfId="2487" priority="86" rank="1"/>
  </conditionalFormatting>
  <conditionalFormatting sqref="E19:J19">
    <cfRule type="top10" dxfId="2486" priority="85" rank="1"/>
  </conditionalFormatting>
  <conditionalFormatting sqref="E21:J21">
    <cfRule type="top10" dxfId="2485" priority="84" rank="1"/>
  </conditionalFormatting>
  <conditionalFormatting sqref="E23:J23">
    <cfRule type="top10" dxfId="2484" priority="83" rank="1"/>
  </conditionalFormatting>
  <conditionalFormatting sqref="E25:J25">
    <cfRule type="top10" dxfId="2483" priority="82" rank="1"/>
  </conditionalFormatting>
  <conditionalFormatting sqref="E27:J27">
    <cfRule type="top10" dxfId="2482" priority="81" rank="1"/>
  </conditionalFormatting>
  <conditionalFormatting sqref="E29:J29">
    <cfRule type="top10" dxfId="2481" priority="80" rank="1"/>
  </conditionalFormatting>
  <conditionalFormatting sqref="E31:J31">
    <cfRule type="top10" dxfId="2480" priority="79" rank="1"/>
  </conditionalFormatting>
  <conditionalFormatting sqref="E33:J33">
    <cfRule type="top10" dxfId="2479" priority="77" rank="1"/>
  </conditionalFormatting>
  <conditionalFormatting sqref="E35:J35">
    <cfRule type="top10" dxfId="2478" priority="76" rank="1"/>
  </conditionalFormatting>
  <conditionalFormatting sqref="E37:J37">
    <cfRule type="top10" dxfId="2477" priority="75" rank="1"/>
  </conditionalFormatting>
  <conditionalFormatting sqref="E39:J39">
    <cfRule type="top10" dxfId="2476" priority="74" rank="1"/>
  </conditionalFormatting>
  <conditionalFormatting sqref="E41:J41">
    <cfRule type="top10" dxfId="2475" priority="73" rank="1"/>
  </conditionalFormatting>
  <conditionalFormatting sqref="E43:J43">
    <cfRule type="top10" dxfId="2474" priority="72" rank="1"/>
  </conditionalFormatting>
  <conditionalFormatting sqref="E45:J45">
    <cfRule type="top10" dxfId="2473" priority="71" rank="1"/>
  </conditionalFormatting>
  <conditionalFormatting sqref="E47:J47">
    <cfRule type="top10" dxfId="2472" priority="70" rank="1"/>
  </conditionalFormatting>
  <conditionalFormatting sqref="E49:J49">
    <cfRule type="top10" dxfId="2471" priority="69" rank="1"/>
  </conditionalFormatting>
  <conditionalFormatting sqref="E51:J51">
    <cfRule type="top10" dxfId="2470" priority="68" rank="1"/>
  </conditionalFormatting>
  <conditionalFormatting sqref="E53:J53">
    <cfRule type="top10" dxfId="2469" priority="67" rank="1"/>
  </conditionalFormatting>
  <conditionalFormatting sqref="E55:J55">
    <cfRule type="top10" dxfId="2468" priority="66" rank="1"/>
  </conditionalFormatting>
  <conditionalFormatting sqref="E57:J57">
    <cfRule type="top10" dxfId="2467" priority="65" rank="1"/>
  </conditionalFormatting>
  <conditionalFormatting sqref="E59:J59">
    <cfRule type="top10" dxfId="2466" priority="64" rank="1"/>
  </conditionalFormatting>
  <conditionalFormatting sqref="E61:J61">
    <cfRule type="top10" dxfId="2465" priority="63" rank="1"/>
  </conditionalFormatting>
  <conditionalFormatting sqref="E63:J63">
    <cfRule type="top10" dxfId="2464" priority="62" rank="1"/>
  </conditionalFormatting>
  <conditionalFormatting sqref="E65:J65">
    <cfRule type="top10" dxfId="2463" priority="61" rank="1"/>
  </conditionalFormatting>
  <conditionalFormatting sqref="E67:J67">
    <cfRule type="top10" dxfId="2462" priority="60" rank="1"/>
  </conditionalFormatting>
  <conditionalFormatting sqref="E69:J69">
    <cfRule type="top10" dxfId="2461" priority="59" rank="1"/>
  </conditionalFormatting>
  <conditionalFormatting sqref="E71:J71">
    <cfRule type="top10" dxfId="2460" priority="58" rank="1"/>
  </conditionalFormatting>
  <conditionalFormatting sqref="E73:J73">
    <cfRule type="top10" dxfId="2459" priority="57" rank="1"/>
  </conditionalFormatting>
  <conditionalFormatting sqref="E75:J75">
    <cfRule type="top10" dxfId="2458" priority="56" rank="1"/>
  </conditionalFormatting>
  <conditionalFormatting sqref="E77:J77">
    <cfRule type="top10" dxfId="2457" priority="55" rank="1"/>
  </conditionalFormatting>
  <conditionalFormatting sqref="E79:J79">
    <cfRule type="top10" dxfId="2456" priority="54" rank="1"/>
  </conditionalFormatting>
  <conditionalFormatting sqref="E81:J81">
    <cfRule type="top10" dxfId="2455" priority="53" rank="1"/>
  </conditionalFormatting>
  <conditionalFormatting sqref="E83:J83">
    <cfRule type="top10" dxfId="2454" priority="52" rank="1"/>
  </conditionalFormatting>
  <conditionalFormatting sqref="E85:J85">
    <cfRule type="top10" dxfId="2453" priority="51" rank="1"/>
  </conditionalFormatting>
  <conditionalFormatting sqref="E87:J87">
    <cfRule type="top10" dxfId="2452" priority="50" rank="1"/>
  </conditionalFormatting>
  <conditionalFormatting sqref="E89:J89">
    <cfRule type="top10" dxfId="2451" priority="49" rank="1"/>
  </conditionalFormatting>
  <conditionalFormatting sqref="E91:J91">
    <cfRule type="top10" dxfId="2450" priority="48" rank="1"/>
  </conditionalFormatting>
  <conditionalFormatting sqref="E93:J93">
    <cfRule type="top10" dxfId="2449" priority="47" rank="1"/>
  </conditionalFormatting>
  <conditionalFormatting sqref="E95:J95">
    <cfRule type="top10" dxfId="2448" priority="46" rank="1"/>
  </conditionalFormatting>
  <conditionalFormatting sqref="E97:J97">
    <cfRule type="top10" dxfId="2447" priority="45" rank="1"/>
  </conditionalFormatting>
  <conditionalFormatting sqref="E99:J99">
    <cfRule type="top10" dxfId="2446" priority="44" rank="1"/>
  </conditionalFormatting>
  <conditionalFormatting sqref="E101:J101">
    <cfRule type="top10" dxfId="2445" priority="43" rank="1"/>
  </conditionalFormatting>
  <conditionalFormatting sqref="E103:J103">
    <cfRule type="top10" dxfId="2444" priority="42" rank="1"/>
  </conditionalFormatting>
  <conditionalFormatting sqref="E105:J105">
    <cfRule type="top10" dxfId="2443" priority="41" rank="1"/>
  </conditionalFormatting>
  <conditionalFormatting sqref="E107:J107">
    <cfRule type="top10" dxfId="2442" priority="40" rank="1"/>
  </conditionalFormatting>
  <conditionalFormatting sqref="E109:J109">
    <cfRule type="top10" dxfId="2441" priority="39" rank="1"/>
  </conditionalFormatting>
  <conditionalFormatting sqref="E111:J111">
    <cfRule type="top10" dxfId="2440" priority="38" rank="1"/>
  </conditionalFormatting>
  <conditionalFormatting sqref="E113:J113">
    <cfRule type="top10" dxfId="2439" priority="37" rank="1"/>
  </conditionalFormatting>
  <conditionalFormatting sqref="E115:J115">
    <cfRule type="top10" dxfId="2438" priority="36" rank="1"/>
  </conditionalFormatting>
  <conditionalFormatting sqref="E117:J117">
    <cfRule type="top10" dxfId="2437" priority="35" rank="1"/>
  </conditionalFormatting>
  <conditionalFormatting sqref="E119:J119">
    <cfRule type="top10" dxfId="2436" priority="34" rank="1"/>
  </conditionalFormatting>
  <conditionalFormatting sqref="E121:J121">
    <cfRule type="top10" dxfId="2435" priority="33" rank="1"/>
  </conditionalFormatting>
  <conditionalFormatting sqref="E123:J123">
    <cfRule type="top10" dxfId="2434" priority="32" rank="1"/>
  </conditionalFormatting>
  <conditionalFormatting sqref="E125:J125">
    <cfRule type="top10" dxfId="2433" priority="31" rank="1"/>
  </conditionalFormatting>
  <conditionalFormatting sqref="E127:J127">
    <cfRule type="top10" dxfId="2432" priority="30" rank="1"/>
  </conditionalFormatting>
  <conditionalFormatting sqref="E129:J129">
    <cfRule type="top10" dxfId="2431" priority="29" rank="1"/>
  </conditionalFormatting>
  <conditionalFormatting sqref="E131:J131">
    <cfRule type="top10" dxfId="2430" priority="28" rank="1"/>
  </conditionalFormatting>
  <conditionalFormatting sqref="E133:J133">
    <cfRule type="top10" dxfId="2429" priority="27" rank="1"/>
  </conditionalFormatting>
  <conditionalFormatting sqref="E135:J135">
    <cfRule type="top10" dxfId="2428" priority="26" rank="1"/>
  </conditionalFormatting>
  <conditionalFormatting sqref="E137:J137">
    <cfRule type="top10" dxfId="2427" priority="25" rank="1"/>
  </conditionalFormatting>
  <conditionalFormatting sqref="E139:J139">
    <cfRule type="top10" dxfId="2426" priority="24" rank="1"/>
  </conditionalFormatting>
  <conditionalFormatting sqref="E141:J141">
    <cfRule type="top10" dxfId="2425" priority="23" rank="1"/>
  </conditionalFormatting>
  <conditionalFormatting sqref="E143:J143">
    <cfRule type="top10" dxfId="2424" priority="22" rank="1"/>
  </conditionalFormatting>
  <conditionalFormatting sqref="E145:J145">
    <cfRule type="top10" dxfId="2423" priority="21" rank="1"/>
  </conditionalFormatting>
  <conditionalFormatting sqref="E147:J147">
    <cfRule type="top10" dxfId="2422" priority="20" rank="1"/>
  </conditionalFormatting>
  <conditionalFormatting sqref="E149:J149">
    <cfRule type="top10" dxfId="2421" priority="19" rank="1"/>
  </conditionalFormatting>
  <conditionalFormatting sqref="E151:J151">
    <cfRule type="top10" dxfId="2420" priority="18" rank="1"/>
  </conditionalFormatting>
  <conditionalFormatting sqref="E153:J153">
    <cfRule type="top10" dxfId="2419" priority="17" rank="1"/>
  </conditionalFormatting>
  <conditionalFormatting sqref="E155:J155">
    <cfRule type="top10" dxfId="2418" priority="16" rank="1"/>
  </conditionalFormatting>
  <conditionalFormatting sqref="E157:J157">
    <cfRule type="top10" dxfId="2417" priority="15" rank="1"/>
  </conditionalFormatting>
  <conditionalFormatting sqref="E159:J159">
    <cfRule type="top10" dxfId="2416" priority="14" rank="1"/>
  </conditionalFormatting>
  <conditionalFormatting sqref="E161:J161">
    <cfRule type="top10" dxfId="2415" priority="13" rank="1"/>
  </conditionalFormatting>
  <conditionalFormatting sqref="E163:J163">
    <cfRule type="top10" dxfId="2414" priority="12" rank="1"/>
  </conditionalFormatting>
  <conditionalFormatting sqref="E165:J165">
    <cfRule type="top10" dxfId="2413" priority="11" rank="1"/>
  </conditionalFormatting>
  <conditionalFormatting sqref="E167:J167">
    <cfRule type="top10" dxfId="2412" priority="10" rank="1"/>
  </conditionalFormatting>
  <conditionalFormatting sqref="E169:J169">
    <cfRule type="top10" dxfId="2411" priority="9" rank="1"/>
  </conditionalFormatting>
  <conditionalFormatting sqref="E171:J171">
    <cfRule type="top10" dxfId="2410" priority="8" rank="1"/>
  </conditionalFormatting>
  <conditionalFormatting sqref="E173:J173">
    <cfRule type="top10" dxfId="2409" priority="7" rank="1"/>
  </conditionalFormatting>
  <conditionalFormatting sqref="E175:J175">
    <cfRule type="top10" dxfId="2408" priority="6" rank="1"/>
  </conditionalFormatting>
  <conditionalFormatting sqref="E177:J177">
    <cfRule type="top10" dxfId="2407" priority="5" rank="1"/>
  </conditionalFormatting>
  <conditionalFormatting sqref="E179:J179">
    <cfRule type="top10" dxfId="2406" priority="4" rank="1"/>
  </conditionalFormatting>
  <conditionalFormatting sqref="E181:J181">
    <cfRule type="top10" dxfId="2405" priority="3" rank="1"/>
  </conditionalFormatting>
  <conditionalFormatting sqref="E183:J183">
    <cfRule type="top10" dxfId="2404" priority="2" rank="1"/>
  </conditionalFormatting>
  <conditionalFormatting sqref="E185:J185">
    <cfRule type="top10" dxfId="240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57</v>
      </c>
    </row>
    <row r="4" spans="1:10" ht="15" customHeight="1">
      <c r="B4" s="3" t="s">
        <v>66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175</v>
      </c>
      <c r="F7" s="13" t="s">
        <v>176</v>
      </c>
      <c r="G7" s="13" t="s">
        <v>177</v>
      </c>
      <c r="H7" s="13" t="s">
        <v>178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7175</v>
      </c>
      <c r="F8" s="16">
        <v>10955</v>
      </c>
      <c r="G8" s="16">
        <v>3052</v>
      </c>
      <c r="H8" s="16">
        <v>333</v>
      </c>
      <c r="I8" s="16">
        <v>1790</v>
      </c>
      <c r="J8" s="16">
        <v>1352</v>
      </c>
    </row>
    <row r="9" spans="1:10" ht="15.95" customHeight="1">
      <c r="B9" s="92"/>
      <c r="C9" s="93"/>
      <c r="D9" s="17">
        <v>1</v>
      </c>
      <c r="E9" s="32">
        <v>0.29099241594678998</v>
      </c>
      <c r="F9" s="33">
        <v>0.44429573751875734</v>
      </c>
      <c r="G9" s="33">
        <v>0.12377823741736627</v>
      </c>
      <c r="H9" s="33">
        <v>1.3505292614673318E-2</v>
      </c>
      <c r="I9" s="33">
        <v>7.2596017358153866E-2</v>
      </c>
      <c r="J9" s="33">
        <v>5.4832299144259238E-2</v>
      </c>
    </row>
    <row r="10" spans="1:10" ht="15.95" customHeight="1">
      <c r="B10" s="95" t="s">
        <v>252</v>
      </c>
      <c r="C10" s="94" t="s">
        <v>126</v>
      </c>
      <c r="D10" s="34">
        <v>159</v>
      </c>
      <c r="E10" s="35">
        <v>20</v>
      </c>
      <c r="F10" s="36">
        <v>20</v>
      </c>
      <c r="G10" s="36">
        <v>28</v>
      </c>
      <c r="H10" s="36">
        <v>38</v>
      </c>
      <c r="I10" s="36">
        <v>37</v>
      </c>
      <c r="J10" s="36">
        <v>16</v>
      </c>
    </row>
    <row r="11" spans="1:10" ht="15.95" customHeight="1">
      <c r="B11" s="96"/>
      <c r="C11" s="89"/>
      <c r="D11" s="17">
        <v>1</v>
      </c>
      <c r="E11" s="18">
        <v>0.12578616352201258</v>
      </c>
      <c r="F11" s="19">
        <v>0.12578616352201258</v>
      </c>
      <c r="G11" s="19">
        <v>0.1761006289308176</v>
      </c>
      <c r="H11" s="19">
        <v>0.2389937106918239</v>
      </c>
      <c r="I11" s="19">
        <v>0.23270440251572327</v>
      </c>
      <c r="J11" s="19">
        <v>0.10062893081761007</v>
      </c>
    </row>
    <row r="12" spans="1:10" ht="15.95" customHeight="1">
      <c r="B12" s="96"/>
      <c r="C12" s="88" t="s">
        <v>127</v>
      </c>
      <c r="D12" s="20">
        <v>107</v>
      </c>
      <c r="E12" s="21">
        <v>10</v>
      </c>
      <c r="F12" s="22">
        <v>13</v>
      </c>
      <c r="G12" s="22">
        <v>31</v>
      </c>
      <c r="H12" s="22">
        <v>25</v>
      </c>
      <c r="I12" s="22">
        <v>23</v>
      </c>
      <c r="J12" s="22">
        <v>5</v>
      </c>
    </row>
    <row r="13" spans="1:10" ht="15.95" customHeight="1">
      <c r="B13" s="96"/>
      <c r="C13" s="89"/>
      <c r="D13" s="23">
        <v>1</v>
      </c>
      <c r="E13" s="18">
        <v>9.3457943925233641E-2</v>
      </c>
      <c r="F13" s="19">
        <v>0.12149532710280374</v>
      </c>
      <c r="G13" s="19">
        <v>0.28971962616822428</v>
      </c>
      <c r="H13" s="19">
        <v>0.23364485981308411</v>
      </c>
      <c r="I13" s="19">
        <v>0.21495327102803738</v>
      </c>
      <c r="J13" s="19">
        <v>4.6728971962616821E-2</v>
      </c>
    </row>
    <row r="14" spans="1:10" ht="15.95" customHeight="1">
      <c r="B14" s="96"/>
      <c r="C14" s="88" t="s">
        <v>128</v>
      </c>
      <c r="D14" s="20">
        <v>190</v>
      </c>
      <c r="E14" s="21">
        <v>23</v>
      </c>
      <c r="F14" s="22">
        <v>36</v>
      </c>
      <c r="G14" s="22">
        <v>52</v>
      </c>
      <c r="H14" s="22">
        <v>24</v>
      </c>
      <c r="I14" s="22">
        <v>41</v>
      </c>
      <c r="J14" s="22">
        <v>14</v>
      </c>
    </row>
    <row r="15" spans="1:10" ht="15.95" customHeight="1">
      <c r="B15" s="96"/>
      <c r="C15" s="89"/>
      <c r="D15" s="23">
        <v>1</v>
      </c>
      <c r="E15" s="18">
        <v>0.12105263157894737</v>
      </c>
      <c r="F15" s="19">
        <v>0.18947368421052632</v>
      </c>
      <c r="G15" s="19">
        <v>0.27368421052631581</v>
      </c>
      <c r="H15" s="19">
        <v>0.12631578947368421</v>
      </c>
      <c r="I15" s="19">
        <v>0.21578947368421053</v>
      </c>
      <c r="J15" s="19">
        <v>7.3684210526315783E-2</v>
      </c>
    </row>
    <row r="16" spans="1:10" ht="15.95" customHeight="1">
      <c r="B16" s="96"/>
      <c r="C16" s="88" t="s">
        <v>129</v>
      </c>
      <c r="D16" s="20">
        <v>491</v>
      </c>
      <c r="E16" s="21">
        <v>46</v>
      </c>
      <c r="F16" s="22">
        <v>144</v>
      </c>
      <c r="G16" s="22">
        <v>161</v>
      </c>
      <c r="H16" s="22">
        <v>38</v>
      </c>
      <c r="I16" s="22">
        <v>84</v>
      </c>
      <c r="J16" s="22">
        <v>18</v>
      </c>
    </row>
    <row r="17" spans="1:10" ht="15.95" customHeight="1">
      <c r="B17" s="96"/>
      <c r="C17" s="89"/>
      <c r="D17" s="23">
        <v>1</v>
      </c>
      <c r="E17" s="18">
        <v>9.368635437881874E-2</v>
      </c>
      <c r="F17" s="19">
        <v>0.29327902240325865</v>
      </c>
      <c r="G17" s="19">
        <v>0.32790224032586557</v>
      </c>
      <c r="H17" s="19">
        <v>7.7393075356415472E-2</v>
      </c>
      <c r="I17" s="19">
        <v>0.17107942973523421</v>
      </c>
      <c r="J17" s="19">
        <v>3.6659877800407331E-2</v>
      </c>
    </row>
    <row r="18" spans="1:10" ht="15.95" customHeight="1">
      <c r="B18" s="96"/>
      <c r="C18" s="88" t="s">
        <v>130</v>
      </c>
      <c r="D18" s="20">
        <v>568</v>
      </c>
      <c r="E18" s="21">
        <v>45</v>
      </c>
      <c r="F18" s="22">
        <v>185</v>
      </c>
      <c r="G18" s="22">
        <v>192</v>
      </c>
      <c r="H18" s="22">
        <v>23</v>
      </c>
      <c r="I18" s="22">
        <v>96</v>
      </c>
      <c r="J18" s="22">
        <v>27</v>
      </c>
    </row>
    <row r="19" spans="1:10" ht="15.95" customHeight="1">
      <c r="B19" s="96"/>
      <c r="C19" s="89"/>
      <c r="D19" s="23">
        <v>1</v>
      </c>
      <c r="E19" s="18">
        <v>7.9225352112676062E-2</v>
      </c>
      <c r="F19" s="19">
        <v>0.32570422535211269</v>
      </c>
      <c r="G19" s="19">
        <v>0.3380281690140845</v>
      </c>
      <c r="H19" s="19">
        <v>4.0492957746478875E-2</v>
      </c>
      <c r="I19" s="19">
        <v>0.16901408450704225</v>
      </c>
      <c r="J19" s="19">
        <v>4.7535211267605633E-2</v>
      </c>
    </row>
    <row r="20" spans="1:10" ht="15.95" customHeight="1">
      <c r="B20" s="96"/>
      <c r="C20" s="88" t="s">
        <v>131</v>
      </c>
      <c r="D20" s="20">
        <v>5161</v>
      </c>
      <c r="E20" s="21">
        <v>649</v>
      </c>
      <c r="F20" s="22">
        <v>2463</v>
      </c>
      <c r="G20" s="22">
        <v>1147</v>
      </c>
      <c r="H20" s="22">
        <v>97</v>
      </c>
      <c r="I20" s="22">
        <v>579</v>
      </c>
      <c r="J20" s="22">
        <v>226</v>
      </c>
    </row>
    <row r="21" spans="1:10" ht="15.95" customHeight="1">
      <c r="B21" s="96"/>
      <c r="C21" s="89"/>
      <c r="D21" s="23">
        <v>1</v>
      </c>
      <c r="E21" s="18">
        <v>0.12575082348382097</v>
      </c>
      <c r="F21" s="19">
        <v>0.47723309436155786</v>
      </c>
      <c r="G21" s="19">
        <v>0.22224375121100562</v>
      </c>
      <c r="H21" s="19">
        <v>1.8794807207905443E-2</v>
      </c>
      <c r="I21" s="19">
        <v>0.11218756055028095</v>
      </c>
      <c r="J21" s="19">
        <v>4.378996318542918E-2</v>
      </c>
    </row>
    <row r="22" spans="1:10" ht="15.95" customHeight="1">
      <c r="B22" s="102"/>
      <c r="C22" s="88" t="s">
        <v>132</v>
      </c>
      <c r="D22" s="20">
        <v>1885</v>
      </c>
      <c r="E22" s="21">
        <v>278</v>
      </c>
      <c r="F22" s="22">
        <v>1087</v>
      </c>
      <c r="G22" s="22">
        <v>312</v>
      </c>
      <c r="H22" s="22">
        <v>12</v>
      </c>
      <c r="I22" s="22">
        <v>135</v>
      </c>
      <c r="J22" s="22">
        <v>61</v>
      </c>
    </row>
    <row r="23" spans="1:10" ht="15.95" customHeight="1">
      <c r="B23" s="102"/>
      <c r="C23" s="89"/>
      <c r="D23" s="23">
        <v>1</v>
      </c>
      <c r="E23" s="18">
        <v>0.14748010610079576</v>
      </c>
      <c r="F23" s="19">
        <v>0.576657824933687</v>
      </c>
      <c r="G23" s="19">
        <v>0.16551724137931034</v>
      </c>
      <c r="H23" s="19">
        <v>6.36604774535809E-3</v>
      </c>
      <c r="I23" s="19">
        <v>7.161803713527852E-2</v>
      </c>
      <c r="J23" s="19">
        <v>3.2360742705570295E-2</v>
      </c>
    </row>
    <row r="24" spans="1:10" ht="15.95" customHeight="1">
      <c r="B24" s="102"/>
      <c r="C24" s="88" t="s">
        <v>133</v>
      </c>
      <c r="D24" s="20">
        <v>2660</v>
      </c>
      <c r="E24" s="21">
        <v>558</v>
      </c>
      <c r="F24" s="22">
        <v>1545</v>
      </c>
      <c r="G24" s="22">
        <v>308</v>
      </c>
      <c r="H24" s="22">
        <v>10</v>
      </c>
      <c r="I24" s="22">
        <v>155</v>
      </c>
      <c r="J24" s="22">
        <v>84</v>
      </c>
    </row>
    <row r="25" spans="1:10" ht="15.95" customHeight="1">
      <c r="B25" s="102"/>
      <c r="C25" s="89"/>
      <c r="D25" s="23">
        <v>1</v>
      </c>
      <c r="E25" s="18">
        <v>0.20977443609022556</v>
      </c>
      <c r="F25" s="19">
        <v>0.58082706766917291</v>
      </c>
      <c r="G25" s="19">
        <v>0.11578947368421053</v>
      </c>
      <c r="H25" s="19">
        <v>3.7593984962406013E-3</v>
      </c>
      <c r="I25" s="19">
        <v>5.827067669172932E-2</v>
      </c>
      <c r="J25" s="19">
        <v>3.1578947368421054E-2</v>
      </c>
    </row>
    <row r="26" spans="1:10" ht="15.95" customHeight="1">
      <c r="B26" s="102"/>
      <c r="C26" s="88" t="s">
        <v>134</v>
      </c>
      <c r="D26" s="20">
        <v>4722</v>
      </c>
      <c r="E26" s="21">
        <v>1472</v>
      </c>
      <c r="F26" s="22">
        <v>2558</v>
      </c>
      <c r="G26" s="22">
        <v>341</v>
      </c>
      <c r="H26" s="22">
        <v>12</v>
      </c>
      <c r="I26" s="22">
        <v>178</v>
      </c>
      <c r="J26" s="22">
        <v>161</v>
      </c>
    </row>
    <row r="27" spans="1:10" ht="15.95" customHeight="1">
      <c r="B27" s="102"/>
      <c r="C27" s="89"/>
      <c r="D27" s="23">
        <v>1</v>
      </c>
      <c r="E27" s="18">
        <v>0.31173231681490893</v>
      </c>
      <c r="F27" s="19">
        <v>0.54171961033460403</v>
      </c>
      <c r="G27" s="19">
        <v>7.2215163066497251E-2</v>
      </c>
      <c r="H27" s="19">
        <v>2.5412960609911056E-3</v>
      </c>
      <c r="I27" s="19">
        <v>3.7695891571368066E-2</v>
      </c>
      <c r="J27" s="19">
        <v>3.4095722151630668E-2</v>
      </c>
    </row>
    <row r="28" spans="1:10" ht="15.95" customHeight="1">
      <c r="B28" s="102"/>
      <c r="C28" s="88" t="s">
        <v>135</v>
      </c>
      <c r="D28" s="20">
        <v>2013</v>
      </c>
      <c r="E28" s="21">
        <v>848</v>
      </c>
      <c r="F28" s="22">
        <v>910</v>
      </c>
      <c r="G28" s="22">
        <v>105</v>
      </c>
      <c r="H28" s="22">
        <v>9</v>
      </c>
      <c r="I28" s="22">
        <v>69</v>
      </c>
      <c r="J28" s="22">
        <v>72</v>
      </c>
    </row>
    <row r="29" spans="1:10" ht="15.95" customHeight="1">
      <c r="B29" s="102"/>
      <c r="C29" s="89"/>
      <c r="D29" s="23">
        <v>1</v>
      </c>
      <c r="E29" s="18">
        <v>0.42126179831097865</v>
      </c>
      <c r="F29" s="19">
        <v>0.45206159960258319</v>
      </c>
      <c r="G29" s="19">
        <v>5.216095380029806E-2</v>
      </c>
      <c r="H29" s="19">
        <v>4.4709388971684054E-3</v>
      </c>
      <c r="I29" s="19">
        <v>3.4277198211624442E-2</v>
      </c>
      <c r="J29" s="19">
        <v>3.5767511177347243E-2</v>
      </c>
    </row>
    <row r="30" spans="1:10" ht="15.95" customHeight="1">
      <c r="B30" s="102"/>
      <c r="C30" s="88" t="s">
        <v>136</v>
      </c>
      <c r="D30" s="20">
        <v>5401</v>
      </c>
      <c r="E30" s="21">
        <v>2980</v>
      </c>
      <c r="F30" s="22">
        <v>1637</v>
      </c>
      <c r="G30" s="22">
        <v>240</v>
      </c>
      <c r="H30" s="22">
        <v>26</v>
      </c>
      <c r="I30" s="22">
        <v>250</v>
      </c>
      <c r="J30" s="22">
        <v>268</v>
      </c>
    </row>
    <row r="31" spans="1:10" ht="15.95" customHeight="1">
      <c r="B31" s="102"/>
      <c r="C31" s="98"/>
      <c r="D31" s="17">
        <v>1</v>
      </c>
      <c r="E31" s="32">
        <v>0.5517496759859285</v>
      </c>
      <c r="F31" s="33">
        <v>0.30309201999629698</v>
      </c>
      <c r="G31" s="33">
        <v>4.443621551564525E-2</v>
      </c>
      <c r="H31" s="33">
        <v>4.8139233475282357E-3</v>
      </c>
      <c r="I31" s="33">
        <v>4.6287724495463804E-2</v>
      </c>
      <c r="J31" s="33">
        <v>4.9620440659137198E-2</v>
      </c>
    </row>
    <row r="32" spans="1:10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J9">
    <cfRule type="top10" dxfId="2402" priority="90" rank="1"/>
  </conditionalFormatting>
  <conditionalFormatting sqref="E11:J11">
    <cfRule type="top10" dxfId="2401" priority="89" rank="1"/>
  </conditionalFormatting>
  <conditionalFormatting sqref="E13:J13">
    <cfRule type="top10" dxfId="2400" priority="88" rank="1"/>
  </conditionalFormatting>
  <conditionalFormatting sqref="E15:J15">
    <cfRule type="top10" dxfId="2399" priority="87" rank="1"/>
  </conditionalFormatting>
  <conditionalFormatting sqref="E17:J17">
    <cfRule type="top10" dxfId="2398" priority="86" rank="1"/>
  </conditionalFormatting>
  <conditionalFormatting sqref="E19:J19">
    <cfRule type="top10" dxfId="2397" priority="85" rank="1"/>
  </conditionalFormatting>
  <conditionalFormatting sqref="E21:J21">
    <cfRule type="top10" dxfId="2396" priority="84" rank="1"/>
  </conditionalFormatting>
  <conditionalFormatting sqref="E23:J23">
    <cfRule type="top10" dxfId="2395" priority="83" rank="1"/>
  </conditionalFormatting>
  <conditionalFormatting sqref="E25:J25">
    <cfRule type="top10" dxfId="2394" priority="82" rank="1"/>
  </conditionalFormatting>
  <conditionalFormatting sqref="E27:J27">
    <cfRule type="top10" dxfId="2393" priority="81" rank="1"/>
  </conditionalFormatting>
  <conditionalFormatting sqref="E29:J29">
    <cfRule type="top10" dxfId="2392" priority="80" rank="1"/>
  </conditionalFormatting>
  <conditionalFormatting sqref="E31:J31">
    <cfRule type="top10" dxfId="2391" priority="79" rank="1"/>
  </conditionalFormatting>
  <conditionalFormatting sqref="E33:J33">
    <cfRule type="top10" dxfId="2390" priority="77" rank="1"/>
  </conditionalFormatting>
  <conditionalFormatting sqref="E35:J35">
    <cfRule type="top10" dxfId="2389" priority="76" rank="1"/>
  </conditionalFormatting>
  <conditionalFormatting sqref="E37:J37">
    <cfRule type="top10" dxfId="2388" priority="75" rank="1"/>
  </conditionalFormatting>
  <conditionalFormatting sqref="E39:J39">
    <cfRule type="top10" dxfId="2387" priority="74" rank="1"/>
  </conditionalFormatting>
  <conditionalFormatting sqref="E41:J41">
    <cfRule type="top10" dxfId="2386" priority="73" rank="1"/>
  </conditionalFormatting>
  <conditionalFormatting sqref="E43:J43">
    <cfRule type="top10" dxfId="2385" priority="72" rank="1"/>
  </conditionalFormatting>
  <conditionalFormatting sqref="E45:J45">
    <cfRule type="top10" dxfId="2384" priority="71" rank="1"/>
  </conditionalFormatting>
  <conditionalFormatting sqref="E47:J47">
    <cfRule type="top10" dxfId="2383" priority="70" rank="1"/>
  </conditionalFormatting>
  <conditionalFormatting sqref="E49:J49">
    <cfRule type="top10" dxfId="2382" priority="69" rank="1"/>
  </conditionalFormatting>
  <conditionalFormatting sqref="E51:J51">
    <cfRule type="top10" dxfId="2381" priority="68" rank="1"/>
  </conditionalFormatting>
  <conditionalFormatting sqref="E53:J53">
    <cfRule type="top10" dxfId="2380" priority="67" rank="1"/>
  </conditionalFormatting>
  <conditionalFormatting sqref="E55:J55">
    <cfRule type="top10" dxfId="2379" priority="66" rank="1"/>
  </conditionalFormatting>
  <conditionalFormatting sqref="E57:J57">
    <cfRule type="top10" dxfId="2378" priority="65" rank="1"/>
  </conditionalFormatting>
  <conditionalFormatting sqref="E59:J59">
    <cfRule type="top10" dxfId="2377" priority="64" rank="1"/>
  </conditionalFormatting>
  <conditionalFormatting sqref="E61:J61">
    <cfRule type="top10" dxfId="2376" priority="63" rank="1"/>
  </conditionalFormatting>
  <conditionalFormatting sqref="E63:J63">
    <cfRule type="top10" dxfId="2375" priority="62" rank="1"/>
  </conditionalFormatting>
  <conditionalFormatting sqref="E65:J65">
    <cfRule type="top10" dxfId="2374" priority="61" rank="1"/>
  </conditionalFormatting>
  <conditionalFormatting sqref="E67:J67">
    <cfRule type="top10" dxfId="2373" priority="60" rank="1"/>
  </conditionalFormatting>
  <conditionalFormatting sqref="E69:J69">
    <cfRule type="top10" dxfId="2372" priority="59" rank="1"/>
  </conditionalFormatting>
  <conditionalFormatting sqref="E71:J71">
    <cfRule type="top10" dxfId="2371" priority="58" rank="1"/>
  </conditionalFormatting>
  <conditionalFormatting sqref="E73:J73">
    <cfRule type="top10" dxfId="2370" priority="57" rank="1"/>
  </conditionalFormatting>
  <conditionalFormatting sqref="E75:J75">
    <cfRule type="top10" dxfId="2369" priority="56" rank="1"/>
  </conditionalFormatting>
  <conditionalFormatting sqref="E77:J77">
    <cfRule type="top10" dxfId="2368" priority="55" rank="1"/>
  </conditionalFormatting>
  <conditionalFormatting sqref="E79:J79">
    <cfRule type="top10" dxfId="2367" priority="54" rank="1"/>
  </conditionalFormatting>
  <conditionalFormatting sqref="E81:J81">
    <cfRule type="top10" dxfId="2366" priority="53" rank="1"/>
  </conditionalFormatting>
  <conditionalFormatting sqref="E83:J83">
    <cfRule type="top10" dxfId="2365" priority="52" rank="1"/>
  </conditionalFormatting>
  <conditionalFormatting sqref="E85:J85">
    <cfRule type="top10" dxfId="2364" priority="51" rank="1"/>
  </conditionalFormatting>
  <conditionalFormatting sqref="E87:J87">
    <cfRule type="top10" dxfId="2363" priority="50" rank="1"/>
  </conditionalFormatting>
  <conditionalFormatting sqref="E89:J89">
    <cfRule type="top10" dxfId="2362" priority="49" rank="1"/>
  </conditionalFormatting>
  <conditionalFormatting sqref="E91:J91">
    <cfRule type="top10" dxfId="2361" priority="48" rank="1"/>
  </conditionalFormatting>
  <conditionalFormatting sqref="E93:J93">
    <cfRule type="top10" dxfId="2360" priority="47" rank="1"/>
  </conditionalFormatting>
  <conditionalFormatting sqref="E95:J95">
    <cfRule type="top10" dxfId="2359" priority="46" rank="1"/>
  </conditionalFormatting>
  <conditionalFormatting sqref="E97:J97">
    <cfRule type="top10" dxfId="2358" priority="45" rank="1"/>
  </conditionalFormatting>
  <conditionalFormatting sqref="E99:J99">
    <cfRule type="top10" dxfId="2357" priority="44" rank="1"/>
  </conditionalFormatting>
  <conditionalFormatting sqref="E101:J101">
    <cfRule type="top10" dxfId="2356" priority="43" rank="1"/>
  </conditionalFormatting>
  <conditionalFormatting sqref="E103:J103">
    <cfRule type="top10" dxfId="2355" priority="42" rank="1"/>
  </conditionalFormatting>
  <conditionalFormatting sqref="E105:J105">
    <cfRule type="top10" dxfId="2354" priority="41" rank="1"/>
  </conditionalFormatting>
  <conditionalFormatting sqref="E107:J107">
    <cfRule type="top10" dxfId="2353" priority="40" rank="1"/>
  </conditionalFormatting>
  <conditionalFormatting sqref="E109:J109">
    <cfRule type="top10" dxfId="2352" priority="39" rank="1"/>
  </conditionalFormatting>
  <conditionalFormatting sqref="E111:J111">
    <cfRule type="top10" dxfId="2351" priority="38" rank="1"/>
  </conditionalFormatting>
  <conditionalFormatting sqref="E113:J113">
    <cfRule type="top10" dxfId="2350" priority="37" rank="1"/>
  </conditionalFormatting>
  <conditionalFormatting sqref="E115:J115">
    <cfRule type="top10" dxfId="2349" priority="36" rank="1"/>
  </conditionalFormatting>
  <conditionalFormatting sqref="E117:J117">
    <cfRule type="top10" dxfId="2348" priority="35" rank="1"/>
  </conditionalFormatting>
  <conditionalFormatting sqref="E119:J119">
    <cfRule type="top10" dxfId="2347" priority="34" rank="1"/>
  </conditionalFormatting>
  <conditionalFormatting sqref="E121:J121">
    <cfRule type="top10" dxfId="2346" priority="33" rank="1"/>
  </conditionalFormatting>
  <conditionalFormatting sqref="E123:J123">
    <cfRule type="top10" dxfId="2345" priority="32" rank="1"/>
  </conditionalFormatting>
  <conditionalFormatting sqref="E125:J125">
    <cfRule type="top10" dxfId="2344" priority="31" rank="1"/>
  </conditionalFormatting>
  <conditionalFormatting sqref="E127:J127">
    <cfRule type="top10" dxfId="2343" priority="30" rank="1"/>
  </conditionalFormatting>
  <conditionalFormatting sqref="E129:J129">
    <cfRule type="top10" dxfId="2342" priority="29" rank="1"/>
  </conditionalFormatting>
  <conditionalFormatting sqref="E131:J131">
    <cfRule type="top10" dxfId="2341" priority="28" rank="1"/>
  </conditionalFormatting>
  <conditionalFormatting sqref="E133:J133">
    <cfRule type="top10" dxfId="2340" priority="27" rank="1"/>
  </conditionalFormatting>
  <conditionalFormatting sqref="E135:J135">
    <cfRule type="top10" dxfId="2339" priority="26" rank="1"/>
  </conditionalFormatting>
  <conditionalFormatting sqref="E137:J137">
    <cfRule type="top10" dxfId="2338" priority="25" rank="1"/>
  </conditionalFormatting>
  <conditionalFormatting sqref="E139:J139">
    <cfRule type="top10" dxfId="2337" priority="24" rank="1"/>
  </conditionalFormatting>
  <conditionalFormatting sqref="E141:J141">
    <cfRule type="top10" dxfId="2336" priority="23" rank="1"/>
  </conditionalFormatting>
  <conditionalFormatting sqref="E143:J143">
    <cfRule type="top10" dxfId="2335" priority="22" rank="1"/>
  </conditionalFormatting>
  <conditionalFormatting sqref="E145:J145">
    <cfRule type="top10" dxfId="2334" priority="21" rank="1"/>
  </conditionalFormatting>
  <conditionalFormatting sqref="E147:J147">
    <cfRule type="top10" dxfId="2333" priority="20" rank="1"/>
  </conditionalFormatting>
  <conditionalFormatting sqref="E149:J149">
    <cfRule type="top10" dxfId="2332" priority="19" rank="1"/>
  </conditionalFormatting>
  <conditionalFormatting sqref="E151:J151">
    <cfRule type="top10" dxfId="2331" priority="18" rank="1"/>
  </conditionalFormatting>
  <conditionalFormatting sqref="E153:J153">
    <cfRule type="top10" dxfId="2330" priority="17" rank="1"/>
  </conditionalFormatting>
  <conditionalFormatting sqref="E155:J155">
    <cfRule type="top10" dxfId="2329" priority="16" rank="1"/>
  </conditionalFormatting>
  <conditionalFormatting sqref="E157:J157">
    <cfRule type="top10" dxfId="2328" priority="15" rank="1"/>
  </conditionalFormatting>
  <conditionalFormatting sqref="E159:J159">
    <cfRule type="top10" dxfId="2327" priority="14" rank="1"/>
  </conditionalFormatting>
  <conditionalFormatting sqref="E161:J161">
    <cfRule type="top10" dxfId="2326" priority="13" rank="1"/>
  </conditionalFormatting>
  <conditionalFormatting sqref="E163:J163">
    <cfRule type="top10" dxfId="2325" priority="12" rank="1"/>
  </conditionalFormatting>
  <conditionalFormatting sqref="E165:J165">
    <cfRule type="top10" dxfId="2324" priority="11" rank="1"/>
  </conditionalFormatting>
  <conditionalFormatting sqref="E167:J167">
    <cfRule type="top10" dxfId="2323" priority="10" rank="1"/>
  </conditionalFormatting>
  <conditionalFormatting sqref="E169:J169">
    <cfRule type="top10" dxfId="2322" priority="9" rank="1"/>
  </conditionalFormatting>
  <conditionalFormatting sqref="E171:J171">
    <cfRule type="top10" dxfId="2321" priority="8" rank="1"/>
  </conditionalFormatting>
  <conditionalFormatting sqref="E173:J173">
    <cfRule type="top10" dxfId="2320" priority="7" rank="1"/>
  </conditionalFormatting>
  <conditionalFormatting sqref="E175:J175">
    <cfRule type="top10" dxfId="2319" priority="6" rank="1"/>
  </conditionalFormatting>
  <conditionalFormatting sqref="E177:J177">
    <cfRule type="top10" dxfId="2318" priority="5" rank="1"/>
  </conditionalFormatting>
  <conditionalFormatting sqref="E179:J179">
    <cfRule type="top10" dxfId="2317" priority="4" rank="1"/>
  </conditionalFormatting>
  <conditionalFormatting sqref="E181:J181">
    <cfRule type="top10" dxfId="2316" priority="3" rank="1"/>
  </conditionalFormatting>
  <conditionalFormatting sqref="E183:J183">
    <cfRule type="top10" dxfId="2315" priority="2" rank="1"/>
  </conditionalFormatting>
  <conditionalFormatting sqref="E185:J185">
    <cfRule type="top10" dxfId="231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1" width="8.625" style="3"/>
    <col min="12" max="16384" width="8.625" style="39"/>
  </cols>
  <sheetData>
    <row r="1" spans="1:11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15" customHeight="1">
      <c r="B2" s="3" t="s">
        <v>250</v>
      </c>
    </row>
    <row r="3" spans="1:11" ht="15" customHeight="1">
      <c r="B3" s="3" t="s">
        <v>57</v>
      </c>
    </row>
    <row r="4" spans="1:11" ht="15" customHeight="1">
      <c r="B4" s="3" t="s">
        <v>67</v>
      </c>
    </row>
    <row r="5" spans="1:11" ht="15" customHeight="1">
      <c r="B5" s="3"/>
    </row>
    <row r="6" spans="1:11" ht="2.1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1" ht="117.95" customHeight="1" thickBot="1">
      <c r="A7" s="9"/>
      <c r="B7" s="10"/>
      <c r="C7" s="11" t="s">
        <v>240</v>
      </c>
      <c r="D7" s="12" t="s">
        <v>241</v>
      </c>
      <c r="E7" s="13" t="s">
        <v>225</v>
      </c>
      <c r="F7" s="13" t="s">
        <v>226</v>
      </c>
      <c r="G7" s="13" t="s">
        <v>227</v>
      </c>
      <c r="H7" s="13" t="s">
        <v>228</v>
      </c>
      <c r="I7" s="13" t="s">
        <v>229</v>
      </c>
      <c r="J7" s="13" t="s">
        <v>230</v>
      </c>
      <c r="K7" s="13" t="s">
        <v>83</v>
      </c>
    </row>
    <row r="8" spans="1:11" ht="15.95" customHeight="1" thickTop="1">
      <c r="B8" s="90" t="s">
        <v>242</v>
      </c>
      <c r="C8" s="91"/>
      <c r="D8" s="14">
        <v>24657</v>
      </c>
      <c r="E8" s="15">
        <v>3663</v>
      </c>
      <c r="F8" s="16">
        <v>6053</v>
      </c>
      <c r="G8" s="16">
        <v>6821</v>
      </c>
      <c r="H8" s="16">
        <v>1302</v>
      </c>
      <c r="I8" s="16">
        <v>2525</v>
      </c>
      <c r="J8" s="16">
        <v>1963</v>
      </c>
      <c r="K8" s="16">
        <v>2330</v>
      </c>
    </row>
    <row r="9" spans="1:11" ht="15.95" customHeight="1">
      <c r="B9" s="92"/>
      <c r="C9" s="93"/>
      <c r="D9" s="17">
        <v>1</v>
      </c>
      <c r="E9" s="32">
        <v>0.14855821876140649</v>
      </c>
      <c r="F9" s="33">
        <v>0.24548809668653931</v>
      </c>
      <c r="G9" s="33">
        <v>0.27663543821227238</v>
      </c>
      <c r="H9" s="33">
        <v>5.2804477430344325E-2</v>
      </c>
      <c r="I9" s="33">
        <v>0.10240499655270309</v>
      </c>
      <c r="J9" s="33">
        <v>7.9612280488299464E-2</v>
      </c>
      <c r="K9" s="33">
        <v>9.4496491868434923E-2</v>
      </c>
    </row>
    <row r="10" spans="1:11" ht="15.95" customHeight="1">
      <c r="B10" s="95" t="s">
        <v>252</v>
      </c>
      <c r="C10" s="94" t="s">
        <v>126</v>
      </c>
      <c r="D10" s="34">
        <v>159</v>
      </c>
      <c r="E10" s="35">
        <v>22</v>
      </c>
      <c r="F10" s="36">
        <v>11</v>
      </c>
      <c r="G10" s="36">
        <v>36</v>
      </c>
      <c r="H10" s="36">
        <v>5</v>
      </c>
      <c r="I10" s="36">
        <v>23</v>
      </c>
      <c r="J10" s="36">
        <v>26</v>
      </c>
      <c r="K10" s="36">
        <v>36</v>
      </c>
    </row>
    <row r="11" spans="1:11" ht="15.95" customHeight="1">
      <c r="B11" s="96"/>
      <c r="C11" s="89"/>
      <c r="D11" s="17">
        <v>1</v>
      </c>
      <c r="E11" s="18">
        <v>0.13836477987421383</v>
      </c>
      <c r="F11" s="19">
        <v>6.9182389937106917E-2</v>
      </c>
      <c r="G11" s="19">
        <v>0.22641509433962265</v>
      </c>
      <c r="H11" s="19">
        <v>3.1446540880503145E-2</v>
      </c>
      <c r="I11" s="19">
        <v>0.14465408805031446</v>
      </c>
      <c r="J11" s="19">
        <v>0.16352201257861634</v>
      </c>
      <c r="K11" s="19">
        <v>0.22641509433962265</v>
      </c>
    </row>
    <row r="12" spans="1:11" ht="15.95" customHeight="1">
      <c r="B12" s="96"/>
      <c r="C12" s="88" t="s">
        <v>127</v>
      </c>
      <c r="D12" s="20">
        <v>107</v>
      </c>
      <c r="E12" s="21">
        <v>8</v>
      </c>
      <c r="F12" s="22">
        <v>13</v>
      </c>
      <c r="G12" s="22">
        <v>30</v>
      </c>
      <c r="H12" s="22">
        <v>7</v>
      </c>
      <c r="I12" s="22">
        <v>15</v>
      </c>
      <c r="J12" s="22">
        <v>14</v>
      </c>
      <c r="K12" s="22">
        <v>20</v>
      </c>
    </row>
    <row r="13" spans="1:11" ht="15.95" customHeight="1">
      <c r="B13" s="96"/>
      <c r="C13" s="89"/>
      <c r="D13" s="23">
        <v>1</v>
      </c>
      <c r="E13" s="18">
        <v>7.476635514018691E-2</v>
      </c>
      <c r="F13" s="19">
        <v>0.12149532710280374</v>
      </c>
      <c r="G13" s="19">
        <v>0.28037383177570091</v>
      </c>
      <c r="H13" s="19">
        <v>6.5420560747663545E-2</v>
      </c>
      <c r="I13" s="19">
        <v>0.14018691588785046</v>
      </c>
      <c r="J13" s="19">
        <v>0.13084112149532709</v>
      </c>
      <c r="K13" s="19">
        <v>0.18691588785046728</v>
      </c>
    </row>
    <row r="14" spans="1:11" ht="15.95" customHeight="1">
      <c r="B14" s="96"/>
      <c r="C14" s="88" t="s">
        <v>128</v>
      </c>
      <c r="D14" s="20">
        <v>190</v>
      </c>
      <c r="E14" s="21">
        <v>23</v>
      </c>
      <c r="F14" s="22">
        <v>27</v>
      </c>
      <c r="G14" s="22">
        <v>48</v>
      </c>
      <c r="H14" s="22">
        <v>9</v>
      </c>
      <c r="I14" s="22">
        <v>24</v>
      </c>
      <c r="J14" s="22">
        <v>24</v>
      </c>
      <c r="K14" s="22">
        <v>35</v>
      </c>
    </row>
    <row r="15" spans="1:11" ht="15.95" customHeight="1">
      <c r="B15" s="96"/>
      <c r="C15" s="89"/>
      <c r="D15" s="23">
        <v>1</v>
      </c>
      <c r="E15" s="18">
        <v>0.12105263157894737</v>
      </c>
      <c r="F15" s="19">
        <v>0.14210526315789473</v>
      </c>
      <c r="G15" s="19">
        <v>0.25263157894736843</v>
      </c>
      <c r="H15" s="19">
        <v>4.736842105263158E-2</v>
      </c>
      <c r="I15" s="19">
        <v>0.12631578947368421</v>
      </c>
      <c r="J15" s="19">
        <v>0.12631578947368421</v>
      </c>
      <c r="K15" s="19">
        <v>0.18421052631578946</v>
      </c>
    </row>
    <row r="16" spans="1:11" ht="15.95" customHeight="1">
      <c r="B16" s="96"/>
      <c r="C16" s="88" t="s">
        <v>129</v>
      </c>
      <c r="D16" s="20">
        <v>491</v>
      </c>
      <c r="E16" s="21">
        <v>57</v>
      </c>
      <c r="F16" s="22">
        <v>78</v>
      </c>
      <c r="G16" s="22">
        <v>143</v>
      </c>
      <c r="H16" s="22">
        <v>23</v>
      </c>
      <c r="I16" s="22">
        <v>75</v>
      </c>
      <c r="J16" s="22">
        <v>62</v>
      </c>
      <c r="K16" s="22">
        <v>53</v>
      </c>
    </row>
    <row r="17" spans="1:11" ht="15.95" customHeight="1">
      <c r="B17" s="96"/>
      <c r="C17" s="89"/>
      <c r="D17" s="23">
        <v>1</v>
      </c>
      <c r="E17" s="18">
        <v>0.11608961303462322</v>
      </c>
      <c r="F17" s="19">
        <v>0.15885947046843177</v>
      </c>
      <c r="G17" s="19">
        <v>0.29124236252545826</v>
      </c>
      <c r="H17" s="19">
        <v>4.684317718940937E-2</v>
      </c>
      <c r="I17" s="19">
        <v>0.15274949083503056</v>
      </c>
      <c r="J17" s="19">
        <v>0.12627291242362526</v>
      </c>
      <c r="K17" s="19">
        <v>0.1079429735234216</v>
      </c>
    </row>
    <row r="18" spans="1:11" ht="15.95" customHeight="1">
      <c r="B18" s="96"/>
      <c r="C18" s="88" t="s">
        <v>130</v>
      </c>
      <c r="D18" s="20">
        <v>568</v>
      </c>
      <c r="E18" s="21">
        <v>83</v>
      </c>
      <c r="F18" s="22">
        <v>95</v>
      </c>
      <c r="G18" s="22">
        <v>170</v>
      </c>
      <c r="H18" s="22">
        <v>31</v>
      </c>
      <c r="I18" s="22">
        <v>68</v>
      </c>
      <c r="J18" s="22">
        <v>57</v>
      </c>
      <c r="K18" s="22">
        <v>64</v>
      </c>
    </row>
    <row r="19" spans="1:11" ht="15.95" customHeight="1">
      <c r="B19" s="96"/>
      <c r="C19" s="89"/>
      <c r="D19" s="23">
        <v>1</v>
      </c>
      <c r="E19" s="18">
        <v>0.14612676056338028</v>
      </c>
      <c r="F19" s="19">
        <v>0.16725352112676056</v>
      </c>
      <c r="G19" s="19">
        <v>0.29929577464788731</v>
      </c>
      <c r="H19" s="19">
        <v>5.4577464788732391E-2</v>
      </c>
      <c r="I19" s="19">
        <v>0.11971830985915492</v>
      </c>
      <c r="J19" s="19">
        <v>0.10035211267605634</v>
      </c>
      <c r="K19" s="19">
        <v>0.11267605633802817</v>
      </c>
    </row>
    <row r="20" spans="1:11" ht="15.95" customHeight="1">
      <c r="B20" s="96"/>
      <c r="C20" s="88" t="s">
        <v>131</v>
      </c>
      <c r="D20" s="20">
        <v>5161</v>
      </c>
      <c r="E20" s="21">
        <v>777</v>
      </c>
      <c r="F20" s="22">
        <v>1119</v>
      </c>
      <c r="G20" s="22">
        <v>1423</v>
      </c>
      <c r="H20" s="22">
        <v>263</v>
      </c>
      <c r="I20" s="22">
        <v>665</v>
      </c>
      <c r="J20" s="22">
        <v>467</v>
      </c>
      <c r="K20" s="22">
        <v>447</v>
      </c>
    </row>
    <row r="21" spans="1:11" ht="15.95" customHeight="1">
      <c r="B21" s="96"/>
      <c r="C21" s="89"/>
      <c r="D21" s="23">
        <v>1</v>
      </c>
      <c r="E21" s="18">
        <v>0.15055221856229412</v>
      </c>
      <c r="F21" s="19">
        <v>0.21681844603758962</v>
      </c>
      <c r="G21" s="19">
        <v>0.27572175934896337</v>
      </c>
      <c r="H21" s="19">
        <v>5.095911645030033E-2</v>
      </c>
      <c r="I21" s="19">
        <v>0.12885099786863011</v>
      </c>
      <c r="J21" s="19">
        <v>9.0486339856616929E-2</v>
      </c>
      <c r="K21" s="19">
        <v>8.6611121875605504E-2</v>
      </c>
    </row>
    <row r="22" spans="1:11" ht="15.95" customHeight="1">
      <c r="B22" s="102"/>
      <c r="C22" s="88" t="s">
        <v>132</v>
      </c>
      <c r="D22" s="20">
        <v>1885</v>
      </c>
      <c r="E22" s="21">
        <v>256</v>
      </c>
      <c r="F22" s="22">
        <v>482</v>
      </c>
      <c r="G22" s="22">
        <v>553</v>
      </c>
      <c r="H22" s="22">
        <v>111</v>
      </c>
      <c r="I22" s="22">
        <v>209</v>
      </c>
      <c r="J22" s="22">
        <v>154</v>
      </c>
      <c r="K22" s="22">
        <v>120</v>
      </c>
    </row>
    <row r="23" spans="1:11" ht="15.95" customHeight="1">
      <c r="B23" s="102"/>
      <c r="C23" s="89"/>
      <c r="D23" s="23">
        <v>1</v>
      </c>
      <c r="E23" s="18">
        <v>0.13580901856763924</v>
      </c>
      <c r="F23" s="19">
        <v>0.25570291777188331</v>
      </c>
      <c r="G23" s="19">
        <v>0.29336870026525197</v>
      </c>
      <c r="H23" s="19">
        <v>5.8885941644562331E-2</v>
      </c>
      <c r="I23" s="19">
        <v>0.11087533156498673</v>
      </c>
      <c r="J23" s="19">
        <v>8.1697612732095484E-2</v>
      </c>
      <c r="K23" s="19">
        <v>6.3660477453580902E-2</v>
      </c>
    </row>
    <row r="24" spans="1:11" ht="15.95" customHeight="1">
      <c r="B24" s="102"/>
      <c r="C24" s="88" t="s">
        <v>133</v>
      </c>
      <c r="D24" s="20">
        <v>2660</v>
      </c>
      <c r="E24" s="21">
        <v>336</v>
      </c>
      <c r="F24" s="22">
        <v>738</v>
      </c>
      <c r="G24" s="22">
        <v>827</v>
      </c>
      <c r="H24" s="22">
        <v>145</v>
      </c>
      <c r="I24" s="22">
        <v>258</v>
      </c>
      <c r="J24" s="22">
        <v>192</v>
      </c>
      <c r="K24" s="22">
        <v>164</v>
      </c>
    </row>
    <row r="25" spans="1:11" ht="15.95" customHeight="1">
      <c r="B25" s="102"/>
      <c r="C25" s="89"/>
      <c r="D25" s="23">
        <v>1</v>
      </c>
      <c r="E25" s="18">
        <v>0.12631578947368421</v>
      </c>
      <c r="F25" s="19">
        <v>0.27744360902255638</v>
      </c>
      <c r="G25" s="19">
        <v>0.31090225563909774</v>
      </c>
      <c r="H25" s="19">
        <v>5.4511278195488719E-2</v>
      </c>
      <c r="I25" s="19">
        <v>9.6992481203007519E-2</v>
      </c>
      <c r="J25" s="19">
        <v>7.2180451127819553E-2</v>
      </c>
      <c r="K25" s="19">
        <v>6.1654135338345864E-2</v>
      </c>
    </row>
    <row r="26" spans="1:11" ht="15.95" customHeight="1">
      <c r="B26" s="102"/>
      <c r="C26" s="88" t="s">
        <v>134</v>
      </c>
      <c r="D26" s="20">
        <v>4722</v>
      </c>
      <c r="E26" s="21">
        <v>627</v>
      </c>
      <c r="F26" s="22">
        <v>1349</v>
      </c>
      <c r="G26" s="22">
        <v>1389</v>
      </c>
      <c r="H26" s="22">
        <v>285</v>
      </c>
      <c r="I26" s="22">
        <v>428</v>
      </c>
      <c r="J26" s="22">
        <v>359</v>
      </c>
      <c r="K26" s="22">
        <v>285</v>
      </c>
    </row>
    <row r="27" spans="1:11" ht="15.95" customHeight="1">
      <c r="B27" s="102"/>
      <c r="C27" s="89"/>
      <c r="D27" s="23">
        <v>1</v>
      </c>
      <c r="E27" s="18">
        <v>0.13278271918678525</v>
      </c>
      <c r="F27" s="19">
        <v>0.28568403218975008</v>
      </c>
      <c r="G27" s="19">
        <v>0.29415501905972047</v>
      </c>
      <c r="H27" s="19">
        <v>6.0355781448538752E-2</v>
      </c>
      <c r="I27" s="19">
        <v>9.0639559508682757E-2</v>
      </c>
      <c r="J27" s="19">
        <v>7.60271071579839E-2</v>
      </c>
      <c r="K27" s="19">
        <v>6.0355781448538752E-2</v>
      </c>
    </row>
    <row r="28" spans="1:11" ht="15.95" customHeight="1">
      <c r="B28" s="102"/>
      <c r="C28" s="88" t="s">
        <v>135</v>
      </c>
      <c r="D28" s="20">
        <v>2013</v>
      </c>
      <c r="E28" s="21">
        <v>271</v>
      </c>
      <c r="F28" s="22">
        <v>570</v>
      </c>
      <c r="G28" s="22">
        <v>605</v>
      </c>
      <c r="H28" s="22">
        <v>126</v>
      </c>
      <c r="I28" s="22">
        <v>190</v>
      </c>
      <c r="J28" s="22">
        <v>131</v>
      </c>
      <c r="K28" s="22">
        <v>120</v>
      </c>
    </row>
    <row r="29" spans="1:11" ht="15.95" customHeight="1">
      <c r="B29" s="102"/>
      <c r="C29" s="89"/>
      <c r="D29" s="23">
        <v>1</v>
      </c>
      <c r="E29" s="18">
        <v>0.13462493790362642</v>
      </c>
      <c r="F29" s="19">
        <v>0.28315946348733234</v>
      </c>
      <c r="G29" s="19">
        <v>0.30054644808743169</v>
      </c>
      <c r="H29" s="19">
        <v>6.259314456035768E-2</v>
      </c>
      <c r="I29" s="19">
        <v>9.4386487829110785E-2</v>
      </c>
      <c r="J29" s="19">
        <v>6.5076999503229011E-2</v>
      </c>
      <c r="K29" s="19">
        <v>5.9612518628912071E-2</v>
      </c>
    </row>
    <row r="30" spans="1:11" ht="15.95" customHeight="1">
      <c r="B30" s="102"/>
      <c r="C30" s="88" t="s">
        <v>136</v>
      </c>
      <c r="D30" s="20">
        <v>5401</v>
      </c>
      <c r="E30" s="21">
        <v>1047</v>
      </c>
      <c r="F30" s="22">
        <v>1393</v>
      </c>
      <c r="G30" s="22">
        <v>1367</v>
      </c>
      <c r="H30" s="22">
        <v>247</v>
      </c>
      <c r="I30" s="22">
        <v>480</v>
      </c>
      <c r="J30" s="22">
        <v>394</v>
      </c>
      <c r="K30" s="22">
        <v>473</v>
      </c>
    </row>
    <row r="31" spans="1:11" ht="15.95" customHeight="1">
      <c r="B31" s="102"/>
      <c r="C31" s="98"/>
      <c r="D31" s="17">
        <v>1</v>
      </c>
      <c r="E31" s="32">
        <v>0.19385299018700242</v>
      </c>
      <c r="F31" s="33">
        <v>0.25791520088872433</v>
      </c>
      <c r="G31" s="33">
        <v>0.2531012775411961</v>
      </c>
      <c r="H31" s="33">
        <v>4.5732271801518239E-2</v>
      </c>
      <c r="I31" s="33">
        <v>8.88724310312905E-2</v>
      </c>
      <c r="J31" s="33">
        <v>7.2949453804850947E-2</v>
      </c>
      <c r="K31" s="33">
        <v>8.7576374745417518E-2</v>
      </c>
    </row>
    <row r="32" spans="1:11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</row>
    <row r="33" spans="1:11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</row>
    <row r="34" spans="1:11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</row>
    <row r="35" spans="1:11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</row>
    <row r="36" spans="1:11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</row>
    <row r="37" spans="1:11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</row>
    <row r="38" spans="1:11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</row>
    <row r="39" spans="1:11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</row>
    <row r="40" spans="1:11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</row>
    <row r="41" spans="1:11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</row>
    <row r="42" spans="1:11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</row>
    <row r="43" spans="1:11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</row>
    <row r="44" spans="1:11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</row>
    <row r="45" spans="1:11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</row>
    <row r="46" spans="1:11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</row>
    <row r="47" spans="1:11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</row>
    <row r="48" spans="1:11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</row>
    <row r="49" spans="1:11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</row>
    <row r="50" spans="1:11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</row>
    <row r="51" spans="1:11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</row>
    <row r="52" spans="1:11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</row>
    <row r="53" spans="1:11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</row>
    <row r="54" spans="1:11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</row>
    <row r="55" spans="1:11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</row>
    <row r="56" spans="1:11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</row>
    <row r="57" spans="1:11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</row>
    <row r="58" spans="1:11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</row>
    <row r="59" spans="1:11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</row>
    <row r="60" spans="1:11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</row>
    <row r="61" spans="1:11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</row>
    <row r="62" spans="1:11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</row>
    <row r="63" spans="1:11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</row>
    <row r="64" spans="1:11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</row>
    <row r="65" spans="1:11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</row>
    <row r="66" spans="1:11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</row>
    <row r="67" spans="1:11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</row>
    <row r="68" spans="1:11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</row>
    <row r="69" spans="1:11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</row>
    <row r="70" spans="1:11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</row>
    <row r="71" spans="1:11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</row>
    <row r="72" spans="1:11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</row>
    <row r="73" spans="1:11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</row>
    <row r="74" spans="1:11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</row>
    <row r="75" spans="1:11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</row>
    <row r="76" spans="1:11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</row>
    <row r="77" spans="1:11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</row>
    <row r="78" spans="1:11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</row>
    <row r="79" spans="1:11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</row>
    <row r="80" spans="1:11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</row>
    <row r="81" spans="1:11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</row>
    <row r="82" spans="1:11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</row>
    <row r="83" spans="1:11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</row>
    <row r="84" spans="1:11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</row>
    <row r="85" spans="1:11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</row>
    <row r="86" spans="1:11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</row>
    <row r="87" spans="1:11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</row>
    <row r="88" spans="1:11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</row>
    <row r="89" spans="1:11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</row>
    <row r="90" spans="1:11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</row>
    <row r="91" spans="1:11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</row>
    <row r="92" spans="1:11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</row>
    <row r="93" spans="1:11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</row>
    <row r="94" spans="1:11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</row>
    <row r="95" spans="1:11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</row>
    <row r="96" spans="1:11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</row>
    <row r="97" spans="1:11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</row>
    <row r="98" spans="1:11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</row>
    <row r="99" spans="1:11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</row>
    <row r="100" spans="1:11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</row>
    <row r="101" spans="1:11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</row>
    <row r="102" spans="1:11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</row>
    <row r="103" spans="1:11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</row>
    <row r="104" spans="1:11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</row>
    <row r="105" spans="1:11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</row>
    <row r="106" spans="1:11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</row>
    <row r="107" spans="1:11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</row>
    <row r="108" spans="1:11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</row>
    <row r="109" spans="1:11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</row>
    <row r="110" spans="1:11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</row>
    <row r="111" spans="1:11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</row>
    <row r="112" spans="1:11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</row>
    <row r="113" spans="1:11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</row>
    <row r="114" spans="1:11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</row>
    <row r="115" spans="1:11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</row>
    <row r="116" spans="1:11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</row>
    <row r="117" spans="1:11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</row>
    <row r="118" spans="1:11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</row>
    <row r="119" spans="1:11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</row>
    <row r="120" spans="1:11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</row>
    <row r="121" spans="1:11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</row>
    <row r="122" spans="1:11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</row>
    <row r="123" spans="1:11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</row>
    <row r="124" spans="1:11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</row>
    <row r="125" spans="1:11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</row>
    <row r="126" spans="1:11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</row>
    <row r="127" spans="1:11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</row>
    <row r="128" spans="1:11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</row>
    <row r="129" spans="1:11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</row>
    <row r="130" spans="1:11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</row>
    <row r="131" spans="1:11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</row>
    <row r="132" spans="1:11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</row>
    <row r="133" spans="1:11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</row>
    <row r="134" spans="1:11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</row>
    <row r="135" spans="1:11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</row>
    <row r="136" spans="1:11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</row>
    <row r="137" spans="1:11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</row>
    <row r="138" spans="1:11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</row>
    <row r="139" spans="1:11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</row>
    <row r="140" spans="1:11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</row>
    <row r="141" spans="1:11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</row>
    <row r="142" spans="1:11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</row>
    <row r="143" spans="1:11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</row>
    <row r="144" spans="1:11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</row>
    <row r="145" spans="1:11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</row>
    <row r="146" spans="1:11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</row>
    <row r="147" spans="1:11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</row>
    <row r="148" spans="1:11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</row>
    <row r="149" spans="1:11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</row>
    <row r="150" spans="1:11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</row>
    <row r="151" spans="1:11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</row>
    <row r="152" spans="1:11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</row>
    <row r="153" spans="1:11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</row>
    <row r="154" spans="1:11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</row>
    <row r="155" spans="1:11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</row>
    <row r="156" spans="1:11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</row>
    <row r="157" spans="1:11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</row>
    <row r="158" spans="1:11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</row>
    <row r="159" spans="1:11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</row>
    <row r="160" spans="1:11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</row>
    <row r="161" spans="1:11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</row>
    <row r="162" spans="1:11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</row>
    <row r="163" spans="1:11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</row>
    <row r="164" spans="1:11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</row>
    <row r="165" spans="1:11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</row>
    <row r="166" spans="1:11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</row>
    <row r="167" spans="1:11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</row>
    <row r="168" spans="1:11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</row>
    <row r="169" spans="1:11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</row>
    <row r="170" spans="1:11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</row>
    <row r="171" spans="1:11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</row>
    <row r="172" spans="1:11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</row>
    <row r="173" spans="1:11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</row>
    <row r="174" spans="1:11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</row>
    <row r="175" spans="1:11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</row>
    <row r="176" spans="1:11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</row>
    <row r="177" spans="1:11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</row>
    <row r="178" spans="1:11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</row>
    <row r="179" spans="1:11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</row>
    <row r="180" spans="1:11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</row>
    <row r="181" spans="1:11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</row>
    <row r="182" spans="1:11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</row>
    <row r="183" spans="1:11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</row>
    <row r="184" spans="1:11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</row>
    <row r="185" spans="1:11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</row>
    <row r="186" spans="1:11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ht="15" hidden="1" customHeight="1"/>
    <row r="202" spans="1:11" ht="15" hidden="1" customHeight="1"/>
    <row r="203" spans="1:11" ht="15" hidden="1" customHeight="1"/>
    <row r="204" spans="1:11" ht="15" hidden="1" customHeight="1"/>
    <row r="205" spans="1:11" ht="15" hidden="1" customHeight="1"/>
    <row r="206" spans="1:11" ht="15" hidden="1" customHeight="1"/>
    <row r="207" spans="1:11" ht="15" hidden="1" customHeight="1"/>
    <row r="208" spans="1:11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K9">
    <cfRule type="top10" dxfId="2313" priority="90" rank="1"/>
  </conditionalFormatting>
  <conditionalFormatting sqref="E11:K11">
    <cfRule type="top10" dxfId="2312" priority="89" rank="1"/>
  </conditionalFormatting>
  <conditionalFormatting sqref="E13:K13">
    <cfRule type="top10" dxfId="2311" priority="88" rank="1"/>
  </conditionalFormatting>
  <conditionalFormatting sqref="E15:K15">
    <cfRule type="top10" dxfId="2310" priority="87" rank="1"/>
  </conditionalFormatting>
  <conditionalFormatting sqref="E17:K17">
    <cfRule type="top10" dxfId="2309" priority="86" rank="1"/>
  </conditionalFormatting>
  <conditionalFormatting sqref="E19:K19">
    <cfRule type="top10" dxfId="2308" priority="85" rank="1"/>
  </conditionalFormatting>
  <conditionalFormatting sqref="E21:K21">
    <cfRule type="top10" dxfId="2307" priority="84" rank="1"/>
  </conditionalFormatting>
  <conditionalFormatting sqref="E23:K23">
    <cfRule type="top10" dxfId="2306" priority="83" rank="1"/>
  </conditionalFormatting>
  <conditionalFormatting sqref="E25:K25">
    <cfRule type="top10" dxfId="2305" priority="82" rank="1"/>
  </conditionalFormatting>
  <conditionalFormatting sqref="E27:K27">
    <cfRule type="top10" dxfId="2304" priority="81" rank="1"/>
  </conditionalFormatting>
  <conditionalFormatting sqref="E29:K29">
    <cfRule type="top10" dxfId="2303" priority="80" rank="1"/>
  </conditionalFormatting>
  <conditionalFormatting sqref="E31:K31">
    <cfRule type="top10" dxfId="2302" priority="79" rank="1"/>
  </conditionalFormatting>
  <conditionalFormatting sqref="E33:K33">
    <cfRule type="top10" dxfId="2301" priority="77" rank="1"/>
  </conditionalFormatting>
  <conditionalFormatting sqref="E35:K35">
    <cfRule type="top10" dxfId="2300" priority="76" rank="1"/>
  </conditionalFormatting>
  <conditionalFormatting sqref="E37:K37">
    <cfRule type="top10" dxfId="2299" priority="75" rank="1"/>
  </conditionalFormatting>
  <conditionalFormatting sqref="E39:K39">
    <cfRule type="top10" dxfId="2298" priority="74" rank="1"/>
  </conditionalFormatting>
  <conditionalFormatting sqref="E41:K41">
    <cfRule type="top10" dxfId="2297" priority="73" rank="1"/>
  </conditionalFormatting>
  <conditionalFormatting sqref="E43:K43">
    <cfRule type="top10" dxfId="2296" priority="72" rank="1"/>
  </conditionalFormatting>
  <conditionalFormatting sqref="E45:K45">
    <cfRule type="top10" dxfId="2295" priority="71" rank="1"/>
  </conditionalFormatting>
  <conditionalFormatting sqref="E47:K47">
    <cfRule type="top10" dxfId="2294" priority="70" rank="1"/>
  </conditionalFormatting>
  <conditionalFormatting sqref="E49:K49">
    <cfRule type="top10" dxfId="2293" priority="69" rank="1"/>
  </conditionalFormatting>
  <conditionalFormatting sqref="E51:K51">
    <cfRule type="top10" dxfId="2292" priority="68" rank="1"/>
  </conditionalFormatting>
  <conditionalFormatting sqref="E53:K53">
    <cfRule type="top10" dxfId="2291" priority="67" rank="1"/>
  </conditionalFormatting>
  <conditionalFormatting sqref="E55:K55">
    <cfRule type="top10" dxfId="2290" priority="66" rank="1"/>
  </conditionalFormatting>
  <conditionalFormatting sqref="E57:K57">
    <cfRule type="top10" dxfId="2289" priority="65" rank="1"/>
  </conditionalFormatting>
  <conditionalFormatting sqref="E59:K59">
    <cfRule type="top10" dxfId="2288" priority="64" rank="1"/>
  </conditionalFormatting>
  <conditionalFormatting sqref="E61:K61">
    <cfRule type="top10" dxfId="2287" priority="63" rank="1"/>
  </conditionalFormatting>
  <conditionalFormatting sqref="E63:K63">
    <cfRule type="top10" dxfId="2286" priority="62" rank="1"/>
  </conditionalFormatting>
  <conditionalFormatting sqref="E65:K65">
    <cfRule type="top10" dxfId="2285" priority="61" rank="1"/>
  </conditionalFormatting>
  <conditionalFormatting sqref="E67:K67">
    <cfRule type="top10" dxfId="2284" priority="60" rank="1"/>
  </conditionalFormatting>
  <conditionalFormatting sqref="E69:K69">
    <cfRule type="top10" dxfId="2283" priority="59" rank="1"/>
  </conditionalFormatting>
  <conditionalFormatting sqref="E71:K71">
    <cfRule type="top10" dxfId="2282" priority="58" rank="1"/>
  </conditionalFormatting>
  <conditionalFormatting sqref="E73:K73">
    <cfRule type="top10" dxfId="2281" priority="57" rank="1"/>
  </conditionalFormatting>
  <conditionalFormatting sqref="E75:K75">
    <cfRule type="top10" dxfId="2280" priority="56" rank="1"/>
  </conditionalFormatting>
  <conditionalFormatting sqref="E77:K77">
    <cfRule type="top10" dxfId="2279" priority="55" rank="1"/>
  </conditionalFormatting>
  <conditionalFormatting sqref="E79:K79">
    <cfRule type="top10" dxfId="2278" priority="54" rank="1"/>
  </conditionalFormatting>
  <conditionalFormatting sqref="E81:K81">
    <cfRule type="top10" dxfId="2277" priority="53" rank="1"/>
  </conditionalFormatting>
  <conditionalFormatting sqref="E83:K83">
    <cfRule type="top10" dxfId="2276" priority="52" rank="1"/>
  </conditionalFormatting>
  <conditionalFormatting sqref="E85:K85">
    <cfRule type="top10" dxfId="2275" priority="51" rank="1"/>
  </conditionalFormatting>
  <conditionalFormatting sqref="E87:K87">
    <cfRule type="top10" dxfId="2274" priority="50" rank="1"/>
  </conditionalFormatting>
  <conditionalFormatting sqref="E89:K89">
    <cfRule type="top10" dxfId="2273" priority="49" rank="1"/>
  </conditionalFormatting>
  <conditionalFormatting sqref="E91:K91">
    <cfRule type="top10" dxfId="2272" priority="48" rank="1"/>
  </conditionalFormatting>
  <conditionalFormatting sqref="E93:K93">
    <cfRule type="top10" dxfId="2271" priority="47" rank="1"/>
  </conditionalFormatting>
  <conditionalFormatting sqref="E95:K95">
    <cfRule type="top10" dxfId="2270" priority="46" rank="1"/>
  </conditionalFormatting>
  <conditionalFormatting sqref="E97:K97">
    <cfRule type="top10" dxfId="2269" priority="45" rank="1"/>
  </conditionalFormatting>
  <conditionalFormatting sqref="E99:K99">
    <cfRule type="top10" dxfId="2268" priority="44" rank="1"/>
  </conditionalFormatting>
  <conditionalFormatting sqref="E101:K101">
    <cfRule type="top10" dxfId="2267" priority="43" rank="1"/>
  </conditionalFormatting>
  <conditionalFormatting sqref="E103:K103">
    <cfRule type="top10" dxfId="2266" priority="42" rank="1"/>
  </conditionalFormatting>
  <conditionalFormatting sqref="E105:K105">
    <cfRule type="top10" dxfId="2265" priority="41" rank="1"/>
  </conditionalFormatting>
  <conditionalFormatting sqref="E107:K107">
    <cfRule type="top10" dxfId="2264" priority="40" rank="1"/>
  </conditionalFormatting>
  <conditionalFormatting sqref="E109:K109">
    <cfRule type="top10" dxfId="2263" priority="39" rank="1"/>
  </conditionalFormatting>
  <conditionalFormatting sqref="E111:K111">
    <cfRule type="top10" dxfId="2262" priority="38" rank="1"/>
  </conditionalFormatting>
  <conditionalFormatting sqref="E113:K113">
    <cfRule type="top10" dxfId="2261" priority="37" rank="1"/>
  </conditionalFormatting>
  <conditionalFormatting sqref="E115:K115">
    <cfRule type="top10" dxfId="2260" priority="36" rank="1"/>
  </conditionalFormatting>
  <conditionalFormatting sqref="E117:K117">
    <cfRule type="top10" dxfId="2259" priority="35" rank="1"/>
  </conditionalFormatting>
  <conditionalFormatting sqref="E119:K119">
    <cfRule type="top10" dxfId="2258" priority="34" rank="1"/>
  </conditionalFormatting>
  <conditionalFormatting sqref="E121:K121">
    <cfRule type="top10" dxfId="2257" priority="33" rank="1"/>
  </conditionalFormatting>
  <conditionalFormatting sqref="E123:K123">
    <cfRule type="top10" dxfId="2256" priority="32" rank="1"/>
  </conditionalFormatting>
  <conditionalFormatting sqref="E125:K125">
    <cfRule type="top10" dxfId="2255" priority="31" rank="1"/>
  </conditionalFormatting>
  <conditionalFormatting sqref="E127:K127">
    <cfRule type="top10" dxfId="2254" priority="30" rank="1"/>
  </conditionalFormatting>
  <conditionalFormatting sqref="E129:K129">
    <cfRule type="top10" dxfId="2253" priority="29" rank="1"/>
  </conditionalFormatting>
  <conditionalFormatting sqref="E131:K131">
    <cfRule type="top10" dxfId="2252" priority="28" rank="1"/>
  </conditionalFormatting>
  <conditionalFormatting sqref="E133:K133">
    <cfRule type="top10" dxfId="2251" priority="27" rank="1"/>
  </conditionalFormatting>
  <conditionalFormatting sqref="E135:K135">
    <cfRule type="top10" dxfId="2250" priority="26" rank="1"/>
  </conditionalFormatting>
  <conditionalFormatting sqref="E137:K137">
    <cfRule type="top10" dxfId="2249" priority="25" rank="1"/>
  </conditionalFormatting>
  <conditionalFormatting sqref="E139:K139">
    <cfRule type="top10" dxfId="2248" priority="24" rank="1"/>
  </conditionalFormatting>
  <conditionalFormatting sqref="E141:K141">
    <cfRule type="top10" dxfId="2247" priority="23" rank="1"/>
  </conditionalFormatting>
  <conditionalFormatting sqref="E143:K143">
    <cfRule type="top10" dxfId="2246" priority="22" rank="1"/>
  </conditionalFormatting>
  <conditionalFormatting sqref="E145:K145">
    <cfRule type="top10" dxfId="2245" priority="21" rank="1"/>
  </conditionalFormatting>
  <conditionalFormatting sqref="E147:K147">
    <cfRule type="top10" dxfId="2244" priority="20" rank="1"/>
  </conditionalFormatting>
  <conditionalFormatting sqref="E149:K149">
    <cfRule type="top10" dxfId="2243" priority="19" rank="1"/>
  </conditionalFormatting>
  <conditionalFormatting sqref="E151:K151">
    <cfRule type="top10" dxfId="2242" priority="18" rank="1"/>
  </conditionalFormatting>
  <conditionalFormatting sqref="E153:K153">
    <cfRule type="top10" dxfId="2241" priority="17" rank="1"/>
  </conditionalFormatting>
  <conditionalFormatting sqref="E155:K155">
    <cfRule type="top10" dxfId="2240" priority="16" rank="1"/>
  </conditionalFormatting>
  <conditionalFormatting sqref="E157:K157">
    <cfRule type="top10" dxfId="2239" priority="15" rank="1"/>
  </conditionalFormatting>
  <conditionalFormatting sqref="E159:K159">
    <cfRule type="top10" dxfId="2238" priority="14" rank="1"/>
  </conditionalFormatting>
  <conditionalFormatting sqref="E161:K161">
    <cfRule type="top10" dxfId="2237" priority="13" rank="1"/>
  </conditionalFormatting>
  <conditionalFormatting sqref="E163:K163">
    <cfRule type="top10" dxfId="2236" priority="12" rank="1"/>
  </conditionalFormatting>
  <conditionalFormatting sqref="E165:K165">
    <cfRule type="top10" dxfId="2235" priority="11" rank="1"/>
  </conditionalFormatting>
  <conditionalFormatting sqref="E167:K167">
    <cfRule type="top10" dxfId="2234" priority="10" rank="1"/>
  </conditionalFormatting>
  <conditionalFormatting sqref="E169:K169">
    <cfRule type="top10" dxfId="2233" priority="9" rank="1"/>
  </conditionalFormatting>
  <conditionalFormatting sqref="E171:K171">
    <cfRule type="top10" dxfId="2232" priority="8" rank="1"/>
  </conditionalFormatting>
  <conditionalFormatting sqref="E173:K173">
    <cfRule type="top10" dxfId="2231" priority="7" rank="1"/>
  </conditionalFormatting>
  <conditionalFormatting sqref="E175:K175">
    <cfRule type="top10" dxfId="2230" priority="6" rank="1"/>
  </conditionalFormatting>
  <conditionalFormatting sqref="E177:K177">
    <cfRule type="top10" dxfId="2229" priority="5" rank="1"/>
  </conditionalFormatting>
  <conditionalFormatting sqref="E179:K179">
    <cfRule type="top10" dxfId="2228" priority="4" rank="1"/>
  </conditionalFormatting>
  <conditionalFormatting sqref="E181:K181">
    <cfRule type="top10" dxfId="2227" priority="3" rank="1"/>
  </conditionalFormatting>
  <conditionalFormatting sqref="E183:K183">
    <cfRule type="top10" dxfId="2226" priority="2" rank="1"/>
  </conditionalFormatting>
  <conditionalFormatting sqref="E185:K185">
    <cfRule type="top10" dxfId="222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8" width="8.625" style="3"/>
    <col min="9" max="16384" width="8.625" style="39"/>
  </cols>
  <sheetData>
    <row r="1" spans="1:8" ht="15" customHeight="1">
      <c r="A1" s="38"/>
      <c r="B1" s="37"/>
      <c r="C1" s="37"/>
      <c r="D1" s="37"/>
      <c r="E1" s="37"/>
      <c r="F1" s="37"/>
      <c r="G1" s="37"/>
      <c r="H1" s="37"/>
    </row>
    <row r="2" spans="1:8" ht="15" customHeight="1">
      <c r="B2" s="3" t="s">
        <v>250</v>
      </c>
    </row>
    <row r="3" spans="1:8" ht="15" customHeight="1">
      <c r="B3" s="3" t="s">
        <v>57</v>
      </c>
    </row>
    <row r="4" spans="1:8" ht="15" customHeight="1">
      <c r="B4" s="3" t="s">
        <v>68</v>
      </c>
    </row>
    <row r="5" spans="1:8" ht="15" customHeight="1">
      <c r="B5" s="3"/>
    </row>
    <row r="6" spans="1:8" ht="2.1" customHeight="1">
      <c r="B6" s="4"/>
      <c r="C6" s="5"/>
      <c r="D6" s="6"/>
      <c r="E6" s="7"/>
      <c r="F6" s="8"/>
      <c r="G6" s="8"/>
      <c r="H6" s="8"/>
    </row>
    <row r="7" spans="1:8" ht="117.95" customHeight="1" thickBot="1">
      <c r="A7" s="9"/>
      <c r="B7" s="10"/>
      <c r="C7" s="11" t="s">
        <v>240</v>
      </c>
      <c r="D7" s="12" t="s">
        <v>241</v>
      </c>
      <c r="E7" s="13" t="s">
        <v>231</v>
      </c>
      <c r="F7" s="13" t="s">
        <v>232</v>
      </c>
      <c r="G7" s="13" t="s">
        <v>233</v>
      </c>
      <c r="H7" s="13" t="s">
        <v>83</v>
      </c>
    </row>
    <row r="8" spans="1:8" ht="15.95" customHeight="1" thickTop="1">
      <c r="B8" s="90" t="s">
        <v>242</v>
      </c>
      <c r="C8" s="91"/>
      <c r="D8" s="14">
        <v>24657</v>
      </c>
      <c r="E8" s="15">
        <v>1288</v>
      </c>
      <c r="F8" s="16">
        <v>8559</v>
      </c>
      <c r="G8" s="16">
        <v>12898</v>
      </c>
      <c r="H8" s="16">
        <v>1912</v>
      </c>
    </row>
    <row r="9" spans="1:8" ht="15.95" customHeight="1">
      <c r="B9" s="92"/>
      <c r="C9" s="93"/>
      <c r="D9" s="17">
        <v>1</v>
      </c>
      <c r="E9" s="32">
        <v>5.2236687350448147E-2</v>
      </c>
      <c r="F9" s="33">
        <v>0.34712252098795476</v>
      </c>
      <c r="G9" s="33">
        <v>0.5230968893214909</v>
      </c>
      <c r="H9" s="33">
        <v>7.754390234010626E-2</v>
      </c>
    </row>
    <row r="10" spans="1:8" ht="15.95" customHeight="1">
      <c r="B10" s="95" t="s">
        <v>252</v>
      </c>
      <c r="C10" s="94" t="s">
        <v>126</v>
      </c>
      <c r="D10" s="34">
        <v>159</v>
      </c>
      <c r="E10" s="35">
        <v>11</v>
      </c>
      <c r="F10" s="36">
        <v>33</v>
      </c>
      <c r="G10" s="36">
        <v>90</v>
      </c>
      <c r="H10" s="36">
        <v>25</v>
      </c>
    </row>
    <row r="11" spans="1:8" ht="15.95" customHeight="1">
      <c r="B11" s="96"/>
      <c r="C11" s="89"/>
      <c r="D11" s="17">
        <v>1</v>
      </c>
      <c r="E11" s="18">
        <v>6.9182389937106917E-2</v>
      </c>
      <c r="F11" s="19">
        <v>0.20754716981132076</v>
      </c>
      <c r="G11" s="19">
        <v>0.56603773584905659</v>
      </c>
      <c r="H11" s="19">
        <v>0.15723270440251572</v>
      </c>
    </row>
    <row r="12" spans="1:8" ht="15.95" customHeight="1">
      <c r="B12" s="96"/>
      <c r="C12" s="88" t="s">
        <v>127</v>
      </c>
      <c r="D12" s="20">
        <v>107</v>
      </c>
      <c r="E12" s="21">
        <v>1</v>
      </c>
      <c r="F12" s="22">
        <v>28</v>
      </c>
      <c r="G12" s="22">
        <v>67</v>
      </c>
      <c r="H12" s="22">
        <v>11</v>
      </c>
    </row>
    <row r="13" spans="1:8" ht="15.95" customHeight="1">
      <c r="B13" s="96"/>
      <c r="C13" s="89"/>
      <c r="D13" s="23">
        <v>1</v>
      </c>
      <c r="E13" s="18">
        <v>9.3457943925233638E-3</v>
      </c>
      <c r="F13" s="19">
        <v>0.26168224299065418</v>
      </c>
      <c r="G13" s="19">
        <v>0.62616822429906538</v>
      </c>
      <c r="H13" s="19">
        <v>0.10280373831775701</v>
      </c>
    </row>
    <row r="14" spans="1:8" ht="15.95" customHeight="1">
      <c r="B14" s="96"/>
      <c r="C14" s="88" t="s">
        <v>128</v>
      </c>
      <c r="D14" s="20">
        <v>190</v>
      </c>
      <c r="E14" s="21">
        <v>6</v>
      </c>
      <c r="F14" s="22">
        <v>36</v>
      </c>
      <c r="G14" s="22">
        <v>119</v>
      </c>
      <c r="H14" s="22">
        <v>29</v>
      </c>
    </row>
    <row r="15" spans="1:8" ht="15.95" customHeight="1">
      <c r="B15" s="96"/>
      <c r="C15" s="89"/>
      <c r="D15" s="23">
        <v>1</v>
      </c>
      <c r="E15" s="18">
        <v>3.1578947368421054E-2</v>
      </c>
      <c r="F15" s="19">
        <v>0.18947368421052632</v>
      </c>
      <c r="G15" s="19">
        <v>0.62631578947368416</v>
      </c>
      <c r="H15" s="19">
        <v>0.15263157894736842</v>
      </c>
    </row>
    <row r="16" spans="1:8" ht="15.95" customHeight="1">
      <c r="B16" s="96"/>
      <c r="C16" s="88" t="s">
        <v>129</v>
      </c>
      <c r="D16" s="20">
        <v>491</v>
      </c>
      <c r="E16" s="21">
        <v>20</v>
      </c>
      <c r="F16" s="22">
        <v>143</v>
      </c>
      <c r="G16" s="22">
        <v>288</v>
      </c>
      <c r="H16" s="22">
        <v>40</v>
      </c>
    </row>
    <row r="17" spans="1:8" ht="15.95" customHeight="1">
      <c r="B17" s="96"/>
      <c r="C17" s="89"/>
      <c r="D17" s="23">
        <v>1</v>
      </c>
      <c r="E17" s="18">
        <v>4.0733197556008148E-2</v>
      </c>
      <c r="F17" s="19">
        <v>0.29124236252545826</v>
      </c>
      <c r="G17" s="19">
        <v>0.5865580448065173</v>
      </c>
      <c r="H17" s="19">
        <v>8.1466395112016296E-2</v>
      </c>
    </row>
    <row r="18" spans="1:8" ht="15.95" customHeight="1">
      <c r="B18" s="96"/>
      <c r="C18" s="88" t="s">
        <v>130</v>
      </c>
      <c r="D18" s="20">
        <v>568</v>
      </c>
      <c r="E18" s="21">
        <v>18</v>
      </c>
      <c r="F18" s="22">
        <v>157</v>
      </c>
      <c r="G18" s="22">
        <v>347</v>
      </c>
      <c r="H18" s="22">
        <v>46</v>
      </c>
    </row>
    <row r="19" spans="1:8" ht="15.95" customHeight="1">
      <c r="B19" s="96"/>
      <c r="C19" s="89"/>
      <c r="D19" s="23">
        <v>1</v>
      </c>
      <c r="E19" s="18">
        <v>3.1690140845070422E-2</v>
      </c>
      <c r="F19" s="19">
        <v>0.27640845070422537</v>
      </c>
      <c r="G19" s="19">
        <v>0.6109154929577465</v>
      </c>
      <c r="H19" s="19">
        <v>8.098591549295775E-2</v>
      </c>
    </row>
    <row r="20" spans="1:8" ht="15.95" customHeight="1">
      <c r="B20" s="96"/>
      <c r="C20" s="88" t="s">
        <v>131</v>
      </c>
      <c r="D20" s="20">
        <v>5161</v>
      </c>
      <c r="E20" s="21">
        <v>202</v>
      </c>
      <c r="F20" s="22">
        <v>1583</v>
      </c>
      <c r="G20" s="22">
        <v>3029</v>
      </c>
      <c r="H20" s="22">
        <v>347</v>
      </c>
    </row>
    <row r="21" spans="1:8" ht="15.95" customHeight="1">
      <c r="B21" s="96"/>
      <c r="C21" s="89"/>
      <c r="D21" s="23">
        <v>1</v>
      </c>
      <c r="E21" s="18">
        <v>3.9139701608215463E-2</v>
      </c>
      <c r="F21" s="19">
        <v>0.30672350319705483</v>
      </c>
      <c r="G21" s="19">
        <v>0.58690176322418131</v>
      </c>
      <c r="H21" s="19">
        <v>6.7235031970548337E-2</v>
      </c>
    </row>
    <row r="22" spans="1:8" ht="15.95" customHeight="1">
      <c r="B22" s="102"/>
      <c r="C22" s="88" t="s">
        <v>132</v>
      </c>
      <c r="D22" s="20">
        <v>1885</v>
      </c>
      <c r="E22" s="21">
        <v>86</v>
      </c>
      <c r="F22" s="22">
        <v>700</v>
      </c>
      <c r="G22" s="22">
        <v>1008</v>
      </c>
      <c r="H22" s="22">
        <v>91</v>
      </c>
    </row>
    <row r="23" spans="1:8" ht="15.95" customHeight="1">
      <c r="B23" s="102"/>
      <c r="C23" s="89"/>
      <c r="D23" s="23">
        <v>1</v>
      </c>
      <c r="E23" s="18">
        <v>4.5623342175066313E-2</v>
      </c>
      <c r="F23" s="19">
        <v>0.3713527851458886</v>
      </c>
      <c r="G23" s="19">
        <v>0.53474801061007959</v>
      </c>
      <c r="H23" s="19">
        <v>4.8275862068965517E-2</v>
      </c>
    </row>
    <row r="24" spans="1:8" ht="15.95" customHeight="1">
      <c r="B24" s="102"/>
      <c r="C24" s="88" t="s">
        <v>133</v>
      </c>
      <c r="D24" s="20">
        <v>2660</v>
      </c>
      <c r="E24" s="21">
        <v>117</v>
      </c>
      <c r="F24" s="22">
        <v>968</v>
      </c>
      <c r="G24" s="22">
        <v>1447</v>
      </c>
      <c r="H24" s="22">
        <v>128</v>
      </c>
    </row>
    <row r="25" spans="1:8" ht="15.95" customHeight="1">
      <c r="B25" s="102"/>
      <c r="C25" s="89"/>
      <c r="D25" s="23">
        <v>1</v>
      </c>
      <c r="E25" s="18">
        <v>4.3984962406015037E-2</v>
      </c>
      <c r="F25" s="19">
        <v>0.36390977443609024</v>
      </c>
      <c r="G25" s="19">
        <v>0.54398496240601502</v>
      </c>
      <c r="H25" s="19">
        <v>4.8120300751879702E-2</v>
      </c>
    </row>
    <row r="26" spans="1:8" ht="15.95" customHeight="1">
      <c r="B26" s="102"/>
      <c r="C26" s="88" t="s">
        <v>134</v>
      </c>
      <c r="D26" s="20">
        <v>4722</v>
      </c>
      <c r="E26" s="21">
        <v>243</v>
      </c>
      <c r="F26" s="22">
        <v>1863</v>
      </c>
      <c r="G26" s="22">
        <v>2374</v>
      </c>
      <c r="H26" s="22">
        <v>242</v>
      </c>
    </row>
    <row r="27" spans="1:8" ht="15.95" customHeight="1">
      <c r="B27" s="102"/>
      <c r="C27" s="89"/>
      <c r="D27" s="23">
        <v>1</v>
      </c>
      <c r="E27" s="18">
        <v>5.1461245235069883E-2</v>
      </c>
      <c r="F27" s="19">
        <v>0.39453621346886913</v>
      </c>
      <c r="G27" s="19">
        <v>0.50275307073274034</v>
      </c>
      <c r="H27" s="19">
        <v>5.1249470563320625E-2</v>
      </c>
    </row>
    <row r="28" spans="1:8" ht="15.95" customHeight="1">
      <c r="B28" s="102"/>
      <c r="C28" s="88" t="s">
        <v>135</v>
      </c>
      <c r="D28" s="20">
        <v>2013</v>
      </c>
      <c r="E28" s="21">
        <v>128</v>
      </c>
      <c r="F28" s="22">
        <v>827</v>
      </c>
      <c r="G28" s="22">
        <v>968</v>
      </c>
      <c r="H28" s="22">
        <v>90</v>
      </c>
    </row>
    <row r="29" spans="1:8" ht="15.95" customHeight="1">
      <c r="B29" s="102"/>
      <c r="C29" s="89"/>
      <c r="D29" s="23">
        <v>1</v>
      </c>
      <c r="E29" s="18">
        <v>6.358668653750621E-2</v>
      </c>
      <c r="F29" s="19">
        <v>0.41082960755091902</v>
      </c>
      <c r="G29" s="19">
        <v>0.48087431693989069</v>
      </c>
      <c r="H29" s="19">
        <v>4.4709388971684055E-2</v>
      </c>
    </row>
    <row r="30" spans="1:8" ht="15.95" customHeight="1">
      <c r="B30" s="102"/>
      <c r="C30" s="88" t="s">
        <v>136</v>
      </c>
      <c r="D30" s="20">
        <v>5401</v>
      </c>
      <c r="E30" s="21">
        <v>407</v>
      </c>
      <c r="F30" s="22">
        <v>1949</v>
      </c>
      <c r="G30" s="22">
        <v>2642</v>
      </c>
      <c r="H30" s="22">
        <v>403</v>
      </c>
    </row>
    <row r="31" spans="1:8" ht="15.95" customHeight="1">
      <c r="B31" s="102"/>
      <c r="C31" s="98"/>
      <c r="D31" s="17">
        <v>1</v>
      </c>
      <c r="E31" s="32">
        <v>7.5356415478615074E-2</v>
      </c>
      <c r="F31" s="33">
        <v>0.3608591001666358</v>
      </c>
      <c r="G31" s="33">
        <v>0.48916867246806145</v>
      </c>
      <c r="H31" s="33">
        <v>7.4615811886687644E-2</v>
      </c>
    </row>
    <row r="32" spans="1:8" ht="15.95" customHeight="1">
      <c r="A32" s="38"/>
      <c r="B32" s="41"/>
      <c r="C32" s="99"/>
      <c r="D32" s="42"/>
      <c r="E32" s="42"/>
      <c r="F32" s="42"/>
      <c r="G32" s="42"/>
      <c r="H32" s="42"/>
    </row>
    <row r="33" spans="1:8" ht="15.95" hidden="1" customHeight="1">
      <c r="A33" s="38"/>
      <c r="B33" s="43"/>
      <c r="C33" s="97"/>
      <c r="D33" s="44"/>
      <c r="E33" s="44"/>
      <c r="F33" s="44"/>
      <c r="G33" s="44"/>
      <c r="H33" s="44"/>
    </row>
    <row r="34" spans="1:8" ht="15.95" hidden="1" customHeight="1">
      <c r="A34" s="38"/>
      <c r="B34" s="43"/>
      <c r="C34" s="97"/>
      <c r="D34" s="45"/>
      <c r="E34" s="45"/>
      <c r="F34" s="45"/>
      <c r="G34" s="45"/>
      <c r="H34" s="45"/>
    </row>
    <row r="35" spans="1:8" ht="15.95" hidden="1" customHeight="1">
      <c r="A35" s="38"/>
      <c r="B35" s="43"/>
      <c r="C35" s="97"/>
      <c r="D35" s="44"/>
      <c r="E35" s="44"/>
      <c r="F35" s="44"/>
      <c r="G35" s="44"/>
      <c r="H35" s="44"/>
    </row>
    <row r="36" spans="1:8" ht="15.95" hidden="1" customHeight="1">
      <c r="A36" s="38"/>
      <c r="B36" s="43"/>
      <c r="C36" s="97"/>
      <c r="D36" s="45"/>
      <c r="E36" s="45"/>
      <c r="F36" s="45"/>
      <c r="G36" s="45"/>
      <c r="H36" s="45"/>
    </row>
    <row r="37" spans="1:8" ht="15.95" hidden="1" customHeight="1">
      <c r="A37" s="38"/>
      <c r="B37" s="43"/>
      <c r="C37" s="97"/>
      <c r="D37" s="44"/>
      <c r="E37" s="44"/>
      <c r="F37" s="44"/>
      <c r="G37" s="44"/>
      <c r="H37" s="44"/>
    </row>
    <row r="38" spans="1:8" ht="15.95" hidden="1" customHeight="1">
      <c r="A38" s="38"/>
      <c r="B38" s="43"/>
      <c r="C38" s="97"/>
      <c r="D38" s="45"/>
      <c r="E38" s="45"/>
      <c r="F38" s="45"/>
      <c r="G38" s="45"/>
      <c r="H38" s="45"/>
    </row>
    <row r="39" spans="1:8" ht="15.95" hidden="1" customHeight="1">
      <c r="A39" s="38"/>
      <c r="B39" s="43"/>
      <c r="C39" s="97"/>
      <c r="D39" s="44"/>
      <c r="E39" s="44"/>
      <c r="F39" s="44"/>
      <c r="G39" s="44"/>
      <c r="H39" s="44"/>
    </row>
    <row r="40" spans="1:8" ht="15.95" hidden="1" customHeight="1">
      <c r="A40" s="38"/>
      <c r="B40" s="43"/>
      <c r="C40" s="97"/>
      <c r="D40" s="45"/>
      <c r="E40" s="45"/>
      <c r="F40" s="45"/>
      <c r="G40" s="45"/>
      <c r="H40" s="45"/>
    </row>
    <row r="41" spans="1:8" ht="15.95" hidden="1" customHeight="1">
      <c r="A41" s="38"/>
      <c r="B41" s="43"/>
      <c r="C41" s="97"/>
      <c r="D41" s="44"/>
      <c r="E41" s="44"/>
      <c r="F41" s="44"/>
      <c r="G41" s="44"/>
      <c r="H41" s="44"/>
    </row>
    <row r="42" spans="1:8" ht="15.95" hidden="1" customHeight="1">
      <c r="A42" s="38"/>
      <c r="B42" s="43"/>
      <c r="C42" s="97"/>
      <c r="D42" s="45"/>
      <c r="E42" s="45"/>
      <c r="F42" s="45"/>
      <c r="G42" s="45"/>
      <c r="H42" s="45"/>
    </row>
    <row r="43" spans="1:8" ht="15.95" hidden="1" customHeight="1">
      <c r="A43" s="38"/>
      <c r="B43" s="43"/>
      <c r="C43" s="97"/>
      <c r="D43" s="44"/>
      <c r="E43" s="44"/>
      <c r="F43" s="44"/>
      <c r="G43" s="44"/>
      <c r="H43" s="44"/>
    </row>
    <row r="44" spans="1:8" ht="15.95" hidden="1" customHeight="1">
      <c r="A44" s="38"/>
      <c r="B44" s="43"/>
      <c r="C44" s="97"/>
      <c r="D44" s="45"/>
      <c r="E44" s="45"/>
      <c r="F44" s="45"/>
      <c r="G44" s="45"/>
      <c r="H44" s="45"/>
    </row>
    <row r="45" spans="1:8" ht="15.95" hidden="1" customHeight="1">
      <c r="A45" s="38"/>
      <c r="B45" s="43"/>
      <c r="C45" s="97"/>
      <c r="D45" s="44"/>
      <c r="E45" s="44"/>
      <c r="F45" s="44"/>
      <c r="G45" s="44"/>
      <c r="H45" s="44"/>
    </row>
    <row r="46" spans="1:8" ht="15.95" hidden="1" customHeight="1">
      <c r="A46" s="38"/>
      <c r="B46" s="43"/>
      <c r="C46" s="97"/>
      <c r="D46" s="45"/>
      <c r="E46" s="45"/>
      <c r="F46" s="45"/>
      <c r="G46" s="45"/>
      <c r="H46" s="45"/>
    </row>
    <row r="47" spans="1:8" ht="15.95" hidden="1" customHeight="1">
      <c r="A47" s="38"/>
      <c r="B47" s="43"/>
      <c r="C47" s="97"/>
      <c r="D47" s="44"/>
      <c r="E47" s="44"/>
      <c r="F47" s="44"/>
      <c r="G47" s="44"/>
      <c r="H47" s="44"/>
    </row>
    <row r="48" spans="1:8" ht="15.95" hidden="1" customHeight="1">
      <c r="A48" s="38"/>
      <c r="B48" s="43"/>
      <c r="C48" s="97"/>
      <c r="D48" s="45"/>
      <c r="E48" s="45"/>
      <c r="F48" s="45"/>
      <c r="G48" s="45"/>
      <c r="H48" s="45"/>
    </row>
    <row r="49" spans="1:8" ht="15.95" hidden="1" customHeight="1">
      <c r="A49" s="38"/>
      <c r="B49" s="43"/>
      <c r="C49" s="97"/>
      <c r="D49" s="44"/>
      <c r="E49" s="44"/>
      <c r="F49" s="44"/>
      <c r="G49" s="44"/>
      <c r="H49" s="44"/>
    </row>
    <row r="50" spans="1:8" ht="15.95" hidden="1" customHeight="1">
      <c r="A50" s="38"/>
      <c r="B50" s="43"/>
      <c r="C50" s="97"/>
      <c r="D50" s="45"/>
      <c r="E50" s="45"/>
      <c r="F50" s="45"/>
      <c r="G50" s="45"/>
      <c r="H50" s="45"/>
    </row>
    <row r="51" spans="1:8" ht="15.95" hidden="1" customHeight="1">
      <c r="A51" s="38"/>
      <c r="B51" s="43"/>
      <c r="C51" s="97"/>
      <c r="D51" s="44"/>
      <c r="E51" s="44"/>
      <c r="F51" s="44"/>
      <c r="G51" s="44"/>
      <c r="H51" s="44"/>
    </row>
    <row r="52" spans="1:8" ht="15.95" hidden="1" customHeight="1">
      <c r="A52" s="38"/>
      <c r="B52" s="43"/>
      <c r="C52" s="97"/>
      <c r="D52" s="45"/>
      <c r="E52" s="45"/>
      <c r="F52" s="45"/>
      <c r="G52" s="45"/>
      <c r="H52" s="45"/>
    </row>
    <row r="53" spans="1:8" ht="15.95" hidden="1" customHeight="1">
      <c r="A53" s="38"/>
      <c r="B53" s="43"/>
      <c r="C53" s="97"/>
      <c r="D53" s="44"/>
      <c r="E53" s="44"/>
      <c r="F53" s="44"/>
      <c r="G53" s="44"/>
      <c r="H53" s="44"/>
    </row>
    <row r="54" spans="1:8" ht="15.95" hidden="1" customHeight="1">
      <c r="A54" s="38"/>
      <c r="B54" s="43"/>
      <c r="C54" s="97"/>
      <c r="D54" s="45"/>
      <c r="E54" s="45"/>
      <c r="F54" s="45"/>
      <c r="G54" s="45"/>
      <c r="H54" s="45"/>
    </row>
    <row r="55" spans="1:8" ht="15.95" hidden="1" customHeight="1">
      <c r="A55" s="38"/>
      <c r="B55" s="43"/>
      <c r="C55" s="97"/>
      <c r="D55" s="44"/>
      <c r="E55" s="44"/>
      <c r="F55" s="44"/>
      <c r="G55" s="44"/>
      <c r="H55" s="44"/>
    </row>
    <row r="56" spans="1:8" ht="15.95" hidden="1" customHeight="1">
      <c r="A56" s="38"/>
      <c r="B56" s="43"/>
      <c r="C56" s="97"/>
      <c r="D56" s="45"/>
      <c r="E56" s="45"/>
      <c r="F56" s="45"/>
      <c r="G56" s="45"/>
      <c r="H56" s="45"/>
    </row>
    <row r="57" spans="1:8" ht="15.95" hidden="1" customHeight="1">
      <c r="A57" s="38"/>
      <c r="B57" s="43"/>
      <c r="C57" s="97"/>
      <c r="D57" s="44"/>
      <c r="E57" s="44"/>
      <c r="F57" s="44"/>
      <c r="G57" s="44"/>
      <c r="H57" s="44"/>
    </row>
    <row r="58" spans="1:8" ht="15.95" hidden="1" customHeight="1">
      <c r="A58" s="38"/>
      <c r="B58" s="43"/>
      <c r="C58" s="97"/>
      <c r="D58" s="45"/>
      <c r="E58" s="45"/>
      <c r="F58" s="45"/>
      <c r="G58" s="45"/>
      <c r="H58" s="45"/>
    </row>
    <row r="59" spans="1:8" ht="15.95" hidden="1" customHeight="1">
      <c r="A59" s="38"/>
      <c r="B59" s="43"/>
      <c r="C59" s="97"/>
      <c r="D59" s="44"/>
      <c r="E59" s="44"/>
      <c r="F59" s="44"/>
      <c r="G59" s="44"/>
      <c r="H59" s="44"/>
    </row>
    <row r="60" spans="1:8" ht="15.95" hidden="1" customHeight="1">
      <c r="A60" s="38"/>
      <c r="B60" s="43"/>
      <c r="C60" s="97"/>
      <c r="D60" s="45"/>
      <c r="E60" s="45"/>
      <c r="F60" s="45"/>
      <c r="G60" s="45"/>
      <c r="H60" s="45"/>
    </row>
    <row r="61" spans="1:8" ht="15.95" hidden="1" customHeight="1">
      <c r="A61" s="38"/>
      <c r="B61" s="43"/>
      <c r="C61" s="97"/>
      <c r="D61" s="44"/>
      <c r="E61" s="44"/>
      <c r="F61" s="44"/>
      <c r="G61" s="44"/>
      <c r="H61" s="44"/>
    </row>
    <row r="62" spans="1:8" ht="15.95" hidden="1" customHeight="1">
      <c r="A62" s="38"/>
      <c r="B62" s="43"/>
      <c r="C62" s="97"/>
      <c r="D62" s="45"/>
      <c r="E62" s="45"/>
      <c r="F62" s="45"/>
      <c r="G62" s="45"/>
      <c r="H62" s="45"/>
    </row>
    <row r="63" spans="1:8" ht="15.95" hidden="1" customHeight="1">
      <c r="A63" s="38"/>
      <c r="B63" s="43"/>
      <c r="C63" s="97"/>
      <c r="D63" s="44"/>
      <c r="E63" s="44"/>
      <c r="F63" s="44"/>
      <c r="G63" s="44"/>
      <c r="H63" s="44"/>
    </row>
    <row r="64" spans="1:8" ht="15.95" hidden="1" customHeight="1">
      <c r="A64" s="38"/>
      <c r="B64" s="43"/>
      <c r="C64" s="97"/>
      <c r="D64" s="45"/>
      <c r="E64" s="45"/>
      <c r="F64" s="45"/>
      <c r="G64" s="45"/>
      <c r="H64" s="45"/>
    </row>
    <row r="65" spans="1:8" ht="15.95" hidden="1" customHeight="1">
      <c r="A65" s="38"/>
      <c r="B65" s="43"/>
      <c r="C65" s="97"/>
      <c r="D65" s="44"/>
      <c r="E65" s="44"/>
      <c r="F65" s="44"/>
      <c r="G65" s="44"/>
      <c r="H65" s="44"/>
    </row>
    <row r="66" spans="1:8" ht="15.95" hidden="1" customHeight="1">
      <c r="A66" s="38"/>
      <c r="B66" s="43"/>
      <c r="C66" s="97"/>
      <c r="D66" s="45"/>
      <c r="E66" s="45"/>
      <c r="F66" s="45"/>
      <c r="G66" s="45"/>
      <c r="H66" s="45"/>
    </row>
    <row r="67" spans="1:8" ht="15.95" hidden="1" customHeight="1">
      <c r="A67" s="38"/>
      <c r="B67" s="43"/>
      <c r="C67" s="97"/>
      <c r="D67" s="44"/>
      <c r="E67" s="44"/>
      <c r="F67" s="44"/>
      <c r="G67" s="44"/>
      <c r="H67" s="44"/>
    </row>
    <row r="68" spans="1:8" ht="15.95" hidden="1" customHeight="1">
      <c r="A68" s="38"/>
      <c r="B68" s="43"/>
      <c r="C68" s="97"/>
      <c r="D68" s="45"/>
      <c r="E68" s="45"/>
      <c r="F68" s="45"/>
      <c r="G68" s="45"/>
      <c r="H68" s="45"/>
    </row>
    <row r="69" spans="1:8" ht="15.95" hidden="1" customHeight="1">
      <c r="A69" s="38"/>
      <c r="B69" s="43"/>
      <c r="C69" s="97"/>
      <c r="D69" s="44"/>
      <c r="E69" s="44"/>
      <c r="F69" s="44"/>
      <c r="G69" s="44"/>
      <c r="H69" s="44"/>
    </row>
    <row r="70" spans="1:8" ht="15.95" hidden="1" customHeight="1">
      <c r="A70" s="38"/>
      <c r="B70" s="43"/>
      <c r="C70" s="97"/>
      <c r="D70" s="45"/>
      <c r="E70" s="45"/>
      <c r="F70" s="45"/>
      <c r="G70" s="45"/>
      <c r="H70" s="45"/>
    </row>
    <row r="71" spans="1:8" ht="15.95" hidden="1" customHeight="1">
      <c r="A71" s="38"/>
      <c r="B71" s="43"/>
      <c r="C71" s="97"/>
      <c r="D71" s="44"/>
      <c r="E71" s="44"/>
      <c r="F71" s="44"/>
      <c r="G71" s="44"/>
      <c r="H71" s="44"/>
    </row>
    <row r="72" spans="1:8" ht="15.95" hidden="1" customHeight="1">
      <c r="A72" s="38"/>
      <c r="B72" s="43"/>
      <c r="C72" s="97"/>
      <c r="D72" s="45"/>
      <c r="E72" s="45"/>
      <c r="F72" s="45"/>
      <c r="G72" s="45"/>
      <c r="H72" s="45"/>
    </row>
    <row r="73" spans="1:8" ht="15.95" hidden="1" customHeight="1">
      <c r="A73" s="38"/>
      <c r="B73" s="43"/>
      <c r="C73" s="97"/>
      <c r="D73" s="44"/>
      <c r="E73" s="44"/>
      <c r="F73" s="44"/>
      <c r="G73" s="44"/>
      <c r="H73" s="44"/>
    </row>
    <row r="74" spans="1:8" ht="15.95" hidden="1" customHeight="1">
      <c r="A74" s="38"/>
      <c r="B74" s="43"/>
      <c r="C74" s="97"/>
      <c r="D74" s="45"/>
      <c r="E74" s="45"/>
      <c r="F74" s="45"/>
      <c r="G74" s="45"/>
      <c r="H74" s="45"/>
    </row>
    <row r="75" spans="1:8" ht="15.95" hidden="1" customHeight="1">
      <c r="A75" s="38"/>
      <c r="B75" s="43"/>
      <c r="C75" s="97"/>
      <c r="D75" s="44"/>
      <c r="E75" s="44"/>
      <c r="F75" s="44"/>
      <c r="G75" s="44"/>
      <c r="H75" s="44"/>
    </row>
    <row r="76" spans="1:8" ht="15.95" hidden="1" customHeight="1">
      <c r="A76" s="38"/>
      <c r="B76" s="43"/>
      <c r="C76" s="97"/>
      <c r="D76" s="45"/>
      <c r="E76" s="45"/>
      <c r="F76" s="45"/>
      <c r="G76" s="45"/>
      <c r="H76" s="45"/>
    </row>
    <row r="77" spans="1:8" ht="15.95" hidden="1" customHeight="1">
      <c r="A77" s="38"/>
      <c r="B77" s="43"/>
      <c r="C77" s="97"/>
      <c r="D77" s="44"/>
      <c r="E77" s="44"/>
      <c r="F77" s="44"/>
      <c r="G77" s="44"/>
      <c r="H77" s="44"/>
    </row>
    <row r="78" spans="1:8" ht="15.95" hidden="1" customHeight="1">
      <c r="A78" s="38"/>
      <c r="B78" s="43"/>
      <c r="C78" s="97"/>
      <c r="D78" s="45"/>
      <c r="E78" s="45"/>
      <c r="F78" s="45"/>
      <c r="G78" s="45"/>
      <c r="H78" s="45"/>
    </row>
    <row r="79" spans="1:8" ht="15.95" hidden="1" customHeight="1">
      <c r="A79" s="38"/>
      <c r="B79" s="43"/>
      <c r="C79" s="97"/>
      <c r="D79" s="44"/>
      <c r="E79" s="44"/>
      <c r="F79" s="44"/>
      <c r="G79" s="44"/>
      <c r="H79" s="44"/>
    </row>
    <row r="80" spans="1:8" ht="15.95" hidden="1" customHeight="1">
      <c r="A80" s="38"/>
      <c r="B80" s="43"/>
      <c r="C80" s="97"/>
      <c r="D80" s="45"/>
      <c r="E80" s="45"/>
      <c r="F80" s="45"/>
      <c r="G80" s="45"/>
      <c r="H80" s="45"/>
    </row>
    <row r="81" spans="1:8" ht="15.95" hidden="1" customHeight="1">
      <c r="A81" s="38"/>
      <c r="B81" s="43"/>
      <c r="C81" s="97"/>
      <c r="D81" s="44"/>
      <c r="E81" s="44"/>
      <c r="F81" s="44"/>
      <c r="G81" s="44"/>
      <c r="H81" s="44"/>
    </row>
    <row r="82" spans="1:8" ht="15.95" hidden="1" customHeight="1">
      <c r="A82" s="38"/>
      <c r="B82" s="43"/>
      <c r="C82" s="97"/>
      <c r="D82" s="45"/>
      <c r="E82" s="45"/>
      <c r="F82" s="45"/>
      <c r="G82" s="45"/>
      <c r="H82" s="45"/>
    </row>
    <row r="83" spans="1:8" ht="15.95" hidden="1" customHeight="1">
      <c r="A83" s="38"/>
      <c r="B83" s="43"/>
      <c r="C83" s="97"/>
      <c r="D83" s="44"/>
      <c r="E83" s="44"/>
      <c r="F83" s="44"/>
      <c r="G83" s="44"/>
      <c r="H83" s="44"/>
    </row>
    <row r="84" spans="1:8" ht="15.95" hidden="1" customHeight="1">
      <c r="A84" s="38"/>
      <c r="B84" s="43"/>
      <c r="C84" s="97"/>
      <c r="D84" s="45"/>
      <c r="E84" s="45"/>
      <c r="F84" s="45"/>
      <c r="G84" s="45"/>
      <c r="H84" s="45"/>
    </row>
    <row r="85" spans="1:8" ht="15.95" hidden="1" customHeight="1">
      <c r="A85" s="38"/>
      <c r="B85" s="43"/>
      <c r="C85" s="97"/>
      <c r="D85" s="44"/>
      <c r="E85" s="44"/>
      <c r="F85" s="44"/>
      <c r="G85" s="44"/>
      <c r="H85" s="44"/>
    </row>
    <row r="86" spans="1:8" ht="15.95" hidden="1" customHeight="1">
      <c r="A86" s="38"/>
      <c r="B86" s="43"/>
      <c r="C86" s="97"/>
      <c r="D86" s="45"/>
      <c r="E86" s="45"/>
      <c r="F86" s="45"/>
      <c r="G86" s="45"/>
      <c r="H86" s="45"/>
    </row>
    <row r="87" spans="1:8" ht="15.95" hidden="1" customHeight="1">
      <c r="A87" s="38"/>
      <c r="B87" s="43"/>
      <c r="C87" s="97"/>
      <c r="D87" s="44"/>
      <c r="E87" s="44"/>
      <c r="F87" s="44"/>
      <c r="G87" s="44"/>
      <c r="H87" s="44"/>
    </row>
    <row r="88" spans="1:8" ht="15.95" hidden="1" customHeight="1">
      <c r="A88" s="38"/>
      <c r="B88" s="43"/>
      <c r="C88" s="97"/>
      <c r="D88" s="45"/>
      <c r="E88" s="45"/>
      <c r="F88" s="45"/>
      <c r="G88" s="45"/>
      <c r="H88" s="45"/>
    </row>
    <row r="89" spans="1:8" ht="15.95" hidden="1" customHeight="1">
      <c r="A89" s="38"/>
      <c r="B89" s="43"/>
      <c r="C89" s="97"/>
      <c r="D89" s="44"/>
      <c r="E89" s="44"/>
      <c r="F89" s="44"/>
      <c r="G89" s="44"/>
      <c r="H89" s="44"/>
    </row>
    <row r="90" spans="1:8" ht="15.95" hidden="1" customHeight="1">
      <c r="A90" s="38"/>
      <c r="B90" s="43"/>
      <c r="C90" s="97"/>
      <c r="D90" s="45"/>
      <c r="E90" s="45"/>
      <c r="F90" s="45"/>
      <c r="G90" s="45"/>
      <c r="H90" s="45"/>
    </row>
    <row r="91" spans="1:8" ht="15.95" hidden="1" customHeight="1">
      <c r="A91" s="38"/>
      <c r="B91" s="43"/>
      <c r="C91" s="97"/>
      <c r="D91" s="44"/>
      <c r="E91" s="44"/>
      <c r="F91" s="44"/>
      <c r="G91" s="44"/>
      <c r="H91" s="44"/>
    </row>
    <row r="92" spans="1:8" ht="15.95" hidden="1" customHeight="1">
      <c r="A92" s="38"/>
      <c r="B92" s="43"/>
      <c r="C92" s="97"/>
      <c r="D92" s="45"/>
      <c r="E92" s="45"/>
      <c r="F92" s="45"/>
      <c r="G92" s="45"/>
      <c r="H92" s="45"/>
    </row>
    <row r="93" spans="1:8" ht="15.95" hidden="1" customHeight="1">
      <c r="A93" s="38"/>
      <c r="B93" s="43"/>
      <c r="C93" s="97"/>
      <c r="D93" s="44"/>
      <c r="E93" s="44"/>
      <c r="F93" s="44"/>
      <c r="G93" s="44"/>
      <c r="H93" s="44"/>
    </row>
    <row r="94" spans="1:8" ht="15.95" hidden="1" customHeight="1">
      <c r="A94" s="38"/>
      <c r="B94" s="43"/>
      <c r="C94" s="97"/>
      <c r="D94" s="45"/>
      <c r="E94" s="45"/>
      <c r="F94" s="45"/>
      <c r="G94" s="45"/>
      <c r="H94" s="45"/>
    </row>
    <row r="95" spans="1:8" ht="15.95" hidden="1" customHeight="1">
      <c r="A95" s="38"/>
      <c r="B95" s="43"/>
      <c r="C95" s="97"/>
      <c r="D95" s="44"/>
      <c r="E95" s="44"/>
      <c r="F95" s="44"/>
      <c r="G95" s="44"/>
      <c r="H95" s="44"/>
    </row>
    <row r="96" spans="1:8" ht="15.95" hidden="1" customHeight="1">
      <c r="A96" s="38"/>
      <c r="B96" s="43"/>
      <c r="C96" s="97"/>
      <c r="D96" s="45"/>
      <c r="E96" s="45"/>
      <c r="F96" s="45"/>
      <c r="G96" s="45"/>
      <c r="H96" s="45"/>
    </row>
    <row r="97" spans="1:8" ht="15.95" hidden="1" customHeight="1">
      <c r="A97" s="38"/>
      <c r="B97" s="43"/>
      <c r="C97" s="97"/>
      <c r="D97" s="44"/>
      <c r="E97" s="44"/>
      <c r="F97" s="44"/>
      <c r="G97" s="44"/>
      <c r="H97" s="44"/>
    </row>
    <row r="98" spans="1:8" ht="15.95" hidden="1" customHeight="1">
      <c r="A98" s="38"/>
      <c r="B98" s="43"/>
      <c r="C98" s="97"/>
      <c r="D98" s="45"/>
      <c r="E98" s="45"/>
      <c r="F98" s="45"/>
      <c r="G98" s="45"/>
      <c r="H98" s="45"/>
    </row>
    <row r="99" spans="1:8" ht="15.95" hidden="1" customHeight="1">
      <c r="A99" s="38"/>
      <c r="B99" s="43"/>
      <c r="C99" s="97"/>
      <c r="D99" s="44"/>
      <c r="E99" s="44"/>
      <c r="F99" s="44"/>
      <c r="G99" s="44"/>
      <c r="H99" s="44"/>
    </row>
    <row r="100" spans="1:8" ht="15.95" hidden="1" customHeight="1">
      <c r="A100" s="38"/>
      <c r="B100" s="43"/>
      <c r="C100" s="97"/>
      <c r="D100" s="45"/>
      <c r="E100" s="45"/>
      <c r="F100" s="45"/>
      <c r="G100" s="45"/>
      <c r="H100" s="45"/>
    </row>
    <row r="101" spans="1:8" ht="15.95" hidden="1" customHeight="1">
      <c r="A101" s="38"/>
      <c r="B101" s="43"/>
      <c r="C101" s="97"/>
      <c r="D101" s="44"/>
      <c r="E101" s="44"/>
      <c r="F101" s="44"/>
      <c r="G101" s="44"/>
      <c r="H101" s="44"/>
    </row>
    <row r="102" spans="1:8" ht="15.95" hidden="1" customHeight="1">
      <c r="A102" s="38"/>
      <c r="B102" s="43"/>
      <c r="C102" s="97"/>
      <c r="D102" s="45"/>
      <c r="E102" s="45"/>
      <c r="F102" s="45"/>
      <c r="G102" s="45"/>
      <c r="H102" s="45"/>
    </row>
    <row r="103" spans="1:8" ht="15.95" hidden="1" customHeight="1">
      <c r="A103" s="38"/>
      <c r="B103" s="43"/>
      <c r="C103" s="97"/>
      <c r="D103" s="44"/>
      <c r="E103" s="44"/>
      <c r="F103" s="44"/>
      <c r="G103" s="44"/>
      <c r="H103" s="44"/>
    </row>
    <row r="104" spans="1:8" ht="15.95" hidden="1" customHeight="1">
      <c r="A104" s="38"/>
      <c r="B104" s="43"/>
      <c r="C104" s="97"/>
      <c r="D104" s="45"/>
      <c r="E104" s="45"/>
      <c r="F104" s="45"/>
      <c r="G104" s="45"/>
      <c r="H104" s="45"/>
    </row>
    <row r="105" spans="1:8" ht="15.95" hidden="1" customHeight="1">
      <c r="A105" s="38"/>
      <c r="B105" s="43"/>
      <c r="C105" s="97"/>
      <c r="D105" s="44"/>
      <c r="E105" s="44"/>
      <c r="F105" s="44"/>
      <c r="G105" s="44"/>
      <c r="H105" s="44"/>
    </row>
    <row r="106" spans="1:8" ht="15.95" hidden="1" customHeight="1">
      <c r="A106" s="38"/>
      <c r="B106" s="43"/>
      <c r="C106" s="97"/>
      <c r="D106" s="45"/>
      <c r="E106" s="45"/>
      <c r="F106" s="45"/>
      <c r="G106" s="45"/>
      <c r="H106" s="45"/>
    </row>
    <row r="107" spans="1:8" ht="15.95" hidden="1" customHeight="1">
      <c r="A107" s="38"/>
      <c r="B107" s="43"/>
      <c r="C107" s="97"/>
      <c r="D107" s="44"/>
      <c r="E107" s="44"/>
      <c r="F107" s="44"/>
      <c r="G107" s="44"/>
      <c r="H107" s="44"/>
    </row>
    <row r="108" spans="1:8" ht="15.95" hidden="1" customHeight="1">
      <c r="A108" s="38"/>
      <c r="B108" s="43"/>
      <c r="C108" s="97"/>
      <c r="D108" s="45"/>
      <c r="E108" s="45"/>
      <c r="F108" s="45"/>
      <c r="G108" s="45"/>
      <c r="H108" s="45"/>
    </row>
    <row r="109" spans="1:8" ht="15.95" hidden="1" customHeight="1">
      <c r="A109" s="38"/>
      <c r="B109" s="43"/>
      <c r="C109" s="97"/>
      <c r="D109" s="44"/>
      <c r="E109" s="44"/>
      <c r="F109" s="44"/>
      <c r="G109" s="44"/>
      <c r="H109" s="44"/>
    </row>
    <row r="110" spans="1:8" ht="15.95" hidden="1" customHeight="1">
      <c r="A110" s="38"/>
      <c r="B110" s="43"/>
      <c r="C110" s="97"/>
      <c r="D110" s="45"/>
      <c r="E110" s="45"/>
      <c r="F110" s="45"/>
      <c r="G110" s="45"/>
      <c r="H110" s="45"/>
    </row>
    <row r="111" spans="1:8" ht="15.95" hidden="1" customHeight="1">
      <c r="A111" s="38"/>
      <c r="B111" s="43"/>
      <c r="C111" s="97"/>
      <c r="D111" s="44"/>
      <c r="E111" s="44"/>
      <c r="F111" s="44"/>
      <c r="G111" s="44"/>
      <c r="H111" s="44"/>
    </row>
    <row r="112" spans="1:8" ht="15.95" hidden="1" customHeight="1">
      <c r="A112" s="38"/>
      <c r="B112" s="43"/>
      <c r="C112" s="97"/>
      <c r="D112" s="45"/>
      <c r="E112" s="45"/>
      <c r="F112" s="45"/>
      <c r="G112" s="45"/>
      <c r="H112" s="45"/>
    </row>
    <row r="113" spans="1:8" ht="15.95" hidden="1" customHeight="1">
      <c r="A113" s="38"/>
      <c r="B113" s="43"/>
      <c r="C113" s="97"/>
      <c r="D113" s="44"/>
      <c r="E113" s="44"/>
      <c r="F113" s="44"/>
      <c r="G113" s="44"/>
      <c r="H113" s="44"/>
    </row>
    <row r="114" spans="1:8" ht="15.95" hidden="1" customHeight="1">
      <c r="A114" s="38"/>
      <c r="B114" s="43"/>
      <c r="C114" s="97"/>
      <c r="D114" s="45"/>
      <c r="E114" s="45"/>
      <c r="F114" s="45"/>
      <c r="G114" s="45"/>
      <c r="H114" s="45"/>
    </row>
    <row r="115" spans="1:8" ht="15.95" hidden="1" customHeight="1">
      <c r="A115" s="38"/>
      <c r="B115" s="43"/>
      <c r="C115" s="97"/>
      <c r="D115" s="44"/>
      <c r="E115" s="44"/>
      <c r="F115" s="44"/>
      <c r="G115" s="44"/>
      <c r="H115" s="44"/>
    </row>
    <row r="116" spans="1:8" ht="15.95" hidden="1" customHeight="1">
      <c r="A116" s="38"/>
      <c r="B116" s="43"/>
      <c r="C116" s="97"/>
      <c r="D116" s="45"/>
      <c r="E116" s="45"/>
      <c r="F116" s="45"/>
      <c r="G116" s="45"/>
      <c r="H116" s="45"/>
    </row>
    <row r="117" spans="1:8" ht="15.95" hidden="1" customHeight="1">
      <c r="A117" s="38"/>
      <c r="B117" s="43"/>
      <c r="C117" s="97"/>
      <c r="D117" s="44"/>
      <c r="E117" s="44"/>
      <c r="F117" s="44"/>
      <c r="G117" s="44"/>
      <c r="H117" s="44"/>
    </row>
    <row r="118" spans="1:8" ht="15.95" hidden="1" customHeight="1">
      <c r="A118" s="38"/>
      <c r="B118" s="43"/>
      <c r="C118" s="97"/>
      <c r="D118" s="45"/>
      <c r="E118" s="45"/>
      <c r="F118" s="45"/>
      <c r="G118" s="45"/>
      <c r="H118" s="45"/>
    </row>
    <row r="119" spans="1:8" ht="15.95" hidden="1" customHeight="1">
      <c r="A119" s="38"/>
      <c r="B119" s="43"/>
      <c r="C119" s="97"/>
      <c r="D119" s="44"/>
      <c r="E119" s="44"/>
      <c r="F119" s="44"/>
      <c r="G119" s="44"/>
      <c r="H119" s="44"/>
    </row>
    <row r="120" spans="1:8" ht="15.95" hidden="1" customHeight="1">
      <c r="A120" s="38"/>
      <c r="B120" s="43"/>
      <c r="C120" s="97"/>
      <c r="D120" s="45"/>
      <c r="E120" s="45"/>
      <c r="F120" s="45"/>
      <c r="G120" s="45"/>
      <c r="H120" s="45"/>
    </row>
    <row r="121" spans="1:8" ht="15.95" hidden="1" customHeight="1">
      <c r="A121" s="38"/>
      <c r="B121" s="43"/>
      <c r="C121" s="97"/>
      <c r="D121" s="44"/>
      <c r="E121" s="44"/>
      <c r="F121" s="44"/>
      <c r="G121" s="44"/>
      <c r="H121" s="44"/>
    </row>
    <row r="122" spans="1:8" ht="15.95" hidden="1" customHeight="1">
      <c r="A122" s="38"/>
      <c r="B122" s="43"/>
      <c r="C122" s="97"/>
      <c r="D122" s="45"/>
      <c r="E122" s="45"/>
      <c r="F122" s="45"/>
      <c r="G122" s="45"/>
      <c r="H122" s="45"/>
    </row>
    <row r="123" spans="1:8" ht="15.95" hidden="1" customHeight="1">
      <c r="A123" s="38"/>
      <c r="B123" s="43"/>
      <c r="C123" s="97"/>
      <c r="D123" s="44"/>
      <c r="E123" s="44"/>
      <c r="F123" s="44"/>
      <c r="G123" s="44"/>
      <c r="H123" s="44"/>
    </row>
    <row r="124" spans="1:8" ht="15.95" hidden="1" customHeight="1">
      <c r="A124" s="38"/>
      <c r="B124" s="43"/>
      <c r="C124" s="97"/>
      <c r="D124" s="45"/>
      <c r="E124" s="45"/>
      <c r="F124" s="45"/>
      <c r="G124" s="45"/>
      <c r="H124" s="45"/>
    </row>
    <row r="125" spans="1:8" ht="15.95" hidden="1" customHeight="1">
      <c r="A125" s="38"/>
      <c r="B125" s="43"/>
      <c r="C125" s="97"/>
      <c r="D125" s="44"/>
      <c r="E125" s="44"/>
      <c r="F125" s="44"/>
      <c r="G125" s="44"/>
      <c r="H125" s="44"/>
    </row>
    <row r="126" spans="1:8" ht="15.95" hidden="1" customHeight="1">
      <c r="A126" s="38"/>
      <c r="B126" s="43"/>
      <c r="C126" s="97"/>
      <c r="D126" s="45"/>
      <c r="E126" s="45"/>
      <c r="F126" s="45"/>
      <c r="G126" s="45"/>
      <c r="H126" s="45"/>
    </row>
    <row r="127" spans="1:8" ht="15.95" hidden="1" customHeight="1">
      <c r="A127" s="38"/>
      <c r="B127" s="43"/>
      <c r="C127" s="97"/>
      <c r="D127" s="44"/>
      <c r="E127" s="44"/>
      <c r="F127" s="44"/>
      <c r="G127" s="44"/>
      <c r="H127" s="44"/>
    </row>
    <row r="128" spans="1:8" ht="15.95" hidden="1" customHeight="1">
      <c r="A128" s="38"/>
      <c r="B128" s="43"/>
      <c r="C128" s="97"/>
      <c r="D128" s="45"/>
      <c r="E128" s="45"/>
      <c r="F128" s="45"/>
      <c r="G128" s="45"/>
      <c r="H128" s="45"/>
    </row>
    <row r="129" spans="1:8" ht="15.95" hidden="1" customHeight="1">
      <c r="A129" s="38"/>
      <c r="B129" s="43"/>
      <c r="C129" s="97"/>
      <c r="D129" s="44"/>
      <c r="E129" s="44"/>
      <c r="F129" s="44"/>
      <c r="G129" s="44"/>
      <c r="H129" s="44"/>
    </row>
    <row r="130" spans="1:8" ht="15.95" hidden="1" customHeight="1">
      <c r="A130" s="38"/>
      <c r="B130" s="43"/>
      <c r="C130" s="97"/>
      <c r="D130" s="45"/>
      <c r="E130" s="45"/>
      <c r="F130" s="45"/>
      <c r="G130" s="45"/>
      <c r="H130" s="45"/>
    </row>
    <row r="131" spans="1:8" ht="15.95" hidden="1" customHeight="1">
      <c r="A131" s="38"/>
      <c r="B131" s="43"/>
      <c r="C131" s="97"/>
      <c r="D131" s="44"/>
      <c r="E131" s="44"/>
      <c r="F131" s="44"/>
      <c r="G131" s="44"/>
      <c r="H131" s="44"/>
    </row>
    <row r="132" spans="1:8" ht="15.95" hidden="1" customHeight="1">
      <c r="A132" s="38"/>
      <c r="B132" s="43"/>
      <c r="C132" s="97"/>
      <c r="D132" s="45"/>
      <c r="E132" s="45"/>
      <c r="F132" s="45"/>
      <c r="G132" s="45"/>
      <c r="H132" s="45"/>
    </row>
    <row r="133" spans="1:8" ht="15.95" hidden="1" customHeight="1">
      <c r="A133" s="38"/>
      <c r="B133" s="43"/>
      <c r="C133" s="97"/>
      <c r="D133" s="44"/>
      <c r="E133" s="44"/>
      <c r="F133" s="44"/>
      <c r="G133" s="44"/>
      <c r="H133" s="44"/>
    </row>
    <row r="134" spans="1:8" ht="15.95" hidden="1" customHeight="1">
      <c r="A134" s="38"/>
      <c r="B134" s="43"/>
      <c r="C134" s="97"/>
      <c r="D134" s="45"/>
      <c r="E134" s="45"/>
      <c r="F134" s="45"/>
      <c r="G134" s="45"/>
      <c r="H134" s="45"/>
    </row>
    <row r="135" spans="1:8" ht="15.95" hidden="1" customHeight="1">
      <c r="A135" s="38"/>
      <c r="B135" s="43"/>
      <c r="C135" s="97"/>
      <c r="D135" s="44"/>
      <c r="E135" s="44"/>
      <c r="F135" s="44"/>
      <c r="G135" s="44"/>
      <c r="H135" s="44"/>
    </row>
    <row r="136" spans="1:8" ht="15.95" hidden="1" customHeight="1">
      <c r="A136" s="38"/>
      <c r="B136" s="43"/>
      <c r="C136" s="97"/>
      <c r="D136" s="45"/>
      <c r="E136" s="45"/>
      <c r="F136" s="45"/>
      <c r="G136" s="45"/>
      <c r="H136" s="45"/>
    </row>
    <row r="137" spans="1:8" ht="15.95" hidden="1" customHeight="1">
      <c r="A137" s="38"/>
      <c r="B137" s="43"/>
      <c r="C137" s="97"/>
      <c r="D137" s="44"/>
      <c r="E137" s="44"/>
      <c r="F137" s="44"/>
      <c r="G137" s="44"/>
      <c r="H137" s="44"/>
    </row>
    <row r="138" spans="1:8" ht="15.95" hidden="1" customHeight="1">
      <c r="A138" s="38"/>
      <c r="B138" s="43"/>
      <c r="C138" s="97"/>
      <c r="D138" s="45"/>
      <c r="E138" s="45"/>
      <c r="F138" s="45"/>
      <c r="G138" s="45"/>
      <c r="H138" s="45"/>
    </row>
    <row r="139" spans="1:8" ht="15.95" hidden="1" customHeight="1">
      <c r="A139" s="38"/>
      <c r="B139" s="43"/>
      <c r="C139" s="97"/>
      <c r="D139" s="44"/>
      <c r="E139" s="44"/>
      <c r="F139" s="44"/>
      <c r="G139" s="44"/>
      <c r="H139" s="44"/>
    </row>
    <row r="140" spans="1:8" ht="15.95" hidden="1" customHeight="1">
      <c r="A140" s="38"/>
      <c r="B140" s="43"/>
      <c r="C140" s="97"/>
      <c r="D140" s="45"/>
      <c r="E140" s="45"/>
      <c r="F140" s="45"/>
      <c r="G140" s="45"/>
      <c r="H140" s="45"/>
    </row>
    <row r="141" spans="1:8" ht="15.95" hidden="1" customHeight="1">
      <c r="A141" s="38"/>
      <c r="B141" s="43"/>
      <c r="C141" s="97"/>
      <c r="D141" s="44"/>
      <c r="E141" s="44"/>
      <c r="F141" s="44"/>
      <c r="G141" s="44"/>
      <c r="H141" s="44"/>
    </row>
    <row r="142" spans="1:8" ht="15.95" hidden="1" customHeight="1">
      <c r="A142" s="38"/>
      <c r="B142" s="43"/>
      <c r="C142" s="97"/>
      <c r="D142" s="45"/>
      <c r="E142" s="45"/>
      <c r="F142" s="45"/>
      <c r="G142" s="45"/>
      <c r="H142" s="45"/>
    </row>
    <row r="143" spans="1:8" ht="15.95" hidden="1" customHeight="1">
      <c r="A143" s="38"/>
      <c r="B143" s="43"/>
      <c r="C143" s="97"/>
      <c r="D143" s="44"/>
      <c r="E143" s="44"/>
      <c r="F143" s="44"/>
      <c r="G143" s="44"/>
      <c r="H143" s="44"/>
    </row>
    <row r="144" spans="1:8" ht="15.95" hidden="1" customHeight="1">
      <c r="A144" s="38"/>
      <c r="B144" s="43"/>
      <c r="C144" s="97"/>
      <c r="D144" s="45"/>
      <c r="E144" s="45"/>
      <c r="F144" s="45"/>
      <c r="G144" s="45"/>
      <c r="H144" s="45"/>
    </row>
    <row r="145" spans="1:8" ht="15.95" hidden="1" customHeight="1">
      <c r="A145" s="38"/>
      <c r="B145" s="43"/>
      <c r="C145" s="97"/>
      <c r="D145" s="44"/>
      <c r="E145" s="44"/>
      <c r="F145" s="44"/>
      <c r="G145" s="44"/>
      <c r="H145" s="44"/>
    </row>
    <row r="146" spans="1:8" ht="15.95" hidden="1" customHeight="1">
      <c r="A146" s="38"/>
      <c r="B146" s="43"/>
      <c r="C146" s="97"/>
      <c r="D146" s="45"/>
      <c r="E146" s="45"/>
      <c r="F146" s="45"/>
      <c r="G146" s="45"/>
      <c r="H146" s="45"/>
    </row>
    <row r="147" spans="1:8" ht="15.95" hidden="1" customHeight="1">
      <c r="A147" s="38"/>
      <c r="B147" s="43"/>
      <c r="C147" s="97"/>
      <c r="D147" s="44"/>
      <c r="E147" s="44"/>
      <c r="F147" s="44"/>
      <c r="G147" s="44"/>
      <c r="H147" s="44"/>
    </row>
    <row r="148" spans="1:8" ht="15.95" hidden="1" customHeight="1">
      <c r="A148" s="38"/>
      <c r="B148" s="43"/>
      <c r="C148" s="97"/>
      <c r="D148" s="45"/>
      <c r="E148" s="45"/>
      <c r="F148" s="45"/>
      <c r="G148" s="45"/>
      <c r="H148" s="45"/>
    </row>
    <row r="149" spans="1:8" ht="15.95" hidden="1" customHeight="1">
      <c r="A149" s="38"/>
      <c r="B149" s="43"/>
      <c r="C149" s="97"/>
      <c r="D149" s="44"/>
      <c r="E149" s="44"/>
      <c r="F149" s="44"/>
      <c r="G149" s="44"/>
      <c r="H149" s="44"/>
    </row>
    <row r="150" spans="1:8" ht="15.95" hidden="1" customHeight="1">
      <c r="A150" s="38"/>
      <c r="B150" s="43"/>
      <c r="C150" s="97"/>
      <c r="D150" s="45"/>
      <c r="E150" s="45"/>
      <c r="F150" s="45"/>
      <c r="G150" s="45"/>
      <c r="H150" s="45"/>
    </row>
    <row r="151" spans="1:8" ht="15.95" hidden="1" customHeight="1">
      <c r="A151" s="38"/>
      <c r="B151" s="43"/>
      <c r="C151" s="97"/>
      <c r="D151" s="44"/>
      <c r="E151" s="44"/>
      <c r="F151" s="44"/>
      <c r="G151" s="44"/>
      <c r="H151" s="44"/>
    </row>
    <row r="152" spans="1:8" ht="15.95" hidden="1" customHeight="1">
      <c r="A152" s="38"/>
      <c r="B152" s="43"/>
      <c r="C152" s="97"/>
      <c r="D152" s="45"/>
      <c r="E152" s="45"/>
      <c r="F152" s="45"/>
      <c r="G152" s="45"/>
      <c r="H152" s="45"/>
    </row>
    <row r="153" spans="1:8" ht="15.95" hidden="1" customHeight="1">
      <c r="A153" s="38"/>
      <c r="B153" s="43"/>
      <c r="C153" s="97"/>
      <c r="D153" s="44"/>
      <c r="E153" s="44"/>
      <c r="F153" s="44"/>
      <c r="G153" s="44"/>
      <c r="H153" s="44"/>
    </row>
    <row r="154" spans="1:8" ht="15.95" hidden="1" customHeight="1">
      <c r="A154" s="38"/>
      <c r="B154" s="43"/>
      <c r="C154" s="97"/>
      <c r="D154" s="45"/>
      <c r="E154" s="45"/>
      <c r="F154" s="45"/>
      <c r="G154" s="45"/>
      <c r="H154" s="45"/>
    </row>
    <row r="155" spans="1:8" ht="15.95" hidden="1" customHeight="1">
      <c r="A155" s="38"/>
      <c r="B155" s="43"/>
      <c r="C155" s="97"/>
      <c r="D155" s="44"/>
      <c r="E155" s="44"/>
      <c r="F155" s="44"/>
      <c r="G155" s="44"/>
      <c r="H155" s="44"/>
    </row>
    <row r="156" spans="1:8" ht="15.95" hidden="1" customHeight="1">
      <c r="A156" s="38"/>
      <c r="B156" s="43"/>
      <c r="C156" s="97"/>
      <c r="D156" s="45"/>
      <c r="E156" s="45"/>
      <c r="F156" s="45"/>
      <c r="G156" s="45"/>
      <c r="H156" s="45"/>
    </row>
    <row r="157" spans="1:8" ht="15.95" hidden="1" customHeight="1">
      <c r="A157" s="38"/>
      <c r="B157" s="43"/>
      <c r="C157" s="97"/>
      <c r="D157" s="44"/>
      <c r="E157" s="44"/>
      <c r="F157" s="44"/>
      <c r="G157" s="44"/>
      <c r="H157" s="44"/>
    </row>
    <row r="158" spans="1:8" ht="15.95" hidden="1" customHeight="1">
      <c r="A158" s="38"/>
      <c r="B158" s="43"/>
      <c r="C158" s="97"/>
      <c r="D158" s="45"/>
      <c r="E158" s="45"/>
      <c r="F158" s="45"/>
      <c r="G158" s="45"/>
      <c r="H158" s="45"/>
    </row>
    <row r="159" spans="1:8" ht="15.95" hidden="1" customHeight="1">
      <c r="A159" s="38"/>
      <c r="B159" s="43"/>
      <c r="C159" s="97"/>
      <c r="D159" s="44"/>
      <c r="E159" s="44"/>
      <c r="F159" s="44"/>
      <c r="G159" s="44"/>
      <c r="H159" s="44"/>
    </row>
    <row r="160" spans="1:8" ht="15.95" hidden="1" customHeight="1">
      <c r="A160" s="38"/>
      <c r="B160" s="43"/>
      <c r="C160" s="97"/>
      <c r="D160" s="45"/>
      <c r="E160" s="45"/>
      <c r="F160" s="45"/>
      <c r="G160" s="45"/>
      <c r="H160" s="45"/>
    </row>
    <row r="161" spans="1:8" ht="15.95" hidden="1" customHeight="1">
      <c r="A161" s="38"/>
      <c r="B161" s="43"/>
      <c r="C161" s="97"/>
      <c r="D161" s="44"/>
      <c r="E161" s="44"/>
      <c r="F161" s="44"/>
      <c r="G161" s="44"/>
      <c r="H161" s="44"/>
    </row>
    <row r="162" spans="1:8" ht="15.95" hidden="1" customHeight="1">
      <c r="A162" s="38"/>
      <c r="B162" s="43"/>
      <c r="C162" s="97"/>
      <c r="D162" s="45"/>
      <c r="E162" s="45"/>
      <c r="F162" s="45"/>
      <c r="G162" s="45"/>
      <c r="H162" s="45"/>
    </row>
    <row r="163" spans="1:8" ht="15.95" hidden="1" customHeight="1">
      <c r="A163" s="38"/>
      <c r="B163" s="43"/>
      <c r="C163" s="97"/>
      <c r="D163" s="44"/>
      <c r="E163" s="44"/>
      <c r="F163" s="44"/>
      <c r="G163" s="44"/>
      <c r="H163" s="44"/>
    </row>
    <row r="164" spans="1:8" ht="15.95" hidden="1" customHeight="1">
      <c r="A164" s="38"/>
      <c r="B164" s="43"/>
      <c r="C164" s="97"/>
      <c r="D164" s="45"/>
      <c r="E164" s="45"/>
      <c r="F164" s="45"/>
      <c r="G164" s="45"/>
      <c r="H164" s="45"/>
    </row>
    <row r="165" spans="1:8" ht="15.95" hidden="1" customHeight="1">
      <c r="A165" s="38"/>
      <c r="B165" s="43"/>
      <c r="C165" s="97"/>
      <c r="D165" s="44"/>
      <c r="E165" s="44"/>
      <c r="F165" s="44"/>
      <c r="G165" s="44"/>
      <c r="H165" s="44"/>
    </row>
    <row r="166" spans="1:8" ht="15.95" hidden="1" customHeight="1">
      <c r="A166" s="38"/>
      <c r="B166" s="43"/>
      <c r="C166" s="97"/>
      <c r="D166" s="45"/>
      <c r="E166" s="45"/>
      <c r="F166" s="45"/>
      <c r="G166" s="45"/>
      <c r="H166" s="45"/>
    </row>
    <row r="167" spans="1:8" ht="15.95" hidden="1" customHeight="1">
      <c r="A167" s="38"/>
      <c r="B167" s="43"/>
      <c r="C167" s="97"/>
      <c r="D167" s="44"/>
      <c r="E167" s="44"/>
      <c r="F167" s="44"/>
      <c r="G167" s="44"/>
      <c r="H167" s="44"/>
    </row>
    <row r="168" spans="1:8" ht="15.95" hidden="1" customHeight="1">
      <c r="A168" s="38"/>
      <c r="B168" s="43"/>
      <c r="C168" s="97"/>
      <c r="D168" s="45"/>
      <c r="E168" s="45"/>
      <c r="F168" s="45"/>
      <c r="G168" s="45"/>
      <c r="H168" s="45"/>
    </row>
    <row r="169" spans="1:8" ht="15.95" hidden="1" customHeight="1">
      <c r="A169" s="38"/>
      <c r="B169" s="43"/>
      <c r="C169" s="97"/>
      <c r="D169" s="44"/>
      <c r="E169" s="44"/>
      <c r="F169" s="44"/>
      <c r="G169" s="44"/>
      <c r="H169" s="44"/>
    </row>
    <row r="170" spans="1:8" ht="15.95" hidden="1" customHeight="1">
      <c r="A170" s="38"/>
      <c r="B170" s="43"/>
      <c r="C170" s="97"/>
      <c r="D170" s="45"/>
      <c r="E170" s="45"/>
      <c r="F170" s="45"/>
      <c r="G170" s="45"/>
      <c r="H170" s="45"/>
    </row>
    <row r="171" spans="1:8" ht="15.95" hidden="1" customHeight="1">
      <c r="A171" s="38"/>
      <c r="B171" s="43"/>
      <c r="C171" s="97"/>
      <c r="D171" s="44"/>
      <c r="E171" s="44"/>
      <c r="F171" s="44"/>
      <c r="G171" s="44"/>
      <c r="H171" s="44"/>
    </row>
    <row r="172" spans="1:8" ht="15.95" hidden="1" customHeight="1">
      <c r="A172" s="38"/>
      <c r="B172" s="43"/>
      <c r="C172" s="97"/>
      <c r="D172" s="45"/>
      <c r="E172" s="45"/>
      <c r="F172" s="45"/>
      <c r="G172" s="45"/>
      <c r="H172" s="45"/>
    </row>
    <row r="173" spans="1:8" ht="15.95" hidden="1" customHeight="1">
      <c r="A173" s="38"/>
      <c r="B173" s="43"/>
      <c r="C173" s="97"/>
      <c r="D173" s="44"/>
      <c r="E173" s="44"/>
      <c r="F173" s="44"/>
      <c r="G173" s="44"/>
      <c r="H173" s="44"/>
    </row>
    <row r="174" spans="1:8" ht="15.95" hidden="1" customHeight="1">
      <c r="A174" s="38"/>
      <c r="B174" s="43"/>
      <c r="C174" s="97"/>
      <c r="D174" s="45"/>
      <c r="E174" s="45"/>
      <c r="F174" s="45"/>
      <c r="G174" s="45"/>
      <c r="H174" s="45"/>
    </row>
    <row r="175" spans="1:8" ht="15.95" hidden="1" customHeight="1">
      <c r="A175" s="38"/>
      <c r="B175" s="43"/>
      <c r="C175" s="97"/>
      <c r="D175" s="44"/>
      <c r="E175" s="44"/>
      <c r="F175" s="44"/>
      <c r="G175" s="44"/>
      <c r="H175" s="44"/>
    </row>
    <row r="176" spans="1:8" ht="15.95" hidden="1" customHeight="1">
      <c r="A176" s="38"/>
      <c r="B176" s="43"/>
      <c r="C176" s="97"/>
      <c r="D176" s="45"/>
      <c r="E176" s="45"/>
      <c r="F176" s="45"/>
      <c r="G176" s="45"/>
      <c r="H176" s="45"/>
    </row>
    <row r="177" spans="1:8" ht="15.95" hidden="1" customHeight="1">
      <c r="A177" s="38"/>
      <c r="B177" s="43"/>
      <c r="C177" s="97"/>
      <c r="D177" s="44"/>
      <c r="E177" s="44"/>
      <c r="F177" s="44"/>
      <c r="G177" s="44"/>
      <c r="H177" s="44"/>
    </row>
    <row r="178" spans="1:8" ht="15.95" hidden="1" customHeight="1">
      <c r="A178" s="38"/>
      <c r="B178" s="43"/>
      <c r="C178" s="97"/>
      <c r="D178" s="45"/>
      <c r="E178" s="45"/>
      <c r="F178" s="45"/>
      <c r="G178" s="45"/>
      <c r="H178" s="45"/>
    </row>
    <row r="179" spans="1:8" ht="15.95" hidden="1" customHeight="1">
      <c r="A179" s="38"/>
      <c r="B179" s="43"/>
      <c r="C179" s="97"/>
      <c r="D179" s="44"/>
      <c r="E179" s="44"/>
      <c r="F179" s="44"/>
      <c r="G179" s="44"/>
      <c r="H179" s="44"/>
    </row>
    <row r="180" spans="1:8" ht="15.95" hidden="1" customHeight="1">
      <c r="A180" s="38"/>
      <c r="B180" s="43"/>
      <c r="C180" s="97"/>
      <c r="D180" s="45"/>
      <c r="E180" s="45"/>
      <c r="F180" s="45"/>
      <c r="G180" s="45"/>
      <c r="H180" s="45"/>
    </row>
    <row r="181" spans="1:8" ht="15.95" hidden="1" customHeight="1">
      <c r="A181" s="38"/>
      <c r="B181" s="43"/>
      <c r="C181" s="97"/>
      <c r="D181" s="44"/>
      <c r="E181" s="44"/>
      <c r="F181" s="44"/>
      <c r="G181" s="44"/>
      <c r="H181" s="44"/>
    </row>
    <row r="182" spans="1:8" ht="15.95" hidden="1" customHeight="1">
      <c r="A182" s="38"/>
      <c r="B182" s="43"/>
      <c r="C182" s="97"/>
      <c r="D182" s="45"/>
      <c r="E182" s="45"/>
      <c r="F182" s="45"/>
      <c r="G182" s="45"/>
      <c r="H182" s="45"/>
    </row>
    <row r="183" spans="1:8" ht="15.95" hidden="1" customHeight="1">
      <c r="A183" s="38"/>
      <c r="B183" s="43"/>
      <c r="C183" s="97"/>
      <c r="D183" s="44"/>
      <c r="E183" s="44"/>
      <c r="F183" s="44"/>
      <c r="G183" s="44"/>
      <c r="H183" s="44"/>
    </row>
    <row r="184" spans="1:8" ht="15.95" hidden="1" customHeight="1">
      <c r="A184" s="38"/>
      <c r="B184" s="43"/>
      <c r="C184" s="97"/>
      <c r="D184" s="45"/>
      <c r="E184" s="45"/>
      <c r="F184" s="45"/>
      <c r="G184" s="45"/>
      <c r="H184" s="45"/>
    </row>
    <row r="185" spans="1:8" ht="15.95" hidden="1" customHeight="1">
      <c r="A185" s="38"/>
      <c r="B185" s="43"/>
      <c r="C185" s="97"/>
      <c r="D185" s="44"/>
      <c r="E185" s="44"/>
      <c r="F185" s="44"/>
      <c r="G185" s="44"/>
      <c r="H185" s="44"/>
    </row>
    <row r="186" spans="1:8" ht="15" hidden="1" customHeight="1">
      <c r="A186" s="38"/>
      <c r="B186" s="40"/>
      <c r="C186" s="37"/>
      <c r="D186" s="37"/>
      <c r="E186" s="37"/>
      <c r="F186" s="37"/>
      <c r="G186" s="37"/>
      <c r="H186" s="37"/>
    </row>
    <row r="187" spans="1:8" ht="15" hidden="1" customHeight="1">
      <c r="A187" s="38"/>
      <c r="B187" s="40"/>
      <c r="C187" s="37"/>
      <c r="D187" s="37"/>
      <c r="E187" s="37"/>
      <c r="F187" s="37"/>
      <c r="G187" s="37"/>
      <c r="H187" s="37"/>
    </row>
    <row r="188" spans="1:8" ht="15" hidden="1" customHeight="1">
      <c r="A188" s="38"/>
      <c r="B188" s="40"/>
      <c r="C188" s="37"/>
      <c r="D188" s="37"/>
      <c r="E188" s="37"/>
      <c r="F188" s="37"/>
      <c r="G188" s="37"/>
      <c r="H188" s="37"/>
    </row>
    <row r="189" spans="1:8" ht="15" hidden="1" customHeight="1">
      <c r="A189" s="38"/>
      <c r="B189" s="40"/>
      <c r="C189" s="37"/>
      <c r="D189" s="37"/>
      <c r="E189" s="37"/>
      <c r="F189" s="37"/>
      <c r="G189" s="37"/>
      <c r="H189" s="37"/>
    </row>
    <row r="190" spans="1:8" ht="15" hidden="1" customHeight="1">
      <c r="A190" s="38"/>
      <c r="B190" s="40"/>
      <c r="C190" s="37"/>
      <c r="D190" s="37"/>
      <c r="E190" s="37"/>
      <c r="F190" s="37"/>
      <c r="G190" s="37"/>
      <c r="H190" s="37"/>
    </row>
    <row r="191" spans="1:8" ht="15" hidden="1" customHeight="1">
      <c r="A191" s="38"/>
      <c r="B191" s="40"/>
      <c r="C191" s="37"/>
      <c r="D191" s="37"/>
      <c r="E191" s="37"/>
      <c r="F191" s="37"/>
      <c r="G191" s="37"/>
      <c r="H191" s="37"/>
    </row>
    <row r="192" spans="1:8" ht="15" hidden="1" customHeight="1">
      <c r="A192" s="38"/>
      <c r="B192" s="40"/>
      <c r="C192" s="37"/>
      <c r="D192" s="37"/>
      <c r="E192" s="37"/>
      <c r="F192" s="37"/>
      <c r="G192" s="37"/>
      <c r="H192" s="37"/>
    </row>
    <row r="193" spans="1:8" ht="15" hidden="1" customHeight="1">
      <c r="A193" s="38"/>
      <c r="B193" s="40"/>
      <c r="C193" s="37"/>
      <c r="D193" s="37"/>
      <c r="E193" s="37"/>
      <c r="F193" s="37"/>
      <c r="G193" s="37"/>
      <c r="H193" s="37"/>
    </row>
    <row r="194" spans="1:8" ht="15" hidden="1" customHeight="1">
      <c r="A194" s="38"/>
      <c r="B194" s="40"/>
      <c r="C194" s="37"/>
      <c r="D194" s="37"/>
      <c r="E194" s="37"/>
      <c r="F194" s="37"/>
      <c r="G194" s="37"/>
      <c r="H194" s="37"/>
    </row>
    <row r="195" spans="1:8" ht="15" hidden="1" customHeight="1">
      <c r="A195" s="38"/>
      <c r="B195" s="40"/>
      <c r="C195" s="37"/>
      <c r="D195" s="37"/>
      <c r="E195" s="37"/>
      <c r="F195" s="37"/>
      <c r="G195" s="37"/>
      <c r="H195" s="37"/>
    </row>
    <row r="196" spans="1:8" ht="15" hidden="1" customHeight="1">
      <c r="A196" s="38"/>
      <c r="B196" s="40"/>
      <c r="C196" s="37"/>
      <c r="D196" s="37"/>
      <c r="E196" s="37"/>
      <c r="F196" s="37"/>
      <c r="G196" s="37"/>
      <c r="H196" s="37"/>
    </row>
    <row r="197" spans="1:8" ht="15" hidden="1" customHeight="1">
      <c r="A197" s="38"/>
      <c r="B197" s="40"/>
      <c r="C197" s="37"/>
      <c r="D197" s="37"/>
      <c r="E197" s="37"/>
      <c r="F197" s="37"/>
      <c r="G197" s="37"/>
      <c r="H197" s="37"/>
    </row>
    <row r="198" spans="1:8" ht="15" hidden="1" customHeight="1">
      <c r="A198" s="38"/>
      <c r="B198" s="40"/>
      <c r="C198" s="37"/>
      <c r="D198" s="37"/>
      <c r="E198" s="37"/>
      <c r="F198" s="37"/>
      <c r="G198" s="37"/>
      <c r="H198" s="37"/>
    </row>
    <row r="199" spans="1:8" ht="15" hidden="1" customHeight="1">
      <c r="A199" s="38"/>
      <c r="B199" s="40"/>
      <c r="C199" s="37"/>
      <c r="D199" s="37"/>
      <c r="E199" s="37"/>
      <c r="F199" s="37"/>
      <c r="G199" s="37"/>
      <c r="H199" s="37"/>
    </row>
    <row r="200" spans="1:8" ht="15" hidden="1" customHeight="1">
      <c r="A200" s="38"/>
      <c r="B200" s="40"/>
      <c r="C200" s="37"/>
      <c r="D200" s="37"/>
      <c r="E200" s="37"/>
      <c r="F200" s="37"/>
      <c r="G200" s="37"/>
      <c r="H200" s="37"/>
    </row>
    <row r="201" spans="1:8" ht="15" hidden="1" customHeight="1"/>
    <row r="202" spans="1:8" ht="15" hidden="1" customHeight="1"/>
    <row r="203" spans="1:8" ht="15" hidden="1" customHeight="1"/>
    <row r="204" spans="1:8" ht="15" hidden="1" customHeight="1"/>
    <row r="205" spans="1:8" ht="15" hidden="1" customHeight="1"/>
    <row r="206" spans="1:8" ht="15" hidden="1" customHeight="1"/>
    <row r="207" spans="1:8" ht="15" hidden="1" customHeight="1"/>
    <row r="208" spans="1:8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H9">
    <cfRule type="top10" dxfId="2224" priority="90" rank="1"/>
  </conditionalFormatting>
  <conditionalFormatting sqref="E11:H11">
    <cfRule type="top10" dxfId="2223" priority="89" rank="1"/>
  </conditionalFormatting>
  <conditionalFormatting sqref="E13:H13">
    <cfRule type="top10" dxfId="2222" priority="88" rank="1"/>
  </conditionalFormatting>
  <conditionalFormatting sqref="E15:H15">
    <cfRule type="top10" dxfId="2221" priority="87" rank="1"/>
  </conditionalFormatting>
  <conditionalFormatting sqref="E17:H17">
    <cfRule type="top10" dxfId="2220" priority="86" rank="1"/>
  </conditionalFormatting>
  <conditionalFormatting sqref="E19:H19">
    <cfRule type="top10" dxfId="2219" priority="85" rank="1"/>
  </conditionalFormatting>
  <conditionalFormatting sqref="E21:H21">
    <cfRule type="top10" dxfId="2218" priority="84" rank="1"/>
  </conditionalFormatting>
  <conditionalFormatting sqref="E23:H23">
    <cfRule type="top10" dxfId="2217" priority="83" rank="1"/>
  </conditionalFormatting>
  <conditionalFormatting sqref="E25:H25">
    <cfRule type="top10" dxfId="2216" priority="82" rank="1"/>
  </conditionalFormatting>
  <conditionalFormatting sqref="E27:H27">
    <cfRule type="top10" dxfId="2215" priority="81" rank="1"/>
  </conditionalFormatting>
  <conditionalFormatting sqref="E29:H29">
    <cfRule type="top10" dxfId="2214" priority="80" rank="1"/>
  </conditionalFormatting>
  <conditionalFormatting sqref="E31:H31">
    <cfRule type="top10" dxfId="2213" priority="79" rank="1"/>
  </conditionalFormatting>
  <conditionalFormatting sqref="E33:H33">
    <cfRule type="top10" dxfId="2212" priority="77" rank="1"/>
  </conditionalFormatting>
  <conditionalFormatting sqref="E35:H35">
    <cfRule type="top10" dxfId="2211" priority="76" rank="1"/>
  </conditionalFormatting>
  <conditionalFormatting sqref="E37:H37">
    <cfRule type="top10" dxfId="2210" priority="75" rank="1"/>
  </conditionalFormatting>
  <conditionalFormatting sqref="E39:H39">
    <cfRule type="top10" dxfId="2209" priority="74" rank="1"/>
  </conditionalFormatting>
  <conditionalFormatting sqref="E41:H41">
    <cfRule type="top10" dxfId="2208" priority="73" rank="1"/>
  </conditionalFormatting>
  <conditionalFormatting sqref="E43:H43">
    <cfRule type="top10" dxfId="2207" priority="72" rank="1"/>
  </conditionalFormatting>
  <conditionalFormatting sqref="E45:H45">
    <cfRule type="top10" dxfId="2206" priority="71" rank="1"/>
  </conditionalFormatting>
  <conditionalFormatting sqref="E47:H47">
    <cfRule type="top10" dxfId="2205" priority="70" rank="1"/>
  </conditionalFormatting>
  <conditionalFormatting sqref="E49:H49">
    <cfRule type="top10" dxfId="2204" priority="69" rank="1"/>
  </conditionalFormatting>
  <conditionalFormatting sqref="E51:H51">
    <cfRule type="top10" dxfId="2203" priority="68" rank="1"/>
  </conditionalFormatting>
  <conditionalFormatting sqref="E53:H53">
    <cfRule type="top10" dxfId="2202" priority="67" rank="1"/>
  </conditionalFormatting>
  <conditionalFormatting sqref="E55:H55">
    <cfRule type="top10" dxfId="2201" priority="66" rank="1"/>
  </conditionalFormatting>
  <conditionalFormatting sqref="E57:H57">
    <cfRule type="top10" dxfId="2200" priority="65" rank="1"/>
  </conditionalFormatting>
  <conditionalFormatting sqref="E59:H59">
    <cfRule type="top10" dxfId="2199" priority="64" rank="1"/>
  </conditionalFormatting>
  <conditionalFormatting sqref="E61:H61">
    <cfRule type="top10" dxfId="2198" priority="63" rank="1"/>
  </conditionalFormatting>
  <conditionalFormatting sqref="E63:H63">
    <cfRule type="top10" dxfId="2197" priority="62" rank="1"/>
  </conditionalFormatting>
  <conditionalFormatting sqref="E65:H65">
    <cfRule type="top10" dxfId="2196" priority="61" rank="1"/>
  </conditionalFormatting>
  <conditionalFormatting sqref="E67:H67">
    <cfRule type="top10" dxfId="2195" priority="60" rank="1"/>
  </conditionalFormatting>
  <conditionalFormatting sqref="E69:H69">
    <cfRule type="top10" dxfId="2194" priority="59" rank="1"/>
  </conditionalFormatting>
  <conditionalFormatting sqref="E71:H71">
    <cfRule type="top10" dxfId="2193" priority="58" rank="1"/>
  </conditionalFormatting>
  <conditionalFormatting sqref="E73:H73">
    <cfRule type="top10" dxfId="2192" priority="57" rank="1"/>
  </conditionalFormatting>
  <conditionalFormatting sqref="E75:H75">
    <cfRule type="top10" dxfId="2191" priority="56" rank="1"/>
  </conditionalFormatting>
  <conditionalFormatting sqref="E77:H77">
    <cfRule type="top10" dxfId="2190" priority="55" rank="1"/>
  </conditionalFormatting>
  <conditionalFormatting sqref="E79:H79">
    <cfRule type="top10" dxfId="2189" priority="54" rank="1"/>
  </conditionalFormatting>
  <conditionalFormatting sqref="E81:H81">
    <cfRule type="top10" dxfId="2188" priority="53" rank="1"/>
  </conditionalFormatting>
  <conditionalFormatting sqref="E83:H83">
    <cfRule type="top10" dxfId="2187" priority="52" rank="1"/>
  </conditionalFormatting>
  <conditionalFormatting sqref="E85:H85">
    <cfRule type="top10" dxfId="2186" priority="51" rank="1"/>
  </conditionalFormatting>
  <conditionalFormatting sqref="E87:H87">
    <cfRule type="top10" dxfId="2185" priority="50" rank="1"/>
  </conditionalFormatting>
  <conditionalFormatting sqref="E89:H89">
    <cfRule type="top10" dxfId="2184" priority="49" rank="1"/>
  </conditionalFormatting>
  <conditionalFormatting sqref="E91:H91">
    <cfRule type="top10" dxfId="2183" priority="48" rank="1"/>
  </conditionalFormatting>
  <conditionalFormatting sqref="E93:H93">
    <cfRule type="top10" dxfId="2182" priority="47" rank="1"/>
  </conditionalFormatting>
  <conditionalFormatting sqref="E95:H95">
    <cfRule type="top10" dxfId="2181" priority="46" rank="1"/>
  </conditionalFormatting>
  <conditionalFormatting sqref="E97:H97">
    <cfRule type="top10" dxfId="2180" priority="45" rank="1"/>
  </conditionalFormatting>
  <conditionalFormatting sqref="E99:H99">
    <cfRule type="top10" dxfId="2179" priority="44" rank="1"/>
  </conditionalFormatting>
  <conditionalFormatting sqref="E101:H101">
    <cfRule type="top10" dxfId="2178" priority="43" rank="1"/>
  </conditionalFormatting>
  <conditionalFormatting sqref="E103:H103">
    <cfRule type="top10" dxfId="2177" priority="42" rank="1"/>
  </conditionalFormatting>
  <conditionalFormatting sqref="E105:H105">
    <cfRule type="top10" dxfId="2176" priority="41" rank="1"/>
  </conditionalFormatting>
  <conditionalFormatting sqref="E107:H107">
    <cfRule type="top10" dxfId="2175" priority="40" rank="1"/>
  </conditionalFormatting>
  <conditionalFormatting sqref="E109:H109">
    <cfRule type="top10" dxfId="2174" priority="39" rank="1"/>
  </conditionalFormatting>
  <conditionalFormatting sqref="E111:H111">
    <cfRule type="top10" dxfId="2173" priority="38" rank="1"/>
  </conditionalFormatting>
  <conditionalFormatting sqref="E113:H113">
    <cfRule type="top10" dxfId="2172" priority="37" rank="1"/>
  </conditionalFormatting>
  <conditionalFormatting sqref="E115:H115">
    <cfRule type="top10" dxfId="2171" priority="36" rank="1"/>
  </conditionalFormatting>
  <conditionalFormatting sqref="E117:H117">
    <cfRule type="top10" dxfId="2170" priority="35" rank="1"/>
  </conditionalFormatting>
  <conditionalFormatting sqref="E119:H119">
    <cfRule type="top10" dxfId="2169" priority="34" rank="1"/>
  </conditionalFormatting>
  <conditionalFormatting sqref="E121:H121">
    <cfRule type="top10" dxfId="2168" priority="33" rank="1"/>
  </conditionalFormatting>
  <conditionalFormatting sqref="E123:H123">
    <cfRule type="top10" dxfId="2167" priority="32" rank="1"/>
  </conditionalFormatting>
  <conditionalFormatting sqref="E125:H125">
    <cfRule type="top10" dxfId="2166" priority="31" rank="1"/>
  </conditionalFormatting>
  <conditionalFormatting sqref="E127:H127">
    <cfRule type="top10" dxfId="2165" priority="30" rank="1"/>
  </conditionalFormatting>
  <conditionalFormatting sqref="E129:H129">
    <cfRule type="top10" dxfId="2164" priority="29" rank="1"/>
  </conditionalFormatting>
  <conditionalFormatting sqref="E131:H131">
    <cfRule type="top10" dxfId="2163" priority="28" rank="1"/>
  </conditionalFormatting>
  <conditionalFormatting sqref="E133:H133">
    <cfRule type="top10" dxfId="2162" priority="27" rank="1"/>
  </conditionalFormatting>
  <conditionalFormatting sqref="E135:H135">
    <cfRule type="top10" dxfId="2161" priority="26" rank="1"/>
  </conditionalFormatting>
  <conditionalFormatting sqref="E137:H137">
    <cfRule type="top10" dxfId="2160" priority="25" rank="1"/>
  </conditionalFormatting>
  <conditionalFormatting sqref="E139:H139">
    <cfRule type="top10" dxfId="2159" priority="24" rank="1"/>
  </conditionalFormatting>
  <conditionalFormatting sqref="E141:H141">
    <cfRule type="top10" dxfId="2158" priority="23" rank="1"/>
  </conditionalFormatting>
  <conditionalFormatting sqref="E143:H143">
    <cfRule type="top10" dxfId="2157" priority="22" rank="1"/>
  </conditionalFormatting>
  <conditionalFormatting sqref="E145:H145">
    <cfRule type="top10" dxfId="2156" priority="21" rank="1"/>
  </conditionalFormatting>
  <conditionalFormatting sqref="E147:H147">
    <cfRule type="top10" dxfId="2155" priority="20" rank="1"/>
  </conditionalFormatting>
  <conditionalFormatting sqref="E149:H149">
    <cfRule type="top10" dxfId="2154" priority="19" rank="1"/>
  </conditionalFormatting>
  <conditionalFormatting sqref="E151:H151">
    <cfRule type="top10" dxfId="2153" priority="18" rank="1"/>
  </conditionalFormatting>
  <conditionalFormatting sqref="E153:H153">
    <cfRule type="top10" dxfId="2152" priority="17" rank="1"/>
  </conditionalFormatting>
  <conditionalFormatting sqref="E155:H155">
    <cfRule type="top10" dxfId="2151" priority="16" rank="1"/>
  </conditionalFormatting>
  <conditionalFormatting sqref="E157:H157">
    <cfRule type="top10" dxfId="2150" priority="15" rank="1"/>
  </conditionalFormatting>
  <conditionalFormatting sqref="E159:H159">
    <cfRule type="top10" dxfId="2149" priority="14" rank="1"/>
  </conditionalFormatting>
  <conditionalFormatting sqref="E161:H161">
    <cfRule type="top10" dxfId="2148" priority="13" rank="1"/>
  </conditionalFormatting>
  <conditionalFormatting sqref="E163:H163">
    <cfRule type="top10" dxfId="2147" priority="12" rank="1"/>
  </conditionalFormatting>
  <conditionalFormatting sqref="E165:H165">
    <cfRule type="top10" dxfId="2146" priority="11" rank="1"/>
  </conditionalFormatting>
  <conditionalFormatting sqref="E167:H167">
    <cfRule type="top10" dxfId="2145" priority="10" rank="1"/>
  </conditionalFormatting>
  <conditionalFormatting sqref="E169:H169">
    <cfRule type="top10" dxfId="2144" priority="9" rank="1"/>
  </conditionalFormatting>
  <conditionalFormatting sqref="E171:H171">
    <cfRule type="top10" dxfId="2143" priority="8" rank="1"/>
  </conditionalFormatting>
  <conditionalFormatting sqref="E173:H173">
    <cfRule type="top10" dxfId="2142" priority="7" rank="1"/>
  </conditionalFormatting>
  <conditionalFormatting sqref="E175:H175">
    <cfRule type="top10" dxfId="2141" priority="6" rank="1"/>
  </conditionalFormatting>
  <conditionalFormatting sqref="E177:H177">
    <cfRule type="top10" dxfId="2140" priority="5" rank="1"/>
  </conditionalFormatting>
  <conditionalFormatting sqref="E179:H179">
    <cfRule type="top10" dxfId="2139" priority="4" rank="1"/>
  </conditionalFormatting>
  <conditionalFormatting sqref="E181:H181">
    <cfRule type="top10" dxfId="2138" priority="3" rank="1"/>
  </conditionalFormatting>
  <conditionalFormatting sqref="E183:H183">
    <cfRule type="top10" dxfId="2137" priority="2" rank="1"/>
  </conditionalFormatting>
  <conditionalFormatting sqref="E185:H185">
    <cfRule type="top10" dxfId="213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57</v>
      </c>
    </row>
    <row r="4" spans="1:13" ht="15" customHeight="1">
      <c r="B4" s="3" t="s">
        <v>69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234</v>
      </c>
      <c r="F7" s="13" t="s">
        <v>235</v>
      </c>
      <c r="G7" s="13" t="s">
        <v>236</v>
      </c>
      <c r="H7" s="13" t="s">
        <v>237</v>
      </c>
      <c r="I7" s="13" t="s">
        <v>238</v>
      </c>
      <c r="J7" s="13" t="s">
        <v>239</v>
      </c>
      <c r="K7" s="13" t="s">
        <v>84</v>
      </c>
      <c r="L7" s="13" t="s">
        <v>160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5320</v>
      </c>
      <c r="F8" s="16">
        <v>12445</v>
      </c>
      <c r="G8" s="16">
        <v>184</v>
      </c>
      <c r="H8" s="16">
        <v>44</v>
      </c>
      <c r="I8" s="16">
        <v>435</v>
      </c>
      <c r="J8" s="16">
        <v>1165</v>
      </c>
      <c r="K8" s="16">
        <v>114</v>
      </c>
      <c r="L8" s="16">
        <v>3246</v>
      </c>
      <c r="M8" s="16">
        <v>1704</v>
      </c>
    </row>
    <row r="9" spans="1:13" ht="15.95" customHeight="1">
      <c r="B9" s="92"/>
      <c r="C9" s="93"/>
      <c r="D9" s="17">
        <v>1</v>
      </c>
      <c r="E9" s="32">
        <v>0.2157602303605467</v>
      </c>
      <c r="F9" s="33">
        <v>0.50472482459342172</v>
      </c>
      <c r="G9" s="33">
        <v>7.4623839072068786E-3</v>
      </c>
      <c r="H9" s="33">
        <v>1.7844831082451231E-3</v>
      </c>
      <c r="I9" s="33">
        <v>1.7642048911059739E-2</v>
      </c>
      <c r="J9" s="33">
        <v>4.7248245934217462E-2</v>
      </c>
      <c r="K9" s="33">
        <v>4.6234335077260007E-3</v>
      </c>
      <c r="L9" s="33">
        <v>0.13164618566735611</v>
      </c>
      <c r="M9" s="33">
        <v>6.9108164010220227E-2</v>
      </c>
    </row>
    <row r="10" spans="1:13" ht="15.95" customHeight="1">
      <c r="B10" s="95" t="s">
        <v>252</v>
      </c>
      <c r="C10" s="94" t="s">
        <v>126</v>
      </c>
      <c r="D10" s="34">
        <v>159</v>
      </c>
      <c r="E10" s="35">
        <v>27</v>
      </c>
      <c r="F10" s="36">
        <v>60</v>
      </c>
      <c r="G10" s="36">
        <v>0</v>
      </c>
      <c r="H10" s="36">
        <v>0</v>
      </c>
      <c r="I10" s="36">
        <v>4</v>
      </c>
      <c r="J10" s="36">
        <v>9</v>
      </c>
      <c r="K10" s="36">
        <v>2</v>
      </c>
      <c r="L10" s="36">
        <v>36</v>
      </c>
      <c r="M10" s="36">
        <v>21</v>
      </c>
    </row>
    <row r="11" spans="1:13" ht="15.95" customHeight="1">
      <c r="B11" s="96"/>
      <c r="C11" s="89"/>
      <c r="D11" s="17">
        <v>1</v>
      </c>
      <c r="E11" s="18">
        <v>0.16981132075471697</v>
      </c>
      <c r="F11" s="19">
        <v>0.37735849056603776</v>
      </c>
      <c r="G11" s="19">
        <v>0</v>
      </c>
      <c r="H11" s="19">
        <v>0</v>
      </c>
      <c r="I11" s="19">
        <v>2.5157232704402517E-2</v>
      </c>
      <c r="J11" s="19">
        <v>5.6603773584905662E-2</v>
      </c>
      <c r="K11" s="19">
        <v>1.2578616352201259E-2</v>
      </c>
      <c r="L11" s="19">
        <v>0.22641509433962265</v>
      </c>
      <c r="M11" s="19">
        <v>0.13207547169811321</v>
      </c>
    </row>
    <row r="12" spans="1:13" ht="15.95" customHeight="1">
      <c r="B12" s="96"/>
      <c r="C12" s="88" t="s">
        <v>127</v>
      </c>
      <c r="D12" s="20">
        <v>107</v>
      </c>
      <c r="E12" s="21">
        <v>17</v>
      </c>
      <c r="F12" s="22">
        <v>41</v>
      </c>
      <c r="G12" s="22">
        <v>2</v>
      </c>
      <c r="H12" s="22">
        <v>0</v>
      </c>
      <c r="I12" s="22">
        <v>3</v>
      </c>
      <c r="J12" s="22">
        <v>12</v>
      </c>
      <c r="K12" s="22">
        <v>0</v>
      </c>
      <c r="L12" s="22">
        <v>23</v>
      </c>
      <c r="M12" s="22">
        <v>9</v>
      </c>
    </row>
    <row r="13" spans="1:13" ht="15.95" customHeight="1">
      <c r="B13" s="96"/>
      <c r="C13" s="89"/>
      <c r="D13" s="23">
        <v>1</v>
      </c>
      <c r="E13" s="18">
        <v>0.15887850467289719</v>
      </c>
      <c r="F13" s="19">
        <v>0.38317757009345793</v>
      </c>
      <c r="G13" s="19">
        <v>1.8691588785046728E-2</v>
      </c>
      <c r="H13" s="19">
        <v>0</v>
      </c>
      <c r="I13" s="19">
        <v>2.8037383177570093E-2</v>
      </c>
      <c r="J13" s="19">
        <v>0.11214953271028037</v>
      </c>
      <c r="K13" s="19">
        <v>0</v>
      </c>
      <c r="L13" s="19">
        <v>0.21495327102803738</v>
      </c>
      <c r="M13" s="19">
        <v>8.4112149532710276E-2</v>
      </c>
    </row>
    <row r="14" spans="1:13" ht="15.95" customHeight="1">
      <c r="B14" s="96"/>
      <c r="C14" s="88" t="s">
        <v>128</v>
      </c>
      <c r="D14" s="20">
        <v>190</v>
      </c>
      <c r="E14" s="21">
        <v>45</v>
      </c>
      <c r="F14" s="22">
        <v>62</v>
      </c>
      <c r="G14" s="22">
        <v>2</v>
      </c>
      <c r="H14" s="22">
        <v>0</v>
      </c>
      <c r="I14" s="22">
        <v>3</v>
      </c>
      <c r="J14" s="22">
        <v>12</v>
      </c>
      <c r="K14" s="22">
        <v>2</v>
      </c>
      <c r="L14" s="22">
        <v>40</v>
      </c>
      <c r="M14" s="22">
        <v>24</v>
      </c>
    </row>
    <row r="15" spans="1:13" ht="15.95" customHeight="1">
      <c r="B15" s="96"/>
      <c r="C15" s="89"/>
      <c r="D15" s="23">
        <v>1</v>
      </c>
      <c r="E15" s="18">
        <v>0.23684210526315788</v>
      </c>
      <c r="F15" s="19">
        <v>0.32631578947368423</v>
      </c>
      <c r="G15" s="19">
        <v>1.0526315789473684E-2</v>
      </c>
      <c r="H15" s="19">
        <v>0</v>
      </c>
      <c r="I15" s="19">
        <v>1.5789473684210527E-2</v>
      </c>
      <c r="J15" s="19">
        <v>6.3157894736842107E-2</v>
      </c>
      <c r="K15" s="19">
        <v>1.0526315789473684E-2</v>
      </c>
      <c r="L15" s="19">
        <v>0.21052631578947367</v>
      </c>
      <c r="M15" s="19">
        <v>0.12631578947368421</v>
      </c>
    </row>
    <row r="16" spans="1:13" ht="15.95" customHeight="1">
      <c r="B16" s="96"/>
      <c r="C16" s="88" t="s">
        <v>129</v>
      </c>
      <c r="D16" s="20">
        <v>491</v>
      </c>
      <c r="E16" s="21">
        <v>107</v>
      </c>
      <c r="F16" s="22">
        <v>188</v>
      </c>
      <c r="G16" s="22">
        <v>1</v>
      </c>
      <c r="H16" s="22">
        <v>1</v>
      </c>
      <c r="I16" s="22">
        <v>9</v>
      </c>
      <c r="J16" s="22">
        <v>40</v>
      </c>
      <c r="K16" s="22">
        <v>3</v>
      </c>
      <c r="L16" s="22">
        <v>106</v>
      </c>
      <c r="M16" s="22">
        <v>36</v>
      </c>
    </row>
    <row r="17" spans="1:13" ht="15.95" customHeight="1">
      <c r="B17" s="96"/>
      <c r="C17" s="89"/>
      <c r="D17" s="23">
        <v>1</v>
      </c>
      <c r="E17" s="18">
        <v>0.21792260692464357</v>
      </c>
      <c r="F17" s="19">
        <v>0.38289205702647655</v>
      </c>
      <c r="G17" s="19">
        <v>2.0366598778004071E-3</v>
      </c>
      <c r="H17" s="19">
        <v>2.0366598778004071E-3</v>
      </c>
      <c r="I17" s="19">
        <v>1.8329938900203666E-2</v>
      </c>
      <c r="J17" s="19">
        <v>8.1466395112016296E-2</v>
      </c>
      <c r="K17" s="19">
        <v>6.1099796334012219E-3</v>
      </c>
      <c r="L17" s="19">
        <v>0.21588594704684319</v>
      </c>
      <c r="M17" s="19">
        <v>7.3319755600814662E-2</v>
      </c>
    </row>
    <row r="18" spans="1:13" ht="15.95" customHeight="1">
      <c r="B18" s="96"/>
      <c r="C18" s="88" t="s">
        <v>130</v>
      </c>
      <c r="D18" s="20">
        <v>568</v>
      </c>
      <c r="E18" s="21">
        <v>113</v>
      </c>
      <c r="F18" s="22">
        <v>259</v>
      </c>
      <c r="G18" s="22">
        <v>3</v>
      </c>
      <c r="H18" s="22">
        <v>5</v>
      </c>
      <c r="I18" s="22">
        <v>9</v>
      </c>
      <c r="J18" s="22">
        <v>32</v>
      </c>
      <c r="K18" s="22">
        <v>4</v>
      </c>
      <c r="L18" s="22">
        <v>105</v>
      </c>
      <c r="M18" s="22">
        <v>38</v>
      </c>
    </row>
    <row r="19" spans="1:13" ht="15.95" customHeight="1">
      <c r="B19" s="96"/>
      <c r="C19" s="89"/>
      <c r="D19" s="23">
        <v>1</v>
      </c>
      <c r="E19" s="18">
        <v>0.198943661971831</v>
      </c>
      <c r="F19" s="19">
        <v>0.45598591549295775</v>
      </c>
      <c r="G19" s="19">
        <v>5.2816901408450703E-3</v>
      </c>
      <c r="H19" s="19">
        <v>8.8028169014084511E-3</v>
      </c>
      <c r="I19" s="19">
        <v>1.5845070422535211E-2</v>
      </c>
      <c r="J19" s="19">
        <v>5.6338028169014086E-2</v>
      </c>
      <c r="K19" s="19">
        <v>7.0422535211267607E-3</v>
      </c>
      <c r="L19" s="19">
        <v>0.18485915492957747</v>
      </c>
      <c r="M19" s="19">
        <v>6.6901408450704219E-2</v>
      </c>
    </row>
    <row r="20" spans="1:13" ht="15.95" customHeight="1">
      <c r="B20" s="96"/>
      <c r="C20" s="88" t="s">
        <v>131</v>
      </c>
      <c r="D20" s="20">
        <v>5161</v>
      </c>
      <c r="E20" s="21">
        <v>1139</v>
      </c>
      <c r="F20" s="22">
        <v>2483</v>
      </c>
      <c r="G20" s="22">
        <v>30</v>
      </c>
      <c r="H20" s="22">
        <v>11</v>
      </c>
      <c r="I20" s="22">
        <v>81</v>
      </c>
      <c r="J20" s="22">
        <v>300</v>
      </c>
      <c r="K20" s="22">
        <v>28</v>
      </c>
      <c r="L20" s="22">
        <v>787</v>
      </c>
      <c r="M20" s="22">
        <v>302</v>
      </c>
    </row>
    <row r="21" spans="1:13" ht="15.95" customHeight="1">
      <c r="B21" s="96"/>
      <c r="C21" s="89"/>
      <c r="D21" s="23">
        <v>1</v>
      </c>
      <c r="E21" s="18">
        <v>0.22069366401860105</v>
      </c>
      <c r="F21" s="19">
        <v>0.48110831234256929</v>
      </c>
      <c r="G21" s="19">
        <v>5.8128269715171481E-3</v>
      </c>
      <c r="H21" s="19">
        <v>2.1313698895562877E-3</v>
      </c>
      <c r="I21" s="19">
        <v>1.5694632823096299E-2</v>
      </c>
      <c r="J21" s="19">
        <v>5.8128269715171481E-2</v>
      </c>
      <c r="K21" s="19">
        <v>5.4253051734160047E-3</v>
      </c>
      <c r="L21" s="19">
        <v>0.15248982755279986</v>
      </c>
      <c r="M21" s="19">
        <v>5.8515791513272623E-2</v>
      </c>
    </row>
    <row r="22" spans="1:13" ht="15.95" customHeight="1">
      <c r="B22" s="102"/>
      <c r="C22" s="88" t="s">
        <v>132</v>
      </c>
      <c r="D22" s="20">
        <v>1885</v>
      </c>
      <c r="E22" s="21">
        <v>454</v>
      </c>
      <c r="F22" s="22">
        <v>941</v>
      </c>
      <c r="G22" s="22">
        <v>11</v>
      </c>
      <c r="H22" s="22">
        <v>2</v>
      </c>
      <c r="I22" s="22">
        <v>27</v>
      </c>
      <c r="J22" s="22">
        <v>122</v>
      </c>
      <c r="K22" s="22">
        <v>11</v>
      </c>
      <c r="L22" s="22">
        <v>233</v>
      </c>
      <c r="M22" s="22">
        <v>84</v>
      </c>
    </row>
    <row r="23" spans="1:13" ht="15.95" customHeight="1">
      <c r="B23" s="102"/>
      <c r="C23" s="89"/>
      <c r="D23" s="23">
        <v>1</v>
      </c>
      <c r="E23" s="18">
        <v>0.24084880636604775</v>
      </c>
      <c r="F23" s="19">
        <v>0.49920424403183022</v>
      </c>
      <c r="G23" s="19">
        <v>5.8355437665782491E-3</v>
      </c>
      <c r="H23" s="19">
        <v>1.0610079575596816E-3</v>
      </c>
      <c r="I23" s="19">
        <v>1.4323607427055704E-2</v>
      </c>
      <c r="J23" s="19">
        <v>6.4721485411140589E-2</v>
      </c>
      <c r="K23" s="19">
        <v>5.8355437665782491E-3</v>
      </c>
      <c r="L23" s="19">
        <v>0.12360742705570292</v>
      </c>
      <c r="M23" s="19">
        <v>4.4562334217506633E-2</v>
      </c>
    </row>
    <row r="24" spans="1:13" ht="15.95" customHeight="1">
      <c r="B24" s="102"/>
      <c r="C24" s="88" t="s">
        <v>133</v>
      </c>
      <c r="D24" s="20">
        <v>2660</v>
      </c>
      <c r="E24" s="21">
        <v>606</v>
      </c>
      <c r="F24" s="22">
        <v>1358</v>
      </c>
      <c r="G24" s="22">
        <v>20</v>
      </c>
      <c r="H24" s="22">
        <v>5</v>
      </c>
      <c r="I24" s="22">
        <v>50</v>
      </c>
      <c r="J24" s="22">
        <v>124</v>
      </c>
      <c r="K24" s="22">
        <v>8</v>
      </c>
      <c r="L24" s="22">
        <v>372</v>
      </c>
      <c r="M24" s="22">
        <v>117</v>
      </c>
    </row>
    <row r="25" spans="1:13" ht="15.95" customHeight="1">
      <c r="B25" s="102"/>
      <c r="C25" s="89"/>
      <c r="D25" s="23">
        <v>1</v>
      </c>
      <c r="E25" s="18">
        <v>0.22781954887218045</v>
      </c>
      <c r="F25" s="19">
        <v>0.51052631578947372</v>
      </c>
      <c r="G25" s="19">
        <v>7.5187969924812026E-3</v>
      </c>
      <c r="H25" s="19">
        <v>1.8796992481203006E-3</v>
      </c>
      <c r="I25" s="19">
        <v>1.8796992481203006E-2</v>
      </c>
      <c r="J25" s="19">
        <v>4.6616541353383459E-2</v>
      </c>
      <c r="K25" s="19">
        <v>3.0075187969924814E-3</v>
      </c>
      <c r="L25" s="19">
        <v>0.13984962406015036</v>
      </c>
      <c r="M25" s="19">
        <v>4.3984962406015037E-2</v>
      </c>
    </row>
    <row r="26" spans="1:13" ht="15.95" customHeight="1">
      <c r="B26" s="102"/>
      <c r="C26" s="88" t="s">
        <v>134</v>
      </c>
      <c r="D26" s="20">
        <v>4722</v>
      </c>
      <c r="E26" s="21">
        <v>1084</v>
      </c>
      <c r="F26" s="22">
        <v>2517</v>
      </c>
      <c r="G26" s="22">
        <v>26</v>
      </c>
      <c r="H26" s="22">
        <v>8</v>
      </c>
      <c r="I26" s="22">
        <v>113</v>
      </c>
      <c r="J26" s="22">
        <v>185</v>
      </c>
      <c r="K26" s="22">
        <v>17</v>
      </c>
      <c r="L26" s="22">
        <v>555</v>
      </c>
      <c r="M26" s="22">
        <v>217</v>
      </c>
    </row>
    <row r="27" spans="1:13" ht="15.95" customHeight="1">
      <c r="B27" s="102"/>
      <c r="C27" s="89"/>
      <c r="D27" s="23">
        <v>1</v>
      </c>
      <c r="E27" s="18">
        <v>0.22956374417619652</v>
      </c>
      <c r="F27" s="19">
        <v>0.53303684879288438</v>
      </c>
      <c r="G27" s="19">
        <v>5.5061414654807286E-3</v>
      </c>
      <c r="H27" s="19">
        <v>1.6941973739940702E-3</v>
      </c>
      <c r="I27" s="19">
        <v>2.3930537907666243E-2</v>
      </c>
      <c r="J27" s="19">
        <v>3.9178314273612874E-2</v>
      </c>
      <c r="K27" s="19">
        <v>3.6001694197373992E-3</v>
      </c>
      <c r="L27" s="19">
        <v>0.11753494282083862</v>
      </c>
      <c r="M27" s="19">
        <v>4.595510376958916E-2</v>
      </c>
    </row>
    <row r="28" spans="1:13" ht="15.95" customHeight="1">
      <c r="B28" s="102"/>
      <c r="C28" s="88" t="s">
        <v>135</v>
      </c>
      <c r="D28" s="20">
        <v>2013</v>
      </c>
      <c r="E28" s="21">
        <v>468</v>
      </c>
      <c r="F28" s="22">
        <v>1082</v>
      </c>
      <c r="G28" s="22">
        <v>18</v>
      </c>
      <c r="H28" s="22">
        <v>2</v>
      </c>
      <c r="I28" s="22">
        <v>38</v>
      </c>
      <c r="J28" s="22">
        <v>75</v>
      </c>
      <c r="K28" s="22">
        <v>8</v>
      </c>
      <c r="L28" s="22">
        <v>240</v>
      </c>
      <c r="M28" s="22">
        <v>82</v>
      </c>
    </row>
    <row r="29" spans="1:13" ht="15.95" customHeight="1">
      <c r="B29" s="102"/>
      <c r="C29" s="89"/>
      <c r="D29" s="23">
        <v>1</v>
      </c>
      <c r="E29" s="18">
        <v>0.23248882265275708</v>
      </c>
      <c r="F29" s="19">
        <v>0.53750620963735718</v>
      </c>
      <c r="G29" s="19">
        <v>8.9418777943368107E-3</v>
      </c>
      <c r="H29" s="19">
        <v>9.9354197714853452E-4</v>
      </c>
      <c r="I29" s="19">
        <v>1.8877297565822158E-2</v>
      </c>
      <c r="J29" s="19">
        <v>3.7257824143070044E-2</v>
      </c>
      <c r="K29" s="19">
        <v>3.9741679085941381E-3</v>
      </c>
      <c r="L29" s="19">
        <v>0.11922503725782414</v>
      </c>
      <c r="M29" s="19">
        <v>4.0735221063089917E-2</v>
      </c>
    </row>
    <row r="30" spans="1:13" ht="15.95" customHeight="1">
      <c r="B30" s="102"/>
      <c r="C30" s="88" t="s">
        <v>136</v>
      </c>
      <c r="D30" s="20">
        <v>5401</v>
      </c>
      <c r="E30" s="21">
        <v>1088</v>
      </c>
      <c r="F30" s="22">
        <v>3029</v>
      </c>
      <c r="G30" s="22">
        <v>56</v>
      </c>
      <c r="H30" s="22">
        <v>8</v>
      </c>
      <c r="I30" s="22">
        <v>87</v>
      </c>
      <c r="J30" s="22">
        <v>202</v>
      </c>
      <c r="K30" s="22">
        <v>21</v>
      </c>
      <c r="L30" s="22">
        <v>557</v>
      </c>
      <c r="M30" s="22">
        <v>353</v>
      </c>
    </row>
    <row r="31" spans="1:13" ht="15.95" customHeight="1">
      <c r="B31" s="102"/>
      <c r="C31" s="98"/>
      <c r="D31" s="17">
        <v>1</v>
      </c>
      <c r="E31" s="32">
        <v>0.20144417700425848</v>
      </c>
      <c r="F31" s="33">
        <v>0.56082206998703943</v>
      </c>
      <c r="G31" s="33">
        <v>1.0368450286983891E-2</v>
      </c>
      <c r="H31" s="33">
        <v>1.4812071838548417E-3</v>
      </c>
      <c r="I31" s="33">
        <v>1.6108128124421403E-2</v>
      </c>
      <c r="J31" s="33">
        <v>3.7400481392334754E-2</v>
      </c>
      <c r="K31" s="33">
        <v>3.8881688576189594E-3</v>
      </c>
      <c r="L31" s="33">
        <v>0.10312905017589336</v>
      </c>
      <c r="M31" s="33">
        <v>6.5358266987594893E-2</v>
      </c>
    </row>
    <row r="32" spans="1:13" ht="15.95" customHeight="1">
      <c r="A32" s="38"/>
      <c r="B32" s="41"/>
      <c r="C32" s="99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31"/>
  </mergeCells>
  <phoneticPr fontId="3"/>
  <conditionalFormatting sqref="E9:M9">
    <cfRule type="top10" dxfId="2135" priority="90" rank="1"/>
  </conditionalFormatting>
  <conditionalFormatting sqref="E11:M11">
    <cfRule type="top10" dxfId="2134" priority="89" rank="1"/>
  </conditionalFormatting>
  <conditionalFormatting sqref="E13:M13">
    <cfRule type="top10" dxfId="2133" priority="88" rank="1"/>
  </conditionalFormatting>
  <conditionalFormatting sqref="E15:M15">
    <cfRule type="top10" dxfId="2132" priority="87" rank="1"/>
  </conditionalFormatting>
  <conditionalFormatting sqref="E17:M17">
    <cfRule type="top10" dxfId="2131" priority="86" rank="1"/>
  </conditionalFormatting>
  <conditionalFormatting sqref="E19:M19">
    <cfRule type="top10" dxfId="2130" priority="85" rank="1"/>
  </conditionalFormatting>
  <conditionalFormatting sqref="E21:M21">
    <cfRule type="top10" dxfId="2129" priority="84" rank="1"/>
  </conditionalFormatting>
  <conditionalFormatting sqref="E23:M23">
    <cfRule type="top10" dxfId="2128" priority="83" rank="1"/>
  </conditionalFormatting>
  <conditionalFormatting sqref="E25:M25">
    <cfRule type="top10" dxfId="2127" priority="82" rank="1"/>
  </conditionalFormatting>
  <conditionalFormatting sqref="E27:M27">
    <cfRule type="top10" dxfId="2126" priority="81" rank="1"/>
  </conditionalFormatting>
  <conditionalFormatting sqref="E29:M29">
    <cfRule type="top10" dxfId="2125" priority="80" rank="1"/>
  </conditionalFormatting>
  <conditionalFormatting sqref="E31:M31">
    <cfRule type="top10" dxfId="2124" priority="79" rank="1"/>
  </conditionalFormatting>
  <conditionalFormatting sqref="E33:M33">
    <cfRule type="top10" dxfId="2123" priority="77" rank="1"/>
  </conditionalFormatting>
  <conditionalFormatting sqref="E35:M35">
    <cfRule type="top10" dxfId="2122" priority="76" rank="1"/>
  </conditionalFormatting>
  <conditionalFormatting sqref="E37:M37">
    <cfRule type="top10" dxfId="2121" priority="75" rank="1"/>
  </conditionalFormatting>
  <conditionalFormatting sqref="E39:M39">
    <cfRule type="top10" dxfId="2120" priority="74" rank="1"/>
  </conditionalFormatting>
  <conditionalFormatting sqref="E41:M41">
    <cfRule type="top10" dxfId="2119" priority="73" rank="1"/>
  </conditionalFormatting>
  <conditionalFormatting sqref="E43:M43">
    <cfRule type="top10" dxfId="2118" priority="72" rank="1"/>
  </conditionalFormatting>
  <conditionalFormatting sqref="E45:M45">
    <cfRule type="top10" dxfId="2117" priority="71" rank="1"/>
  </conditionalFormatting>
  <conditionalFormatting sqref="E47:M47">
    <cfRule type="top10" dxfId="2116" priority="70" rank="1"/>
  </conditionalFormatting>
  <conditionalFormatting sqref="E49:M49">
    <cfRule type="top10" dxfId="2115" priority="69" rank="1"/>
  </conditionalFormatting>
  <conditionalFormatting sqref="E51:M51">
    <cfRule type="top10" dxfId="2114" priority="68" rank="1"/>
  </conditionalFormatting>
  <conditionalFormatting sqref="E53:M53">
    <cfRule type="top10" dxfId="2113" priority="67" rank="1"/>
  </conditionalFormatting>
  <conditionalFormatting sqref="E55:M55">
    <cfRule type="top10" dxfId="2112" priority="66" rank="1"/>
  </conditionalFormatting>
  <conditionalFormatting sqref="E57:M57">
    <cfRule type="top10" dxfId="2111" priority="65" rank="1"/>
  </conditionalFormatting>
  <conditionalFormatting sqref="E59:M59">
    <cfRule type="top10" dxfId="2110" priority="64" rank="1"/>
  </conditionalFormatting>
  <conditionalFormatting sqref="E61:M61">
    <cfRule type="top10" dxfId="2109" priority="63" rank="1"/>
  </conditionalFormatting>
  <conditionalFormatting sqref="E63:M63">
    <cfRule type="top10" dxfId="2108" priority="62" rank="1"/>
  </conditionalFormatting>
  <conditionalFormatting sqref="E65:M65">
    <cfRule type="top10" dxfId="2107" priority="61" rank="1"/>
  </conditionalFormatting>
  <conditionalFormatting sqref="E67:M67">
    <cfRule type="top10" dxfId="2106" priority="60" rank="1"/>
  </conditionalFormatting>
  <conditionalFormatting sqref="E69:M69">
    <cfRule type="top10" dxfId="2105" priority="59" rank="1"/>
  </conditionalFormatting>
  <conditionalFormatting sqref="E71:M71">
    <cfRule type="top10" dxfId="2104" priority="58" rank="1"/>
  </conditionalFormatting>
  <conditionalFormatting sqref="E73:M73">
    <cfRule type="top10" dxfId="2103" priority="57" rank="1"/>
  </conditionalFormatting>
  <conditionalFormatting sqref="E75:M75">
    <cfRule type="top10" dxfId="2102" priority="56" rank="1"/>
  </conditionalFormatting>
  <conditionalFormatting sqref="E77:M77">
    <cfRule type="top10" dxfId="2101" priority="55" rank="1"/>
  </conditionalFormatting>
  <conditionalFormatting sqref="E79:M79">
    <cfRule type="top10" dxfId="2100" priority="54" rank="1"/>
  </conditionalFormatting>
  <conditionalFormatting sqref="E81:M81">
    <cfRule type="top10" dxfId="2099" priority="53" rank="1"/>
  </conditionalFormatting>
  <conditionalFormatting sqref="E83:M83">
    <cfRule type="top10" dxfId="2098" priority="52" rank="1"/>
  </conditionalFormatting>
  <conditionalFormatting sqref="E85:M85">
    <cfRule type="top10" dxfId="2097" priority="51" rank="1"/>
  </conditionalFormatting>
  <conditionalFormatting sqref="E87:M87">
    <cfRule type="top10" dxfId="2096" priority="50" rank="1"/>
  </conditionalFormatting>
  <conditionalFormatting sqref="E89:M89">
    <cfRule type="top10" dxfId="2095" priority="49" rank="1"/>
  </conditionalFormatting>
  <conditionalFormatting sqref="E91:M91">
    <cfRule type="top10" dxfId="2094" priority="48" rank="1"/>
  </conditionalFormatting>
  <conditionalFormatting sqref="E93:M93">
    <cfRule type="top10" dxfId="2093" priority="47" rank="1"/>
  </conditionalFormatting>
  <conditionalFormatting sqref="E95:M95">
    <cfRule type="top10" dxfId="2092" priority="46" rank="1"/>
  </conditionalFormatting>
  <conditionalFormatting sqref="E97:M97">
    <cfRule type="top10" dxfId="2091" priority="45" rank="1"/>
  </conditionalFormatting>
  <conditionalFormatting sqref="E99:M99">
    <cfRule type="top10" dxfId="2090" priority="44" rank="1"/>
  </conditionalFormatting>
  <conditionalFormatting sqref="E101:M101">
    <cfRule type="top10" dxfId="2089" priority="43" rank="1"/>
  </conditionalFormatting>
  <conditionalFormatting sqref="E103:M103">
    <cfRule type="top10" dxfId="2088" priority="42" rank="1"/>
  </conditionalFormatting>
  <conditionalFormatting sqref="E105:M105">
    <cfRule type="top10" dxfId="2087" priority="41" rank="1"/>
  </conditionalFormatting>
  <conditionalFormatting sqref="E107:M107">
    <cfRule type="top10" dxfId="2086" priority="40" rank="1"/>
  </conditionalFormatting>
  <conditionalFormatting sqref="E109:M109">
    <cfRule type="top10" dxfId="2085" priority="39" rank="1"/>
  </conditionalFormatting>
  <conditionalFormatting sqref="E111:M111">
    <cfRule type="top10" dxfId="2084" priority="38" rank="1"/>
  </conditionalFormatting>
  <conditionalFormatting sqref="E113:M113">
    <cfRule type="top10" dxfId="2083" priority="37" rank="1"/>
  </conditionalFormatting>
  <conditionalFormatting sqref="E115:M115">
    <cfRule type="top10" dxfId="2082" priority="36" rank="1"/>
  </conditionalFormatting>
  <conditionalFormatting sqref="E117:M117">
    <cfRule type="top10" dxfId="2081" priority="35" rank="1"/>
  </conditionalFormatting>
  <conditionalFormatting sqref="E119:M119">
    <cfRule type="top10" dxfId="2080" priority="34" rank="1"/>
  </conditionalFormatting>
  <conditionalFormatting sqref="E121:M121">
    <cfRule type="top10" dxfId="2079" priority="33" rank="1"/>
  </conditionalFormatting>
  <conditionalFormatting sqref="E123:M123">
    <cfRule type="top10" dxfId="2078" priority="32" rank="1"/>
  </conditionalFormatting>
  <conditionalFormatting sqref="E125:M125">
    <cfRule type="top10" dxfId="2077" priority="31" rank="1"/>
  </conditionalFormatting>
  <conditionalFormatting sqref="E127:M127">
    <cfRule type="top10" dxfId="2076" priority="30" rank="1"/>
  </conditionalFormatting>
  <conditionalFormatting sqref="E129:M129">
    <cfRule type="top10" dxfId="2075" priority="29" rank="1"/>
  </conditionalFormatting>
  <conditionalFormatting sqref="E131:M131">
    <cfRule type="top10" dxfId="2074" priority="28" rank="1"/>
  </conditionalFormatting>
  <conditionalFormatting sqref="E133:M133">
    <cfRule type="top10" dxfId="2073" priority="27" rank="1"/>
  </conditionalFormatting>
  <conditionalFormatting sqref="E135:M135">
    <cfRule type="top10" dxfId="2072" priority="26" rank="1"/>
  </conditionalFormatting>
  <conditionalFormatting sqref="E137:M137">
    <cfRule type="top10" dxfId="2071" priority="25" rank="1"/>
  </conditionalFormatting>
  <conditionalFormatting sqref="E139:M139">
    <cfRule type="top10" dxfId="2070" priority="24" rank="1"/>
  </conditionalFormatting>
  <conditionalFormatting sqref="E141:M141">
    <cfRule type="top10" dxfId="2069" priority="23" rank="1"/>
  </conditionalFormatting>
  <conditionalFormatting sqref="E143:M143">
    <cfRule type="top10" dxfId="2068" priority="22" rank="1"/>
  </conditionalFormatting>
  <conditionalFormatting sqref="E145:M145">
    <cfRule type="top10" dxfId="2067" priority="21" rank="1"/>
  </conditionalFormatting>
  <conditionalFormatting sqref="E147:M147">
    <cfRule type="top10" dxfId="2066" priority="20" rank="1"/>
  </conditionalFormatting>
  <conditionalFormatting sqref="E149:M149">
    <cfRule type="top10" dxfId="2065" priority="19" rank="1"/>
  </conditionalFormatting>
  <conditionalFormatting sqref="E151:M151">
    <cfRule type="top10" dxfId="2064" priority="18" rank="1"/>
  </conditionalFormatting>
  <conditionalFormatting sqref="E153:M153">
    <cfRule type="top10" dxfId="2063" priority="17" rank="1"/>
  </conditionalFormatting>
  <conditionalFormatting sqref="E155:M155">
    <cfRule type="top10" dxfId="2062" priority="16" rank="1"/>
  </conditionalFormatting>
  <conditionalFormatting sqref="E157:M157">
    <cfRule type="top10" dxfId="2061" priority="15" rank="1"/>
  </conditionalFormatting>
  <conditionalFormatting sqref="E159:M159">
    <cfRule type="top10" dxfId="2060" priority="14" rank="1"/>
  </conditionalFormatting>
  <conditionalFormatting sqref="E161:M161">
    <cfRule type="top10" dxfId="2059" priority="13" rank="1"/>
  </conditionalFormatting>
  <conditionalFormatting sqref="E163:M163">
    <cfRule type="top10" dxfId="2058" priority="12" rank="1"/>
  </conditionalFormatting>
  <conditionalFormatting sqref="E165:M165">
    <cfRule type="top10" dxfId="2057" priority="11" rank="1"/>
  </conditionalFormatting>
  <conditionalFormatting sqref="E167:M167">
    <cfRule type="top10" dxfId="2056" priority="10" rank="1"/>
  </conditionalFormatting>
  <conditionalFormatting sqref="E169:M169">
    <cfRule type="top10" dxfId="2055" priority="9" rank="1"/>
  </conditionalFormatting>
  <conditionalFormatting sqref="E171:M171">
    <cfRule type="top10" dxfId="2054" priority="8" rank="1"/>
  </conditionalFormatting>
  <conditionalFormatting sqref="E173:M173">
    <cfRule type="top10" dxfId="2053" priority="7" rank="1"/>
  </conditionalFormatting>
  <conditionalFormatting sqref="E175:M175">
    <cfRule type="top10" dxfId="2052" priority="6" rank="1"/>
  </conditionalFormatting>
  <conditionalFormatting sqref="E177:M177">
    <cfRule type="top10" dxfId="2051" priority="5" rank="1"/>
  </conditionalFormatting>
  <conditionalFormatting sqref="E179:M179">
    <cfRule type="top10" dxfId="2050" priority="4" rank="1"/>
  </conditionalFormatting>
  <conditionalFormatting sqref="E181:M181">
    <cfRule type="top10" dxfId="2049" priority="3" rank="1"/>
  </conditionalFormatting>
  <conditionalFormatting sqref="E183:M183">
    <cfRule type="top10" dxfId="2048" priority="2" rank="1"/>
  </conditionalFormatting>
  <conditionalFormatting sqref="E185:M185">
    <cfRule type="top10" dxfId="204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70</v>
      </c>
    </row>
    <row r="4" spans="1:13" ht="15" customHeight="1">
      <c r="B4" s="3" t="s">
        <v>44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13218</v>
      </c>
      <c r="F8" s="16">
        <v>3999</v>
      </c>
      <c r="G8" s="16">
        <v>10204</v>
      </c>
      <c r="H8" s="16">
        <v>9261</v>
      </c>
      <c r="I8" s="16">
        <v>4482</v>
      </c>
      <c r="J8" s="16">
        <v>10006</v>
      </c>
      <c r="K8" s="16">
        <v>389</v>
      </c>
      <c r="L8" s="16">
        <v>708</v>
      </c>
      <c r="M8" s="16">
        <v>918</v>
      </c>
    </row>
    <row r="9" spans="1:13" ht="15.95" customHeight="1">
      <c r="B9" s="92"/>
      <c r="C9" s="93"/>
      <c r="D9" s="17">
        <v>1</v>
      </c>
      <c r="E9" s="32">
        <v>0.53607494829054625</v>
      </c>
      <c r="F9" s="33">
        <v>0.16218518067891471</v>
      </c>
      <c r="G9" s="33">
        <v>0.41383785537575535</v>
      </c>
      <c r="H9" s="33">
        <v>0.37559313785132009</v>
      </c>
      <c r="I9" s="33">
        <v>0.18177393843533277</v>
      </c>
      <c r="J9" s="33">
        <v>0.40580768138865231</v>
      </c>
      <c r="K9" s="33">
        <v>1.5776452934258021E-2</v>
      </c>
      <c r="L9" s="33">
        <v>2.8713955469035161E-2</v>
      </c>
      <c r="M9" s="33">
        <v>3.7230806667477793E-2</v>
      </c>
    </row>
    <row r="10" spans="1:13" ht="15.95" customHeight="1">
      <c r="B10" s="95" t="s">
        <v>71</v>
      </c>
      <c r="C10" s="94" t="s">
        <v>93</v>
      </c>
      <c r="D10" s="34">
        <v>7589</v>
      </c>
      <c r="E10" s="35">
        <v>3745</v>
      </c>
      <c r="F10" s="36">
        <v>1180</v>
      </c>
      <c r="G10" s="36">
        <v>3161</v>
      </c>
      <c r="H10" s="36">
        <v>2930</v>
      </c>
      <c r="I10" s="36">
        <v>1438</v>
      </c>
      <c r="J10" s="36">
        <v>3156</v>
      </c>
      <c r="K10" s="36">
        <v>132</v>
      </c>
      <c r="L10" s="36">
        <v>331</v>
      </c>
      <c r="M10" s="36">
        <v>176</v>
      </c>
    </row>
    <row r="11" spans="1:13" ht="15.95" customHeight="1">
      <c r="B11" s="96"/>
      <c r="C11" s="89"/>
      <c r="D11" s="17">
        <v>1</v>
      </c>
      <c r="E11" s="18">
        <v>0.49347740150217417</v>
      </c>
      <c r="F11" s="19">
        <v>0.15548820661483725</v>
      </c>
      <c r="G11" s="19">
        <v>0.41652391619449203</v>
      </c>
      <c r="H11" s="19">
        <v>0.38608512320463828</v>
      </c>
      <c r="I11" s="19">
        <v>0.18948478060350507</v>
      </c>
      <c r="J11" s="19">
        <v>0.41586506786137833</v>
      </c>
      <c r="K11" s="19">
        <v>1.7393595994202135E-2</v>
      </c>
      <c r="L11" s="19">
        <v>4.3615759652128078E-2</v>
      </c>
      <c r="M11" s="19">
        <v>2.3191461325602847E-2</v>
      </c>
    </row>
    <row r="12" spans="1:13" ht="15.95" customHeight="1">
      <c r="B12" s="96"/>
      <c r="C12" s="88" t="s">
        <v>94</v>
      </c>
      <c r="D12" s="20">
        <v>15983</v>
      </c>
      <c r="E12" s="21">
        <v>9151</v>
      </c>
      <c r="F12" s="22">
        <v>2680</v>
      </c>
      <c r="G12" s="22">
        <v>6750</v>
      </c>
      <c r="H12" s="22">
        <v>6059</v>
      </c>
      <c r="I12" s="22">
        <v>2929</v>
      </c>
      <c r="J12" s="22">
        <v>6607</v>
      </c>
      <c r="K12" s="22">
        <v>237</v>
      </c>
      <c r="L12" s="22">
        <v>338</v>
      </c>
      <c r="M12" s="22">
        <v>416</v>
      </c>
    </row>
    <row r="13" spans="1:13" ht="15.95" customHeight="1">
      <c r="B13" s="103"/>
      <c r="C13" s="98"/>
      <c r="D13" s="17">
        <v>1</v>
      </c>
      <c r="E13" s="32">
        <v>0.5725458299443158</v>
      </c>
      <c r="F13" s="33">
        <v>0.16767815804292061</v>
      </c>
      <c r="G13" s="33">
        <v>0.42232371895138587</v>
      </c>
      <c r="H13" s="33">
        <v>0.37909028342614026</v>
      </c>
      <c r="I13" s="33">
        <v>0.18325721078646062</v>
      </c>
      <c r="J13" s="33">
        <v>0.41337671275730464</v>
      </c>
      <c r="K13" s="33">
        <v>1.4828255020959769E-2</v>
      </c>
      <c r="L13" s="33">
        <v>2.1147469186010136E-2</v>
      </c>
      <c r="M13" s="33">
        <v>2.6027654382781706E-2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2046" priority="90" rank="1"/>
  </conditionalFormatting>
  <conditionalFormatting sqref="E11:M11">
    <cfRule type="top10" dxfId="2045" priority="89" rank="1"/>
  </conditionalFormatting>
  <conditionalFormatting sqref="E13:M13">
    <cfRule type="top10" dxfId="2044" priority="88" rank="1"/>
  </conditionalFormatting>
  <conditionalFormatting sqref="E15:M15">
    <cfRule type="top10" dxfId="2043" priority="86" rank="1"/>
  </conditionalFormatting>
  <conditionalFormatting sqref="E17:M17">
    <cfRule type="top10" dxfId="2042" priority="85" rank="1"/>
  </conditionalFormatting>
  <conditionalFormatting sqref="E19:M19">
    <cfRule type="top10" dxfId="2041" priority="84" rank="1"/>
  </conditionalFormatting>
  <conditionalFormatting sqref="E21:M21">
    <cfRule type="top10" dxfId="2040" priority="83" rank="1"/>
  </conditionalFormatting>
  <conditionalFormatting sqref="E23:M23">
    <cfRule type="top10" dxfId="2039" priority="82" rank="1"/>
  </conditionalFormatting>
  <conditionalFormatting sqref="E25:M25">
    <cfRule type="top10" dxfId="2038" priority="81" rank="1"/>
  </conditionalFormatting>
  <conditionalFormatting sqref="E27:M27">
    <cfRule type="top10" dxfId="2037" priority="80" rank="1"/>
  </conditionalFormatting>
  <conditionalFormatting sqref="E29:M29">
    <cfRule type="top10" dxfId="2036" priority="79" rank="1"/>
  </conditionalFormatting>
  <conditionalFormatting sqref="E31:M31">
    <cfRule type="top10" dxfId="2035" priority="78" rank="1"/>
  </conditionalFormatting>
  <conditionalFormatting sqref="E33:M33">
    <cfRule type="top10" dxfId="2034" priority="77" rank="1"/>
  </conditionalFormatting>
  <conditionalFormatting sqref="E35:M35">
    <cfRule type="top10" dxfId="2033" priority="76" rank="1"/>
  </conditionalFormatting>
  <conditionalFormatting sqref="E37:M37">
    <cfRule type="top10" dxfId="2032" priority="75" rank="1"/>
  </conditionalFormatting>
  <conditionalFormatting sqref="E39:M39">
    <cfRule type="top10" dxfId="2031" priority="74" rank="1"/>
  </conditionalFormatting>
  <conditionalFormatting sqref="E41:M41">
    <cfRule type="top10" dxfId="2030" priority="73" rank="1"/>
  </conditionalFormatting>
  <conditionalFormatting sqref="E43:M43">
    <cfRule type="top10" dxfId="2029" priority="72" rank="1"/>
  </conditionalFormatting>
  <conditionalFormatting sqref="E45:M45">
    <cfRule type="top10" dxfId="2028" priority="71" rank="1"/>
  </conditionalFormatting>
  <conditionalFormatting sqref="E47:M47">
    <cfRule type="top10" dxfId="2027" priority="70" rank="1"/>
  </conditionalFormatting>
  <conditionalFormatting sqref="E49:M49">
    <cfRule type="top10" dxfId="2026" priority="69" rank="1"/>
  </conditionalFormatting>
  <conditionalFormatting sqref="E51:M51">
    <cfRule type="top10" dxfId="2025" priority="68" rank="1"/>
  </conditionalFormatting>
  <conditionalFormatting sqref="E53:M53">
    <cfRule type="top10" dxfId="2024" priority="67" rank="1"/>
  </conditionalFormatting>
  <conditionalFormatting sqref="E55:M55">
    <cfRule type="top10" dxfId="2023" priority="66" rank="1"/>
  </conditionalFormatting>
  <conditionalFormatting sqref="E57:M57">
    <cfRule type="top10" dxfId="2022" priority="65" rank="1"/>
  </conditionalFormatting>
  <conditionalFormatting sqref="E59:M59">
    <cfRule type="top10" dxfId="2021" priority="64" rank="1"/>
  </conditionalFormatting>
  <conditionalFormatting sqref="E61:M61">
    <cfRule type="top10" dxfId="2020" priority="63" rank="1"/>
  </conditionalFormatting>
  <conditionalFormatting sqref="E63:M63">
    <cfRule type="top10" dxfId="2019" priority="62" rank="1"/>
  </conditionalFormatting>
  <conditionalFormatting sqref="E65:M65">
    <cfRule type="top10" dxfId="2018" priority="61" rank="1"/>
  </conditionalFormatting>
  <conditionalFormatting sqref="E67:M67">
    <cfRule type="top10" dxfId="2017" priority="60" rank="1"/>
  </conditionalFormatting>
  <conditionalFormatting sqref="E69:M69">
    <cfRule type="top10" dxfId="2016" priority="59" rank="1"/>
  </conditionalFormatting>
  <conditionalFormatting sqref="E71:M71">
    <cfRule type="top10" dxfId="2015" priority="58" rank="1"/>
  </conditionalFormatting>
  <conditionalFormatting sqref="E73:M73">
    <cfRule type="top10" dxfId="2014" priority="57" rank="1"/>
  </conditionalFormatting>
  <conditionalFormatting sqref="E75:M75">
    <cfRule type="top10" dxfId="2013" priority="56" rank="1"/>
  </conditionalFormatting>
  <conditionalFormatting sqref="E77:M77">
    <cfRule type="top10" dxfId="2012" priority="55" rank="1"/>
  </conditionalFormatting>
  <conditionalFormatting sqref="E79:M79">
    <cfRule type="top10" dxfId="2011" priority="54" rank="1"/>
  </conditionalFormatting>
  <conditionalFormatting sqref="E81:M81">
    <cfRule type="top10" dxfId="2010" priority="53" rank="1"/>
  </conditionalFormatting>
  <conditionalFormatting sqref="E83:M83">
    <cfRule type="top10" dxfId="2009" priority="52" rank="1"/>
  </conditionalFormatting>
  <conditionalFormatting sqref="E85:M85">
    <cfRule type="top10" dxfId="2008" priority="51" rank="1"/>
  </conditionalFormatting>
  <conditionalFormatting sqref="E87:M87">
    <cfRule type="top10" dxfId="2007" priority="50" rank="1"/>
  </conditionalFormatting>
  <conditionalFormatting sqref="E89:M89">
    <cfRule type="top10" dxfId="2006" priority="49" rank="1"/>
  </conditionalFormatting>
  <conditionalFormatting sqref="E91:M91">
    <cfRule type="top10" dxfId="2005" priority="48" rank="1"/>
  </conditionalFormatting>
  <conditionalFormatting sqref="E93:M93">
    <cfRule type="top10" dxfId="2004" priority="47" rank="1"/>
  </conditionalFormatting>
  <conditionalFormatting sqref="E95:M95">
    <cfRule type="top10" dxfId="2003" priority="46" rank="1"/>
  </conditionalFormatting>
  <conditionalFormatting sqref="E97:M97">
    <cfRule type="top10" dxfId="2002" priority="45" rank="1"/>
  </conditionalFormatting>
  <conditionalFormatting sqref="E99:M99">
    <cfRule type="top10" dxfId="2001" priority="44" rank="1"/>
  </conditionalFormatting>
  <conditionalFormatting sqref="E101:M101">
    <cfRule type="top10" dxfId="2000" priority="43" rank="1"/>
  </conditionalFormatting>
  <conditionalFormatting sqref="E103:M103">
    <cfRule type="top10" dxfId="1999" priority="42" rank="1"/>
  </conditionalFormatting>
  <conditionalFormatting sqref="E105:M105">
    <cfRule type="top10" dxfId="1998" priority="41" rank="1"/>
  </conditionalFormatting>
  <conditionalFormatting sqref="E107:M107">
    <cfRule type="top10" dxfId="1997" priority="40" rank="1"/>
  </conditionalFormatting>
  <conditionalFormatting sqref="E109:M109">
    <cfRule type="top10" dxfId="1996" priority="39" rank="1"/>
  </conditionalFormatting>
  <conditionalFormatting sqref="E111:M111">
    <cfRule type="top10" dxfId="1995" priority="38" rank="1"/>
  </conditionalFormatting>
  <conditionalFormatting sqref="E113:M113">
    <cfRule type="top10" dxfId="1994" priority="37" rank="1"/>
  </conditionalFormatting>
  <conditionalFormatting sqref="E115:M115">
    <cfRule type="top10" dxfId="1993" priority="36" rank="1"/>
  </conditionalFormatting>
  <conditionalFormatting sqref="E117:M117">
    <cfRule type="top10" dxfId="1992" priority="35" rank="1"/>
  </conditionalFormatting>
  <conditionalFormatting sqref="E119:M119">
    <cfRule type="top10" dxfId="1991" priority="34" rank="1"/>
  </conditionalFormatting>
  <conditionalFormatting sqref="E121:M121">
    <cfRule type="top10" dxfId="1990" priority="33" rank="1"/>
  </conditionalFormatting>
  <conditionalFormatting sqref="E123:M123">
    <cfRule type="top10" dxfId="1989" priority="32" rank="1"/>
  </conditionalFormatting>
  <conditionalFormatting sqref="E125:M125">
    <cfRule type="top10" dxfId="1988" priority="31" rank="1"/>
  </conditionalFormatting>
  <conditionalFormatting sqref="E127:M127">
    <cfRule type="top10" dxfId="1987" priority="30" rank="1"/>
  </conditionalFormatting>
  <conditionalFormatting sqref="E129:M129">
    <cfRule type="top10" dxfId="1986" priority="29" rank="1"/>
  </conditionalFormatting>
  <conditionalFormatting sqref="E131:M131">
    <cfRule type="top10" dxfId="1985" priority="28" rank="1"/>
  </conditionalFormatting>
  <conditionalFormatting sqref="E133:M133">
    <cfRule type="top10" dxfId="1984" priority="27" rank="1"/>
  </conditionalFormatting>
  <conditionalFormatting sqref="E135:M135">
    <cfRule type="top10" dxfId="1983" priority="26" rank="1"/>
  </conditionalFormatting>
  <conditionalFormatting sqref="E137:M137">
    <cfRule type="top10" dxfId="1982" priority="25" rank="1"/>
  </conditionalFormatting>
  <conditionalFormatting sqref="E139:M139">
    <cfRule type="top10" dxfId="1981" priority="24" rank="1"/>
  </conditionalFormatting>
  <conditionalFormatting sqref="E141:M141">
    <cfRule type="top10" dxfId="1980" priority="23" rank="1"/>
  </conditionalFormatting>
  <conditionalFormatting sqref="E143:M143">
    <cfRule type="top10" dxfId="1979" priority="22" rank="1"/>
  </conditionalFormatting>
  <conditionalFormatting sqref="E145:M145">
    <cfRule type="top10" dxfId="1978" priority="21" rank="1"/>
  </conditionalFormatting>
  <conditionalFormatting sqref="E147:M147">
    <cfRule type="top10" dxfId="1977" priority="20" rank="1"/>
  </conditionalFormatting>
  <conditionalFormatting sqref="E149:M149">
    <cfRule type="top10" dxfId="1976" priority="19" rank="1"/>
  </conditionalFormatting>
  <conditionalFormatting sqref="E151:M151">
    <cfRule type="top10" dxfId="1975" priority="18" rank="1"/>
  </conditionalFormatting>
  <conditionalFormatting sqref="E153:M153">
    <cfRule type="top10" dxfId="1974" priority="17" rank="1"/>
  </conditionalFormatting>
  <conditionalFormatting sqref="E155:M155">
    <cfRule type="top10" dxfId="1973" priority="16" rank="1"/>
  </conditionalFormatting>
  <conditionalFormatting sqref="E157:M157">
    <cfRule type="top10" dxfId="1972" priority="15" rank="1"/>
  </conditionalFormatting>
  <conditionalFormatting sqref="E159:M159">
    <cfRule type="top10" dxfId="1971" priority="14" rank="1"/>
  </conditionalFormatting>
  <conditionalFormatting sqref="E161:M161">
    <cfRule type="top10" dxfId="1970" priority="13" rank="1"/>
  </conditionalFormatting>
  <conditionalFormatting sqref="E163:M163">
    <cfRule type="top10" dxfId="1969" priority="12" rank="1"/>
  </conditionalFormatting>
  <conditionalFormatting sqref="E165:M165">
    <cfRule type="top10" dxfId="1968" priority="11" rank="1"/>
  </conditionalFormatting>
  <conditionalFormatting sqref="E167:M167">
    <cfRule type="top10" dxfId="1967" priority="10" rank="1"/>
  </conditionalFormatting>
  <conditionalFormatting sqref="E169:M169">
    <cfRule type="top10" dxfId="1966" priority="9" rank="1"/>
  </conditionalFormatting>
  <conditionalFormatting sqref="E171:M171">
    <cfRule type="top10" dxfId="1965" priority="8" rank="1"/>
  </conditionalFormatting>
  <conditionalFormatting sqref="E173:M173">
    <cfRule type="top10" dxfId="1964" priority="7" rank="1"/>
  </conditionalFormatting>
  <conditionalFormatting sqref="E175:M175">
    <cfRule type="top10" dxfId="1963" priority="6" rank="1"/>
  </conditionalFormatting>
  <conditionalFormatting sqref="E177:M177">
    <cfRule type="top10" dxfId="1962" priority="5" rank="1"/>
  </conditionalFormatting>
  <conditionalFormatting sqref="E179:M179">
    <cfRule type="top10" dxfId="1961" priority="4" rank="1"/>
  </conditionalFormatting>
  <conditionalFormatting sqref="E181:M181">
    <cfRule type="top10" dxfId="1960" priority="3" rank="1"/>
  </conditionalFormatting>
  <conditionalFormatting sqref="E183:M183">
    <cfRule type="top10" dxfId="1959" priority="2" rank="1"/>
  </conditionalFormatting>
  <conditionalFormatting sqref="E185:M185">
    <cfRule type="top10" dxfId="195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70</v>
      </c>
    </row>
    <row r="4" spans="1:13" ht="15" customHeight="1">
      <c r="B4" s="3" t="s">
        <v>58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12553</v>
      </c>
      <c r="F8" s="16">
        <v>3565</v>
      </c>
      <c r="G8" s="16">
        <v>9501</v>
      </c>
      <c r="H8" s="16">
        <v>9710</v>
      </c>
      <c r="I8" s="16">
        <v>5305</v>
      </c>
      <c r="J8" s="16">
        <v>10157</v>
      </c>
      <c r="K8" s="16">
        <v>334</v>
      </c>
      <c r="L8" s="16">
        <v>1124</v>
      </c>
      <c r="M8" s="16">
        <v>1312</v>
      </c>
    </row>
    <row r="9" spans="1:13" ht="15.95" customHeight="1">
      <c r="B9" s="92"/>
      <c r="C9" s="93"/>
      <c r="D9" s="17">
        <v>1</v>
      </c>
      <c r="E9" s="32">
        <v>0.50910491949547798</v>
      </c>
      <c r="F9" s="33">
        <v>0.14458368820213327</v>
      </c>
      <c r="G9" s="33">
        <v>0.38532668207811172</v>
      </c>
      <c r="H9" s="33">
        <v>0.39380297684227605</v>
      </c>
      <c r="I9" s="33">
        <v>0.21515188384637224</v>
      </c>
      <c r="J9" s="33">
        <v>0.41193170296467535</v>
      </c>
      <c r="K9" s="33">
        <v>1.3545849048951616E-2</v>
      </c>
      <c r="L9" s="33">
        <v>4.5585432128807238E-2</v>
      </c>
      <c r="M9" s="33">
        <v>5.3210041773127305E-2</v>
      </c>
    </row>
    <row r="10" spans="1:13" ht="15.95" customHeight="1">
      <c r="B10" s="95" t="s">
        <v>71</v>
      </c>
      <c r="C10" s="94" t="s">
        <v>93</v>
      </c>
      <c r="D10" s="34">
        <v>7589</v>
      </c>
      <c r="E10" s="35">
        <v>3593</v>
      </c>
      <c r="F10" s="36">
        <v>1042</v>
      </c>
      <c r="G10" s="36">
        <v>2853</v>
      </c>
      <c r="H10" s="36">
        <v>3009</v>
      </c>
      <c r="I10" s="36">
        <v>1629</v>
      </c>
      <c r="J10" s="36">
        <v>3154</v>
      </c>
      <c r="K10" s="36">
        <v>93</v>
      </c>
      <c r="L10" s="36">
        <v>467</v>
      </c>
      <c r="M10" s="36">
        <v>292</v>
      </c>
    </row>
    <row r="11" spans="1:13" ht="15.95" customHeight="1">
      <c r="B11" s="96"/>
      <c r="C11" s="89"/>
      <c r="D11" s="17">
        <v>1</v>
      </c>
      <c r="E11" s="18">
        <v>0.4734484121755172</v>
      </c>
      <c r="F11" s="19">
        <v>0.13730399262089868</v>
      </c>
      <c r="G11" s="19">
        <v>0.37593885887468703</v>
      </c>
      <c r="H11" s="19">
        <v>0.39649492686783505</v>
      </c>
      <c r="I11" s="19">
        <v>0.21465278692844908</v>
      </c>
      <c r="J11" s="19">
        <v>0.41560152852813281</v>
      </c>
      <c r="K11" s="19">
        <v>1.2254578995915141E-2</v>
      </c>
      <c r="L11" s="19">
        <v>6.1536434312821187E-2</v>
      </c>
      <c r="M11" s="19">
        <v>3.8476742653841087E-2</v>
      </c>
    </row>
    <row r="12" spans="1:13" ht="15.95" customHeight="1">
      <c r="B12" s="96"/>
      <c r="C12" s="88" t="s">
        <v>94</v>
      </c>
      <c r="D12" s="20">
        <v>15983</v>
      </c>
      <c r="E12" s="21">
        <v>8681</v>
      </c>
      <c r="F12" s="22">
        <v>2404</v>
      </c>
      <c r="G12" s="22">
        <v>6425</v>
      </c>
      <c r="H12" s="22">
        <v>6445</v>
      </c>
      <c r="I12" s="22">
        <v>3560</v>
      </c>
      <c r="J12" s="22">
        <v>6763</v>
      </c>
      <c r="K12" s="22">
        <v>227</v>
      </c>
      <c r="L12" s="22">
        <v>599</v>
      </c>
      <c r="M12" s="22">
        <v>624</v>
      </c>
    </row>
    <row r="13" spans="1:13" ht="15.95" customHeight="1">
      <c r="B13" s="103"/>
      <c r="C13" s="98"/>
      <c r="D13" s="17">
        <v>1</v>
      </c>
      <c r="E13" s="32">
        <v>0.54313958580992305</v>
      </c>
      <c r="F13" s="33">
        <v>0.15040981042357504</v>
      </c>
      <c r="G13" s="33">
        <v>0.40198961396483762</v>
      </c>
      <c r="H13" s="33">
        <v>0.40324094350247136</v>
      </c>
      <c r="I13" s="33">
        <v>0.22273665769880499</v>
      </c>
      <c r="J13" s="33">
        <v>0.42313708315084775</v>
      </c>
      <c r="K13" s="33">
        <v>1.4202590252142901E-2</v>
      </c>
      <c r="L13" s="33">
        <v>3.7477319652130386E-2</v>
      </c>
      <c r="M13" s="33">
        <v>3.904148157417256E-2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957" priority="90" rank="1"/>
  </conditionalFormatting>
  <conditionalFormatting sqref="E11:M11">
    <cfRule type="top10" dxfId="1956" priority="89" rank="1"/>
  </conditionalFormatting>
  <conditionalFormatting sqref="E13:M13">
    <cfRule type="top10" dxfId="1955" priority="88" rank="1"/>
  </conditionalFormatting>
  <conditionalFormatting sqref="E15:M15">
    <cfRule type="top10" dxfId="1954" priority="86" rank="1"/>
  </conditionalFormatting>
  <conditionalFormatting sqref="E17:M17">
    <cfRule type="top10" dxfId="1953" priority="85" rank="1"/>
  </conditionalFormatting>
  <conditionalFormatting sqref="E19:M19">
    <cfRule type="top10" dxfId="1952" priority="84" rank="1"/>
  </conditionalFormatting>
  <conditionalFormatting sqref="E21:M21">
    <cfRule type="top10" dxfId="1951" priority="83" rank="1"/>
  </conditionalFormatting>
  <conditionalFormatting sqref="E23:M23">
    <cfRule type="top10" dxfId="1950" priority="82" rank="1"/>
  </conditionalFormatting>
  <conditionalFormatting sqref="E25:M25">
    <cfRule type="top10" dxfId="1949" priority="81" rank="1"/>
  </conditionalFormatting>
  <conditionalFormatting sqref="E27:M27">
    <cfRule type="top10" dxfId="1948" priority="80" rank="1"/>
  </conditionalFormatting>
  <conditionalFormatting sqref="E29:M29">
    <cfRule type="top10" dxfId="1947" priority="79" rank="1"/>
  </conditionalFormatting>
  <conditionalFormatting sqref="E31:M31">
    <cfRule type="top10" dxfId="1946" priority="78" rank="1"/>
  </conditionalFormatting>
  <conditionalFormatting sqref="E33:M33">
    <cfRule type="top10" dxfId="1945" priority="77" rank="1"/>
  </conditionalFormatting>
  <conditionalFormatting sqref="E35:M35">
    <cfRule type="top10" dxfId="1944" priority="76" rank="1"/>
  </conditionalFormatting>
  <conditionalFormatting sqref="E37:M37">
    <cfRule type="top10" dxfId="1943" priority="75" rank="1"/>
  </conditionalFormatting>
  <conditionalFormatting sqref="E39:M39">
    <cfRule type="top10" dxfId="1942" priority="74" rank="1"/>
  </conditionalFormatting>
  <conditionalFormatting sqref="E41:M41">
    <cfRule type="top10" dxfId="1941" priority="73" rank="1"/>
  </conditionalFormatting>
  <conditionalFormatting sqref="E43:M43">
    <cfRule type="top10" dxfId="1940" priority="72" rank="1"/>
  </conditionalFormatting>
  <conditionalFormatting sqref="E45:M45">
    <cfRule type="top10" dxfId="1939" priority="71" rank="1"/>
  </conditionalFormatting>
  <conditionalFormatting sqref="E47:M47">
    <cfRule type="top10" dxfId="1938" priority="70" rank="1"/>
  </conditionalFormatting>
  <conditionalFormatting sqref="E49:M49">
    <cfRule type="top10" dxfId="1937" priority="69" rank="1"/>
  </conditionalFormatting>
  <conditionalFormatting sqref="E51:M51">
    <cfRule type="top10" dxfId="1936" priority="68" rank="1"/>
  </conditionalFormatting>
  <conditionalFormatting sqref="E53:M53">
    <cfRule type="top10" dxfId="1935" priority="67" rank="1"/>
  </conditionalFormatting>
  <conditionalFormatting sqref="E55:M55">
    <cfRule type="top10" dxfId="1934" priority="66" rank="1"/>
  </conditionalFormatting>
  <conditionalFormatting sqref="E57:M57">
    <cfRule type="top10" dxfId="1933" priority="65" rank="1"/>
  </conditionalFormatting>
  <conditionalFormatting sqref="E59:M59">
    <cfRule type="top10" dxfId="1932" priority="64" rank="1"/>
  </conditionalFormatting>
  <conditionalFormatting sqref="E61:M61">
    <cfRule type="top10" dxfId="1931" priority="63" rank="1"/>
  </conditionalFormatting>
  <conditionalFormatting sqref="E63:M63">
    <cfRule type="top10" dxfId="1930" priority="62" rank="1"/>
  </conditionalFormatting>
  <conditionalFormatting sqref="E65:M65">
    <cfRule type="top10" dxfId="1929" priority="61" rank="1"/>
  </conditionalFormatting>
  <conditionalFormatting sqref="E67:M67">
    <cfRule type="top10" dxfId="1928" priority="60" rank="1"/>
  </conditionalFormatting>
  <conditionalFormatting sqref="E69:M69">
    <cfRule type="top10" dxfId="1927" priority="59" rank="1"/>
  </conditionalFormatting>
  <conditionalFormatting sqref="E71:M71">
    <cfRule type="top10" dxfId="1926" priority="58" rank="1"/>
  </conditionalFormatting>
  <conditionalFormatting sqref="E73:M73">
    <cfRule type="top10" dxfId="1925" priority="57" rank="1"/>
  </conditionalFormatting>
  <conditionalFormatting sqref="E75:M75">
    <cfRule type="top10" dxfId="1924" priority="56" rank="1"/>
  </conditionalFormatting>
  <conditionalFormatting sqref="E77:M77">
    <cfRule type="top10" dxfId="1923" priority="55" rank="1"/>
  </conditionalFormatting>
  <conditionalFormatting sqref="E79:M79">
    <cfRule type="top10" dxfId="1922" priority="54" rank="1"/>
  </conditionalFormatting>
  <conditionalFormatting sqref="E81:M81">
    <cfRule type="top10" dxfId="1921" priority="53" rank="1"/>
  </conditionalFormatting>
  <conditionalFormatting sqref="E83:M83">
    <cfRule type="top10" dxfId="1920" priority="52" rank="1"/>
  </conditionalFormatting>
  <conditionalFormatting sqref="E85:M85">
    <cfRule type="top10" dxfId="1919" priority="51" rank="1"/>
  </conditionalFormatting>
  <conditionalFormatting sqref="E87:M87">
    <cfRule type="top10" dxfId="1918" priority="50" rank="1"/>
  </conditionalFormatting>
  <conditionalFormatting sqref="E89:M89">
    <cfRule type="top10" dxfId="1917" priority="49" rank="1"/>
  </conditionalFormatting>
  <conditionalFormatting sqref="E91:M91">
    <cfRule type="top10" dxfId="1916" priority="48" rank="1"/>
  </conditionalFormatting>
  <conditionalFormatting sqref="E93:M93">
    <cfRule type="top10" dxfId="1915" priority="47" rank="1"/>
  </conditionalFormatting>
  <conditionalFormatting sqref="E95:M95">
    <cfRule type="top10" dxfId="1914" priority="46" rank="1"/>
  </conditionalFormatting>
  <conditionalFormatting sqref="E97:M97">
    <cfRule type="top10" dxfId="1913" priority="45" rank="1"/>
  </conditionalFormatting>
  <conditionalFormatting sqref="E99:M99">
    <cfRule type="top10" dxfId="1912" priority="44" rank="1"/>
  </conditionalFormatting>
  <conditionalFormatting sqref="E101:M101">
    <cfRule type="top10" dxfId="1911" priority="43" rank="1"/>
  </conditionalFormatting>
  <conditionalFormatting sqref="E103:M103">
    <cfRule type="top10" dxfId="1910" priority="42" rank="1"/>
  </conditionalFormatting>
  <conditionalFormatting sqref="E105:M105">
    <cfRule type="top10" dxfId="1909" priority="41" rank="1"/>
  </conditionalFormatting>
  <conditionalFormatting sqref="E107:M107">
    <cfRule type="top10" dxfId="1908" priority="40" rank="1"/>
  </conditionalFormatting>
  <conditionalFormatting sqref="E109:M109">
    <cfRule type="top10" dxfId="1907" priority="39" rank="1"/>
  </conditionalFormatting>
  <conditionalFormatting sqref="E111:M111">
    <cfRule type="top10" dxfId="1906" priority="38" rank="1"/>
  </conditionalFormatting>
  <conditionalFormatting sqref="E113:M113">
    <cfRule type="top10" dxfId="1905" priority="37" rank="1"/>
  </conditionalFormatting>
  <conditionalFormatting sqref="E115:M115">
    <cfRule type="top10" dxfId="1904" priority="36" rank="1"/>
  </conditionalFormatting>
  <conditionalFormatting sqref="E117:M117">
    <cfRule type="top10" dxfId="1903" priority="35" rank="1"/>
  </conditionalFormatting>
  <conditionalFormatting sqref="E119:M119">
    <cfRule type="top10" dxfId="1902" priority="34" rank="1"/>
  </conditionalFormatting>
  <conditionalFormatting sqref="E121:M121">
    <cfRule type="top10" dxfId="1901" priority="33" rank="1"/>
  </conditionalFormatting>
  <conditionalFormatting sqref="E123:M123">
    <cfRule type="top10" dxfId="1900" priority="32" rank="1"/>
  </conditionalFormatting>
  <conditionalFormatting sqref="E125:M125">
    <cfRule type="top10" dxfId="1899" priority="31" rank="1"/>
  </conditionalFormatting>
  <conditionalFormatting sqref="E127:M127">
    <cfRule type="top10" dxfId="1898" priority="30" rank="1"/>
  </conditionalFormatting>
  <conditionalFormatting sqref="E129:M129">
    <cfRule type="top10" dxfId="1897" priority="29" rank="1"/>
  </conditionalFormatting>
  <conditionalFormatting sqref="E131:M131">
    <cfRule type="top10" dxfId="1896" priority="28" rank="1"/>
  </conditionalFormatting>
  <conditionalFormatting sqref="E133:M133">
    <cfRule type="top10" dxfId="1895" priority="27" rank="1"/>
  </conditionalFormatting>
  <conditionalFormatting sqref="E135:M135">
    <cfRule type="top10" dxfId="1894" priority="26" rank="1"/>
  </conditionalFormatting>
  <conditionalFormatting sqref="E137:M137">
    <cfRule type="top10" dxfId="1893" priority="25" rank="1"/>
  </conditionalFormatting>
  <conditionalFormatting sqref="E139:M139">
    <cfRule type="top10" dxfId="1892" priority="24" rank="1"/>
  </conditionalFormatting>
  <conditionalFormatting sqref="E141:M141">
    <cfRule type="top10" dxfId="1891" priority="23" rank="1"/>
  </conditionalFormatting>
  <conditionalFormatting sqref="E143:M143">
    <cfRule type="top10" dxfId="1890" priority="22" rank="1"/>
  </conditionalFormatting>
  <conditionalFormatting sqref="E145:M145">
    <cfRule type="top10" dxfId="1889" priority="21" rank="1"/>
  </conditionalFormatting>
  <conditionalFormatting sqref="E147:M147">
    <cfRule type="top10" dxfId="1888" priority="20" rank="1"/>
  </conditionalFormatting>
  <conditionalFormatting sqref="E149:M149">
    <cfRule type="top10" dxfId="1887" priority="19" rank="1"/>
  </conditionalFormatting>
  <conditionalFormatting sqref="E151:M151">
    <cfRule type="top10" dxfId="1886" priority="18" rank="1"/>
  </conditionalFormatting>
  <conditionalFormatting sqref="E153:M153">
    <cfRule type="top10" dxfId="1885" priority="17" rank="1"/>
  </conditionalFormatting>
  <conditionalFormatting sqref="E155:M155">
    <cfRule type="top10" dxfId="1884" priority="16" rank="1"/>
  </conditionalFormatting>
  <conditionalFormatting sqref="E157:M157">
    <cfRule type="top10" dxfId="1883" priority="15" rank="1"/>
  </conditionalFormatting>
  <conditionalFormatting sqref="E159:M159">
    <cfRule type="top10" dxfId="1882" priority="14" rank="1"/>
  </conditionalFormatting>
  <conditionalFormatting sqref="E161:M161">
    <cfRule type="top10" dxfId="1881" priority="13" rank="1"/>
  </conditionalFormatting>
  <conditionalFormatting sqref="E163:M163">
    <cfRule type="top10" dxfId="1880" priority="12" rank="1"/>
  </conditionalFormatting>
  <conditionalFormatting sqref="E165:M165">
    <cfRule type="top10" dxfId="1879" priority="11" rank="1"/>
  </conditionalFormatting>
  <conditionalFormatting sqref="E167:M167">
    <cfRule type="top10" dxfId="1878" priority="10" rank="1"/>
  </conditionalFormatting>
  <conditionalFormatting sqref="E169:M169">
    <cfRule type="top10" dxfId="1877" priority="9" rank="1"/>
  </conditionalFormatting>
  <conditionalFormatting sqref="E171:M171">
    <cfRule type="top10" dxfId="1876" priority="8" rank="1"/>
  </conditionalFormatting>
  <conditionalFormatting sqref="E173:M173">
    <cfRule type="top10" dxfId="1875" priority="7" rank="1"/>
  </conditionalFormatting>
  <conditionalFormatting sqref="E175:M175">
    <cfRule type="top10" dxfId="1874" priority="6" rank="1"/>
  </conditionalFormatting>
  <conditionalFormatting sqref="E177:M177">
    <cfRule type="top10" dxfId="1873" priority="5" rank="1"/>
  </conditionalFormatting>
  <conditionalFormatting sqref="E179:M179">
    <cfRule type="top10" dxfId="1872" priority="4" rank="1"/>
  </conditionalFormatting>
  <conditionalFormatting sqref="E181:M181">
    <cfRule type="top10" dxfId="1871" priority="3" rank="1"/>
  </conditionalFormatting>
  <conditionalFormatting sqref="E183:M183">
    <cfRule type="top10" dxfId="1870" priority="2" rank="1"/>
  </conditionalFormatting>
  <conditionalFormatting sqref="E185:M185">
    <cfRule type="top10" dxfId="186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10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9</v>
      </c>
      <c r="C10" s="94" t="s">
        <v>102</v>
      </c>
      <c r="D10" s="34">
        <v>399</v>
      </c>
      <c r="E10" s="35">
        <v>99</v>
      </c>
      <c r="F10" s="36">
        <v>164</v>
      </c>
      <c r="G10" s="36">
        <v>52</v>
      </c>
      <c r="H10" s="36">
        <v>78</v>
      </c>
      <c r="I10" s="36">
        <v>54</v>
      </c>
      <c r="J10" s="36">
        <v>27</v>
      </c>
      <c r="K10" s="36">
        <v>27</v>
      </c>
      <c r="L10" s="36">
        <v>15</v>
      </c>
      <c r="M10" s="36">
        <v>99</v>
      </c>
    </row>
    <row r="11" spans="1:13" ht="15.95" customHeight="1">
      <c r="B11" s="96"/>
      <c r="C11" s="89"/>
      <c r="D11" s="17">
        <v>1</v>
      </c>
      <c r="E11" s="18">
        <v>0.24812030075187969</v>
      </c>
      <c r="F11" s="19">
        <v>0.41102756892230574</v>
      </c>
      <c r="G11" s="19">
        <v>0.13032581453634084</v>
      </c>
      <c r="H11" s="19">
        <v>0.19548872180451127</v>
      </c>
      <c r="I11" s="19">
        <v>0.13533834586466165</v>
      </c>
      <c r="J11" s="19">
        <v>6.7669172932330823E-2</v>
      </c>
      <c r="K11" s="19">
        <v>6.7669172932330823E-2</v>
      </c>
      <c r="L11" s="19">
        <v>3.7593984962406013E-2</v>
      </c>
      <c r="M11" s="19">
        <v>0.24812030075187969</v>
      </c>
    </row>
    <row r="12" spans="1:13" ht="15.95" customHeight="1">
      <c r="B12" s="96"/>
      <c r="C12" s="88" t="s">
        <v>103</v>
      </c>
      <c r="D12" s="20">
        <v>383</v>
      </c>
      <c r="E12" s="21">
        <v>110</v>
      </c>
      <c r="F12" s="22">
        <v>168</v>
      </c>
      <c r="G12" s="22">
        <v>40</v>
      </c>
      <c r="H12" s="22">
        <v>81</v>
      </c>
      <c r="I12" s="22">
        <v>53</v>
      </c>
      <c r="J12" s="22">
        <v>30</v>
      </c>
      <c r="K12" s="22">
        <v>39</v>
      </c>
      <c r="L12" s="22">
        <v>8</v>
      </c>
      <c r="M12" s="22">
        <v>71</v>
      </c>
    </row>
    <row r="13" spans="1:13" ht="15.95" customHeight="1">
      <c r="B13" s="96"/>
      <c r="C13" s="89"/>
      <c r="D13" s="23">
        <v>1</v>
      </c>
      <c r="E13" s="18">
        <v>0.28720626631853785</v>
      </c>
      <c r="F13" s="19">
        <v>0.43864229765013057</v>
      </c>
      <c r="G13" s="19">
        <v>0.10443864229765012</v>
      </c>
      <c r="H13" s="19">
        <v>0.21148825065274152</v>
      </c>
      <c r="I13" s="19">
        <v>0.13838120104438642</v>
      </c>
      <c r="J13" s="19">
        <v>7.8328981723237601E-2</v>
      </c>
      <c r="K13" s="19">
        <v>0.10182767624020887</v>
      </c>
      <c r="L13" s="19">
        <v>2.0887728459530026E-2</v>
      </c>
      <c r="M13" s="19">
        <v>0.18537859007832899</v>
      </c>
    </row>
    <row r="14" spans="1:13" ht="15.95" customHeight="1">
      <c r="B14" s="96"/>
      <c r="C14" s="88" t="s">
        <v>92</v>
      </c>
      <c r="D14" s="20">
        <v>372</v>
      </c>
      <c r="E14" s="21">
        <v>108</v>
      </c>
      <c r="F14" s="22">
        <v>163</v>
      </c>
      <c r="G14" s="22">
        <v>50</v>
      </c>
      <c r="H14" s="22">
        <v>88</v>
      </c>
      <c r="I14" s="22">
        <v>37</v>
      </c>
      <c r="J14" s="22">
        <v>27</v>
      </c>
      <c r="K14" s="22">
        <v>42</v>
      </c>
      <c r="L14" s="22">
        <v>15</v>
      </c>
      <c r="M14" s="22">
        <v>61</v>
      </c>
    </row>
    <row r="15" spans="1:13" ht="15.95" customHeight="1">
      <c r="B15" s="96"/>
      <c r="C15" s="89"/>
      <c r="D15" s="23">
        <v>1</v>
      </c>
      <c r="E15" s="18">
        <v>0.29032258064516131</v>
      </c>
      <c r="F15" s="19">
        <v>0.43817204301075269</v>
      </c>
      <c r="G15" s="19">
        <v>0.13440860215053763</v>
      </c>
      <c r="H15" s="19">
        <v>0.23655913978494625</v>
      </c>
      <c r="I15" s="19">
        <v>9.9462365591397844E-2</v>
      </c>
      <c r="J15" s="19">
        <v>7.2580645161290328E-2</v>
      </c>
      <c r="K15" s="19">
        <v>0.11290322580645161</v>
      </c>
      <c r="L15" s="19">
        <v>4.0322580645161289E-2</v>
      </c>
      <c r="M15" s="19">
        <v>0.16397849462365591</v>
      </c>
    </row>
    <row r="16" spans="1:13" ht="15.95" customHeight="1">
      <c r="B16" s="96"/>
      <c r="C16" s="88" t="s">
        <v>104</v>
      </c>
      <c r="D16" s="20">
        <v>1802</v>
      </c>
      <c r="E16" s="21">
        <v>600</v>
      </c>
      <c r="F16" s="22">
        <v>889</v>
      </c>
      <c r="G16" s="22">
        <v>273</v>
      </c>
      <c r="H16" s="22">
        <v>387</v>
      </c>
      <c r="I16" s="22">
        <v>206</v>
      </c>
      <c r="J16" s="22">
        <v>125</v>
      </c>
      <c r="K16" s="22">
        <v>209</v>
      </c>
      <c r="L16" s="22">
        <v>45</v>
      </c>
      <c r="M16" s="22">
        <v>228</v>
      </c>
    </row>
    <row r="17" spans="1:13" ht="15.95" customHeight="1">
      <c r="B17" s="96"/>
      <c r="C17" s="89"/>
      <c r="D17" s="23">
        <v>1</v>
      </c>
      <c r="E17" s="18">
        <v>0.33296337402885684</v>
      </c>
      <c r="F17" s="19">
        <v>0.49334073251942284</v>
      </c>
      <c r="G17" s="19">
        <v>0.15149833518312986</v>
      </c>
      <c r="H17" s="19">
        <v>0.21476137624861266</v>
      </c>
      <c r="I17" s="19">
        <v>0.11431742508324085</v>
      </c>
      <c r="J17" s="19">
        <v>6.9367369589345168E-2</v>
      </c>
      <c r="K17" s="19">
        <v>0.11598224195338513</v>
      </c>
      <c r="L17" s="19">
        <v>2.4972253052164262E-2</v>
      </c>
      <c r="M17" s="19">
        <v>0.12652608213096558</v>
      </c>
    </row>
    <row r="18" spans="1:13" ht="15.95" customHeight="1">
      <c r="B18" s="96"/>
      <c r="C18" s="88" t="s">
        <v>105</v>
      </c>
      <c r="D18" s="20">
        <v>2976</v>
      </c>
      <c r="E18" s="21">
        <v>948</v>
      </c>
      <c r="F18" s="22">
        <v>1549</v>
      </c>
      <c r="G18" s="22">
        <v>414</v>
      </c>
      <c r="H18" s="22">
        <v>613</v>
      </c>
      <c r="I18" s="22">
        <v>382</v>
      </c>
      <c r="J18" s="22">
        <v>186</v>
      </c>
      <c r="K18" s="22">
        <v>322</v>
      </c>
      <c r="L18" s="22">
        <v>82</v>
      </c>
      <c r="M18" s="22">
        <v>363</v>
      </c>
    </row>
    <row r="19" spans="1:13" ht="15.95" customHeight="1">
      <c r="B19" s="96"/>
      <c r="C19" s="89"/>
      <c r="D19" s="23">
        <v>1</v>
      </c>
      <c r="E19" s="18">
        <v>0.31854838709677419</v>
      </c>
      <c r="F19" s="19">
        <v>0.520497311827957</v>
      </c>
      <c r="G19" s="19">
        <v>0.13911290322580644</v>
      </c>
      <c r="H19" s="19">
        <v>0.20598118279569894</v>
      </c>
      <c r="I19" s="19">
        <v>0.12836021505376344</v>
      </c>
      <c r="J19" s="19">
        <v>6.25E-2</v>
      </c>
      <c r="K19" s="19">
        <v>0.1081989247311828</v>
      </c>
      <c r="L19" s="19">
        <v>2.7553763440860215E-2</v>
      </c>
      <c r="M19" s="19">
        <v>0.12197580645161291</v>
      </c>
    </row>
    <row r="20" spans="1:13" ht="15.95" customHeight="1">
      <c r="B20" s="96"/>
      <c r="C20" s="88" t="s">
        <v>106</v>
      </c>
      <c r="D20" s="20">
        <v>10697</v>
      </c>
      <c r="E20" s="21">
        <v>3655</v>
      </c>
      <c r="F20" s="22">
        <v>4949</v>
      </c>
      <c r="G20" s="22">
        <v>954</v>
      </c>
      <c r="H20" s="22">
        <v>2020</v>
      </c>
      <c r="I20" s="22">
        <v>901</v>
      </c>
      <c r="J20" s="22">
        <v>573</v>
      </c>
      <c r="K20" s="22">
        <v>984</v>
      </c>
      <c r="L20" s="22">
        <v>712</v>
      </c>
      <c r="M20" s="22">
        <v>1504</v>
      </c>
    </row>
    <row r="21" spans="1:13" ht="15.95" customHeight="1">
      <c r="B21" s="96"/>
      <c r="C21" s="98"/>
      <c r="D21" s="17">
        <v>1</v>
      </c>
      <c r="E21" s="32">
        <v>0.34168458446293354</v>
      </c>
      <c r="F21" s="33">
        <v>0.46265308030288865</v>
      </c>
      <c r="G21" s="33">
        <v>8.9183883331775266E-2</v>
      </c>
      <c r="H21" s="33">
        <v>0.18883799196036272</v>
      </c>
      <c r="I21" s="33">
        <v>8.4229223146676635E-2</v>
      </c>
      <c r="J21" s="33">
        <v>5.3566420491726649E-2</v>
      </c>
      <c r="K21" s="33">
        <v>9.1988407964849958E-2</v>
      </c>
      <c r="L21" s="33">
        <v>6.6560717958306065E-2</v>
      </c>
      <c r="M21" s="33">
        <v>0.14060016827147798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674" priority="90" rank="1"/>
  </conditionalFormatting>
  <conditionalFormatting sqref="E11:M11">
    <cfRule type="top10" dxfId="6673" priority="89" rank="1"/>
  </conditionalFormatting>
  <conditionalFormatting sqref="E13:M13">
    <cfRule type="top10" dxfId="6672" priority="88" rank="1"/>
  </conditionalFormatting>
  <conditionalFormatting sqref="E15:M15">
    <cfRule type="top10" dxfId="6671" priority="87" rank="1"/>
  </conditionalFormatting>
  <conditionalFormatting sqref="E17:M17">
    <cfRule type="top10" dxfId="6670" priority="86" rank="1"/>
  </conditionalFormatting>
  <conditionalFormatting sqref="E19:M19">
    <cfRule type="top10" dxfId="6669" priority="85" rank="1"/>
  </conditionalFormatting>
  <conditionalFormatting sqref="E21:M21">
    <cfRule type="top10" dxfId="6668" priority="84" rank="1"/>
  </conditionalFormatting>
  <conditionalFormatting sqref="E23:M23">
    <cfRule type="top10" dxfId="6667" priority="82" rank="1"/>
  </conditionalFormatting>
  <conditionalFormatting sqref="E25:M25">
    <cfRule type="top10" dxfId="6666" priority="81" rank="1"/>
  </conditionalFormatting>
  <conditionalFormatting sqref="E27:M27">
    <cfRule type="top10" dxfId="6665" priority="80" rank="1"/>
  </conditionalFormatting>
  <conditionalFormatting sqref="E29:M29">
    <cfRule type="top10" dxfId="6664" priority="79" rank="1"/>
  </conditionalFormatting>
  <conditionalFormatting sqref="E31:M31">
    <cfRule type="top10" dxfId="6663" priority="78" rank="1"/>
  </conditionalFormatting>
  <conditionalFormatting sqref="E33:M33">
    <cfRule type="top10" dxfId="6662" priority="77" rank="1"/>
  </conditionalFormatting>
  <conditionalFormatting sqref="E35:M35">
    <cfRule type="top10" dxfId="6661" priority="76" rank="1"/>
  </conditionalFormatting>
  <conditionalFormatting sqref="E37:M37">
    <cfRule type="top10" dxfId="6660" priority="75" rank="1"/>
  </conditionalFormatting>
  <conditionalFormatting sqref="E39:M39">
    <cfRule type="top10" dxfId="6659" priority="74" rank="1"/>
  </conditionalFormatting>
  <conditionalFormatting sqref="E41:M41">
    <cfRule type="top10" dxfId="6658" priority="73" rank="1"/>
  </conditionalFormatting>
  <conditionalFormatting sqref="E43:M43">
    <cfRule type="top10" dxfId="6657" priority="72" rank="1"/>
  </conditionalFormatting>
  <conditionalFormatting sqref="E45:M45">
    <cfRule type="top10" dxfId="6656" priority="71" rank="1"/>
  </conditionalFormatting>
  <conditionalFormatting sqref="E47:M47">
    <cfRule type="top10" dxfId="6655" priority="70" rank="1"/>
  </conditionalFormatting>
  <conditionalFormatting sqref="E49:M49">
    <cfRule type="top10" dxfId="6654" priority="69" rank="1"/>
  </conditionalFormatting>
  <conditionalFormatting sqref="E51:M51">
    <cfRule type="top10" dxfId="6653" priority="68" rank="1"/>
  </conditionalFormatting>
  <conditionalFormatting sqref="E53:M53">
    <cfRule type="top10" dxfId="6652" priority="67" rank="1"/>
  </conditionalFormatting>
  <conditionalFormatting sqref="E55:M55">
    <cfRule type="top10" dxfId="6651" priority="66" rank="1"/>
  </conditionalFormatting>
  <conditionalFormatting sqref="E57:M57">
    <cfRule type="top10" dxfId="6650" priority="65" rank="1"/>
  </conditionalFormatting>
  <conditionalFormatting sqref="E59:M59">
    <cfRule type="top10" dxfId="6649" priority="64" rank="1"/>
  </conditionalFormatting>
  <conditionalFormatting sqref="E61:M61">
    <cfRule type="top10" dxfId="6648" priority="63" rank="1"/>
  </conditionalFormatting>
  <conditionalFormatting sqref="E63:M63">
    <cfRule type="top10" dxfId="6647" priority="62" rank="1"/>
  </conditionalFormatting>
  <conditionalFormatting sqref="E65:M65">
    <cfRule type="top10" dxfId="6646" priority="61" rank="1"/>
  </conditionalFormatting>
  <conditionalFormatting sqref="E67:M67">
    <cfRule type="top10" dxfId="6645" priority="60" rank="1"/>
  </conditionalFormatting>
  <conditionalFormatting sqref="E69:M69">
    <cfRule type="top10" dxfId="6644" priority="59" rank="1"/>
  </conditionalFormatting>
  <conditionalFormatting sqref="E71:M71">
    <cfRule type="top10" dxfId="6643" priority="58" rank="1"/>
  </conditionalFormatting>
  <conditionalFormatting sqref="E73:M73">
    <cfRule type="top10" dxfId="6642" priority="57" rank="1"/>
  </conditionalFormatting>
  <conditionalFormatting sqref="E75:M75">
    <cfRule type="top10" dxfId="6641" priority="56" rank="1"/>
  </conditionalFormatting>
  <conditionalFormatting sqref="E77:M77">
    <cfRule type="top10" dxfId="6640" priority="55" rank="1"/>
  </conditionalFormatting>
  <conditionalFormatting sqref="E79:M79">
    <cfRule type="top10" dxfId="6639" priority="54" rank="1"/>
  </conditionalFormatting>
  <conditionalFormatting sqref="E81:M81">
    <cfRule type="top10" dxfId="6638" priority="53" rank="1"/>
  </conditionalFormatting>
  <conditionalFormatting sqref="E83:M83">
    <cfRule type="top10" dxfId="6637" priority="52" rank="1"/>
  </conditionalFormatting>
  <conditionalFormatting sqref="E85:M85">
    <cfRule type="top10" dxfId="6636" priority="51" rank="1"/>
  </conditionalFormatting>
  <conditionalFormatting sqref="E87:M87">
    <cfRule type="top10" dxfId="6635" priority="50" rank="1"/>
  </conditionalFormatting>
  <conditionalFormatting sqref="E89:M89">
    <cfRule type="top10" dxfId="6634" priority="49" rank="1"/>
  </conditionalFormatting>
  <conditionalFormatting sqref="E91:M91">
    <cfRule type="top10" dxfId="6633" priority="48" rank="1"/>
  </conditionalFormatting>
  <conditionalFormatting sqref="E93:M93">
    <cfRule type="top10" dxfId="6632" priority="47" rank="1"/>
  </conditionalFormatting>
  <conditionalFormatting sqref="E95:M95">
    <cfRule type="top10" dxfId="6631" priority="46" rank="1"/>
  </conditionalFormatting>
  <conditionalFormatting sqref="E97:M97">
    <cfRule type="top10" dxfId="6630" priority="45" rank="1"/>
  </conditionalFormatting>
  <conditionalFormatting sqref="E99:M99">
    <cfRule type="top10" dxfId="6629" priority="44" rank="1"/>
  </conditionalFormatting>
  <conditionalFormatting sqref="E101:M101">
    <cfRule type="top10" dxfId="6628" priority="43" rank="1"/>
  </conditionalFormatting>
  <conditionalFormatting sqref="E103:M103">
    <cfRule type="top10" dxfId="6627" priority="42" rank="1"/>
  </conditionalFormatting>
  <conditionalFormatting sqref="E105:M105">
    <cfRule type="top10" dxfId="6626" priority="41" rank="1"/>
  </conditionalFormatting>
  <conditionalFormatting sqref="E107:M107">
    <cfRule type="top10" dxfId="6625" priority="40" rank="1"/>
  </conditionalFormatting>
  <conditionalFormatting sqref="E109:M109">
    <cfRule type="top10" dxfId="6624" priority="39" rank="1"/>
  </conditionalFormatting>
  <conditionalFormatting sqref="E111:M111">
    <cfRule type="top10" dxfId="6623" priority="38" rank="1"/>
  </conditionalFormatting>
  <conditionalFormatting sqref="E113:M113">
    <cfRule type="top10" dxfId="6622" priority="37" rank="1"/>
  </conditionalFormatting>
  <conditionalFormatting sqref="E115:M115">
    <cfRule type="top10" dxfId="6621" priority="36" rank="1"/>
  </conditionalFormatting>
  <conditionalFormatting sqref="E117:M117">
    <cfRule type="top10" dxfId="6620" priority="35" rank="1"/>
  </conditionalFormatting>
  <conditionalFormatting sqref="E119:M119">
    <cfRule type="top10" dxfId="6619" priority="34" rank="1"/>
  </conditionalFormatting>
  <conditionalFormatting sqref="E121:M121">
    <cfRule type="top10" dxfId="6618" priority="33" rank="1"/>
  </conditionalFormatting>
  <conditionalFormatting sqref="E123:M123">
    <cfRule type="top10" dxfId="6617" priority="32" rank="1"/>
  </conditionalFormatting>
  <conditionalFormatting sqref="E125:M125">
    <cfRule type="top10" dxfId="6616" priority="31" rank="1"/>
  </conditionalFormatting>
  <conditionalFormatting sqref="E127:M127">
    <cfRule type="top10" dxfId="6615" priority="30" rank="1"/>
  </conditionalFormatting>
  <conditionalFormatting sqref="E129:M129">
    <cfRule type="top10" dxfId="6614" priority="29" rank="1"/>
  </conditionalFormatting>
  <conditionalFormatting sqref="E131:M131">
    <cfRule type="top10" dxfId="6613" priority="28" rank="1"/>
  </conditionalFormatting>
  <conditionalFormatting sqref="E133:M133">
    <cfRule type="top10" dxfId="6612" priority="27" rank="1"/>
  </conditionalFormatting>
  <conditionalFormatting sqref="E135:M135">
    <cfRule type="top10" dxfId="6611" priority="26" rank="1"/>
  </conditionalFormatting>
  <conditionalFormatting sqref="E137:M137">
    <cfRule type="top10" dxfId="6610" priority="25" rank="1"/>
  </conditionalFormatting>
  <conditionalFormatting sqref="E139:M139">
    <cfRule type="top10" dxfId="6609" priority="24" rank="1"/>
  </conditionalFormatting>
  <conditionalFormatting sqref="E141:M141">
    <cfRule type="top10" dxfId="6608" priority="23" rank="1"/>
  </conditionalFormatting>
  <conditionalFormatting sqref="E143:M143">
    <cfRule type="top10" dxfId="6607" priority="22" rank="1"/>
  </conditionalFormatting>
  <conditionalFormatting sqref="E145:M145">
    <cfRule type="top10" dxfId="6606" priority="21" rank="1"/>
  </conditionalFormatting>
  <conditionalFormatting sqref="E147:M147">
    <cfRule type="top10" dxfId="6605" priority="20" rank="1"/>
  </conditionalFormatting>
  <conditionalFormatting sqref="E149:M149">
    <cfRule type="top10" dxfId="6604" priority="19" rank="1"/>
  </conditionalFormatting>
  <conditionalFormatting sqref="E151:M151">
    <cfRule type="top10" dxfId="6603" priority="18" rank="1"/>
  </conditionalFormatting>
  <conditionalFormatting sqref="E153:M153">
    <cfRule type="top10" dxfId="6602" priority="17" rank="1"/>
  </conditionalFormatting>
  <conditionalFormatting sqref="E155:M155">
    <cfRule type="top10" dxfId="6601" priority="16" rank="1"/>
  </conditionalFormatting>
  <conditionalFormatting sqref="E157:M157">
    <cfRule type="top10" dxfId="6600" priority="15" rank="1"/>
  </conditionalFormatting>
  <conditionalFormatting sqref="E159:M159">
    <cfRule type="top10" dxfId="6599" priority="14" rank="1"/>
  </conditionalFormatting>
  <conditionalFormatting sqref="E161:M161">
    <cfRule type="top10" dxfId="6598" priority="13" rank="1"/>
  </conditionalFormatting>
  <conditionalFormatting sqref="E163:M163">
    <cfRule type="top10" dxfId="6597" priority="12" rank="1"/>
  </conditionalFormatting>
  <conditionalFormatting sqref="E165:M165">
    <cfRule type="top10" dxfId="6596" priority="11" rank="1"/>
  </conditionalFormatting>
  <conditionalFormatting sqref="E167:M167">
    <cfRule type="top10" dxfId="6595" priority="10" rank="1"/>
  </conditionalFormatting>
  <conditionalFormatting sqref="E169:M169">
    <cfRule type="top10" dxfId="6594" priority="9" rank="1"/>
  </conditionalFormatting>
  <conditionalFormatting sqref="E171:M171">
    <cfRule type="top10" dxfId="6593" priority="8" rank="1"/>
  </conditionalFormatting>
  <conditionalFormatting sqref="E173:M173">
    <cfRule type="top10" dxfId="6592" priority="7" rank="1"/>
  </conditionalFormatting>
  <conditionalFormatting sqref="E175:M175">
    <cfRule type="top10" dxfId="6591" priority="6" rank="1"/>
  </conditionalFormatting>
  <conditionalFormatting sqref="E177:M177">
    <cfRule type="top10" dxfId="6590" priority="5" rank="1"/>
  </conditionalFormatting>
  <conditionalFormatting sqref="E179:M179">
    <cfRule type="top10" dxfId="6589" priority="4" rank="1"/>
  </conditionalFormatting>
  <conditionalFormatting sqref="E181:M181">
    <cfRule type="top10" dxfId="6588" priority="3" rank="1"/>
  </conditionalFormatting>
  <conditionalFormatting sqref="E183:M183">
    <cfRule type="top10" dxfId="6587" priority="2" rank="1"/>
  </conditionalFormatting>
  <conditionalFormatting sqref="E185:M185">
    <cfRule type="top10" dxfId="658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70</v>
      </c>
    </row>
    <row r="4" spans="1:13" ht="15" customHeight="1">
      <c r="B4" s="3" t="s">
        <v>59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14264</v>
      </c>
      <c r="F8" s="16">
        <v>4778</v>
      </c>
      <c r="G8" s="16">
        <v>9935</v>
      </c>
      <c r="H8" s="16">
        <v>5980</v>
      </c>
      <c r="I8" s="16">
        <v>1225</v>
      </c>
      <c r="J8" s="16">
        <v>2015</v>
      </c>
      <c r="K8" s="16">
        <v>312</v>
      </c>
      <c r="L8" s="16">
        <v>1088</v>
      </c>
      <c r="M8" s="16">
        <v>925</v>
      </c>
    </row>
    <row r="9" spans="1:13" ht="15.95" customHeight="1">
      <c r="B9" s="92"/>
      <c r="C9" s="93"/>
      <c r="D9" s="17">
        <v>1</v>
      </c>
      <c r="E9" s="32">
        <v>0.5784969785456463</v>
      </c>
      <c r="F9" s="33">
        <v>0.19377864298170905</v>
      </c>
      <c r="G9" s="33">
        <v>0.40292817455489316</v>
      </c>
      <c r="H9" s="33">
        <v>0.24252747698422356</v>
      </c>
      <c r="I9" s="33">
        <v>4.9681631990915361E-2</v>
      </c>
      <c r="J9" s="33">
        <v>8.1721215070770972E-2</v>
      </c>
      <c r="K9" s="33">
        <v>1.2653607494829055E-2</v>
      </c>
      <c r="L9" s="33">
        <v>4.4125400494788497E-2</v>
      </c>
      <c r="M9" s="33">
        <v>3.7514701707425886E-2</v>
      </c>
    </row>
    <row r="10" spans="1:13" ht="15.95" customHeight="1">
      <c r="B10" s="95" t="s">
        <v>71</v>
      </c>
      <c r="C10" s="94" t="s">
        <v>93</v>
      </c>
      <c r="D10" s="34">
        <v>7589</v>
      </c>
      <c r="E10" s="35">
        <v>4087</v>
      </c>
      <c r="F10" s="36">
        <v>1439</v>
      </c>
      <c r="G10" s="36">
        <v>2944</v>
      </c>
      <c r="H10" s="36">
        <v>1753</v>
      </c>
      <c r="I10" s="36">
        <v>356</v>
      </c>
      <c r="J10" s="36">
        <v>628</v>
      </c>
      <c r="K10" s="36">
        <v>102</v>
      </c>
      <c r="L10" s="36">
        <v>536</v>
      </c>
      <c r="M10" s="36">
        <v>196</v>
      </c>
    </row>
    <row r="11" spans="1:13" ht="15.95" customHeight="1">
      <c r="B11" s="96"/>
      <c r="C11" s="89"/>
      <c r="D11" s="17">
        <v>1</v>
      </c>
      <c r="E11" s="18">
        <v>0.53854262748715243</v>
      </c>
      <c r="F11" s="19">
        <v>0.1896165502701278</v>
      </c>
      <c r="G11" s="19">
        <v>0.38792989853735671</v>
      </c>
      <c r="H11" s="19">
        <v>0.23099222558966925</v>
      </c>
      <c r="I11" s="19">
        <v>4.6910001317696667E-2</v>
      </c>
      <c r="J11" s="19">
        <v>8.2751350639082885E-2</v>
      </c>
      <c r="K11" s="19">
        <v>1.3440505995519832E-2</v>
      </c>
      <c r="L11" s="19">
        <v>7.0628541309790488E-2</v>
      </c>
      <c r="M11" s="19">
        <v>2.5826854658057716E-2</v>
      </c>
    </row>
    <row r="12" spans="1:13" ht="15.95" customHeight="1">
      <c r="B12" s="96"/>
      <c r="C12" s="88" t="s">
        <v>94</v>
      </c>
      <c r="D12" s="20">
        <v>15983</v>
      </c>
      <c r="E12" s="21">
        <v>9796</v>
      </c>
      <c r="F12" s="22">
        <v>3173</v>
      </c>
      <c r="G12" s="22">
        <v>6693</v>
      </c>
      <c r="H12" s="22">
        <v>4051</v>
      </c>
      <c r="I12" s="22">
        <v>837</v>
      </c>
      <c r="J12" s="22">
        <v>1327</v>
      </c>
      <c r="K12" s="22">
        <v>196</v>
      </c>
      <c r="L12" s="22">
        <v>505</v>
      </c>
      <c r="M12" s="22">
        <v>400</v>
      </c>
    </row>
    <row r="13" spans="1:13" ht="15.95" customHeight="1">
      <c r="B13" s="103"/>
      <c r="C13" s="98"/>
      <c r="D13" s="17">
        <v>1</v>
      </c>
      <c r="E13" s="32">
        <v>0.61290120753300381</v>
      </c>
      <c r="F13" s="33">
        <v>0.19852343114559221</v>
      </c>
      <c r="G13" s="33">
        <v>0.41875742976912972</v>
      </c>
      <c r="H13" s="33">
        <v>0.25345679784771319</v>
      </c>
      <c r="I13" s="33">
        <v>5.2368141149971847E-2</v>
      </c>
      <c r="J13" s="33">
        <v>8.3025714821998373E-2</v>
      </c>
      <c r="K13" s="33">
        <v>1.2263029468810612E-2</v>
      </c>
      <c r="L13" s="33">
        <v>3.1596070825251829E-2</v>
      </c>
      <c r="M13" s="33">
        <v>2.5026590752674716E-2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868" priority="90" rank="1"/>
  </conditionalFormatting>
  <conditionalFormatting sqref="E11:M11">
    <cfRule type="top10" dxfId="1867" priority="89" rank="1"/>
  </conditionalFormatting>
  <conditionalFormatting sqref="E13:M13">
    <cfRule type="top10" dxfId="1866" priority="88" rank="1"/>
  </conditionalFormatting>
  <conditionalFormatting sqref="E15:M15">
    <cfRule type="top10" dxfId="1865" priority="86" rank="1"/>
  </conditionalFormatting>
  <conditionalFormatting sqref="E17:M17">
    <cfRule type="top10" dxfId="1864" priority="85" rank="1"/>
  </conditionalFormatting>
  <conditionalFormatting sqref="E19:M19">
    <cfRule type="top10" dxfId="1863" priority="84" rank="1"/>
  </conditionalFormatting>
  <conditionalFormatting sqref="E21:M21">
    <cfRule type="top10" dxfId="1862" priority="83" rank="1"/>
  </conditionalFormatting>
  <conditionalFormatting sqref="E23:M23">
    <cfRule type="top10" dxfId="1861" priority="82" rank="1"/>
  </conditionalFormatting>
  <conditionalFormatting sqref="E25:M25">
    <cfRule type="top10" dxfId="1860" priority="81" rank="1"/>
  </conditionalFormatting>
  <conditionalFormatting sqref="E27:M27">
    <cfRule type="top10" dxfId="1859" priority="80" rank="1"/>
  </conditionalFormatting>
  <conditionalFormatting sqref="E29:M29">
    <cfRule type="top10" dxfId="1858" priority="79" rank="1"/>
  </conditionalFormatting>
  <conditionalFormatting sqref="E31:M31">
    <cfRule type="top10" dxfId="1857" priority="78" rank="1"/>
  </conditionalFormatting>
  <conditionalFormatting sqref="E33:M33">
    <cfRule type="top10" dxfId="1856" priority="77" rank="1"/>
  </conditionalFormatting>
  <conditionalFormatting sqref="E35:M35">
    <cfRule type="top10" dxfId="1855" priority="76" rank="1"/>
  </conditionalFormatting>
  <conditionalFormatting sqref="E37:M37">
    <cfRule type="top10" dxfId="1854" priority="75" rank="1"/>
  </conditionalFormatting>
  <conditionalFormatting sqref="E39:M39">
    <cfRule type="top10" dxfId="1853" priority="74" rank="1"/>
  </conditionalFormatting>
  <conditionalFormatting sqref="E41:M41">
    <cfRule type="top10" dxfId="1852" priority="73" rank="1"/>
  </conditionalFormatting>
  <conditionalFormatting sqref="E43:M43">
    <cfRule type="top10" dxfId="1851" priority="72" rank="1"/>
  </conditionalFormatting>
  <conditionalFormatting sqref="E45:M45">
    <cfRule type="top10" dxfId="1850" priority="71" rank="1"/>
  </conditionalFormatting>
  <conditionalFormatting sqref="E47:M47">
    <cfRule type="top10" dxfId="1849" priority="70" rank="1"/>
  </conditionalFormatting>
  <conditionalFormatting sqref="E49:M49">
    <cfRule type="top10" dxfId="1848" priority="69" rank="1"/>
  </conditionalFormatting>
  <conditionalFormatting sqref="E51:M51">
    <cfRule type="top10" dxfId="1847" priority="68" rank="1"/>
  </conditionalFormatting>
  <conditionalFormatting sqref="E53:M53">
    <cfRule type="top10" dxfId="1846" priority="67" rank="1"/>
  </conditionalFormatting>
  <conditionalFormatting sqref="E55:M55">
    <cfRule type="top10" dxfId="1845" priority="66" rank="1"/>
  </conditionalFormatting>
  <conditionalFormatting sqref="E57:M57">
    <cfRule type="top10" dxfId="1844" priority="65" rank="1"/>
  </conditionalFormatting>
  <conditionalFormatting sqref="E59:M59">
    <cfRule type="top10" dxfId="1843" priority="64" rank="1"/>
  </conditionalFormatting>
  <conditionalFormatting sqref="E61:M61">
    <cfRule type="top10" dxfId="1842" priority="63" rank="1"/>
  </conditionalFormatting>
  <conditionalFormatting sqref="E63:M63">
    <cfRule type="top10" dxfId="1841" priority="62" rank="1"/>
  </conditionalFormatting>
  <conditionalFormatting sqref="E65:M65">
    <cfRule type="top10" dxfId="1840" priority="61" rank="1"/>
  </conditionalFormatting>
  <conditionalFormatting sqref="E67:M67">
    <cfRule type="top10" dxfId="1839" priority="60" rank="1"/>
  </conditionalFormatting>
  <conditionalFormatting sqref="E69:M69">
    <cfRule type="top10" dxfId="1838" priority="59" rank="1"/>
  </conditionalFormatting>
  <conditionalFormatting sqref="E71:M71">
    <cfRule type="top10" dxfId="1837" priority="58" rank="1"/>
  </conditionalFormatting>
  <conditionalFormatting sqref="E73:M73">
    <cfRule type="top10" dxfId="1836" priority="57" rank="1"/>
  </conditionalFormatting>
  <conditionalFormatting sqref="E75:M75">
    <cfRule type="top10" dxfId="1835" priority="56" rank="1"/>
  </conditionalFormatting>
  <conditionalFormatting sqref="E77:M77">
    <cfRule type="top10" dxfId="1834" priority="55" rank="1"/>
  </conditionalFormatting>
  <conditionalFormatting sqref="E79:M79">
    <cfRule type="top10" dxfId="1833" priority="54" rank="1"/>
  </conditionalFormatting>
  <conditionalFormatting sqref="E81:M81">
    <cfRule type="top10" dxfId="1832" priority="53" rank="1"/>
  </conditionalFormatting>
  <conditionalFormatting sqref="E83:M83">
    <cfRule type="top10" dxfId="1831" priority="52" rank="1"/>
  </conditionalFormatting>
  <conditionalFormatting sqref="E85:M85">
    <cfRule type="top10" dxfId="1830" priority="51" rank="1"/>
  </conditionalFormatting>
  <conditionalFormatting sqref="E87:M87">
    <cfRule type="top10" dxfId="1829" priority="50" rank="1"/>
  </conditionalFormatting>
  <conditionalFormatting sqref="E89:M89">
    <cfRule type="top10" dxfId="1828" priority="49" rank="1"/>
  </conditionalFormatting>
  <conditionalFormatting sqref="E91:M91">
    <cfRule type="top10" dxfId="1827" priority="48" rank="1"/>
  </conditionalFormatting>
  <conditionalFormatting sqref="E93:M93">
    <cfRule type="top10" dxfId="1826" priority="47" rank="1"/>
  </conditionalFormatting>
  <conditionalFormatting sqref="E95:M95">
    <cfRule type="top10" dxfId="1825" priority="46" rank="1"/>
  </conditionalFormatting>
  <conditionalFormatting sqref="E97:M97">
    <cfRule type="top10" dxfId="1824" priority="45" rank="1"/>
  </conditionalFormatting>
  <conditionalFormatting sqref="E99:M99">
    <cfRule type="top10" dxfId="1823" priority="44" rank="1"/>
  </conditionalFormatting>
  <conditionalFormatting sqref="E101:M101">
    <cfRule type="top10" dxfId="1822" priority="43" rank="1"/>
  </conditionalFormatting>
  <conditionalFormatting sqref="E103:M103">
    <cfRule type="top10" dxfId="1821" priority="42" rank="1"/>
  </conditionalFormatting>
  <conditionalFormatting sqref="E105:M105">
    <cfRule type="top10" dxfId="1820" priority="41" rank="1"/>
  </conditionalFormatting>
  <conditionalFormatting sqref="E107:M107">
    <cfRule type="top10" dxfId="1819" priority="40" rank="1"/>
  </conditionalFormatting>
  <conditionalFormatting sqref="E109:M109">
    <cfRule type="top10" dxfId="1818" priority="39" rank="1"/>
  </conditionalFormatting>
  <conditionalFormatting sqref="E111:M111">
    <cfRule type="top10" dxfId="1817" priority="38" rank="1"/>
  </conditionalFormatting>
  <conditionalFormatting sqref="E113:M113">
    <cfRule type="top10" dxfId="1816" priority="37" rank="1"/>
  </conditionalFormatting>
  <conditionalFormatting sqref="E115:M115">
    <cfRule type="top10" dxfId="1815" priority="36" rank="1"/>
  </conditionalFormatting>
  <conditionalFormatting sqref="E117:M117">
    <cfRule type="top10" dxfId="1814" priority="35" rank="1"/>
  </conditionalFormatting>
  <conditionalFormatting sqref="E119:M119">
    <cfRule type="top10" dxfId="1813" priority="34" rank="1"/>
  </conditionalFormatting>
  <conditionalFormatting sqref="E121:M121">
    <cfRule type="top10" dxfId="1812" priority="33" rank="1"/>
  </conditionalFormatting>
  <conditionalFormatting sqref="E123:M123">
    <cfRule type="top10" dxfId="1811" priority="32" rank="1"/>
  </conditionalFormatting>
  <conditionalFormatting sqref="E125:M125">
    <cfRule type="top10" dxfId="1810" priority="31" rank="1"/>
  </conditionalFormatting>
  <conditionalFormatting sqref="E127:M127">
    <cfRule type="top10" dxfId="1809" priority="30" rank="1"/>
  </conditionalFormatting>
  <conditionalFormatting sqref="E129:M129">
    <cfRule type="top10" dxfId="1808" priority="29" rank="1"/>
  </conditionalFormatting>
  <conditionalFormatting sqref="E131:M131">
    <cfRule type="top10" dxfId="1807" priority="28" rank="1"/>
  </conditionalFormatting>
  <conditionalFormatting sqref="E133:M133">
    <cfRule type="top10" dxfId="1806" priority="27" rank="1"/>
  </conditionalFormatting>
  <conditionalFormatting sqref="E135:M135">
    <cfRule type="top10" dxfId="1805" priority="26" rank="1"/>
  </conditionalFormatting>
  <conditionalFormatting sqref="E137:M137">
    <cfRule type="top10" dxfId="1804" priority="25" rank="1"/>
  </conditionalFormatting>
  <conditionalFormatting sqref="E139:M139">
    <cfRule type="top10" dxfId="1803" priority="24" rank="1"/>
  </conditionalFormatting>
  <conditionalFormatting sqref="E141:M141">
    <cfRule type="top10" dxfId="1802" priority="23" rank="1"/>
  </conditionalFormatting>
  <conditionalFormatting sqref="E143:M143">
    <cfRule type="top10" dxfId="1801" priority="22" rank="1"/>
  </conditionalFormatting>
  <conditionalFormatting sqref="E145:M145">
    <cfRule type="top10" dxfId="1800" priority="21" rank="1"/>
  </conditionalFormatting>
  <conditionalFormatting sqref="E147:M147">
    <cfRule type="top10" dxfId="1799" priority="20" rank="1"/>
  </conditionalFormatting>
  <conditionalFormatting sqref="E149:M149">
    <cfRule type="top10" dxfId="1798" priority="19" rank="1"/>
  </conditionalFormatting>
  <conditionalFormatting sqref="E151:M151">
    <cfRule type="top10" dxfId="1797" priority="18" rank="1"/>
  </conditionalFormatting>
  <conditionalFormatting sqref="E153:M153">
    <cfRule type="top10" dxfId="1796" priority="17" rank="1"/>
  </conditionalFormatting>
  <conditionalFormatting sqref="E155:M155">
    <cfRule type="top10" dxfId="1795" priority="16" rank="1"/>
  </conditionalFormatting>
  <conditionalFormatting sqref="E157:M157">
    <cfRule type="top10" dxfId="1794" priority="15" rank="1"/>
  </conditionalFormatting>
  <conditionalFormatting sqref="E159:M159">
    <cfRule type="top10" dxfId="1793" priority="14" rank="1"/>
  </conditionalFormatting>
  <conditionalFormatting sqref="E161:M161">
    <cfRule type="top10" dxfId="1792" priority="13" rank="1"/>
  </conditionalFormatting>
  <conditionalFormatting sqref="E163:M163">
    <cfRule type="top10" dxfId="1791" priority="12" rank="1"/>
  </conditionalFormatting>
  <conditionalFormatting sqref="E165:M165">
    <cfRule type="top10" dxfId="1790" priority="11" rank="1"/>
  </conditionalFormatting>
  <conditionalFormatting sqref="E167:M167">
    <cfRule type="top10" dxfId="1789" priority="10" rank="1"/>
  </conditionalFormatting>
  <conditionalFormatting sqref="E169:M169">
    <cfRule type="top10" dxfId="1788" priority="9" rank="1"/>
  </conditionalFormatting>
  <conditionalFormatting sqref="E171:M171">
    <cfRule type="top10" dxfId="1787" priority="8" rank="1"/>
  </conditionalFormatting>
  <conditionalFormatting sqref="E173:M173">
    <cfRule type="top10" dxfId="1786" priority="7" rank="1"/>
  </conditionalFormatting>
  <conditionalFormatting sqref="E175:M175">
    <cfRule type="top10" dxfId="1785" priority="6" rank="1"/>
  </conditionalFormatting>
  <conditionalFormatting sqref="E177:M177">
    <cfRule type="top10" dxfId="1784" priority="5" rank="1"/>
  </conditionalFormatting>
  <conditionalFormatting sqref="E179:M179">
    <cfRule type="top10" dxfId="1783" priority="4" rank="1"/>
  </conditionalFormatting>
  <conditionalFormatting sqref="E181:M181">
    <cfRule type="top10" dxfId="1782" priority="3" rank="1"/>
  </conditionalFormatting>
  <conditionalFormatting sqref="E183:M183">
    <cfRule type="top10" dxfId="1781" priority="2" rank="1"/>
  </conditionalFormatting>
  <conditionalFormatting sqref="E185:M185">
    <cfRule type="top10" dxfId="178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70</v>
      </c>
    </row>
    <row r="4" spans="1:13" ht="15" customHeight="1">
      <c r="B4" s="3" t="s">
        <v>60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13896</v>
      </c>
      <c r="F8" s="16">
        <v>3801</v>
      </c>
      <c r="G8" s="16">
        <v>7216</v>
      </c>
      <c r="H8" s="16">
        <v>7367</v>
      </c>
      <c r="I8" s="16">
        <v>1810</v>
      </c>
      <c r="J8" s="16">
        <v>2485</v>
      </c>
      <c r="K8" s="16">
        <v>359</v>
      </c>
      <c r="L8" s="16">
        <v>2736</v>
      </c>
      <c r="M8" s="16">
        <v>1756</v>
      </c>
    </row>
    <row r="9" spans="1:13" ht="15.95" customHeight="1">
      <c r="B9" s="92"/>
      <c r="C9" s="93"/>
      <c r="D9" s="17">
        <v>1</v>
      </c>
      <c r="E9" s="32">
        <v>0.56357221073123254</v>
      </c>
      <c r="F9" s="33">
        <v>0.15415500669181165</v>
      </c>
      <c r="G9" s="33">
        <v>0.29265522975220021</v>
      </c>
      <c r="H9" s="33">
        <v>0.29877925132822325</v>
      </c>
      <c r="I9" s="33">
        <v>7.340714604371984E-2</v>
      </c>
      <c r="J9" s="33">
        <v>0.10078273918157116</v>
      </c>
      <c r="K9" s="33">
        <v>1.4559759905909072E-2</v>
      </c>
      <c r="L9" s="33">
        <v>0.11096240418542402</v>
      </c>
      <c r="M9" s="33">
        <v>7.1217098592691735E-2</v>
      </c>
    </row>
    <row r="10" spans="1:13" ht="15.95" customHeight="1">
      <c r="B10" s="95" t="s">
        <v>71</v>
      </c>
      <c r="C10" s="94" t="s">
        <v>93</v>
      </c>
      <c r="D10" s="34">
        <v>7589</v>
      </c>
      <c r="E10" s="35">
        <v>4090</v>
      </c>
      <c r="F10" s="36">
        <v>1134</v>
      </c>
      <c r="G10" s="36">
        <v>2088</v>
      </c>
      <c r="H10" s="36">
        <v>2204</v>
      </c>
      <c r="I10" s="36">
        <v>522</v>
      </c>
      <c r="J10" s="36">
        <v>751</v>
      </c>
      <c r="K10" s="36">
        <v>143</v>
      </c>
      <c r="L10" s="36">
        <v>1055</v>
      </c>
      <c r="M10" s="36">
        <v>410</v>
      </c>
    </row>
    <row r="11" spans="1:13" ht="15.95" customHeight="1">
      <c r="B11" s="96"/>
      <c r="C11" s="89"/>
      <c r="D11" s="17">
        <v>1</v>
      </c>
      <c r="E11" s="18">
        <v>0.53893793648702071</v>
      </c>
      <c r="F11" s="19">
        <v>0.14942680195019106</v>
      </c>
      <c r="G11" s="19">
        <v>0.27513506390828829</v>
      </c>
      <c r="H11" s="19">
        <v>0.29042034523652654</v>
      </c>
      <c r="I11" s="19">
        <v>6.8783765977072073E-2</v>
      </c>
      <c r="J11" s="19">
        <v>9.8959019633680326E-2</v>
      </c>
      <c r="K11" s="19">
        <v>1.8843062327052313E-2</v>
      </c>
      <c r="L11" s="19">
        <v>0.13901699828699435</v>
      </c>
      <c r="M11" s="19">
        <v>5.4025563315324814E-2</v>
      </c>
    </row>
    <row r="12" spans="1:13" ht="15.95" customHeight="1">
      <c r="B12" s="96"/>
      <c r="C12" s="88" t="s">
        <v>94</v>
      </c>
      <c r="D12" s="20">
        <v>15983</v>
      </c>
      <c r="E12" s="21">
        <v>9518</v>
      </c>
      <c r="F12" s="22">
        <v>2549</v>
      </c>
      <c r="G12" s="22">
        <v>4953</v>
      </c>
      <c r="H12" s="22">
        <v>4998</v>
      </c>
      <c r="I12" s="22">
        <v>1247</v>
      </c>
      <c r="J12" s="22">
        <v>1677</v>
      </c>
      <c r="K12" s="22">
        <v>195</v>
      </c>
      <c r="L12" s="22">
        <v>1593</v>
      </c>
      <c r="M12" s="22">
        <v>874</v>
      </c>
    </row>
    <row r="13" spans="1:13" ht="15.95" customHeight="1">
      <c r="B13" s="103"/>
      <c r="C13" s="98"/>
      <c r="D13" s="17">
        <v>1</v>
      </c>
      <c r="E13" s="32">
        <v>0.59550772695989485</v>
      </c>
      <c r="F13" s="33">
        <v>0.15948194957141965</v>
      </c>
      <c r="G13" s="33">
        <v>0.30989175999499469</v>
      </c>
      <c r="H13" s="33">
        <v>0.3127072514546706</v>
      </c>
      <c r="I13" s="33">
        <v>7.8020396671463432E-2</v>
      </c>
      <c r="J13" s="33">
        <v>0.10492398173058876</v>
      </c>
      <c r="K13" s="33">
        <v>1.2200462991928925E-2</v>
      </c>
      <c r="L13" s="33">
        <v>9.9668397672527054E-2</v>
      </c>
      <c r="M13" s="33">
        <v>5.4683100794594257E-2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779" priority="90" rank="1"/>
  </conditionalFormatting>
  <conditionalFormatting sqref="E11:M11">
    <cfRule type="top10" dxfId="1778" priority="89" rank="1"/>
  </conditionalFormatting>
  <conditionalFormatting sqref="E13:M13">
    <cfRule type="top10" dxfId="1777" priority="88" rank="1"/>
  </conditionalFormatting>
  <conditionalFormatting sqref="E15:M15">
    <cfRule type="top10" dxfId="1776" priority="86" rank="1"/>
  </conditionalFormatting>
  <conditionalFormatting sqref="E17:M17">
    <cfRule type="top10" dxfId="1775" priority="85" rank="1"/>
  </conditionalFormatting>
  <conditionalFormatting sqref="E19:M19">
    <cfRule type="top10" dxfId="1774" priority="84" rank="1"/>
  </conditionalFormatting>
  <conditionalFormatting sqref="E21:M21">
    <cfRule type="top10" dxfId="1773" priority="83" rank="1"/>
  </conditionalFormatting>
  <conditionalFormatting sqref="E23:M23">
    <cfRule type="top10" dxfId="1772" priority="82" rank="1"/>
  </conditionalFormatting>
  <conditionalFormatting sqref="E25:M25">
    <cfRule type="top10" dxfId="1771" priority="81" rank="1"/>
  </conditionalFormatting>
  <conditionalFormatting sqref="E27:M27">
    <cfRule type="top10" dxfId="1770" priority="80" rank="1"/>
  </conditionalFormatting>
  <conditionalFormatting sqref="E29:M29">
    <cfRule type="top10" dxfId="1769" priority="79" rank="1"/>
  </conditionalFormatting>
  <conditionalFormatting sqref="E31:M31">
    <cfRule type="top10" dxfId="1768" priority="78" rank="1"/>
  </conditionalFormatting>
  <conditionalFormatting sqref="E33:M33">
    <cfRule type="top10" dxfId="1767" priority="77" rank="1"/>
  </conditionalFormatting>
  <conditionalFormatting sqref="E35:M35">
    <cfRule type="top10" dxfId="1766" priority="76" rank="1"/>
  </conditionalFormatting>
  <conditionalFormatting sqref="E37:M37">
    <cfRule type="top10" dxfId="1765" priority="75" rank="1"/>
  </conditionalFormatting>
  <conditionalFormatting sqref="E39:M39">
    <cfRule type="top10" dxfId="1764" priority="74" rank="1"/>
  </conditionalFormatting>
  <conditionalFormatting sqref="E41:M41">
    <cfRule type="top10" dxfId="1763" priority="73" rank="1"/>
  </conditionalFormatting>
  <conditionalFormatting sqref="E43:M43">
    <cfRule type="top10" dxfId="1762" priority="72" rank="1"/>
  </conditionalFormatting>
  <conditionalFormatting sqref="E45:M45">
    <cfRule type="top10" dxfId="1761" priority="71" rank="1"/>
  </conditionalFormatting>
  <conditionalFormatting sqref="E47:M47">
    <cfRule type="top10" dxfId="1760" priority="70" rank="1"/>
  </conditionalFormatting>
  <conditionalFormatting sqref="E49:M49">
    <cfRule type="top10" dxfId="1759" priority="69" rank="1"/>
  </conditionalFormatting>
  <conditionalFormatting sqref="E51:M51">
    <cfRule type="top10" dxfId="1758" priority="68" rank="1"/>
  </conditionalFormatting>
  <conditionalFormatting sqref="E53:M53">
    <cfRule type="top10" dxfId="1757" priority="67" rank="1"/>
  </conditionalFormatting>
  <conditionalFormatting sqref="E55:M55">
    <cfRule type="top10" dxfId="1756" priority="66" rank="1"/>
  </conditionalFormatting>
  <conditionalFormatting sqref="E57:M57">
    <cfRule type="top10" dxfId="1755" priority="65" rank="1"/>
  </conditionalFormatting>
  <conditionalFormatting sqref="E59:M59">
    <cfRule type="top10" dxfId="1754" priority="64" rank="1"/>
  </conditionalFormatting>
  <conditionalFormatting sqref="E61:M61">
    <cfRule type="top10" dxfId="1753" priority="63" rank="1"/>
  </conditionalFormatting>
  <conditionalFormatting sqref="E63:M63">
    <cfRule type="top10" dxfId="1752" priority="62" rank="1"/>
  </conditionalFormatting>
  <conditionalFormatting sqref="E65:M65">
    <cfRule type="top10" dxfId="1751" priority="61" rank="1"/>
  </conditionalFormatting>
  <conditionalFormatting sqref="E67:M67">
    <cfRule type="top10" dxfId="1750" priority="60" rank="1"/>
  </conditionalFormatting>
  <conditionalFormatting sqref="E69:M69">
    <cfRule type="top10" dxfId="1749" priority="59" rank="1"/>
  </conditionalFormatting>
  <conditionalFormatting sqref="E71:M71">
    <cfRule type="top10" dxfId="1748" priority="58" rank="1"/>
  </conditionalFormatting>
  <conditionalFormatting sqref="E73:M73">
    <cfRule type="top10" dxfId="1747" priority="57" rank="1"/>
  </conditionalFormatting>
  <conditionalFormatting sqref="E75:M75">
    <cfRule type="top10" dxfId="1746" priority="56" rank="1"/>
  </conditionalFormatting>
  <conditionalFormatting sqref="E77:M77">
    <cfRule type="top10" dxfId="1745" priority="55" rank="1"/>
  </conditionalFormatting>
  <conditionalFormatting sqref="E79:M79">
    <cfRule type="top10" dxfId="1744" priority="54" rank="1"/>
  </conditionalFormatting>
  <conditionalFormatting sqref="E81:M81">
    <cfRule type="top10" dxfId="1743" priority="53" rank="1"/>
  </conditionalFormatting>
  <conditionalFormatting sqref="E83:M83">
    <cfRule type="top10" dxfId="1742" priority="52" rank="1"/>
  </conditionalFormatting>
  <conditionalFormatting sqref="E85:M85">
    <cfRule type="top10" dxfId="1741" priority="51" rank="1"/>
  </conditionalFormatting>
  <conditionalFormatting sqref="E87:M87">
    <cfRule type="top10" dxfId="1740" priority="50" rank="1"/>
  </conditionalFormatting>
  <conditionalFormatting sqref="E89:M89">
    <cfRule type="top10" dxfId="1739" priority="49" rank="1"/>
  </conditionalFormatting>
  <conditionalFormatting sqref="E91:M91">
    <cfRule type="top10" dxfId="1738" priority="48" rank="1"/>
  </conditionalFormatting>
  <conditionalFormatting sqref="E93:M93">
    <cfRule type="top10" dxfId="1737" priority="47" rank="1"/>
  </conditionalFormatting>
  <conditionalFormatting sqref="E95:M95">
    <cfRule type="top10" dxfId="1736" priority="46" rank="1"/>
  </conditionalFormatting>
  <conditionalFormatting sqref="E97:M97">
    <cfRule type="top10" dxfId="1735" priority="45" rank="1"/>
  </conditionalFormatting>
  <conditionalFormatting sqref="E99:M99">
    <cfRule type="top10" dxfId="1734" priority="44" rank="1"/>
  </conditionalFormatting>
  <conditionalFormatting sqref="E101:M101">
    <cfRule type="top10" dxfId="1733" priority="43" rank="1"/>
  </conditionalFormatting>
  <conditionalFormatting sqref="E103:M103">
    <cfRule type="top10" dxfId="1732" priority="42" rank="1"/>
  </conditionalFormatting>
  <conditionalFormatting sqref="E105:M105">
    <cfRule type="top10" dxfId="1731" priority="41" rank="1"/>
  </conditionalFormatting>
  <conditionalFormatting sqref="E107:M107">
    <cfRule type="top10" dxfId="1730" priority="40" rank="1"/>
  </conditionalFormatting>
  <conditionalFormatting sqref="E109:M109">
    <cfRule type="top10" dxfId="1729" priority="39" rank="1"/>
  </conditionalFormatting>
  <conditionalFormatting sqref="E111:M111">
    <cfRule type="top10" dxfId="1728" priority="38" rank="1"/>
  </conditionalFormatting>
  <conditionalFormatting sqref="E113:M113">
    <cfRule type="top10" dxfId="1727" priority="37" rank="1"/>
  </conditionalFormatting>
  <conditionalFormatting sqref="E115:M115">
    <cfRule type="top10" dxfId="1726" priority="36" rank="1"/>
  </conditionalFormatting>
  <conditionalFormatting sqref="E117:M117">
    <cfRule type="top10" dxfId="1725" priority="35" rank="1"/>
  </conditionalFormatting>
  <conditionalFormatting sqref="E119:M119">
    <cfRule type="top10" dxfId="1724" priority="34" rank="1"/>
  </conditionalFormatting>
  <conditionalFormatting sqref="E121:M121">
    <cfRule type="top10" dxfId="1723" priority="33" rank="1"/>
  </conditionalFormatting>
  <conditionalFormatting sqref="E123:M123">
    <cfRule type="top10" dxfId="1722" priority="32" rank="1"/>
  </conditionalFormatting>
  <conditionalFormatting sqref="E125:M125">
    <cfRule type="top10" dxfId="1721" priority="31" rank="1"/>
  </conditionalFormatting>
  <conditionalFormatting sqref="E127:M127">
    <cfRule type="top10" dxfId="1720" priority="30" rank="1"/>
  </conditionalFormatting>
  <conditionalFormatting sqref="E129:M129">
    <cfRule type="top10" dxfId="1719" priority="29" rank="1"/>
  </conditionalFormatting>
  <conditionalFormatting sqref="E131:M131">
    <cfRule type="top10" dxfId="1718" priority="28" rank="1"/>
  </conditionalFormatting>
  <conditionalFormatting sqref="E133:M133">
    <cfRule type="top10" dxfId="1717" priority="27" rank="1"/>
  </conditionalFormatting>
  <conditionalFormatting sqref="E135:M135">
    <cfRule type="top10" dxfId="1716" priority="26" rank="1"/>
  </conditionalFormatting>
  <conditionalFormatting sqref="E137:M137">
    <cfRule type="top10" dxfId="1715" priority="25" rank="1"/>
  </conditionalFormatting>
  <conditionalFormatting sqref="E139:M139">
    <cfRule type="top10" dxfId="1714" priority="24" rank="1"/>
  </conditionalFormatting>
  <conditionalFormatting sqref="E141:M141">
    <cfRule type="top10" dxfId="1713" priority="23" rank="1"/>
  </conditionalFormatting>
  <conditionalFormatting sqref="E143:M143">
    <cfRule type="top10" dxfId="1712" priority="22" rank="1"/>
  </conditionalFormatting>
  <conditionalFormatting sqref="E145:M145">
    <cfRule type="top10" dxfId="1711" priority="21" rank="1"/>
  </conditionalFormatting>
  <conditionalFormatting sqref="E147:M147">
    <cfRule type="top10" dxfId="1710" priority="20" rank="1"/>
  </conditionalFormatting>
  <conditionalFormatting sqref="E149:M149">
    <cfRule type="top10" dxfId="1709" priority="19" rank="1"/>
  </conditionalFormatting>
  <conditionalFormatting sqref="E151:M151">
    <cfRule type="top10" dxfId="1708" priority="18" rank="1"/>
  </conditionalFormatting>
  <conditionalFormatting sqref="E153:M153">
    <cfRule type="top10" dxfId="1707" priority="17" rank="1"/>
  </conditionalFormatting>
  <conditionalFormatting sqref="E155:M155">
    <cfRule type="top10" dxfId="1706" priority="16" rank="1"/>
  </conditionalFormatting>
  <conditionalFormatting sqref="E157:M157">
    <cfRule type="top10" dxfId="1705" priority="15" rank="1"/>
  </conditionalFormatting>
  <conditionalFormatting sqref="E159:M159">
    <cfRule type="top10" dxfId="1704" priority="14" rank="1"/>
  </conditionalFormatting>
  <conditionalFormatting sqref="E161:M161">
    <cfRule type="top10" dxfId="1703" priority="13" rank="1"/>
  </conditionalFormatting>
  <conditionalFormatting sqref="E163:M163">
    <cfRule type="top10" dxfId="1702" priority="12" rank="1"/>
  </conditionalFormatting>
  <conditionalFormatting sqref="E165:M165">
    <cfRule type="top10" dxfId="1701" priority="11" rank="1"/>
  </conditionalFormatting>
  <conditionalFormatting sqref="E167:M167">
    <cfRule type="top10" dxfId="1700" priority="10" rank="1"/>
  </conditionalFormatting>
  <conditionalFormatting sqref="E169:M169">
    <cfRule type="top10" dxfId="1699" priority="9" rank="1"/>
  </conditionalFormatting>
  <conditionalFormatting sqref="E171:M171">
    <cfRule type="top10" dxfId="1698" priority="8" rank="1"/>
  </conditionalFormatting>
  <conditionalFormatting sqref="E173:M173">
    <cfRule type="top10" dxfId="1697" priority="7" rank="1"/>
  </conditionalFormatting>
  <conditionalFormatting sqref="E175:M175">
    <cfRule type="top10" dxfId="1696" priority="6" rank="1"/>
  </conditionalFormatting>
  <conditionalFormatting sqref="E177:M177">
    <cfRule type="top10" dxfId="1695" priority="5" rank="1"/>
  </conditionalFormatting>
  <conditionalFormatting sqref="E179:M179">
    <cfRule type="top10" dxfId="1694" priority="4" rank="1"/>
  </conditionalFormatting>
  <conditionalFormatting sqref="E181:M181">
    <cfRule type="top10" dxfId="1693" priority="3" rank="1"/>
  </conditionalFormatting>
  <conditionalFormatting sqref="E183:M183">
    <cfRule type="top10" dxfId="1692" priority="2" rank="1"/>
  </conditionalFormatting>
  <conditionalFormatting sqref="E185:M185">
    <cfRule type="top10" dxfId="169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2" width="8.625" style="3"/>
    <col min="13" max="16384" width="8.625" style="39"/>
  </cols>
  <sheetData>
    <row r="1" spans="1:12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15" customHeight="1">
      <c r="B2" s="3" t="s">
        <v>250</v>
      </c>
    </row>
    <row r="3" spans="1:12" ht="15" customHeight="1">
      <c r="B3" s="3" t="s">
        <v>70</v>
      </c>
    </row>
    <row r="4" spans="1:12" ht="15" customHeight="1">
      <c r="B4" s="3" t="s">
        <v>61</v>
      </c>
    </row>
    <row r="5" spans="1:12" ht="15" customHeight="1">
      <c r="B5" s="3"/>
    </row>
    <row r="6" spans="1:12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2" ht="117.95" customHeight="1" thickBot="1">
      <c r="A7" s="9"/>
      <c r="B7" s="10"/>
      <c r="C7" s="11" t="s">
        <v>240</v>
      </c>
      <c r="D7" s="12" t="s">
        <v>241</v>
      </c>
      <c r="E7" s="13" t="s">
        <v>117</v>
      </c>
      <c r="F7" s="13" t="s">
        <v>118</v>
      </c>
      <c r="G7" s="13" t="s">
        <v>119</v>
      </c>
      <c r="H7" s="13" t="s">
        <v>120</v>
      </c>
      <c r="I7" s="13" t="s">
        <v>121</v>
      </c>
      <c r="J7" s="13" t="s">
        <v>84</v>
      </c>
      <c r="K7" s="13" t="s">
        <v>116</v>
      </c>
      <c r="L7" s="13" t="s">
        <v>83</v>
      </c>
    </row>
    <row r="8" spans="1:12" ht="15.95" customHeight="1" thickTop="1">
      <c r="B8" s="90" t="s">
        <v>242</v>
      </c>
      <c r="C8" s="91"/>
      <c r="D8" s="14">
        <v>24657</v>
      </c>
      <c r="E8" s="15">
        <v>3766</v>
      </c>
      <c r="F8" s="16">
        <v>6139</v>
      </c>
      <c r="G8" s="16">
        <v>1262</v>
      </c>
      <c r="H8" s="16">
        <v>7135</v>
      </c>
      <c r="I8" s="16">
        <v>4528</v>
      </c>
      <c r="J8" s="16">
        <v>1924</v>
      </c>
      <c r="K8" s="16">
        <v>6018</v>
      </c>
      <c r="L8" s="16">
        <v>2787</v>
      </c>
    </row>
    <row r="9" spans="1:12" ht="15.95" customHeight="1">
      <c r="B9" s="92"/>
      <c r="C9" s="93"/>
      <c r="D9" s="17">
        <v>1</v>
      </c>
      <c r="E9" s="32">
        <v>0.15273553149207122</v>
      </c>
      <c r="F9" s="33">
        <v>0.24897595003447298</v>
      </c>
      <c r="G9" s="33">
        <v>5.1182220059212392E-2</v>
      </c>
      <c r="H9" s="33">
        <v>0.28937015857565801</v>
      </c>
      <c r="I9" s="33">
        <v>0.18363953441213449</v>
      </c>
      <c r="J9" s="33">
        <v>7.8030579551445836E-2</v>
      </c>
      <c r="K9" s="33">
        <v>0.24406862148679889</v>
      </c>
      <c r="L9" s="33">
        <v>0.11303078233361723</v>
      </c>
    </row>
    <row r="10" spans="1:12" ht="15.95" customHeight="1">
      <c r="B10" s="95" t="s">
        <v>71</v>
      </c>
      <c r="C10" s="94" t="s">
        <v>93</v>
      </c>
      <c r="D10" s="34">
        <v>7589</v>
      </c>
      <c r="E10" s="35">
        <v>943</v>
      </c>
      <c r="F10" s="36">
        <v>1735</v>
      </c>
      <c r="G10" s="36">
        <v>503</v>
      </c>
      <c r="H10" s="36">
        <v>2260</v>
      </c>
      <c r="I10" s="36">
        <v>1372</v>
      </c>
      <c r="J10" s="36">
        <v>595</v>
      </c>
      <c r="K10" s="36">
        <v>2207</v>
      </c>
      <c r="L10" s="36">
        <v>611</v>
      </c>
    </row>
    <row r="11" spans="1:12" ht="15.95" customHeight="1">
      <c r="B11" s="96"/>
      <c r="C11" s="89"/>
      <c r="D11" s="17">
        <v>1</v>
      </c>
      <c r="E11" s="18">
        <v>0.12425879562524707</v>
      </c>
      <c r="F11" s="19">
        <v>0.22862037159045986</v>
      </c>
      <c r="G11" s="19">
        <v>6.6280142311239951E-2</v>
      </c>
      <c r="H11" s="19">
        <v>0.29779944656740021</v>
      </c>
      <c r="I11" s="19">
        <v>0.180787982606404</v>
      </c>
      <c r="J11" s="19">
        <v>7.8402951640532348E-2</v>
      </c>
      <c r="K11" s="19">
        <v>0.29081565423639477</v>
      </c>
      <c r="L11" s="19">
        <v>8.0511266306496243E-2</v>
      </c>
    </row>
    <row r="12" spans="1:12" ht="15.95" customHeight="1">
      <c r="B12" s="96"/>
      <c r="C12" s="88" t="s">
        <v>94</v>
      </c>
      <c r="D12" s="20">
        <v>15983</v>
      </c>
      <c r="E12" s="21">
        <v>2744</v>
      </c>
      <c r="F12" s="22">
        <v>4267</v>
      </c>
      <c r="G12" s="22">
        <v>723</v>
      </c>
      <c r="H12" s="22">
        <v>4717</v>
      </c>
      <c r="I12" s="22">
        <v>3056</v>
      </c>
      <c r="J12" s="22">
        <v>1297</v>
      </c>
      <c r="K12" s="22">
        <v>3673</v>
      </c>
      <c r="L12" s="22">
        <v>1582</v>
      </c>
    </row>
    <row r="13" spans="1:12" ht="15.95" customHeight="1">
      <c r="B13" s="103"/>
      <c r="C13" s="98"/>
      <c r="D13" s="17">
        <v>1</v>
      </c>
      <c r="E13" s="32">
        <v>0.17168241256334857</v>
      </c>
      <c r="F13" s="33">
        <v>0.26697115685415757</v>
      </c>
      <c r="G13" s="33">
        <v>4.5235562785459552E-2</v>
      </c>
      <c r="H13" s="33">
        <v>0.29512607145091657</v>
      </c>
      <c r="I13" s="33">
        <v>0.19120315335043483</v>
      </c>
      <c r="J13" s="33">
        <v>8.1148720515547765E-2</v>
      </c>
      <c r="K13" s="33">
        <v>0.22980666958643559</v>
      </c>
      <c r="L13" s="33">
        <v>9.8980166426828511E-2</v>
      </c>
    </row>
    <row r="14" spans="1:12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</row>
    <row r="15" spans="1:12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</row>
    <row r="16" spans="1:12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</row>
    <row r="17" spans="1:12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</row>
    <row r="18" spans="1:12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</row>
    <row r="19" spans="1:12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</row>
    <row r="20" spans="1:12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</row>
    <row r="21" spans="1:12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</row>
    <row r="22" spans="1:12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</row>
    <row r="23" spans="1:12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</row>
    <row r="24" spans="1:12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</row>
    <row r="25" spans="1:12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</row>
    <row r="26" spans="1:12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</row>
    <row r="27" spans="1:12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</row>
    <row r="28" spans="1:12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</row>
    <row r="29" spans="1:12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</row>
    <row r="30" spans="1:12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</row>
    <row r="31" spans="1:12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</row>
    <row r="32" spans="1:12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</row>
    <row r="33" spans="1:12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</row>
    <row r="35" spans="1:12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</row>
    <row r="37" spans="1:12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</row>
    <row r="39" spans="1:12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</row>
    <row r="41" spans="1:12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</row>
    <row r="43" spans="1:12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</row>
    <row r="45" spans="1:12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</row>
    <row r="47" spans="1:12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</row>
    <row r="48" spans="1:12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</row>
    <row r="49" spans="1:12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</row>
    <row r="50" spans="1:12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</row>
    <row r="51" spans="1:12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</row>
    <row r="52" spans="1:12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</row>
    <row r="53" spans="1:12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</row>
    <row r="54" spans="1:12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</row>
    <row r="55" spans="1:12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</row>
    <row r="56" spans="1:12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</row>
    <row r="57" spans="1:12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</row>
    <row r="58" spans="1:12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</row>
    <row r="60" spans="1:12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</row>
    <row r="62" spans="1:12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</row>
    <row r="63" spans="1:12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</row>
    <row r="64" spans="1:12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</row>
    <row r="65" spans="1:12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</row>
    <row r="66" spans="1:12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</row>
    <row r="67" spans="1:12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</row>
    <row r="68" spans="1:12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</row>
    <row r="69" spans="1:12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</row>
    <row r="70" spans="1:12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</row>
    <row r="71" spans="1:12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</row>
    <row r="72" spans="1:12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</row>
    <row r="73" spans="1:12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</row>
    <row r="74" spans="1:12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</row>
    <row r="75" spans="1:12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</row>
    <row r="76" spans="1:12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</row>
    <row r="77" spans="1:12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</row>
    <row r="78" spans="1:12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</row>
    <row r="79" spans="1:12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</row>
    <row r="80" spans="1:12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</row>
    <row r="81" spans="1:12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</row>
    <row r="83" spans="1:12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</row>
    <row r="84" spans="1:12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</row>
    <row r="85" spans="1:12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</row>
    <row r="86" spans="1:12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</row>
    <row r="87" spans="1:12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</row>
    <row r="88" spans="1:12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</row>
    <row r="89" spans="1:12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</row>
    <row r="91" spans="1:12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</row>
    <row r="93" spans="1:12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</row>
    <row r="95" spans="1:12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</row>
    <row r="96" spans="1:12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</row>
    <row r="97" spans="1:12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</row>
    <row r="98" spans="1:12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</row>
    <row r="99" spans="1:12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</row>
    <row r="102" spans="1:12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</row>
    <row r="104" spans="1:12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</row>
    <row r="108" spans="1:12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</row>
    <row r="110" spans="1:12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2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</row>
    <row r="114" spans="1:12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</row>
    <row r="116" spans="1:12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</row>
    <row r="118" spans="1:12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2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</row>
    <row r="122" spans="1:12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</row>
    <row r="124" spans="1:12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</row>
    <row r="126" spans="1:12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</row>
    <row r="128" spans="1:12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</row>
    <row r="130" spans="1:12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</row>
    <row r="132" spans="1:12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</row>
    <row r="134" spans="1:12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</row>
    <row r="136" spans="1:12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</row>
    <row r="138" spans="1:12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</row>
    <row r="140" spans="1:12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</row>
    <row r="142" spans="1:12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</row>
    <row r="143" spans="1:12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</row>
    <row r="144" spans="1:12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</row>
    <row r="146" spans="1:12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</row>
    <row r="148" spans="1:12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</row>
    <row r="149" spans="1:12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</row>
    <row r="150" spans="1:12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</row>
    <row r="152" spans="1:12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</row>
    <row r="154" spans="1:12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</row>
    <row r="155" spans="1:12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</row>
    <row r="156" spans="1:12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</row>
    <row r="158" spans="1:12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</row>
    <row r="160" spans="1:12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</row>
    <row r="162" spans="1:12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</row>
    <row r="164" spans="1:12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</row>
    <row r="166" spans="1:12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</row>
    <row r="168" spans="1:12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</row>
    <row r="170" spans="1:12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</row>
    <row r="172" spans="1:12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</row>
    <row r="174" spans="1:12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</row>
    <row r="176" spans="1:12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</row>
    <row r="178" spans="1:12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</row>
    <row r="180" spans="1:12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</row>
    <row r="182" spans="1:12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</row>
    <row r="184" spans="1:12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</row>
    <row r="186" spans="1:12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ht="15" hidden="1" customHeight="1"/>
    <row r="202" spans="1:12" ht="15" hidden="1" customHeight="1"/>
    <row r="203" spans="1:12" ht="15" hidden="1" customHeight="1"/>
    <row r="204" spans="1:12" ht="15" hidden="1" customHeight="1"/>
    <row r="205" spans="1:12" ht="15" hidden="1" customHeight="1"/>
    <row r="206" spans="1:12" ht="15" hidden="1" customHeight="1"/>
    <row r="207" spans="1:12" ht="15" hidden="1" customHeight="1"/>
    <row r="208" spans="1:12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L9">
    <cfRule type="top10" dxfId="1690" priority="90" rank="1"/>
  </conditionalFormatting>
  <conditionalFormatting sqref="E11:L11">
    <cfRule type="top10" dxfId="1689" priority="89" rank="1"/>
  </conditionalFormatting>
  <conditionalFormatting sqref="E13:L13">
    <cfRule type="top10" dxfId="1688" priority="88" rank="1"/>
  </conditionalFormatting>
  <conditionalFormatting sqref="E15:L15">
    <cfRule type="top10" dxfId="1687" priority="86" rank="1"/>
  </conditionalFormatting>
  <conditionalFormatting sqref="E17:L17">
    <cfRule type="top10" dxfId="1686" priority="85" rank="1"/>
  </conditionalFormatting>
  <conditionalFormatting sqref="E19:L19">
    <cfRule type="top10" dxfId="1685" priority="84" rank="1"/>
  </conditionalFormatting>
  <conditionalFormatting sqref="E21:L21">
    <cfRule type="top10" dxfId="1684" priority="83" rank="1"/>
  </conditionalFormatting>
  <conditionalFormatting sqref="E23:L23">
    <cfRule type="top10" dxfId="1683" priority="82" rank="1"/>
  </conditionalFormatting>
  <conditionalFormatting sqref="E25:L25">
    <cfRule type="top10" dxfId="1682" priority="81" rank="1"/>
  </conditionalFormatting>
  <conditionalFormatting sqref="E27:L27">
    <cfRule type="top10" dxfId="1681" priority="80" rank="1"/>
  </conditionalFormatting>
  <conditionalFormatting sqref="E29:L29">
    <cfRule type="top10" dxfId="1680" priority="79" rank="1"/>
  </conditionalFormatting>
  <conditionalFormatting sqref="E31:L31">
    <cfRule type="top10" dxfId="1679" priority="78" rank="1"/>
  </conditionalFormatting>
  <conditionalFormatting sqref="E33:L33">
    <cfRule type="top10" dxfId="1678" priority="77" rank="1"/>
  </conditionalFormatting>
  <conditionalFormatting sqref="E35:L35">
    <cfRule type="top10" dxfId="1677" priority="76" rank="1"/>
  </conditionalFormatting>
  <conditionalFormatting sqref="E37:L37">
    <cfRule type="top10" dxfId="1676" priority="75" rank="1"/>
  </conditionalFormatting>
  <conditionalFormatting sqref="E39:L39">
    <cfRule type="top10" dxfId="1675" priority="74" rank="1"/>
  </conditionalFormatting>
  <conditionalFormatting sqref="E41:L41">
    <cfRule type="top10" dxfId="1674" priority="73" rank="1"/>
  </conditionalFormatting>
  <conditionalFormatting sqref="E43:L43">
    <cfRule type="top10" dxfId="1673" priority="72" rank="1"/>
  </conditionalFormatting>
  <conditionalFormatting sqref="E45:L45">
    <cfRule type="top10" dxfId="1672" priority="71" rank="1"/>
  </conditionalFormatting>
  <conditionalFormatting sqref="E47:L47">
    <cfRule type="top10" dxfId="1671" priority="70" rank="1"/>
  </conditionalFormatting>
  <conditionalFormatting sqref="E49:L49">
    <cfRule type="top10" dxfId="1670" priority="69" rank="1"/>
  </conditionalFormatting>
  <conditionalFormatting sqref="E51:L51">
    <cfRule type="top10" dxfId="1669" priority="68" rank="1"/>
  </conditionalFormatting>
  <conditionalFormatting sqref="E53:L53">
    <cfRule type="top10" dxfId="1668" priority="67" rank="1"/>
  </conditionalFormatting>
  <conditionalFormatting sqref="E55:L55">
    <cfRule type="top10" dxfId="1667" priority="66" rank="1"/>
  </conditionalFormatting>
  <conditionalFormatting sqref="E57:L57">
    <cfRule type="top10" dxfId="1666" priority="65" rank="1"/>
  </conditionalFormatting>
  <conditionalFormatting sqref="E59:L59">
    <cfRule type="top10" dxfId="1665" priority="64" rank="1"/>
  </conditionalFormatting>
  <conditionalFormatting sqref="E61:L61">
    <cfRule type="top10" dxfId="1664" priority="63" rank="1"/>
  </conditionalFormatting>
  <conditionalFormatting sqref="E63:L63">
    <cfRule type="top10" dxfId="1663" priority="62" rank="1"/>
  </conditionalFormatting>
  <conditionalFormatting sqref="E65:L65">
    <cfRule type="top10" dxfId="1662" priority="61" rank="1"/>
  </conditionalFormatting>
  <conditionalFormatting sqref="E67:L67">
    <cfRule type="top10" dxfId="1661" priority="60" rank="1"/>
  </conditionalFormatting>
  <conditionalFormatting sqref="E69:L69">
    <cfRule type="top10" dxfId="1660" priority="59" rank="1"/>
  </conditionalFormatting>
  <conditionalFormatting sqref="E71:L71">
    <cfRule type="top10" dxfId="1659" priority="58" rank="1"/>
  </conditionalFormatting>
  <conditionalFormatting sqref="E73:L73">
    <cfRule type="top10" dxfId="1658" priority="57" rank="1"/>
  </conditionalFormatting>
  <conditionalFormatting sqref="E75:L75">
    <cfRule type="top10" dxfId="1657" priority="56" rank="1"/>
  </conditionalFormatting>
  <conditionalFormatting sqref="E77:L77">
    <cfRule type="top10" dxfId="1656" priority="55" rank="1"/>
  </conditionalFormatting>
  <conditionalFormatting sqref="E79:L79">
    <cfRule type="top10" dxfId="1655" priority="54" rank="1"/>
  </conditionalFormatting>
  <conditionalFormatting sqref="E81:L81">
    <cfRule type="top10" dxfId="1654" priority="53" rank="1"/>
  </conditionalFormatting>
  <conditionalFormatting sqref="E83:L83">
    <cfRule type="top10" dxfId="1653" priority="52" rank="1"/>
  </conditionalFormatting>
  <conditionalFormatting sqref="E85:L85">
    <cfRule type="top10" dxfId="1652" priority="51" rank="1"/>
  </conditionalFormatting>
  <conditionalFormatting sqref="E87:L87">
    <cfRule type="top10" dxfId="1651" priority="50" rank="1"/>
  </conditionalFormatting>
  <conditionalFormatting sqref="E89:L89">
    <cfRule type="top10" dxfId="1650" priority="49" rank="1"/>
  </conditionalFormatting>
  <conditionalFormatting sqref="E91:L91">
    <cfRule type="top10" dxfId="1649" priority="48" rank="1"/>
  </conditionalFormatting>
  <conditionalFormatting sqref="E93:L93">
    <cfRule type="top10" dxfId="1648" priority="47" rank="1"/>
  </conditionalFormatting>
  <conditionalFormatting sqref="E95:L95">
    <cfRule type="top10" dxfId="1647" priority="46" rank="1"/>
  </conditionalFormatting>
  <conditionalFormatting sqref="E97:L97">
    <cfRule type="top10" dxfId="1646" priority="45" rank="1"/>
  </conditionalFormatting>
  <conditionalFormatting sqref="E99:L99">
    <cfRule type="top10" dxfId="1645" priority="44" rank="1"/>
  </conditionalFormatting>
  <conditionalFormatting sqref="E101:L101">
    <cfRule type="top10" dxfId="1644" priority="43" rank="1"/>
  </conditionalFormatting>
  <conditionalFormatting sqref="E103:L103">
    <cfRule type="top10" dxfId="1643" priority="42" rank="1"/>
  </conditionalFormatting>
  <conditionalFormatting sqref="E105:L105">
    <cfRule type="top10" dxfId="1642" priority="41" rank="1"/>
  </conditionalFormatting>
  <conditionalFormatting sqref="E107:L107">
    <cfRule type="top10" dxfId="1641" priority="40" rank="1"/>
  </conditionalFormatting>
  <conditionalFormatting sqref="E109:L109">
    <cfRule type="top10" dxfId="1640" priority="39" rank="1"/>
  </conditionalFormatting>
  <conditionalFormatting sqref="E111:L111">
    <cfRule type="top10" dxfId="1639" priority="38" rank="1"/>
  </conditionalFormatting>
  <conditionalFormatting sqref="E113:L113">
    <cfRule type="top10" dxfId="1638" priority="37" rank="1"/>
  </conditionalFormatting>
  <conditionalFormatting sqref="E115:L115">
    <cfRule type="top10" dxfId="1637" priority="36" rank="1"/>
  </conditionalFormatting>
  <conditionalFormatting sqref="E117:L117">
    <cfRule type="top10" dxfId="1636" priority="35" rank="1"/>
  </conditionalFormatting>
  <conditionalFormatting sqref="E119:L119">
    <cfRule type="top10" dxfId="1635" priority="34" rank="1"/>
  </conditionalFormatting>
  <conditionalFormatting sqref="E121:L121">
    <cfRule type="top10" dxfId="1634" priority="33" rank="1"/>
  </conditionalFormatting>
  <conditionalFormatting sqref="E123:L123">
    <cfRule type="top10" dxfId="1633" priority="32" rank="1"/>
  </conditionalFormatting>
  <conditionalFormatting sqref="E125:L125">
    <cfRule type="top10" dxfId="1632" priority="31" rank="1"/>
  </conditionalFormatting>
  <conditionalFormatting sqref="E127:L127">
    <cfRule type="top10" dxfId="1631" priority="30" rank="1"/>
  </conditionalFormatting>
  <conditionalFormatting sqref="E129:L129">
    <cfRule type="top10" dxfId="1630" priority="29" rank="1"/>
  </conditionalFormatting>
  <conditionalFormatting sqref="E131:L131">
    <cfRule type="top10" dxfId="1629" priority="28" rank="1"/>
  </conditionalFormatting>
  <conditionalFormatting sqref="E133:L133">
    <cfRule type="top10" dxfId="1628" priority="27" rank="1"/>
  </conditionalFormatting>
  <conditionalFormatting sqref="E135:L135">
    <cfRule type="top10" dxfId="1627" priority="26" rank="1"/>
  </conditionalFormatting>
  <conditionalFormatting sqref="E137:L137">
    <cfRule type="top10" dxfId="1626" priority="25" rank="1"/>
  </conditionalFormatting>
  <conditionalFormatting sqref="E139:L139">
    <cfRule type="top10" dxfId="1625" priority="24" rank="1"/>
  </conditionalFormatting>
  <conditionalFormatting sqref="E141:L141">
    <cfRule type="top10" dxfId="1624" priority="23" rank="1"/>
  </conditionalFormatting>
  <conditionalFormatting sqref="E143:L143">
    <cfRule type="top10" dxfId="1623" priority="22" rank="1"/>
  </conditionalFormatting>
  <conditionalFormatting sqref="E145:L145">
    <cfRule type="top10" dxfId="1622" priority="21" rank="1"/>
  </conditionalFormatting>
  <conditionalFormatting sqref="E147:L147">
    <cfRule type="top10" dxfId="1621" priority="20" rank="1"/>
  </conditionalFormatting>
  <conditionalFormatting sqref="E149:L149">
    <cfRule type="top10" dxfId="1620" priority="19" rank="1"/>
  </conditionalFormatting>
  <conditionalFormatting sqref="E151:L151">
    <cfRule type="top10" dxfId="1619" priority="18" rank="1"/>
  </conditionalFormatting>
  <conditionalFormatting sqref="E153:L153">
    <cfRule type="top10" dxfId="1618" priority="17" rank="1"/>
  </conditionalFormatting>
  <conditionalFormatting sqref="E155:L155">
    <cfRule type="top10" dxfId="1617" priority="16" rank="1"/>
  </conditionalFormatting>
  <conditionalFormatting sqref="E157:L157">
    <cfRule type="top10" dxfId="1616" priority="15" rank="1"/>
  </conditionalFormatting>
  <conditionalFormatting sqref="E159:L159">
    <cfRule type="top10" dxfId="1615" priority="14" rank="1"/>
  </conditionalFormatting>
  <conditionalFormatting sqref="E161:L161">
    <cfRule type="top10" dxfId="1614" priority="13" rank="1"/>
  </conditionalFormatting>
  <conditionalFormatting sqref="E163:L163">
    <cfRule type="top10" dxfId="1613" priority="12" rank="1"/>
  </conditionalFormatting>
  <conditionalFormatting sqref="E165:L165">
    <cfRule type="top10" dxfId="1612" priority="11" rank="1"/>
  </conditionalFormatting>
  <conditionalFormatting sqref="E167:L167">
    <cfRule type="top10" dxfId="1611" priority="10" rank="1"/>
  </conditionalFormatting>
  <conditionalFormatting sqref="E169:L169">
    <cfRule type="top10" dxfId="1610" priority="9" rank="1"/>
  </conditionalFormatting>
  <conditionalFormatting sqref="E171:L171">
    <cfRule type="top10" dxfId="1609" priority="8" rank="1"/>
  </conditionalFormatting>
  <conditionalFormatting sqref="E173:L173">
    <cfRule type="top10" dxfId="1608" priority="7" rank="1"/>
  </conditionalFormatting>
  <conditionalFormatting sqref="E175:L175">
    <cfRule type="top10" dxfId="1607" priority="6" rank="1"/>
  </conditionalFormatting>
  <conditionalFormatting sqref="E177:L177">
    <cfRule type="top10" dxfId="1606" priority="5" rank="1"/>
  </conditionalFormatting>
  <conditionalFormatting sqref="E179:L179">
    <cfRule type="top10" dxfId="1605" priority="4" rank="1"/>
  </conditionalFormatting>
  <conditionalFormatting sqref="E181:L181">
    <cfRule type="top10" dxfId="1604" priority="3" rank="1"/>
  </conditionalFormatting>
  <conditionalFormatting sqref="E183:L183">
    <cfRule type="top10" dxfId="1603" priority="2" rank="1"/>
  </conditionalFormatting>
  <conditionalFormatting sqref="E185:L185">
    <cfRule type="top10" dxfId="160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70</v>
      </c>
    </row>
    <row r="4" spans="1:10" ht="15" customHeight="1">
      <c r="B4" s="3" t="s">
        <v>62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95</v>
      </c>
      <c r="F7" s="13" t="s">
        <v>96</v>
      </c>
      <c r="G7" s="13" t="s">
        <v>97</v>
      </c>
      <c r="H7" s="13" t="s">
        <v>98</v>
      </c>
      <c r="I7" s="13" t="s">
        <v>99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4833</v>
      </c>
      <c r="F8" s="16">
        <v>9329</v>
      </c>
      <c r="G8" s="16">
        <v>5503</v>
      </c>
      <c r="H8" s="16">
        <v>2344</v>
      </c>
      <c r="I8" s="16">
        <v>1585</v>
      </c>
      <c r="J8" s="16">
        <v>1063</v>
      </c>
    </row>
    <row r="9" spans="1:10" ht="15.95" customHeight="1">
      <c r="B9" s="92"/>
      <c r="C9" s="93"/>
      <c r="D9" s="17">
        <v>1</v>
      </c>
      <c r="E9" s="32">
        <v>0.19600924686701546</v>
      </c>
      <c r="F9" s="33">
        <v>0.37835097538224438</v>
      </c>
      <c r="G9" s="33">
        <v>0.22318205783347528</v>
      </c>
      <c r="H9" s="33">
        <v>9.5064281948331109E-2</v>
      </c>
      <c r="I9" s="33">
        <v>6.4281948331102734E-2</v>
      </c>
      <c r="J9" s="33">
        <v>4.3111489637831041E-2</v>
      </c>
    </row>
    <row r="10" spans="1:10" ht="15.95" customHeight="1">
      <c r="B10" s="95" t="s">
        <v>71</v>
      </c>
      <c r="C10" s="94" t="s">
        <v>93</v>
      </c>
      <c r="D10" s="34">
        <v>7589</v>
      </c>
      <c r="E10" s="35">
        <v>1170</v>
      </c>
      <c r="F10" s="36">
        <v>2791</v>
      </c>
      <c r="G10" s="36">
        <v>1918</v>
      </c>
      <c r="H10" s="36">
        <v>831</v>
      </c>
      <c r="I10" s="36">
        <v>694</v>
      </c>
      <c r="J10" s="36">
        <v>185</v>
      </c>
    </row>
    <row r="11" spans="1:10" ht="15.95" customHeight="1">
      <c r="B11" s="96"/>
      <c r="C11" s="89"/>
      <c r="D11" s="17">
        <v>1</v>
      </c>
      <c r="E11" s="18">
        <v>0.15417050994860984</v>
      </c>
      <c r="F11" s="19">
        <v>0.36776913954407697</v>
      </c>
      <c r="G11" s="19">
        <v>0.25273422058242195</v>
      </c>
      <c r="H11" s="19">
        <v>0.1095005929634998</v>
      </c>
      <c r="I11" s="19">
        <v>9.1448148636183946E-2</v>
      </c>
      <c r="J11" s="19">
        <v>2.4377388325207538E-2</v>
      </c>
    </row>
    <row r="12" spans="1:10" ht="15.95" customHeight="1">
      <c r="B12" s="96"/>
      <c r="C12" s="88" t="s">
        <v>94</v>
      </c>
      <c r="D12" s="20">
        <v>15983</v>
      </c>
      <c r="E12" s="21">
        <v>3548</v>
      </c>
      <c r="F12" s="22">
        <v>6301</v>
      </c>
      <c r="G12" s="22">
        <v>3454</v>
      </c>
      <c r="H12" s="22">
        <v>1455</v>
      </c>
      <c r="I12" s="22">
        <v>820</v>
      </c>
      <c r="J12" s="22">
        <v>405</v>
      </c>
    </row>
    <row r="13" spans="1:10" ht="15.95" customHeight="1">
      <c r="B13" s="103"/>
      <c r="C13" s="98"/>
      <c r="D13" s="17">
        <v>1</v>
      </c>
      <c r="E13" s="32">
        <v>0.22198585997622475</v>
      </c>
      <c r="F13" s="33">
        <v>0.3942313708315085</v>
      </c>
      <c r="G13" s="33">
        <v>0.21610461114934618</v>
      </c>
      <c r="H13" s="33">
        <v>9.1034223862854285E-2</v>
      </c>
      <c r="I13" s="33">
        <v>5.130451104298317E-2</v>
      </c>
      <c r="J13" s="33">
        <v>2.533942313708315E-2</v>
      </c>
    </row>
    <row r="14" spans="1:10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</row>
    <row r="15" spans="1:10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</row>
    <row r="16" spans="1:10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</row>
    <row r="17" spans="1:10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</row>
    <row r="18" spans="1:10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</row>
    <row r="19" spans="1:10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</row>
    <row r="20" spans="1:10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</row>
    <row r="21" spans="1:10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</row>
    <row r="22" spans="1:10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J9">
    <cfRule type="top10" dxfId="1601" priority="90" rank="1"/>
  </conditionalFormatting>
  <conditionalFormatting sqref="E11:J11">
    <cfRule type="top10" dxfId="1600" priority="89" rank="1"/>
  </conditionalFormatting>
  <conditionalFormatting sqref="E13:J13">
    <cfRule type="top10" dxfId="1599" priority="88" rank="1"/>
  </conditionalFormatting>
  <conditionalFormatting sqref="E15:J15">
    <cfRule type="top10" dxfId="1598" priority="86" rank="1"/>
  </conditionalFormatting>
  <conditionalFormatting sqref="E17:J17">
    <cfRule type="top10" dxfId="1597" priority="85" rank="1"/>
  </conditionalFormatting>
  <conditionalFormatting sqref="E19:J19">
    <cfRule type="top10" dxfId="1596" priority="84" rank="1"/>
  </conditionalFormatting>
  <conditionalFormatting sqref="E21:J21">
    <cfRule type="top10" dxfId="1595" priority="83" rank="1"/>
  </conditionalFormatting>
  <conditionalFormatting sqref="E23:J23">
    <cfRule type="top10" dxfId="1594" priority="82" rank="1"/>
  </conditionalFormatting>
  <conditionalFormatting sqref="E25:J25">
    <cfRule type="top10" dxfId="1593" priority="81" rank="1"/>
  </conditionalFormatting>
  <conditionalFormatting sqref="E27:J27">
    <cfRule type="top10" dxfId="1592" priority="80" rank="1"/>
  </conditionalFormatting>
  <conditionalFormatting sqref="E29:J29">
    <cfRule type="top10" dxfId="1591" priority="79" rank="1"/>
  </conditionalFormatting>
  <conditionalFormatting sqref="E31:J31">
    <cfRule type="top10" dxfId="1590" priority="78" rank="1"/>
  </conditionalFormatting>
  <conditionalFormatting sqref="E33:J33">
    <cfRule type="top10" dxfId="1589" priority="77" rank="1"/>
  </conditionalFormatting>
  <conditionalFormatting sqref="E35:J35">
    <cfRule type="top10" dxfId="1588" priority="76" rank="1"/>
  </conditionalFormatting>
  <conditionalFormatting sqref="E37:J37">
    <cfRule type="top10" dxfId="1587" priority="75" rank="1"/>
  </conditionalFormatting>
  <conditionalFormatting sqref="E39:J39">
    <cfRule type="top10" dxfId="1586" priority="74" rank="1"/>
  </conditionalFormatting>
  <conditionalFormatting sqref="E41:J41">
    <cfRule type="top10" dxfId="1585" priority="73" rank="1"/>
  </conditionalFormatting>
  <conditionalFormatting sqref="E43:J43">
    <cfRule type="top10" dxfId="1584" priority="72" rank="1"/>
  </conditionalFormatting>
  <conditionalFormatting sqref="E45:J45">
    <cfRule type="top10" dxfId="1583" priority="71" rank="1"/>
  </conditionalFormatting>
  <conditionalFormatting sqref="E47:J47">
    <cfRule type="top10" dxfId="1582" priority="70" rank="1"/>
  </conditionalFormatting>
  <conditionalFormatting sqref="E49:J49">
    <cfRule type="top10" dxfId="1581" priority="69" rank="1"/>
  </conditionalFormatting>
  <conditionalFormatting sqref="E51:J51">
    <cfRule type="top10" dxfId="1580" priority="68" rank="1"/>
  </conditionalFormatting>
  <conditionalFormatting sqref="E53:J53">
    <cfRule type="top10" dxfId="1579" priority="67" rank="1"/>
  </conditionalFormatting>
  <conditionalFormatting sqref="E55:J55">
    <cfRule type="top10" dxfId="1578" priority="66" rank="1"/>
  </conditionalFormatting>
  <conditionalFormatting sqref="E57:J57">
    <cfRule type="top10" dxfId="1577" priority="65" rank="1"/>
  </conditionalFormatting>
  <conditionalFormatting sqref="E59:J59">
    <cfRule type="top10" dxfId="1576" priority="64" rank="1"/>
  </conditionalFormatting>
  <conditionalFormatting sqref="E61:J61">
    <cfRule type="top10" dxfId="1575" priority="63" rank="1"/>
  </conditionalFormatting>
  <conditionalFormatting sqref="E63:J63">
    <cfRule type="top10" dxfId="1574" priority="62" rank="1"/>
  </conditionalFormatting>
  <conditionalFormatting sqref="E65:J65">
    <cfRule type="top10" dxfId="1573" priority="61" rank="1"/>
  </conditionalFormatting>
  <conditionalFormatting sqref="E67:J67">
    <cfRule type="top10" dxfId="1572" priority="60" rank="1"/>
  </conditionalFormatting>
  <conditionalFormatting sqref="E69:J69">
    <cfRule type="top10" dxfId="1571" priority="59" rank="1"/>
  </conditionalFormatting>
  <conditionalFormatting sqref="E71:J71">
    <cfRule type="top10" dxfId="1570" priority="58" rank="1"/>
  </conditionalFormatting>
  <conditionalFormatting sqref="E73:J73">
    <cfRule type="top10" dxfId="1569" priority="57" rank="1"/>
  </conditionalFormatting>
  <conditionalFormatting sqref="E75:J75">
    <cfRule type="top10" dxfId="1568" priority="56" rank="1"/>
  </conditionalFormatting>
  <conditionalFormatting sqref="E77:J77">
    <cfRule type="top10" dxfId="1567" priority="55" rank="1"/>
  </conditionalFormatting>
  <conditionalFormatting sqref="E79:J79">
    <cfRule type="top10" dxfId="1566" priority="54" rank="1"/>
  </conditionalFormatting>
  <conditionalFormatting sqref="E81:J81">
    <cfRule type="top10" dxfId="1565" priority="53" rank="1"/>
  </conditionalFormatting>
  <conditionalFormatting sqref="E83:J83">
    <cfRule type="top10" dxfId="1564" priority="52" rank="1"/>
  </conditionalFormatting>
  <conditionalFormatting sqref="E85:J85">
    <cfRule type="top10" dxfId="1563" priority="51" rank="1"/>
  </conditionalFormatting>
  <conditionalFormatting sqref="E87:J87">
    <cfRule type="top10" dxfId="1562" priority="50" rank="1"/>
  </conditionalFormatting>
  <conditionalFormatting sqref="E89:J89">
    <cfRule type="top10" dxfId="1561" priority="49" rank="1"/>
  </conditionalFormatting>
  <conditionalFormatting sqref="E91:J91">
    <cfRule type="top10" dxfId="1560" priority="48" rank="1"/>
  </conditionalFormatting>
  <conditionalFormatting sqref="E93:J93">
    <cfRule type="top10" dxfId="1559" priority="47" rank="1"/>
  </conditionalFormatting>
  <conditionalFormatting sqref="E95:J95">
    <cfRule type="top10" dxfId="1558" priority="46" rank="1"/>
  </conditionalFormatting>
  <conditionalFormatting sqref="E97:J97">
    <cfRule type="top10" dxfId="1557" priority="45" rank="1"/>
  </conditionalFormatting>
  <conditionalFormatting sqref="E99:J99">
    <cfRule type="top10" dxfId="1556" priority="44" rank="1"/>
  </conditionalFormatting>
  <conditionalFormatting sqref="E101:J101">
    <cfRule type="top10" dxfId="1555" priority="43" rank="1"/>
  </conditionalFormatting>
  <conditionalFormatting sqref="E103:J103">
    <cfRule type="top10" dxfId="1554" priority="42" rank="1"/>
  </conditionalFormatting>
  <conditionalFormatting sqref="E105:J105">
    <cfRule type="top10" dxfId="1553" priority="41" rank="1"/>
  </conditionalFormatting>
  <conditionalFormatting sqref="E107:J107">
    <cfRule type="top10" dxfId="1552" priority="40" rank="1"/>
  </conditionalFormatting>
  <conditionalFormatting sqref="E109:J109">
    <cfRule type="top10" dxfId="1551" priority="39" rank="1"/>
  </conditionalFormatting>
  <conditionalFormatting sqref="E111:J111">
    <cfRule type="top10" dxfId="1550" priority="38" rank="1"/>
  </conditionalFormatting>
  <conditionalFormatting sqref="E113:J113">
    <cfRule type="top10" dxfId="1549" priority="37" rank="1"/>
  </conditionalFormatting>
  <conditionalFormatting sqref="E115:J115">
    <cfRule type="top10" dxfId="1548" priority="36" rank="1"/>
  </conditionalFormatting>
  <conditionalFormatting sqref="E117:J117">
    <cfRule type="top10" dxfId="1547" priority="35" rank="1"/>
  </conditionalFormatting>
  <conditionalFormatting sqref="E119:J119">
    <cfRule type="top10" dxfId="1546" priority="34" rank="1"/>
  </conditionalFormatting>
  <conditionalFormatting sqref="E121:J121">
    <cfRule type="top10" dxfId="1545" priority="33" rank="1"/>
  </conditionalFormatting>
  <conditionalFormatting sqref="E123:J123">
    <cfRule type="top10" dxfId="1544" priority="32" rank="1"/>
  </conditionalFormatting>
  <conditionalFormatting sqref="E125:J125">
    <cfRule type="top10" dxfId="1543" priority="31" rank="1"/>
  </conditionalFormatting>
  <conditionalFormatting sqref="E127:J127">
    <cfRule type="top10" dxfId="1542" priority="30" rank="1"/>
  </conditionalFormatting>
  <conditionalFormatting sqref="E129:J129">
    <cfRule type="top10" dxfId="1541" priority="29" rank="1"/>
  </conditionalFormatting>
  <conditionalFormatting sqref="E131:J131">
    <cfRule type="top10" dxfId="1540" priority="28" rank="1"/>
  </conditionalFormatting>
  <conditionalFormatting sqref="E133:J133">
    <cfRule type="top10" dxfId="1539" priority="27" rank="1"/>
  </conditionalFormatting>
  <conditionalFormatting sqref="E135:J135">
    <cfRule type="top10" dxfId="1538" priority="26" rank="1"/>
  </conditionalFormatting>
  <conditionalFormatting sqref="E137:J137">
    <cfRule type="top10" dxfId="1537" priority="25" rank="1"/>
  </conditionalFormatting>
  <conditionalFormatting sqref="E139:J139">
    <cfRule type="top10" dxfId="1536" priority="24" rank="1"/>
  </conditionalFormatting>
  <conditionalFormatting sqref="E141:J141">
    <cfRule type="top10" dxfId="1535" priority="23" rank="1"/>
  </conditionalFormatting>
  <conditionalFormatting sqref="E143:J143">
    <cfRule type="top10" dxfId="1534" priority="22" rank="1"/>
  </conditionalFormatting>
  <conditionalFormatting sqref="E145:J145">
    <cfRule type="top10" dxfId="1533" priority="21" rank="1"/>
  </conditionalFormatting>
  <conditionalFormatting sqref="E147:J147">
    <cfRule type="top10" dxfId="1532" priority="20" rank="1"/>
  </conditionalFormatting>
  <conditionalFormatting sqref="E149:J149">
    <cfRule type="top10" dxfId="1531" priority="19" rank="1"/>
  </conditionalFormatting>
  <conditionalFormatting sqref="E151:J151">
    <cfRule type="top10" dxfId="1530" priority="18" rank="1"/>
  </conditionalFormatting>
  <conditionalFormatting sqref="E153:J153">
    <cfRule type="top10" dxfId="1529" priority="17" rank="1"/>
  </conditionalFormatting>
  <conditionalFormatting sqref="E155:J155">
    <cfRule type="top10" dxfId="1528" priority="16" rank="1"/>
  </conditionalFormatting>
  <conditionalFormatting sqref="E157:J157">
    <cfRule type="top10" dxfId="1527" priority="15" rank="1"/>
  </conditionalFormatting>
  <conditionalFormatting sqref="E159:J159">
    <cfRule type="top10" dxfId="1526" priority="14" rank="1"/>
  </conditionalFormatting>
  <conditionalFormatting sqref="E161:J161">
    <cfRule type="top10" dxfId="1525" priority="13" rank="1"/>
  </conditionalFormatting>
  <conditionalFormatting sqref="E163:J163">
    <cfRule type="top10" dxfId="1524" priority="12" rank="1"/>
  </conditionalFormatting>
  <conditionalFormatting sqref="E165:J165">
    <cfRule type="top10" dxfId="1523" priority="11" rank="1"/>
  </conditionalFormatting>
  <conditionalFormatting sqref="E167:J167">
    <cfRule type="top10" dxfId="1522" priority="10" rank="1"/>
  </conditionalFormatting>
  <conditionalFormatting sqref="E169:J169">
    <cfRule type="top10" dxfId="1521" priority="9" rank="1"/>
  </conditionalFormatting>
  <conditionalFormatting sqref="E171:J171">
    <cfRule type="top10" dxfId="1520" priority="8" rank="1"/>
  </conditionalFormatting>
  <conditionalFormatting sqref="E173:J173">
    <cfRule type="top10" dxfId="1519" priority="7" rank="1"/>
  </conditionalFormatting>
  <conditionalFormatting sqref="E175:J175">
    <cfRule type="top10" dxfId="1518" priority="6" rank="1"/>
  </conditionalFormatting>
  <conditionalFormatting sqref="E177:J177">
    <cfRule type="top10" dxfId="1517" priority="5" rank="1"/>
  </conditionalFormatting>
  <conditionalFormatting sqref="E179:J179">
    <cfRule type="top10" dxfId="1516" priority="4" rank="1"/>
  </conditionalFormatting>
  <conditionalFormatting sqref="E181:J181">
    <cfRule type="top10" dxfId="1515" priority="3" rank="1"/>
  </conditionalFormatting>
  <conditionalFormatting sqref="E183:J183">
    <cfRule type="top10" dxfId="1514" priority="2" rank="1"/>
  </conditionalFormatting>
  <conditionalFormatting sqref="E185:J185">
    <cfRule type="top10" dxfId="151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70</v>
      </c>
    </row>
    <row r="4" spans="1:10" ht="15" customHeight="1">
      <c r="B4" s="3" t="s">
        <v>63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122</v>
      </c>
      <c r="F7" s="13" t="s">
        <v>123</v>
      </c>
      <c r="G7" s="13" t="s">
        <v>124</v>
      </c>
      <c r="H7" s="13" t="s">
        <v>125</v>
      </c>
      <c r="I7" s="25" t="s">
        <v>258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1011</v>
      </c>
      <c r="F8" s="16">
        <v>3854</v>
      </c>
      <c r="G8" s="16">
        <v>6052</v>
      </c>
      <c r="H8" s="16">
        <v>3040</v>
      </c>
      <c r="I8" s="16">
        <v>9715</v>
      </c>
      <c r="J8" s="16">
        <v>985</v>
      </c>
    </row>
    <row r="9" spans="1:10" ht="15.95" customHeight="1">
      <c r="B9" s="92"/>
      <c r="C9" s="93"/>
      <c r="D9" s="17">
        <v>1</v>
      </c>
      <c r="E9" s="32">
        <v>4.1002555055359532E-2</v>
      </c>
      <c r="F9" s="33">
        <v>0.15630449770856147</v>
      </c>
      <c r="G9" s="33">
        <v>0.24544754025226101</v>
      </c>
      <c r="H9" s="33">
        <v>0.12329156020602669</v>
      </c>
      <c r="I9" s="33">
        <v>0.39400575901366752</v>
      </c>
      <c r="J9" s="33">
        <v>3.9948087764123778E-2</v>
      </c>
    </row>
    <row r="10" spans="1:10" ht="15.95" customHeight="1">
      <c r="B10" s="95" t="s">
        <v>71</v>
      </c>
      <c r="C10" s="94" t="s">
        <v>93</v>
      </c>
      <c r="D10" s="34">
        <v>7589</v>
      </c>
      <c r="E10" s="35">
        <v>390</v>
      </c>
      <c r="F10" s="36">
        <v>1506</v>
      </c>
      <c r="G10" s="36">
        <v>1955</v>
      </c>
      <c r="H10" s="36">
        <v>967</v>
      </c>
      <c r="I10" s="36">
        <v>2627</v>
      </c>
      <c r="J10" s="36">
        <v>144</v>
      </c>
    </row>
    <row r="11" spans="1:10" ht="15.95" customHeight="1">
      <c r="B11" s="96"/>
      <c r="C11" s="89"/>
      <c r="D11" s="17">
        <v>1</v>
      </c>
      <c r="E11" s="18">
        <v>5.1390169982869945E-2</v>
      </c>
      <c r="F11" s="19">
        <v>0.19844511793385164</v>
      </c>
      <c r="G11" s="19">
        <v>0.25760969824746344</v>
      </c>
      <c r="H11" s="19">
        <v>0.12742126762419292</v>
      </c>
      <c r="I11" s="19">
        <v>0.34615891421794703</v>
      </c>
      <c r="J11" s="19">
        <v>1.8974831993675056E-2</v>
      </c>
    </row>
    <row r="12" spans="1:10" ht="15.95" customHeight="1">
      <c r="B12" s="96"/>
      <c r="C12" s="88" t="s">
        <v>94</v>
      </c>
      <c r="D12" s="20">
        <v>15983</v>
      </c>
      <c r="E12" s="21">
        <v>575</v>
      </c>
      <c r="F12" s="22">
        <v>2231</v>
      </c>
      <c r="G12" s="22">
        <v>3950</v>
      </c>
      <c r="H12" s="22">
        <v>1987</v>
      </c>
      <c r="I12" s="22">
        <v>6899</v>
      </c>
      <c r="J12" s="22">
        <v>341</v>
      </c>
    </row>
    <row r="13" spans="1:10" ht="15.95" customHeight="1">
      <c r="B13" s="103"/>
      <c r="C13" s="98"/>
      <c r="D13" s="17">
        <v>1</v>
      </c>
      <c r="E13" s="32">
        <v>3.5975724206969907E-2</v>
      </c>
      <c r="F13" s="33">
        <v>0.13958580992304323</v>
      </c>
      <c r="G13" s="33">
        <v>0.24713758368266284</v>
      </c>
      <c r="H13" s="33">
        <v>0.12431958956391166</v>
      </c>
      <c r="I13" s="33">
        <v>0.43164612400675717</v>
      </c>
      <c r="J13" s="33">
        <v>2.1335168616655197E-2</v>
      </c>
    </row>
    <row r="14" spans="1:10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</row>
    <row r="15" spans="1:10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</row>
    <row r="16" spans="1:10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</row>
    <row r="17" spans="1:10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</row>
    <row r="18" spans="1:10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</row>
    <row r="19" spans="1:10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</row>
    <row r="20" spans="1:10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</row>
    <row r="21" spans="1:10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</row>
    <row r="22" spans="1:10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J9">
    <cfRule type="top10" dxfId="1512" priority="90" rank="1"/>
  </conditionalFormatting>
  <conditionalFormatting sqref="E11:J11">
    <cfRule type="top10" dxfId="1511" priority="89" rank="1"/>
  </conditionalFormatting>
  <conditionalFormatting sqref="E13:J13">
    <cfRule type="top10" dxfId="1510" priority="88" rank="1"/>
  </conditionalFormatting>
  <conditionalFormatting sqref="E15:J15">
    <cfRule type="top10" dxfId="1509" priority="86" rank="1"/>
  </conditionalFormatting>
  <conditionalFormatting sqref="E17:J17">
    <cfRule type="top10" dxfId="1508" priority="85" rank="1"/>
  </conditionalFormatting>
  <conditionalFormatting sqref="E19:J19">
    <cfRule type="top10" dxfId="1507" priority="84" rank="1"/>
  </conditionalFormatting>
  <conditionalFormatting sqref="E21:J21">
    <cfRule type="top10" dxfId="1506" priority="83" rank="1"/>
  </conditionalFormatting>
  <conditionalFormatting sqref="E23:J23">
    <cfRule type="top10" dxfId="1505" priority="82" rank="1"/>
  </conditionalFormatting>
  <conditionalFormatting sqref="E25:J25">
    <cfRule type="top10" dxfId="1504" priority="81" rank="1"/>
  </conditionalFormatting>
  <conditionalFormatting sqref="E27:J27">
    <cfRule type="top10" dxfId="1503" priority="80" rank="1"/>
  </conditionalFormatting>
  <conditionalFormatting sqref="E29:J29">
    <cfRule type="top10" dxfId="1502" priority="79" rank="1"/>
  </conditionalFormatting>
  <conditionalFormatting sqref="E31:J31">
    <cfRule type="top10" dxfId="1501" priority="78" rank="1"/>
  </conditionalFormatting>
  <conditionalFormatting sqref="E33:J33">
    <cfRule type="top10" dxfId="1500" priority="77" rank="1"/>
  </conditionalFormatting>
  <conditionalFormatting sqref="E35:J35">
    <cfRule type="top10" dxfId="1499" priority="76" rank="1"/>
  </conditionalFormatting>
  <conditionalFormatting sqref="E37:J37">
    <cfRule type="top10" dxfId="1498" priority="75" rank="1"/>
  </conditionalFormatting>
  <conditionalFormatting sqref="E39:J39">
    <cfRule type="top10" dxfId="1497" priority="74" rank="1"/>
  </conditionalFormatting>
  <conditionalFormatting sqref="E41:J41">
    <cfRule type="top10" dxfId="1496" priority="73" rank="1"/>
  </conditionalFormatting>
  <conditionalFormatting sqref="E43:J43">
    <cfRule type="top10" dxfId="1495" priority="72" rank="1"/>
  </conditionalFormatting>
  <conditionalFormatting sqref="E45:J45">
    <cfRule type="top10" dxfId="1494" priority="71" rank="1"/>
  </conditionalFormatting>
  <conditionalFormatting sqref="E47:J47">
    <cfRule type="top10" dxfId="1493" priority="70" rank="1"/>
  </conditionalFormatting>
  <conditionalFormatting sqref="E49:J49">
    <cfRule type="top10" dxfId="1492" priority="69" rank="1"/>
  </conditionalFormatting>
  <conditionalFormatting sqref="E51:J51">
    <cfRule type="top10" dxfId="1491" priority="68" rank="1"/>
  </conditionalFormatting>
  <conditionalFormatting sqref="E53:J53">
    <cfRule type="top10" dxfId="1490" priority="67" rank="1"/>
  </conditionalFormatting>
  <conditionalFormatting sqref="E55:J55">
    <cfRule type="top10" dxfId="1489" priority="66" rank="1"/>
  </conditionalFormatting>
  <conditionalFormatting sqref="E57:J57">
    <cfRule type="top10" dxfId="1488" priority="65" rank="1"/>
  </conditionalFormatting>
  <conditionalFormatting sqref="E59:J59">
    <cfRule type="top10" dxfId="1487" priority="64" rank="1"/>
  </conditionalFormatting>
  <conditionalFormatting sqref="E61:J61">
    <cfRule type="top10" dxfId="1486" priority="63" rank="1"/>
  </conditionalFormatting>
  <conditionalFormatting sqref="E63:J63">
    <cfRule type="top10" dxfId="1485" priority="62" rank="1"/>
  </conditionalFormatting>
  <conditionalFormatting sqref="E65:J65">
    <cfRule type="top10" dxfId="1484" priority="61" rank="1"/>
  </conditionalFormatting>
  <conditionalFormatting sqref="E67:J67">
    <cfRule type="top10" dxfId="1483" priority="60" rank="1"/>
  </conditionalFormatting>
  <conditionalFormatting sqref="E69:J69">
    <cfRule type="top10" dxfId="1482" priority="59" rank="1"/>
  </conditionalFormatting>
  <conditionalFormatting sqref="E71:J71">
    <cfRule type="top10" dxfId="1481" priority="58" rank="1"/>
  </conditionalFormatting>
  <conditionalFormatting sqref="E73:J73">
    <cfRule type="top10" dxfId="1480" priority="57" rank="1"/>
  </conditionalFormatting>
  <conditionalFormatting sqref="E75:J75">
    <cfRule type="top10" dxfId="1479" priority="56" rank="1"/>
  </conditionalFormatting>
  <conditionalFormatting sqref="E77:J77">
    <cfRule type="top10" dxfId="1478" priority="55" rank="1"/>
  </conditionalFormatting>
  <conditionalFormatting sqref="E79:J79">
    <cfRule type="top10" dxfId="1477" priority="54" rank="1"/>
  </conditionalFormatting>
  <conditionalFormatting sqref="E81:J81">
    <cfRule type="top10" dxfId="1476" priority="53" rank="1"/>
  </conditionalFormatting>
  <conditionalFormatting sqref="E83:J83">
    <cfRule type="top10" dxfId="1475" priority="52" rank="1"/>
  </conditionalFormatting>
  <conditionalFormatting sqref="E85:J85">
    <cfRule type="top10" dxfId="1474" priority="51" rank="1"/>
  </conditionalFormatting>
  <conditionalFormatting sqref="E87:J87">
    <cfRule type="top10" dxfId="1473" priority="50" rank="1"/>
  </conditionalFormatting>
  <conditionalFormatting sqref="E89:J89">
    <cfRule type="top10" dxfId="1472" priority="49" rank="1"/>
  </conditionalFormatting>
  <conditionalFormatting sqref="E91:J91">
    <cfRule type="top10" dxfId="1471" priority="48" rank="1"/>
  </conditionalFormatting>
  <conditionalFormatting sqref="E93:J93">
    <cfRule type="top10" dxfId="1470" priority="47" rank="1"/>
  </conditionalFormatting>
  <conditionalFormatting sqref="E95:J95">
    <cfRule type="top10" dxfId="1469" priority="46" rank="1"/>
  </conditionalFormatting>
  <conditionalFormatting sqref="E97:J97">
    <cfRule type="top10" dxfId="1468" priority="45" rank="1"/>
  </conditionalFormatting>
  <conditionalFormatting sqref="E99:J99">
    <cfRule type="top10" dxfId="1467" priority="44" rank="1"/>
  </conditionalFormatting>
  <conditionalFormatting sqref="E101:J101">
    <cfRule type="top10" dxfId="1466" priority="43" rank="1"/>
  </conditionalFormatting>
  <conditionalFormatting sqref="E103:J103">
    <cfRule type="top10" dxfId="1465" priority="42" rank="1"/>
  </conditionalFormatting>
  <conditionalFormatting sqref="E105:J105">
    <cfRule type="top10" dxfId="1464" priority="41" rank="1"/>
  </conditionalFormatting>
  <conditionalFormatting sqref="E107:J107">
    <cfRule type="top10" dxfId="1463" priority="40" rank="1"/>
  </conditionalFormatting>
  <conditionalFormatting sqref="E109:J109">
    <cfRule type="top10" dxfId="1462" priority="39" rank="1"/>
  </conditionalFormatting>
  <conditionalFormatting sqref="E111:J111">
    <cfRule type="top10" dxfId="1461" priority="38" rank="1"/>
  </conditionalFormatting>
  <conditionalFormatting sqref="E113:J113">
    <cfRule type="top10" dxfId="1460" priority="37" rank="1"/>
  </conditionalFormatting>
  <conditionalFormatting sqref="E115:J115">
    <cfRule type="top10" dxfId="1459" priority="36" rank="1"/>
  </conditionalFormatting>
  <conditionalFormatting sqref="E117:J117">
    <cfRule type="top10" dxfId="1458" priority="35" rank="1"/>
  </conditionalFormatting>
  <conditionalFormatting sqref="E119:J119">
    <cfRule type="top10" dxfId="1457" priority="34" rank="1"/>
  </conditionalFormatting>
  <conditionalFormatting sqref="E121:J121">
    <cfRule type="top10" dxfId="1456" priority="33" rank="1"/>
  </conditionalFormatting>
  <conditionalFormatting sqref="E123:J123">
    <cfRule type="top10" dxfId="1455" priority="32" rank="1"/>
  </conditionalFormatting>
  <conditionalFormatting sqref="E125:J125">
    <cfRule type="top10" dxfId="1454" priority="31" rank="1"/>
  </conditionalFormatting>
  <conditionalFormatting sqref="E127:J127">
    <cfRule type="top10" dxfId="1453" priority="30" rank="1"/>
  </conditionalFormatting>
  <conditionalFormatting sqref="E129:J129">
    <cfRule type="top10" dxfId="1452" priority="29" rank="1"/>
  </conditionalFormatting>
  <conditionalFormatting sqref="E131:J131">
    <cfRule type="top10" dxfId="1451" priority="28" rank="1"/>
  </conditionalFormatting>
  <conditionalFormatting sqref="E133:J133">
    <cfRule type="top10" dxfId="1450" priority="27" rank="1"/>
  </conditionalFormatting>
  <conditionalFormatting sqref="E135:J135">
    <cfRule type="top10" dxfId="1449" priority="26" rank="1"/>
  </conditionalFormatting>
  <conditionalFormatting sqref="E137:J137">
    <cfRule type="top10" dxfId="1448" priority="25" rank="1"/>
  </conditionalFormatting>
  <conditionalFormatting sqref="E139:J139">
    <cfRule type="top10" dxfId="1447" priority="24" rank="1"/>
  </conditionalFormatting>
  <conditionalFormatting sqref="E141:J141">
    <cfRule type="top10" dxfId="1446" priority="23" rank="1"/>
  </conditionalFormatting>
  <conditionalFormatting sqref="E143:J143">
    <cfRule type="top10" dxfId="1445" priority="22" rank="1"/>
  </conditionalFormatting>
  <conditionalFormatting sqref="E145:J145">
    <cfRule type="top10" dxfId="1444" priority="21" rank="1"/>
  </conditionalFormatting>
  <conditionalFormatting sqref="E147:J147">
    <cfRule type="top10" dxfId="1443" priority="20" rank="1"/>
  </conditionalFormatting>
  <conditionalFormatting sqref="E149:J149">
    <cfRule type="top10" dxfId="1442" priority="19" rank="1"/>
  </conditionalFormatting>
  <conditionalFormatting sqref="E151:J151">
    <cfRule type="top10" dxfId="1441" priority="18" rank="1"/>
  </conditionalFormatting>
  <conditionalFormatting sqref="E153:J153">
    <cfRule type="top10" dxfId="1440" priority="17" rank="1"/>
  </conditionalFormatting>
  <conditionalFormatting sqref="E155:J155">
    <cfRule type="top10" dxfId="1439" priority="16" rank="1"/>
  </conditionalFormatting>
  <conditionalFormatting sqref="E157:J157">
    <cfRule type="top10" dxfId="1438" priority="15" rank="1"/>
  </conditionalFormatting>
  <conditionalFormatting sqref="E159:J159">
    <cfRule type="top10" dxfId="1437" priority="14" rank="1"/>
  </conditionalFormatting>
  <conditionalFormatting sqref="E161:J161">
    <cfRule type="top10" dxfId="1436" priority="13" rank="1"/>
  </conditionalFormatting>
  <conditionalFormatting sqref="E163:J163">
    <cfRule type="top10" dxfId="1435" priority="12" rank="1"/>
  </conditionalFormatting>
  <conditionalFormatting sqref="E165:J165">
    <cfRule type="top10" dxfId="1434" priority="11" rank="1"/>
  </conditionalFormatting>
  <conditionalFormatting sqref="E167:J167">
    <cfRule type="top10" dxfId="1433" priority="10" rank="1"/>
  </conditionalFormatting>
  <conditionalFormatting sqref="E169:J169">
    <cfRule type="top10" dxfId="1432" priority="9" rank="1"/>
  </conditionalFormatting>
  <conditionalFormatting sqref="E171:J171">
    <cfRule type="top10" dxfId="1431" priority="8" rank="1"/>
  </conditionalFormatting>
  <conditionalFormatting sqref="E173:J173">
    <cfRule type="top10" dxfId="1430" priority="7" rank="1"/>
  </conditionalFormatting>
  <conditionalFormatting sqref="E175:J175">
    <cfRule type="top10" dxfId="1429" priority="6" rank="1"/>
  </conditionalFormatting>
  <conditionalFormatting sqref="E177:J177">
    <cfRule type="top10" dxfId="1428" priority="5" rank="1"/>
  </conditionalFormatting>
  <conditionalFormatting sqref="E179:J179">
    <cfRule type="top10" dxfId="1427" priority="4" rank="1"/>
  </conditionalFormatting>
  <conditionalFormatting sqref="E181:J181">
    <cfRule type="top10" dxfId="1426" priority="3" rank="1"/>
  </conditionalFormatting>
  <conditionalFormatting sqref="E183:J183">
    <cfRule type="top10" dxfId="1425" priority="2" rank="1"/>
  </conditionalFormatting>
  <conditionalFormatting sqref="E185:J185">
    <cfRule type="top10" dxfId="142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72</v>
      </c>
    </row>
    <row r="4" spans="1:13" ht="15" customHeight="1">
      <c r="B4" s="3" t="s">
        <v>44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13218</v>
      </c>
      <c r="F8" s="16">
        <v>3999</v>
      </c>
      <c r="G8" s="16">
        <v>10204</v>
      </c>
      <c r="H8" s="16">
        <v>9261</v>
      </c>
      <c r="I8" s="16">
        <v>4482</v>
      </c>
      <c r="J8" s="16">
        <v>10006</v>
      </c>
      <c r="K8" s="16">
        <v>389</v>
      </c>
      <c r="L8" s="16">
        <v>708</v>
      </c>
      <c r="M8" s="16">
        <v>918</v>
      </c>
    </row>
    <row r="9" spans="1:13" ht="15.95" customHeight="1">
      <c r="B9" s="92"/>
      <c r="C9" s="93"/>
      <c r="D9" s="17">
        <v>1</v>
      </c>
      <c r="E9" s="32">
        <v>0.53607494829054625</v>
      </c>
      <c r="F9" s="33">
        <v>0.16218518067891471</v>
      </c>
      <c r="G9" s="33">
        <v>0.41383785537575535</v>
      </c>
      <c r="H9" s="33">
        <v>0.37559313785132009</v>
      </c>
      <c r="I9" s="33">
        <v>0.18177393843533277</v>
      </c>
      <c r="J9" s="33">
        <v>0.40580768138865231</v>
      </c>
      <c r="K9" s="33">
        <v>1.5776452934258021E-2</v>
      </c>
      <c r="L9" s="33">
        <v>2.8713955469035161E-2</v>
      </c>
      <c r="M9" s="33">
        <v>3.7230806667477793E-2</v>
      </c>
    </row>
    <row r="10" spans="1:13" ht="15.95" customHeight="1">
      <c r="B10" s="104" t="s">
        <v>73</v>
      </c>
      <c r="C10" s="94" t="s">
        <v>93</v>
      </c>
      <c r="D10" s="34">
        <v>4786</v>
      </c>
      <c r="E10" s="35">
        <v>2186</v>
      </c>
      <c r="F10" s="36">
        <v>741</v>
      </c>
      <c r="G10" s="36">
        <v>1872</v>
      </c>
      <c r="H10" s="36">
        <v>1640</v>
      </c>
      <c r="I10" s="36">
        <v>830</v>
      </c>
      <c r="J10" s="36">
        <v>1614</v>
      </c>
      <c r="K10" s="36">
        <v>86</v>
      </c>
      <c r="L10" s="36">
        <v>278</v>
      </c>
      <c r="M10" s="36">
        <v>139</v>
      </c>
    </row>
    <row r="11" spans="1:13" ht="15.95" customHeight="1">
      <c r="B11" s="105"/>
      <c r="C11" s="89"/>
      <c r="D11" s="17">
        <v>1</v>
      </c>
      <c r="E11" s="18">
        <v>0.45674885081487671</v>
      </c>
      <c r="F11" s="19">
        <v>0.15482657751776013</v>
      </c>
      <c r="G11" s="19">
        <v>0.39114082741328876</v>
      </c>
      <c r="H11" s="19">
        <v>0.34266610948600085</v>
      </c>
      <c r="I11" s="19">
        <v>0.17342248223986628</v>
      </c>
      <c r="J11" s="19">
        <v>0.33723359799414959</v>
      </c>
      <c r="K11" s="19">
        <v>1.7969076473046384E-2</v>
      </c>
      <c r="L11" s="19">
        <v>5.8086084412870873E-2</v>
      </c>
      <c r="M11" s="19">
        <v>2.9043042206435436E-2</v>
      </c>
    </row>
    <row r="12" spans="1:13" ht="15.95" customHeight="1">
      <c r="B12" s="105"/>
      <c r="C12" s="88" t="s">
        <v>94</v>
      </c>
      <c r="D12" s="20">
        <v>18706</v>
      </c>
      <c r="E12" s="21">
        <v>10681</v>
      </c>
      <c r="F12" s="22">
        <v>3120</v>
      </c>
      <c r="G12" s="22">
        <v>8041</v>
      </c>
      <c r="H12" s="22">
        <v>7347</v>
      </c>
      <c r="I12" s="22">
        <v>3538</v>
      </c>
      <c r="J12" s="22">
        <v>8134</v>
      </c>
      <c r="K12" s="22">
        <v>283</v>
      </c>
      <c r="L12" s="22">
        <v>388</v>
      </c>
      <c r="M12" s="22">
        <v>425</v>
      </c>
    </row>
    <row r="13" spans="1:13" ht="15.95" customHeight="1">
      <c r="B13" s="106"/>
      <c r="C13" s="98"/>
      <c r="D13" s="17">
        <v>1</v>
      </c>
      <c r="E13" s="32">
        <v>0.57099326419330698</v>
      </c>
      <c r="F13" s="33">
        <v>0.16679140382764887</v>
      </c>
      <c r="G13" s="33">
        <v>0.42986207633914253</v>
      </c>
      <c r="H13" s="33">
        <v>0.39276168074414625</v>
      </c>
      <c r="I13" s="33">
        <v>0.18913717523789159</v>
      </c>
      <c r="J13" s="33">
        <v>0.43483374318400514</v>
      </c>
      <c r="K13" s="33">
        <v>1.5128835667700203E-2</v>
      </c>
      <c r="L13" s="33">
        <v>2.0742007911899923E-2</v>
      </c>
      <c r="M13" s="33">
        <v>2.2719982893189352E-2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423" priority="90" rank="1"/>
  </conditionalFormatting>
  <conditionalFormatting sqref="E11:M11">
    <cfRule type="top10" dxfId="1422" priority="89" rank="1"/>
  </conditionalFormatting>
  <conditionalFormatting sqref="E13:M13">
    <cfRule type="top10" dxfId="1421" priority="88" rank="1"/>
  </conditionalFormatting>
  <conditionalFormatting sqref="E15:M15">
    <cfRule type="top10" dxfId="1420" priority="86" rank="1"/>
  </conditionalFormatting>
  <conditionalFormatting sqref="E17:M17">
    <cfRule type="top10" dxfId="1419" priority="85" rank="1"/>
  </conditionalFormatting>
  <conditionalFormatting sqref="E19:M19">
    <cfRule type="top10" dxfId="1418" priority="84" rank="1"/>
  </conditionalFormatting>
  <conditionalFormatting sqref="E21:M21">
    <cfRule type="top10" dxfId="1417" priority="83" rank="1"/>
  </conditionalFormatting>
  <conditionalFormatting sqref="E23:M23">
    <cfRule type="top10" dxfId="1416" priority="82" rank="1"/>
  </conditionalFormatting>
  <conditionalFormatting sqref="E25:M25">
    <cfRule type="top10" dxfId="1415" priority="81" rank="1"/>
  </conditionalFormatting>
  <conditionalFormatting sqref="E27:M27">
    <cfRule type="top10" dxfId="1414" priority="80" rank="1"/>
  </conditionalFormatting>
  <conditionalFormatting sqref="E29:M29">
    <cfRule type="top10" dxfId="1413" priority="79" rank="1"/>
  </conditionalFormatting>
  <conditionalFormatting sqref="E31:M31">
    <cfRule type="top10" dxfId="1412" priority="78" rank="1"/>
  </conditionalFormatting>
  <conditionalFormatting sqref="E33:M33">
    <cfRule type="top10" dxfId="1411" priority="77" rank="1"/>
  </conditionalFormatting>
  <conditionalFormatting sqref="E35:M35">
    <cfRule type="top10" dxfId="1410" priority="76" rank="1"/>
  </conditionalFormatting>
  <conditionalFormatting sqref="E37:M37">
    <cfRule type="top10" dxfId="1409" priority="75" rank="1"/>
  </conditionalFormatting>
  <conditionalFormatting sqref="E39:M39">
    <cfRule type="top10" dxfId="1408" priority="74" rank="1"/>
  </conditionalFormatting>
  <conditionalFormatting sqref="E41:M41">
    <cfRule type="top10" dxfId="1407" priority="73" rank="1"/>
  </conditionalFormatting>
  <conditionalFormatting sqref="E43:M43">
    <cfRule type="top10" dxfId="1406" priority="72" rank="1"/>
  </conditionalFormatting>
  <conditionalFormatting sqref="E45:M45">
    <cfRule type="top10" dxfId="1405" priority="71" rank="1"/>
  </conditionalFormatting>
  <conditionalFormatting sqref="E47:M47">
    <cfRule type="top10" dxfId="1404" priority="70" rank="1"/>
  </conditionalFormatting>
  <conditionalFormatting sqref="E49:M49">
    <cfRule type="top10" dxfId="1403" priority="69" rank="1"/>
  </conditionalFormatting>
  <conditionalFormatting sqref="E51:M51">
    <cfRule type="top10" dxfId="1402" priority="68" rank="1"/>
  </conditionalFormatting>
  <conditionalFormatting sqref="E53:M53">
    <cfRule type="top10" dxfId="1401" priority="67" rank="1"/>
  </conditionalFormatting>
  <conditionalFormatting sqref="E55:M55">
    <cfRule type="top10" dxfId="1400" priority="66" rank="1"/>
  </conditionalFormatting>
  <conditionalFormatting sqref="E57:M57">
    <cfRule type="top10" dxfId="1399" priority="65" rank="1"/>
  </conditionalFormatting>
  <conditionalFormatting sqref="E59:M59">
    <cfRule type="top10" dxfId="1398" priority="64" rank="1"/>
  </conditionalFormatting>
  <conditionalFormatting sqref="E61:M61">
    <cfRule type="top10" dxfId="1397" priority="63" rank="1"/>
  </conditionalFormatting>
  <conditionalFormatting sqref="E63:M63">
    <cfRule type="top10" dxfId="1396" priority="62" rank="1"/>
  </conditionalFormatting>
  <conditionalFormatting sqref="E65:M65">
    <cfRule type="top10" dxfId="1395" priority="61" rank="1"/>
  </conditionalFormatting>
  <conditionalFormatting sqref="E67:M67">
    <cfRule type="top10" dxfId="1394" priority="60" rank="1"/>
  </conditionalFormatting>
  <conditionalFormatting sqref="E69:M69">
    <cfRule type="top10" dxfId="1393" priority="59" rank="1"/>
  </conditionalFormatting>
  <conditionalFormatting sqref="E71:M71">
    <cfRule type="top10" dxfId="1392" priority="58" rank="1"/>
  </conditionalFormatting>
  <conditionalFormatting sqref="E73:M73">
    <cfRule type="top10" dxfId="1391" priority="57" rank="1"/>
  </conditionalFormatting>
  <conditionalFormatting sqref="E75:M75">
    <cfRule type="top10" dxfId="1390" priority="56" rank="1"/>
  </conditionalFormatting>
  <conditionalFormatting sqref="E77:M77">
    <cfRule type="top10" dxfId="1389" priority="55" rank="1"/>
  </conditionalFormatting>
  <conditionalFormatting sqref="E79:M79">
    <cfRule type="top10" dxfId="1388" priority="54" rank="1"/>
  </conditionalFormatting>
  <conditionalFormatting sqref="E81:M81">
    <cfRule type="top10" dxfId="1387" priority="53" rank="1"/>
  </conditionalFormatting>
  <conditionalFormatting sqref="E83:M83">
    <cfRule type="top10" dxfId="1386" priority="52" rank="1"/>
  </conditionalFormatting>
  <conditionalFormatting sqref="E85:M85">
    <cfRule type="top10" dxfId="1385" priority="51" rank="1"/>
  </conditionalFormatting>
  <conditionalFormatting sqref="E87:M87">
    <cfRule type="top10" dxfId="1384" priority="50" rank="1"/>
  </conditionalFormatting>
  <conditionalFormatting sqref="E89:M89">
    <cfRule type="top10" dxfId="1383" priority="49" rank="1"/>
  </conditionalFormatting>
  <conditionalFormatting sqref="E91:M91">
    <cfRule type="top10" dxfId="1382" priority="48" rank="1"/>
  </conditionalFormatting>
  <conditionalFormatting sqref="E93:M93">
    <cfRule type="top10" dxfId="1381" priority="47" rank="1"/>
  </conditionalFormatting>
  <conditionalFormatting sqref="E95:M95">
    <cfRule type="top10" dxfId="1380" priority="46" rank="1"/>
  </conditionalFormatting>
  <conditionalFormatting sqref="E97:M97">
    <cfRule type="top10" dxfId="1379" priority="45" rank="1"/>
  </conditionalFormatting>
  <conditionalFormatting sqref="E99:M99">
    <cfRule type="top10" dxfId="1378" priority="44" rank="1"/>
  </conditionalFormatting>
  <conditionalFormatting sqref="E101:M101">
    <cfRule type="top10" dxfId="1377" priority="43" rank="1"/>
  </conditionalFormatting>
  <conditionalFormatting sqref="E103:M103">
    <cfRule type="top10" dxfId="1376" priority="42" rank="1"/>
  </conditionalFormatting>
  <conditionalFormatting sqref="E105:M105">
    <cfRule type="top10" dxfId="1375" priority="41" rank="1"/>
  </conditionalFormatting>
  <conditionalFormatting sqref="E107:M107">
    <cfRule type="top10" dxfId="1374" priority="40" rank="1"/>
  </conditionalFormatting>
  <conditionalFormatting sqref="E109:M109">
    <cfRule type="top10" dxfId="1373" priority="39" rank="1"/>
  </conditionalFormatting>
  <conditionalFormatting sqref="E111:M111">
    <cfRule type="top10" dxfId="1372" priority="38" rank="1"/>
  </conditionalFormatting>
  <conditionalFormatting sqref="E113:M113">
    <cfRule type="top10" dxfId="1371" priority="37" rank="1"/>
  </conditionalFormatting>
  <conditionalFormatting sqref="E115:M115">
    <cfRule type="top10" dxfId="1370" priority="36" rank="1"/>
  </conditionalFormatting>
  <conditionalFormatting sqref="E117:M117">
    <cfRule type="top10" dxfId="1369" priority="35" rank="1"/>
  </conditionalFormatting>
  <conditionalFormatting sqref="E119:M119">
    <cfRule type="top10" dxfId="1368" priority="34" rank="1"/>
  </conditionalFormatting>
  <conditionalFormatting sqref="E121:M121">
    <cfRule type="top10" dxfId="1367" priority="33" rank="1"/>
  </conditionalFormatting>
  <conditionalFormatting sqref="E123:M123">
    <cfRule type="top10" dxfId="1366" priority="32" rank="1"/>
  </conditionalFormatting>
  <conditionalFormatting sqref="E125:M125">
    <cfRule type="top10" dxfId="1365" priority="31" rank="1"/>
  </conditionalFormatting>
  <conditionalFormatting sqref="E127:M127">
    <cfRule type="top10" dxfId="1364" priority="30" rank="1"/>
  </conditionalFormatting>
  <conditionalFormatting sqref="E129:M129">
    <cfRule type="top10" dxfId="1363" priority="29" rank="1"/>
  </conditionalFormatting>
  <conditionalFormatting sqref="E131:M131">
    <cfRule type="top10" dxfId="1362" priority="28" rank="1"/>
  </conditionalFormatting>
  <conditionalFormatting sqref="E133:M133">
    <cfRule type="top10" dxfId="1361" priority="27" rank="1"/>
  </conditionalFormatting>
  <conditionalFormatting sqref="E135:M135">
    <cfRule type="top10" dxfId="1360" priority="26" rank="1"/>
  </conditionalFormatting>
  <conditionalFormatting sqref="E137:M137">
    <cfRule type="top10" dxfId="1359" priority="25" rank="1"/>
  </conditionalFormatting>
  <conditionalFormatting sqref="E139:M139">
    <cfRule type="top10" dxfId="1358" priority="24" rank="1"/>
  </conditionalFormatting>
  <conditionalFormatting sqref="E141:M141">
    <cfRule type="top10" dxfId="1357" priority="23" rank="1"/>
  </conditionalFormatting>
  <conditionalFormatting sqref="E143:M143">
    <cfRule type="top10" dxfId="1356" priority="22" rank="1"/>
  </conditionalFormatting>
  <conditionalFormatting sqref="E145:M145">
    <cfRule type="top10" dxfId="1355" priority="21" rank="1"/>
  </conditionalFormatting>
  <conditionalFormatting sqref="E147:M147">
    <cfRule type="top10" dxfId="1354" priority="20" rank="1"/>
  </conditionalFormatting>
  <conditionalFormatting sqref="E149:M149">
    <cfRule type="top10" dxfId="1353" priority="19" rank="1"/>
  </conditionalFormatting>
  <conditionalFormatting sqref="E151:M151">
    <cfRule type="top10" dxfId="1352" priority="18" rank="1"/>
  </conditionalFormatting>
  <conditionalFormatting sqref="E153:M153">
    <cfRule type="top10" dxfId="1351" priority="17" rank="1"/>
  </conditionalFormatting>
  <conditionalFormatting sqref="E155:M155">
    <cfRule type="top10" dxfId="1350" priority="16" rank="1"/>
  </conditionalFormatting>
  <conditionalFormatting sqref="E157:M157">
    <cfRule type="top10" dxfId="1349" priority="15" rank="1"/>
  </conditionalFormatting>
  <conditionalFormatting sqref="E159:M159">
    <cfRule type="top10" dxfId="1348" priority="14" rank="1"/>
  </conditionalFormatting>
  <conditionalFormatting sqref="E161:M161">
    <cfRule type="top10" dxfId="1347" priority="13" rank="1"/>
  </conditionalFormatting>
  <conditionalFormatting sqref="E163:M163">
    <cfRule type="top10" dxfId="1346" priority="12" rank="1"/>
  </conditionalFormatting>
  <conditionalFormatting sqref="E165:M165">
    <cfRule type="top10" dxfId="1345" priority="11" rank="1"/>
  </conditionalFormatting>
  <conditionalFormatting sqref="E167:M167">
    <cfRule type="top10" dxfId="1344" priority="10" rank="1"/>
  </conditionalFormatting>
  <conditionalFormatting sqref="E169:M169">
    <cfRule type="top10" dxfId="1343" priority="9" rank="1"/>
  </conditionalFormatting>
  <conditionalFormatting sqref="E171:M171">
    <cfRule type="top10" dxfId="1342" priority="8" rank="1"/>
  </conditionalFormatting>
  <conditionalFormatting sqref="E173:M173">
    <cfRule type="top10" dxfId="1341" priority="7" rank="1"/>
  </conditionalFormatting>
  <conditionalFormatting sqref="E175:M175">
    <cfRule type="top10" dxfId="1340" priority="6" rank="1"/>
  </conditionalFormatting>
  <conditionalFormatting sqref="E177:M177">
    <cfRule type="top10" dxfId="1339" priority="5" rank="1"/>
  </conditionalFormatting>
  <conditionalFormatting sqref="E179:M179">
    <cfRule type="top10" dxfId="1338" priority="4" rank="1"/>
  </conditionalFormatting>
  <conditionalFormatting sqref="E181:M181">
    <cfRule type="top10" dxfId="1337" priority="3" rank="1"/>
  </conditionalFormatting>
  <conditionalFormatting sqref="E183:M183">
    <cfRule type="top10" dxfId="1336" priority="2" rank="1"/>
  </conditionalFormatting>
  <conditionalFormatting sqref="E185:M185">
    <cfRule type="top10" dxfId="133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72</v>
      </c>
    </row>
    <row r="4" spans="1:13" ht="15" customHeight="1">
      <c r="B4" s="3" t="s">
        <v>58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12553</v>
      </c>
      <c r="F8" s="16">
        <v>3565</v>
      </c>
      <c r="G8" s="16">
        <v>9501</v>
      </c>
      <c r="H8" s="16">
        <v>9710</v>
      </c>
      <c r="I8" s="16">
        <v>5305</v>
      </c>
      <c r="J8" s="16">
        <v>10157</v>
      </c>
      <c r="K8" s="16">
        <v>334</v>
      </c>
      <c r="L8" s="16">
        <v>1124</v>
      </c>
      <c r="M8" s="16">
        <v>1312</v>
      </c>
    </row>
    <row r="9" spans="1:13" ht="15.95" customHeight="1">
      <c r="B9" s="92"/>
      <c r="C9" s="93"/>
      <c r="D9" s="17">
        <v>1</v>
      </c>
      <c r="E9" s="32">
        <v>0.50910491949547798</v>
      </c>
      <c r="F9" s="33">
        <v>0.14458368820213327</v>
      </c>
      <c r="G9" s="33">
        <v>0.38532668207811172</v>
      </c>
      <c r="H9" s="33">
        <v>0.39380297684227605</v>
      </c>
      <c r="I9" s="33">
        <v>0.21515188384637224</v>
      </c>
      <c r="J9" s="33">
        <v>0.41193170296467535</v>
      </c>
      <c r="K9" s="33">
        <v>1.3545849048951616E-2</v>
      </c>
      <c r="L9" s="33">
        <v>4.5585432128807238E-2</v>
      </c>
      <c r="M9" s="33">
        <v>5.3210041773127305E-2</v>
      </c>
    </row>
    <row r="10" spans="1:13" ht="15.95" customHeight="1">
      <c r="B10" s="104" t="s">
        <v>73</v>
      </c>
      <c r="C10" s="94" t="s">
        <v>93</v>
      </c>
      <c r="D10" s="34">
        <v>4786</v>
      </c>
      <c r="E10" s="35">
        <v>2078</v>
      </c>
      <c r="F10" s="36">
        <v>638</v>
      </c>
      <c r="G10" s="36">
        <v>1579</v>
      </c>
      <c r="H10" s="36">
        <v>1641</v>
      </c>
      <c r="I10" s="36">
        <v>853</v>
      </c>
      <c r="J10" s="36">
        <v>1639</v>
      </c>
      <c r="K10" s="36">
        <v>61</v>
      </c>
      <c r="L10" s="36">
        <v>410</v>
      </c>
      <c r="M10" s="36">
        <v>219</v>
      </c>
    </row>
    <row r="11" spans="1:13" ht="15.95" customHeight="1">
      <c r="B11" s="105"/>
      <c r="C11" s="89"/>
      <c r="D11" s="17">
        <v>1</v>
      </c>
      <c r="E11" s="18">
        <v>0.43418303384872547</v>
      </c>
      <c r="F11" s="19">
        <v>0.13330547430004178</v>
      </c>
      <c r="G11" s="19">
        <v>0.32992060175511911</v>
      </c>
      <c r="H11" s="19">
        <v>0.34287505223568743</v>
      </c>
      <c r="I11" s="19">
        <v>0.17822816548265774</v>
      </c>
      <c r="J11" s="19">
        <v>0.34245716673631427</v>
      </c>
      <c r="K11" s="19">
        <v>1.2745507730881738E-2</v>
      </c>
      <c r="L11" s="19">
        <v>8.5666527371500212E-2</v>
      </c>
      <c r="M11" s="19">
        <v>4.5758462181362307E-2</v>
      </c>
    </row>
    <row r="12" spans="1:13" ht="15.95" customHeight="1">
      <c r="B12" s="105"/>
      <c r="C12" s="88" t="s">
        <v>94</v>
      </c>
      <c r="D12" s="20">
        <v>18706</v>
      </c>
      <c r="E12" s="21">
        <v>10166</v>
      </c>
      <c r="F12" s="22">
        <v>2823</v>
      </c>
      <c r="G12" s="22">
        <v>7692</v>
      </c>
      <c r="H12" s="22">
        <v>7828</v>
      </c>
      <c r="I12" s="22">
        <v>4336</v>
      </c>
      <c r="J12" s="22">
        <v>8281</v>
      </c>
      <c r="K12" s="22">
        <v>257</v>
      </c>
      <c r="L12" s="22">
        <v>662</v>
      </c>
      <c r="M12" s="22">
        <v>643</v>
      </c>
    </row>
    <row r="13" spans="1:13" ht="15.95" customHeight="1">
      <c r="B13" s="106"/>
      <c r="C13" s="98"/>
      <c r="D13" s="17">
        <v>1</v>
      </c>
      <c r="E13" s="32">
        <v>0.54346199080508928</v>
      </c>
      <c r="F13" s="33">
        <v>0.15091414519405538</v>
      </c>
      <c r="G13" s="33">
        <v>0.41120496097508819</v>
      </c>
      <c r="H13" s="33">
        <v>0.41847535550090881</v>
      </c>
      <c r="I13" s="33">
        <v>0.23179728429380947</v>
      </c>
      <c r="J13" s="33">
        <v>0.44269218432588475</v>
      </c>
      <c r="K13" s="33">
        <v>1.3738907302469796E-2</v>
      </c>
      <c r="L13" s="33">
        <v>3.5389714530097295E-2</v>
      </c>
      <c r="M13" s="33">
        <v>3.4373997647813535E-2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334" priority="90" rank="1"/>
  </conditionalFormatting>
  <conditionalFormatting sqref="E11:M11">
    <cfRule type="top10" dxfId="1333" priority="89" rank="1"/>
  </conditionalFormatting>
  <conditionalFormatting sqref="E13:M13">
    <cfRule type="top10" dxfId="1332" priority="88" rank="1"/>
  </conditionalFormatting>
  <conditionalFormatting sqref="E15:M15">
    <cfRule type="top10" dxfId="1331" priority="86" rank="1"/>
  </conditionalFormatting>
  <conditionalFormatting sqref="E17:M17">
    <cfRule type="top10" dxfId="1330" priority="85" rank="1"/>
  </conditionalFormatting>
  <conditionalFormatting sqref="E19:M19">
    <cfRule type="top10" dxfId="1329" priority="84" rank="1"/>
  </conditionalFormatting>
  <conditionalFormatting sqref="E21:M21">
    <cfRule type="top10" dxfId="1328" priority="83" rank="1"/>
  </conditionalFormatting>
  <conditionalFormatting sqref="E23:M23">
    <cfRule type="top10" dxfId="1327" priority="82" rank="1"/>
  </conditionalFormatting>
  <conditionalFormatting sqref="E25:M25">
    <cfRule type="top10" dxfId="1326" priority="81" rank="1"/>
  </conditionalFormatting>
  <conditionalFormatting sqref="E27:M27">
    <cfRule type="top10" dxfId="1325" priority="80" rank="1"/>
  </conditionalFormatting>
  <conditionalFormatting sqref="E29:M29">
    <cfRule type="top10" dxfId="1324" priority="79" rank="1"/>
  </conditionalFormatting>
  <conditionalFormatting sqref="E31:M31">
    <cfRule type="top10" dxfId="1323" priority="78" rank="1"/>
  </conditionalFormatting>
  <conditionalFormatting sqref="E33:M33">
    <cfRule type="top10" dxfId="1322" priority="77" rank="1"/>
  </conditionalFormatting>
  <conditionalFormatting sqref="E35:M35">
    <cfRule type="top10" dxfId="1321" priority="76" rank="1"/>
  </conditionalFormatting>
  <conditionalFormatting sqref="E37:M37">
    <cfRule type="top10" dxfId="1320" priority="75" rank="1"/>
  </conditionalFormatting>
  <conditionalFormatting sqref="E39:M39">
    <cfRule type="top10" dxfId="1319" priority="74" rank="1"/>
  </conditionalFormatting>
  <conditionalFormatting sqref="E41:M41">
    <cfRule type="top10" dxfId="1318" priority="73" rank="1"/>
  </conditionalFormatting>
  <conditionalFormatting sqref="E43:M43">
    <cfRule type="top10" dxfId="1317" priority="72" rank="1"/>
  </conditionalFormatting>
  <conditionalFormatting sqref="E45:M45">
    <cfRule type="top10" dxfId="1316" priority="71" rank="1"/>
  </conditionalFormatting>
  <conditionalFormatting sqref="E47:M47">
    <cfRule type="top10" dxfId="1315" priority="70" rank="1"/>
  </conditionalFormatting>
  <conditionalFormatting sqref="E49:M49">
    <cfRule type="top10" dxfId="1314" priority="69" rank="1"/>
  </conditionalFormatting>
  <conditionalFormatting sqref="E51:M51">
    <cfRule type="top10" dxfId="1313" priority="68" rank="1"/>
  </conditionalFormatting>
  <conditionalFormatting sqref="E53:M53">
    <cfRule type="top10" dxfId="1312" priority="67" rank="1"/>
  </conditionalFormatting>
  <conditionalFormatting sqref="E55:M55">
    <cfRule type="top10" dxfId="1311" priority="66" rank="1"/>
  </conditionalFormatting>
  <conditionalFormatting sqref="E57:M57">
    <cfRule type="top10" dxfId="1310" priority="65" rank="1"/>
  </conditionalFormatting>
  <conditionalFormatting sqref="E59:M59">
    <cfRule type="top10" dxfId="1309" priority="64" rank="1"/>
  </conditionalFormatting>
  <conditionalFormatting sqref="E61:M61">
    <cfRule type="top10" dxfId="1308" priority="63" rank="1"/>
  </conditionalFormatting>
  <conditionalFormatting sqref="E63:M63">
    <cfRule type="top10" dxfId="1307" priority="62" rank="1"/>
  </conditionalFormatting>
  <conditionalFormatting sqref="E65:M65">
    <cfRule type="top10" dxfId="1306" priority="61" rank="1"/>
  </conditionalFormatting>
  <conditionalFormatting sqref="E67:M67">
    <cfRule type="top10" dxfId="1305" priority="60" rank="1"/>
  </conditionalFormatting>
  <conditionalFormatting sqref="E69:M69">
    <cfRule type="top10" dxfId="1304" priority="59" rank="1"/>
  </conditionalFormatting>
  <conditionalFormatting sqref="E71:M71">
    <cfRule type="top10" dxfId="1303" priority="58" rank="1"/>
  </conditionalFormatting>
  <conditionalFormatting sqref="E73:M73">
    <cfRule type="top10" dxfId="1302" priority="57" rank="1"/>
  </conditionalFormatting>
  <conditionalFormatting sqref="E75:M75">
    <cfRule type="top10" dxfId="1301" priority="56" rank="1"/>
  </conditionalFormatting>
  <conditionalFormatting sqref="E77:M77">
    <cfRule type="top10" dxfId="1300" priority="55" rank="1"/>
  </conditionalFormatting>
  <conditionalFormatting sqref="E79:M79">
    <cfRule type="top10" dxfId="1299" priority="54" rank="1"/>
  </conditionalFormatting>
  <conditionalFormatting sqref="E81:M81">
    <cfRule type="top10" dxfId="1298" priority="53" rank="1"/>
  </conditionalFormatting>
  <conditionalFormatting sqref="E83:M83">
    <cfRule type="top10" dxfId="1297" priority="52" rank="1"/>
  </conditionalFormatting>
  <conditionalFormatting sqref="E85:M85">
    <cfRule type="top10" dxfId="1296" priority="51" rank="1"/>
  </conditionalFormatting>
  <conditionalFormatting sqref="E87:M87">
    <cfRule type="top10" dxfId="1295" priority="50" rank="1"/>
  </conditionalFormatting>
  <conditionalFormatting sqref="E89:M89">
    <cfRule type="top10" dxfId="1294" priority="49" rank="1"/>
  </conditionalFormatting>
  <conditionalFormatting sqref="E91:M91">
    <cfRule type="top10" dxfId="1293" priority="48" rank="1"/>
  </conditionalFormatting>
  <conditionalFormatting sqref="E93:M93">
    <cfRule type="top10" dxfId="1292" priority="47" rank="1"/>
  </conditionalFormatting>
  <conditionalFormatting sqref="E95:M95">
    <cfRule type="top10" dxfId="1291" priority="46" rank="1"/>
  </conditionalFormatting>
  <conditionalFormatting sqref="E97:M97">
    <cfRule type="top10" dxfId="1290" priority="45" rank="1"/>
  </conditionalFormatting>
  <conditionalFormatting sqref="E99:M99">
    <cfRule type="top10" dxfId="1289" priority="44" rank="1"/>
  </conditionalFormatting>
  <conditionalFormatting sqref="E101:M101">
    <cfRule type="top10" dxfId="1288" priority="43" rank="1"/>
  </conditionalFormatting>
  <conditionalFormatting sqref="E103:M103">
    <cfRule type="top10" dxfId="1287" priority="42" rank="1"/>
  </conditionalFormatting>
  <conditionalFormatting sqref="E105:M105">
    <cfRule type="top10" dxfId="1286" priority="41" rank="1"/>
  </conditionalFormatting>
  <conditionalFormatting sqref="E107:M107">
    <cfRule type="top10" dxfId="1285" priority="40" rank="1"/>
  </conditionalFormatting>
  <conditionalFormatting sqref="E109:M109">
    <cfRule type="top10" dxfId="1284" priority="39" rank="1"/>
  </conditionalFormatting>
  <conditionalFormatting sqref="E111:M111">
    <cfRule type="top10" dxfId="1283" priority="38" rank="1"/>
  </conditionalFormatting>
  <conditionalFormatting sqref="E113:M113">
    <cfRule type="top10" dxfId="1282" priority="37" rank="1"/>
  </conditionalFormatting>
  <conditionalFormatting sqref="E115:M115">
    <cfRule type="top10" dxfId="1281" priority="36" rank="1"/>
  </conditionalFormatting>
  <conditionalFormatting sqref="E117:M117">
    <cfRule type="top10" dxfId="1280" priority="35" rank="1"/>
  </conditionalFormatting>
  <conditionalFormatting sqref="E119:M119">
    <cfRule type="top10" dxfId="1279" priority="34" rank="1"/>
  </conditionalFormatting>
  <conditionalFormatting sqref="E121:M121">
    <cfRule type="top10" dxfId="1278" priority="33" rank="1"/>
  </conditionalFormatting>
  <conditionalFormatting sqref="E123:M123">
    <cfRule type="top10" dxfId="1277" priority="32" rank="1"/>
  </conditionalFormatting>
  <conditionalFormatting sqref="E125:M125">
    <cfRule type="top10" dxfId="1276" priority="31" rank="1"/>
  </conditionalFormatting>
  <conditionalFormatting sqref="E127:M127">
    <cfRule type="top10" dxfId="1275" priority="30" rank="1"/>
  </conditionalFormatting>
  <conditionalFormatting sqref="E129:M129">
    <cfRule type="top10" dxfId="1274" priority="29" rank="1"/>
  </conditionalFormatting>
  <conditionalFormatting sqref="E131:M131">
    <cfRule type="top10" dxfId="1273" priority="28" rank="1"/>
  </conditionalFormatting>
  <conditionalFormatting sqref="E133:M133">
    <cfRule type="top10" dxfId="1272" priority="27" rank="1"/>
  </conditionalFormatting>
  <conditionalFormatting sqref="E135:M135">
    <cfRule type="top10" dxfId="1271" priority="26" rank="1"/>
  </conditionalFormatting>
  <conditionalFormatting sqref="E137:M137">
    <cfRule type="top10" dxfId="1270" priority="25" rank="1"/>
  </conditionalFormatting>
  <conditionalFormatting sqref="E139:M139">
    <cfRule type="top10" dxfId="1269" priority="24" rank="1"/>
  </conditionalFormatting>
  <conditionalFormatting sqref="E141:M141">
    <cfRule type="top10" dxfId="1268" priority="23" rank="1"/>
  </conditionalFormatting>
  <conditionalFormatting sqref="E143:M143">
    <cfRule type="top10" dxfId="1267" priority="22" rank="1"/>
  </conditionalFormatting>
  <conditionalFormatting sqref="E145:M145">
    <cfRule type="top10" dxfId="1266" priority="21" rank="1"/>
  </conditionalFormatting>
  <conditionalFormatting sqref="E147:M147">
    <cfRule type="top10" dxfId="1265" priority="20" rank="1"/>
  </conditionalFormatting>
  <conditionalFormatting sqref="E149:M149">
    <cfRule type="top10" dxfId="1264" priority="19" rank="1"/>
  </conditionalFormatting>
  <conditionalFormatting sqref="E151:M151">
    <cfRule type="top10" dxfId="1263" priority="18" rank="1"/>
  </conditionalFormatting>
  <conditionalFormatting sqref="E153:M153">
    <cfRule type="top10" dxfId="1262" priority="17" rank="1"/>
  </conditionalFormatting>
  <conditionalFormatting sqref="E155:M155">
    <cfRule type="top10" dxfId="1261" priority="16" rank="1"/>
  </conditionalFormatting>
  <conditionalFormatting sqref="E157:M157">
    <cfRule type="top10" dxfId="1260" priority="15" rank="1"/>
  </conditionalFormatting>
  <conditionalFormatting sqref="E159:M159">
    <cfRule type="top10" dxfId="1259" priority="14" rank="1"/>
  </conditionalFormatting>
  <conditionalFormatting sqref="E161:M161">
    <cfRule type="top10" dxfId="1258" priority="13" rank="1"/>
  </conditionalFormatting>
  <conditionalFormatting sqref="E163:M163">
    <cfRule type="top10" dxfId="1257" priority="12" rank="1"/>
  </conditionalFormatting>
  <conditionalFormatting sqref="E165:M165">
    <cfRule type="top10" dxfId="1256" priority="11" rank="1"/>
  </conditionalFormatting>
  <conditionalFormatting sqref="E167:M167">
    <cfRule type="top10" dxfId="1255" priority="10" rank="1"/>
  </conditionalFormatting>
  <conditionalFormatting sqref="E169:M169">
    <cfRule type="top10" dxfId="1254" priority="9" rank="1"/>
  </conditionalFormatting>
  <conditionalFormatting sqref="E171:M171">
    <cfRule type="top10" dxfId="1253" priority="8" rank="1"/>
  </conditionalFormatting>
  <conditionalFormatting sqref="E173:M173">
    <cfRule type="top10" dxfId="1252" priority="7" rank="1"/>
  </conditionalFormatting>
  <conditionalFormatting sqref="E175:M175">
    <cfRule type="top10" dxfId="1251" priority="6" rank="1"/>
  </conditionalFormatting>
  <conditionalFormatting sqref="E177:M177">
    <cfRule type="top10" dxfId="1250" priority="5" rank="1"/>
  </conditionalFormatting>
  <conditionalFormatting sqref="E179:M179">
    <cfRule type="top10" dxfId="1249" priority="4" rank="1"/>
  </conditionalFormatting>
  <conditionalFormatting sqref="E181:M181">
    <cfRule type="top10" dxfId="1248" priority="3" rank="1"/>
  </conditionalFormatting>
  <conditionalFormatting sqref="E183:M183">
    <cfRule type="top10" dxfId="1247" priority="2" rank="1"/>
  </conditionalFormatting>
  <conditionalFormatting sqref="E185:M185">
    <cfRule type="top10" dxfId="124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72</v>
      </c>
    </row>
    <row r="4" spans="1:13" ht="15" customHeight="1">
      <c r="B4" s="3" t="s">
        <v>59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14264</v>
      </c>
      <c r="F8" s="16">
        <v>4778</v>
      </c>
      <c r="G8" s="16">
        <v>9935</v>
      </c>
      <c r="H8" s="16">
        <v>5980</v>
      </c>
      <c r="I8" s="16">
        <v>1225</v>
      </c>
      <c r="J8" s="16">
        <v>2015</v>
      </c>
      <c r="K8" s="16">
        <v>312</v>
      </c>
      <c r="L8" s="16">
        <v>1088</v>
      </c>
      <c r="M8" s="16">
        <v>925</v>
      </c>
    </row>
    <row r="9" spans="1:13" ht="15.95" customHeight="1">
      <c r="B9" s="92"/>
      <c r="C9" s="93"/>
      <c r="D9" s="17">
        <v>1</v>
      </c>
      <c r="E9" s="32">
        <v>0.5784969785456463</v>
      </c>
      <c r="F9" s="33">
        <v>0.19377864298170905</v>
      </c>
      <c r="G9" s="33">
        <v>0.40292817455489316</v>
      </c>
      <c r="H9" s="33">
        <v>0.24252747698422356</v>
      </c>
      <c r="I9" s="33">
        <v>4.9681631990915361E-2</v>
      </c>
      <c r="J9" s="33">
        <v>8.1721215070770972E-2</v>
      </c>
      <c r="K9" s="33">
        <v>1.2653607494829055E-2</v>
      </c>
      <c r="L9" s="33">
        <v>4.4125400494788497E-2</v>
      </c>
      <c r="M9" s="33">
        <v>3.7514701707425886E-2</v>
      </c>
    </row>
    <row r="10" spans="1:13" ht="15.95" customHeight="1">
      <c r="B10" s="104" t="s">
        <v>73</v>
      </c>
      <c r="C10" s="94" t="s">
        <v>93</v>
      </c>
      <c r="D10" s="34">
        <v>4786</v>
      </c>
      <c r="E10" s="35">
        <v>2399</v>
      </c>
      <c r="F10" s="36">
        <v>905</v>
      </c>
      <c r="G10" s="36">
        <v>1768</v>
      </c>
      <c r="H10" s="36">
        <v>1054</v>
      </c>
      <c r="I10" s="36">
        <v>191</v>
      </c>
      <c r="J10" s="36">
        <v>321</v>
      </c>
      <c r="K10" s="36">
        <v>67</v>
      </c>
      <c r="L10" s="36">
        <v>402</v>
      </c>
      <c r="M10" s="36">
        <v>139</v>
      </c>
    </row>
    <row r="11" spans="1:13" ht="15.95" customHeight="1">
      <c r="B11" s="105"/>
      <c r="C11" s="89"/>
      <c r="D11" s="17">
        <v>1</v>
      </c>
      <c r="E11" s="18">
        <v>0.50125365649811948</v>
      </c>
      <c r="F11" s="19">
        <v>0.18909318846636022</v>
      </c>
      <c r="G11" s="19">
        <v>0.36941078144588385</v>
      </c>
      <c r="H11" s="19">
        <v>0.22022565816966153</v>
      </c>
      <c r="I11" s="19">
        <v>3.9908065190137905E-2</v>
      </c>
      <c r="J11" s="19">
        <v>6.7070622649394063E-2</v>
      </c>
      <c r="K11" s="19">
        <v>1.3999164229001253E-2</v>
      </c>
      <c r="L11" s="19">
        <v>8.3994985374007528E-2</v>
      </c>
      <c r="M11" s="19">
        <v>2.9043042206435436E-2</v>
      </c>
    </row>
    <row r="12" spans="1:13" ht="15.95" customHeight="1">
      <c r="B12" s="105"/>
      <c r="C12" s="88" t="s">
        <v>94</v>
      </c>
      <c r="D12" s="20">
        <v>18706</v>
      </c>
      <c r="E12" s="21">
        <v>11449</v>
      </c>
      <c r="F12" s="22">
        <v>3695</v>
      </c>
      <c r="G12" s="22">
        <v>7870</v>
      </c>
      <c r="H12" s="22">
        <v>4750</v>
      </c>
      <c r="I12" s="22">
        <v>998</v>
      </c>
      <c r="J12" s="22">
        <v>1627</v>
      </c>
      <c r="K12" s="22">
        <v>228</v>
      </c>
      <c r="L12" s="22">
        <v>637</v>
      </c>
      <c r="M12" s="22">
        <v>429</v>
      </c>
    </row>
    <row r="13" spans="1:13" ht="15.95" customHeight="1">
      <c r="B13" s="106"/>
      <c r="C13" s="98"/>
      <c r="D13" s="17">
        <v>1</v>
      </c>
      <c r="E13" s="32">
        <v>0.61204960975088207</v>
      </c>
      <c r="F13" s="33">
        <v>0.19753020421255213</v>
      </c>
      <c r="G13" s="33">
        <v>0.42072062439858871</v>
      </c>
      <c r="H13" s="33">
        <v>0.25392922057093981</v>
      </c>
      <c r="I13" s="33">
        <v>5.3351865711536405E-2</v>
      </c>
      <c r="J13" s="33">
        <v>8.6977440393456645E-2</v>
      </c>
      <c r="K13" s="33">
        <v>1.218860258740511E-2</v>
      </c>
      <c r="L13" s="33">
        <v>3.4053244948144983E-2</v>
      </c>
      <c r="M13" s="33">
        <v>2.2933818026301723E-2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245" priority="90" rank="1"/>
  </conditionalFormatting>
  <conditionalFormatting sqref="E11:M11">
    <cfRule type="top10" dxfId="1244" priority="89" rank="1"/>
  </conditionalFormatting>
  <conditionalFormatting sqref="E13:M13">
    <cfRule type="top10" dxfId="1243" priority="88" rank="1"/>
  </conditionalFormatting>
  <conditionalFormatting sqref="E15:M15">
    <cfRule type="top10" dxfId="1242" priority="86" rank="1"/>
  </conditionalFormatting>
  <conditionalFormatting sqref="E17:M17">
    <cfRule type="top10" dxfId="1241" priority="85" rank="1"/>
  </conditionalFormatting>
  <conditionalFormatting sqref="E19:M19">
    <cfRule type="top10" dxfId="1240" priority="84" rank="1"/>
  </conditionalFormatting>
  <conditionalFormatting sqref="E21:M21">
    <cfRule type="top10" dxfId="1239" priority="83" rank="1"/>
  </conditionalFormatting>
  <conditionalFormatting sqref="E23:M23">
    <cfRule type="top10" dxfId="1238" priority="82" rank="1"/>
  </conditionalFormatting>
  <conditionalFormatting sqref="E25:M25">
    <cfRule type="top10" dxfId="1237" priority="81" rank="1"/>
  </conditionalFormatting>
  <conditionalFormatting sqref="E27:M27">
    <cfRule type="top10" dxfId="1236" priority="80" rank="1"/>
  </conditionalFormatting>
  <conditionalFormatting sqref="E29:M29">
    <cfRule type="top10" dxfId="1235" priority="79" rank="1"/>
  </conditionalFormatting>
  <conditionalFormatting sqref="E31:M31">
    <cfRule type="top10" dxfId="1234" priority="78" rank="1"/>
  </conditionalFormatting>
  <conditionalFormatting sqref="E33:M33">
    <cfRule type="top10" dxfId="1233" priority="77" rank="1"/>
  </conditionalFormatting>
  <conditionalFormatting sqref="E35:M35">
    <cfRule type="top10" dxfId="1232" priority="76" rank="1"/>
  </conditionalFormatting>
  <conditionalFormatting sqref="E37:M37">
    <cfRule type="top10" dxfId="1231" priority="75" rank="1"/>
  </conditionalFormatting>
  <conditionalFormatting sqref="E39:M39">
    <cfRule type="top10" dxfId="1230" priority="74" rank="1"/>
  </conditionalFormatting>
  <conditionalFormatting sqref="E41:M41">
    <cfRule type="top10" dxfId="1229" priority="73" rank="1"/>
  </conditionalFormatting>
  <conditionalFormatting sqref="E43:M43">
    <cfRule type="top10" dxfId="1228" priority="72" rank="1"/>
  </conditionalFormatting>
  <conditionalFormatting sqref="E45:M45">
    <cfRule type="top10" dxfId="1227" priority="71" rank="1"/>
  </conditionalFormatting>
  <conditionalFormatting sqref="E47:M47">
    <cfRule type="top10" dxfId="1226" priority="70" rank="1"/>
  </conditionalFormatting>
  <conditionalFormatting sqref="E49:M49">
    <cfRule type="top10" dxfId="1225" priority="69" rank="1"/>
  </conditionalFormatting>
  <conditionalFormatting sqref="E51:M51">
    <cfRule type="top10" dxfId="1224" priority="68" rank="1"/>
  </conditionalFormatting>
  <conditionalFormatting sqref="E53:M53">
    <cfRule type="top10" dxfId="1223" priority="67" rank="1"/>
  </conditionalFormatting>
  <conditionalFormatting sqref="E55:M55">
    <cfRule type="top10" dxfId="1222" priority="66" rank="1"/>
  </conditionalFormatting>
  <conditionalFormatting sqref="E57:M57">
    <cfRule type="top10" dxfId="1221" priority="65" rank="1"/>
  </conditionalFormatting>
  <conditionalFormatting sqref="E59:M59">
    <cfRule type="top10" dxfId="1220" priority="64" rank="1"/>
  </conditionalFormatting>
  <conditionalFormatting sqref="E61:M61">
    <cfRule type="top10" dxfId="1219" priority="63" rank="1"/>
  </conditionalFormatting>
  <conditionalFormatting sqref="E63:M63">
    <cfRule type="top10" dxfId="1218" priority="62" rank="1"/>
  </conditionalFormatting>
  <conditionalFormatting sqref="E65:M65">
    <cfRule type="top10" dxfId="1217" priority="61" rank="1"/>
  </conditionalFormatting>
  <conditionalFormatting sqref="E67:M67">
    <cfRule type="top10" dxfId="1216" priority="60" rank="1"/>
  </conditionalFormatting>
  <conditionalFormatting sqref="E69:M69">
    <cfRule type="top10" dxfId="1215" priority="59" rank="1"/>
  </conditionalFormatting>
  <conditionalFormatting sqref="E71:M71">
    <cfRule type="top10" dxfId="1214" priority="58" rank="1"/>
  </conditionalFormatting>
  <conditionalFormatting sqref="E73:M73">
    <cfRule type="top10" dxfId="1213" priority="57" rank="1"/>
  </conditionalFormatting>
  <conditionalFormatting sqref="E75:M75">
    <cfRule type="top10" dxfId="1212" priority="56" rank="1"/>
  </conditionalFormatting>
  <conditionalFormatting sqref="E77:M77">
    <cfRule type="top10" dxfId="1211" priority="55" rank="1"/>
  </conditionalFormatting>
  <conditionalFormatting sqref="E79:M79">
    <cfRule type="top10" dxfId="1210" priority="54" rank="1"/>
  </conditionalFormatting>
  <conditionalFormatting sqref="E81:M81">
    <cfRule type="top10" dxfId="1209" priority="53" rank="1"/>
  </conditionalFormatting>
  <conditionalFormatting sqref="E83:M83">
    <cfRule type="top10" dxfId="1208" priority="52" rank="1"/>
  </conditionalFormatting>
  <conditionalFormatting sqref="E85:M85">
    <cfRule type="top10" dxfId="1207" priority="51" rank="1"/>
  </conditionalFormatting>
  <conditionalFormatting sqref="E87:M87">
    <cfRule type="top10" dxfId="1206" priority="50" rank="1"/>
  </conditionalFormatting>
  <conditionalFormatting sqref="E89:M89">
    <cfRule type="top10" dxfId="1205" priority="49" rank="1"/>
  </conditionalFormatting>
  <conditionalFormatting sqref="E91:M91">
    <cfRule type="top10" dxfId="1204" priority="48" rank="1"/>
  </conditionalFormatting>
  <conditionalFormatting sqref="E93:M93">
    <cfRule type="top10" dxfId="1203" priority="47" rank="1"/>
  </conditionalFormatting>
  <conditionalFormatting sqref="E95:M95">
    <cfRule type="top10" dxfId="1202" priority="46" rank="1"/>
  </conditionalFormatting>
  <conditionalFormatting sqref="E97:M97">
    <cfRule type="top10" dxfId="1201" priority="45" rank="1"/>
  </conditionalFormatting>
  <conditionalFormatting sqref="E99:M99">
    <cfRule type="top10" dxfId="1200" priority="44" rank="1"/>
  </conditionalFormatting>
  <conditionalFormatting sqref="E101:M101">
    <cfRule type="top10" dxfId="1199" priority="43" rank="1"/>
  </conditionalFormatting>
  <conditionalFormatting sqref="E103:M103">
    <cfRule type="top10" dxfId="1198" priority="42" rank="1"/>
  </conditionalFormatting>
  <conditionalFormatting sqref="E105:M105">
    <cfRule type="top10" dxfId="1197" priority="41" rank="1"/>
  </conditionalFormatting>
  <conditionalFormatting sqref="E107:M107">
    <cfRule type="top10" dxfId="1196" priority="40" rank="1"/>
  </conditionalFormatting>
  <conditionalFormatting sqref="E109:M109">
    <cfRule type="top10" dxfId="1195" priority="39" rank="1"/>
  </conditionalFormatting>
  <conditionalFormatting sqref="E111:M111">
    <cfRule type="top10" dxfId="1194" priority="38" rank="1"/>
  </conditionalFormatting>
  <conditionalFormatting sqref="E113:M113">
    <cfRule type="top10" dxfId="1193" priority="37" rank="1"/>
  </conditionalFormatting>
  <conditionalFormatting sqref="E115:M115">
    <cfRule type="top10" dxfId="1192" priority="36" rank="1"/>
  </conditionalFormatting>
  <conditionalFormatting sqref="E117:M117">
    <cfRule type="top10" dxfId="1191" priority="35" rank="1"/>
  </conditionalFormatting>
  <conditionalFormatting sqref="E119:M119">
    <cfRule type="top10" dxfId="1190" priority="34" rank="1"/>
  </conditionalFormatting>
  <conditionalFormatting sqref="E121:M121">
    <cfRule type="top10" dxfId="1189" priority="33" rank="1"/>
  </conditionalFormatting>
  <conditionalFormatting sqref="E123:M123">
    <cfRule type="top10" dxfId="1188" priority="32" rank="1"/>
  </conditionalFormatting>
  <conditionalFormatting sqref="E125:M125">
    <cfRule type="top10" dxfId="1187" priority="31" rank="1"/>
  </conditionalFormatting>
  <conditionalFormatting sqref="E127:M127">
    <cfRule type="top10" dxfId="1186" priority="30" rank="1"/>
  </conditionalFormatting>
  <conditionalFormatting sqref="E129:M129">
    <cfRule type="top10" dxfId="1185" priority="29" rank="1"/>
  </conditionalFormatting>
  <conditionalFormatting sqref="E131:M131">
    <cfRule type="top10" dxfId="1184" priority="28" rank="1"/>
  </conditionalFormatting>
  <conditionalFormatting sqref="E133:M133">
    <cfRule type="top10" dxfId="1183" priority="27" rank="1"/>
  </conditionalFormatting>
  <conditionalFormatting sqref="E135:M135">
    <cfRule type="top10" dxfId="1182" priority="26" rank="1"/>
  </conditionalFormatting>
  <conditionalFormatting sqref="E137:M137">
    <cfRule type="top10" dxfId="1181" priority="25" rank="1"/>
  </conditionalFormatting>
  <conditionalFormatting sqref="E139:M139">
    <cfRule type="top10" dxfId="1180" priority="24" rank="1"/>
  </conditionalFormatting>
  <conditionalFormatting sqref="E141:M141">
    <cfRule type="top10" dxfId="1179" priority="23" rank="1"/>
  </conditionalFormatting>
  <conditionalFormatting sqref="E143:M143">
    <cfRule type="top10" dxfId="1178" priority="22" rank="1"/>
  </conditionalFormatting>
  <conditionalFormatting sqref="E145:M145">
    <cfRule type="top10" dxfId="1177" priority="21" rank="1"/>
  </conditionalFormatting>
  <conditionalFormatting sqref="E147:M147">
    <cfRule type="top10" dxfId="1176" priority="20" rank="1"/>
  </conditionalFormatting>
  <conditionalFormatting sqref="E149:M149">
    <cfRule type="top10" dxfId="1175" priority="19" rank="1"/>
  </conditionalFormatting>
  <conditionalFormatting sqref="E151:M151">
    <cfRule type="top10" dxfId="1174" priority="18" rank="1"/>
  </conditionalFormatting>
  <conditionalFormatting sqref="E153:M153">
    <cfRule type="top10" dxfId="1173" priority="17" rank="1"/>
  </conditionalFormatting>
  <conditionalFormatting sqref="E155:M155">
    <cfRule type="top10" dxfId="1172" priority="16" rank="1"/>
  </conditionalFormatting>
  <conditionalFormatting sqref="E157:M157">
    <cfRule type="top10" dxfId="1171" priority="15" rank="1"/>
  </conditionalFormatting>
  <conditionalFormatting sqref="E159:M159">
    <cfRule type="top10" dxfId="1170" priority="14" rank="1"/>
  </conditionalFormatting>
  <conditionalFormatting sqref="E161:M161">
    <cfRule type="top10" dxfId="1169" priority="13" rank="1"/>
  </conditionalFormatting>
  <conditionalFormatting sqref="E163:M163">
    <cfRule type="top10" dxfId="1168" priority="12" rank="1"/>
  </conditionalFormatting>
  <conditionalFormatting sqref="E165:M165">
    <cfRule type="top10" dxfId="1167" priority="11" rank="1"/>
  </conditionalFormatting>
  <conditionalFormatting sqref="E167:M167">
    <cfRule type="top10" dxfId="1166" priority="10" rank="1"/>
  </conditionalFormatting>
  <conditionalFormatting sqref="E169:M169">
    <cfRule type="top10" dxfId="1165" priority="9" rank="1"/>
  </conditionalFormatting>
  <conditionalFormatting sqref="E171:M171">
    <cfRule type="top10" dxfId="1164" priority="8" rank="1"/>
  </conditionalFormatting>
  <conditionalFormatting sqref="E173:M173">
    <cfRule type="top10" dxfId="1163" priority="7" rank="1"/>
  </conditionalFormatting>
  <conditionalFormatting sqref="E175:M175">
    <cfRule type="top10" dxfId="1162" priority="6" rank="1"/>
  </conditionalFormatting>
  <conditionalFormatting sqref="E177:M177">
    <cfRule type="top10" dxfId="1161" priority="5" rank="1"/>
  </conditionalFormatting>
  <conditionalFormatting sqref="E179:M179">
    <cfRule type="top10" dxfId="1160" priority="4" rank="1"/>
  </conditionalFormatting>
  <conditionalFormatting sqref="E181:M181">
    <cfRule type="top10" dxfId="1159" priority="3" rank="1"/>
  </conditionalFormatting>
  <conditionalFormatting sqref="E183:M183">
    <cfRule type="top10" dxfId="1158" priority="2" rank="1"/>
  </conditionalFormatting>
  <conditionalFormatting sqref="E185:M185">
    <cfRule type="top10" dxfId="115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250</v>
      </c>
    </row>
    <row r="3" spans="1:13" ht="15" customHeight="1">
      <c r="B3" s="3" t="s">
        <v>72</v>
      </c>
    </row>
    <row r="4" spans="1:13" ht="15" customHeight="1">
      <c r="B4" s="3" t="s">
        <v>60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110</v>
      </c>
      <c r="F7" s="13" t="s">
        <v>111</v>
      </c>
      <c r="G7" s="13" t="s">
        <v>112</v>
      </c>
      <c r="H7" s="13" t="s">
        <v>113</v>
      </c>
      <c r="I7" s="13" t="s">
        <v>114</v>
      </c>
      <c r="J7" s="13" t="s">
        <v>115</v>
      </c>
      <c r="K7" s="13" t="s">
        <v>84</v>
      </c>
      <c r="L7" s="13" t="s">
        <v>116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13896</v>
      </c>
      <c r="F8" s="16">
        <v>3801</v>
      </c>
      <c r="G8" s="16">
        <v>7216</v>
      </c>
      <c r="H8" s="16">
        <v>7367</v>
      </c>
      <c r="I8" s="16">
        <v>1810</v>
      </c>
      <c r="J8" s="16">
        <v>2485</v>
      </c>
      <c r="K8" s="16">
        <v>359</v>
      </c>
      <c r="L8" s="16">
        <v>2736</v>
      </c>
      <c r="M8" s="16">
        <v>1756</v>
      </c>
    </row>
    <row r="9" spans="1:13" ht="15.95" customHeight="1">
      <c r="B9" s="92"/>
      <c r="C9" s="93"/>
      <c r="D9" s="17">
        <v>1</v>
      </c>
      <c r="E9" s="32">
        <v>0.56357221073123254</v>
      </c>
      <c r="F9" s="33">
        <v>0.15415500669181165</v>
      </c>
      <c r="G9" s="33">
        <v>0.29265522975220021</v>
      </c>
      <c r="H9" s="33">
        <v>0.29877925132822325</v>
      </c>
      <c r="I9" s="33">
        <v>7.340714604371984E-2</v>
      </c>
      <c r="J9" s="33">
        <v>0.10078273918157116</v>
      </c>
      <c r="K9" s="33">
        <v>1.4559759905909072E-2</v>
      </c>
      <c r="L9" s="33">
        <v>0.11096240418542402</v>
      </c>
      <c r="M9" s="33">
        <v>7.1217098592691735E-2</v>
      </c>
    </row>
    <row r="10" spans="1:13" ht="15.95" customHeight="1">
      <c r="B10" s="104" t="s">
        <v>73</v>
      </c>
      <c r="C10" s="94" t="s">
        <v>93</v>
      </c>
      <c r="D10" s="34">
        <v>4786</v>
      </c>
      <c r="E10" s="35">
        <v>2368</v>
      </c>
      <c r="F10" s="36">
        <v>651</v>
      </c>
      <c r="G10" s="36">
        <v>1122</v>
      </c>
      <c r="H10" s="36">
        <v>1175</v>
      </c>
      <c r="I10" s="36">
        <v>251</v>
      </c>
      <c r="J10" s="36">
        <v>363</v>
      </c>
      <c r="K10" s="36">
        <v>115</v>
      </c>
      <c r="L10" s="36">
        <v>789</v>
      </c>
      <c r="M10" s="36">
        <v>314</v>
      </c>
    </row>
    <row r="11" spans="1:13" ht="15.95" customHeight="1">
      <c r="B11" s="105"/>
      <c r="C11" s="89"/>
      <c r="D11" s="17">
        <v>1</v>
      </c>
      <c r="E11" s="18">
        <v>0.49477643125783538</v>
      </c>
      <c r="F11" s="19">
        <v>0.1360217300459674</v>
      </c>
      <c r="G11" s="19">
        <v>0.23443376514834935</v>
      </c>
      <c r="H11" s="19">
        <v>0.24550773088173841</v>
      </c>
      <c r="I11" s="19">
        <v>5.2444630171333058E-2</v>
      </c>
      <c r="J11" s="19">
        <v>7.5846218136230673E-2</v>
      </c>
      <c r="K11" s="19">
        <v>2.4028416213957376E-2</v>
      </c>
      <c r="L11" s="19">
        <v>0.16485582950271627</v>
      </c>
      <c r="M11" s="19">
        <v>6.5608023401587959E-2</v>
      </c>
    </row>
    <row r="12" spans="1:13" ht="15.95" customHeight="1">
      <c r="B12" s="105"/>
      <c r="C12" s="88" t="s">
        <v>94</v>
      </c>
      <c r="D12" s="20">
        <v>18706</v>
      </c>
      <c r="E12" s="21">
        <v>11193</v>
      </c>
      <c r="F12" s="22">
        <v>3034</v>
      </c>
      <c r="G12" s="22">
        <v>5925</v>
      </c>
      <c r="H12" s="22">
        <v>6031</v>
      </c>
      <c r="I12" s="22">
        <v>1517</v>
      </c>
      <c r="J12" s="22">
        <v>2060</v>
      </c>
      <c r="K12" s="22">
        <v>229</v>
      </c>
      <c r="L12" s="22">
        <v>1860</v>
      </c>
      <c r="M12" s="22">
        <v>916</v>
      </c>
    </row>
    <row r="13" spans="1:13" ht="15.95" customHeight="1">
      <c r="B13" s="106"/>
      <c r="C13" s="98"/>
      <c r="D13" s="17">
        <v>1</v>
      </c>
      <c r="E13" s="32">
        <v>0.59836416123169034</v>
      </c>
      <c r="F13" s="33">
        <v>0.16219394846573293</v>
      </c>
      <c r="G13" s="33">
        <v>0.31674329092269859</v>
      </c>
      <c r="H13" s="33">
        <v>0.32240992195017643</v>
      </c>
      <c r="I13" s="33">
        <v>8.1096974232866464E-2</v>
      </c>
      <c r="J13" s="33">
        <v>0.11012509355287074</v>
      </c>
      <c r="K13" s="33">
        <v>1.2242061370683203E-2</v>
      </c>
      <c r="L13" s="33">
        <v>9.9433336897252214E-2</v>
      </c>
      <c r="M13" s="33">
        <v>4.8968245482732813E-2</v>
      </c>
    </row>
    <row r="14" spans="1:13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13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  <c r="M17" s="44"/>
    </row>
    <row r="18" spans="1:13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  <c r="M19" s="44"/>
    </row>
    <row r="20" spans="1:13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  <c r="M21" s="44"/>
    </row>
    <row r="22" spans="1:13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M9">
    <cfRule type="top10" dxfId="1156" priority="90" rank="1"/>
  </conditionalFormatting>
  <conditionalFormatting sqref="E11:M11">
    <cfRule type="top10" dxfId="1155" priority="89" rank="1"/>
  </conditionalFormatting>
  <conditionalFormatting sqref="E13:M13">
    <cfRule type="top10" dxfId="1154" priority="88" rank="1"/>
  </conditionalFormatting>
  <conditionalFormatting sqref="E15:M15">
    <cfRule type="top10" dxfId="1153" priority="86" rank="1"/>
  </conditionalFormatting>
  <conditionalFormatting sqref="E17:M17">
    <cfRule type="top10" dxfId="1152" priority="85" rank="1"/>
  </conditionalFormatting>
  <conditionalFormatting sqref="E19:M19">
    <cfRule type="top10" dxfId="1151" priority="84" rank="1"/>
  </conditionalFormatting>
  <conditionalFormatting sqref="E21:M21">
    <cfRule type="top10" dxfId="1150" priority="83" rank="1"/>
  </conditionalFormatting>
  <conditionalFormatting sqref="E23:M23">
    <cfRule type="top10" dxfId="1149" priority="82" rank="1"/>
  </conditionalFormatting>
  <conditionalFormatting sqref="E25:M25">
    <cfRule type="top10" dxfId="1148" priority="81" rank="1"/>
  </conditionalFormatting>
  <conditionalFormatting sqref="E27:M27">
    <cfRule type="top10" dxfId="1147" priority="80" rank="1"/>
  </conditionalFormatting>
  <conditionalFormatting sqref="E29:M29">
    <cfRule type="top10" dxfId="1146" priority="79" rank="1"/>
  </conditionalFormatting>
  <conditionalFormatting sqref="E31:M31">
    <cfRule type="top10" dxfId="1145" priority="78" rank="1"/>
  </conditionalFormatting>
  <conditionalFormatting sqref="E33:M33">
    <cfRule type="top10" dxfId="1144" priority="77" rank="1"/>
  </conditionalFormatting>
  <conditionalFormatting sqref="E35:M35">
    <cfRule type="top10" dxfId="1143" priority="76" rank="1"/>
  </conditionalFormatting>
  <conditionalFormatting sqref="E37:M37">
    <cfRule type="top10" dxfId="1142" priority="75" rank="1"/>
  </conditionalFormatting>
  <conditionalFormatting sqref="E39:M39">
    <cfRule type="top10" dxfId="1141" priority="74" rank="1"/>
  </conditionalFormatting>
  <conditionalFormatting sqref="E41:M41">
    <cfRule type="top10" dxfId="1140" priority="73" rank="1"/>
  </conditionalFormatting>
  <conditionalFormatting sqref="E43:M43">
    <cfRule type="top10" dxfId="1139" priority="72" rank="1"/>
  </conditionalFormatting>
  <conditionalFormatting sqref="E45:M45">
    <cfRule type="top10" dxfId="1138" priority="71" rank="1"/>
  </conditionalFormatting>
  <conditionalFormatting sqref="E47:M47">
    <cfRule type="top10" dxfId="1137" priority="70" rank="1"/>
  </conditionalFormatting>
  <conditionalFormatting sqref="E49:M49">
    <cfRule type="top10" dxfId="1136" priority="69" rank="1"/>
  </conditionalFormatting>
  <conditionalFormatting sqref="E51:M51">
    <cfRule type="top10" dxfId="1135" priority="68" rank="1"/>
  </conditionalFormatting>
  <conditionalFormatting sqref="E53:M53">
    <cfRule type="top10" dxfId="1134" priority="67" rank="1"/>
  </conditionalFormatting>
  <conditionalFormatting sqref="E55:M55">
    <cfRule type="top10" dxfId="1133" priority="66" rank="1"/>
  </conditionalFormatting>
  <conditionalFormatting sqref="E57:M57">
    <cfRule type="top10" dxfId="1132" priority="65" rank="1"/>
  </conditionalFormatting>
  <conditionalFormatting sqref="E59:M59">
    <cfRule type="top10" dxfId="1131" priority="64" rank="1"/>
  </conditionalFormatting>
  <conditionalFormatting sqref="E61:M61">
    <cfRule type="top10" dxfId="1130" priority="63" rank="1"/>
  </conditionalFormatting>
  <conditionalFormatting sqref="E63:M63">
    <cfRule type="top10" dxfId="1129" priority="62" rank="1"/>
  </conditionalFormatting>
  <conditionalFormatting sqref="E65:M65">
    <cfRule type="top10" dxfId="1128" priority="61" rank="1"/>
  </conditionalFormatting>
  <conditionalFormatting sqref="E67:M67">
    <cfRule type="top10" dxfId="1127" priority="60" rank="1"/>
  </conditionalFormatting>
  <conditionalFormatting sqref="E69:M69">
    <cfRule type="top10" dxfId="1126" priority="59" rank="1"/>
  </conditionalFormatting>
  <conditionalFormatting sqref="E71:M71">
    <cfRule type="top10" dxfId="1125" priority="58" rank="1"/>
  </conditionalFormatting>
  <conditionalFormatting sqref="E73:M73">
    <cfRule type="top10" dxfId="1124" priority="57" rank="1"/>
  </conditionalFormatting>
  <conditionalFormatting sqref="E75:M75">
    <cfRule type="top10" dxfId="1123" priority="56" rank="1"/>
  </conditionalFormatting>
  <conditionalFormatting sqref="E77:M77">
    <cfRule type="top10" dxfId="1122" priority="55" rank="1"/>
  </conditionalFormatting>
  <conditionalFormatting sqref="E79:M79">
    <cfRule type="top10" dxfId="1121" priority="54" rank="1"/>
  </conditionalFormatting>
  <conditionalFormatting sqref="E81:M81">
    <cfRule type="top10" dxfId="1120" priority="53" rank="1"/>
  </conditionalFormatting>
  <conditionalFormatting sqref="E83:M83">
    <cfRule type="top10" dxfId="1119" priority="52" rank="1"/>
  </conditionalFormatting>
  <conditionalFormatting sqref="E85:M85">
    <cfRule type="top10" dxfId="1118" priority="51" rank="1"/>
  </conditionalFormatting>
  <conditionalFormatting sqref="E87:M87">
    <cfRule type="top10" dxfId="1117" priority="50" rank="1"/>
  </conditionalFormatting>
  <conditionalFormatting sqref="E89:M89">
    <cfRule type="top10" dxfId="1116" priority="49" rank="1"/>
  </conditionalFormatting>
  <conditionalFormatting sqref="E91:M91">
    <cfRule type="top10" dxfId="1115" priority="48" rank="1"/>
  </conditionalFormatting>
  <conditionalFormatting sqref="E93:M93">
    <cfRule type="top10" dxfId="1114" priority="47" rank="1"/>
  </conditionalFormatting>
  <conditionalFormatting sqref="E95:M95">
    <cfRule type="top10" dxfId="1113" priority="46" rank="1"/>
  </conditionalFormatting>
  <conditionalFormatting sqref="E97:M97">
    <cfRule type="top10" dxfId="1112" priority="45" rank="1"/>
  </conditionalFormatting>
  <conditionalFormatting sqref="E99:M99">
    <cfRule type="top10" dxfId="1111" priority="44" rank="1"/>
  </conditionalFormatting>
  <conditionalFormatting sqref="E101:M101">
    <cfRule type="top10" dxfId="1110" priority="43" rank="1"/>
  </conditionalFormatting>
  <conditionalFormatting sqref="E103:M103">
    <cfRule type="top10" dxfId="1109" priority="42" rank="1"/>
  </conditionalFormatting>
  <conditionalFormatting sqref="E105:M105">
    <cfRule type="top10" dxfId="1108" priority="41" rank="1"/>
  </conditionalFormatting>
  <conditionalFormatting sqref="E107:M107">
    <cfRule type="top10" dxfId="1107" priority="40" rank="1"/>
  </conditionalFormatting>
  <conditionalFormatting sqref="E109:M109">
    <cfRule type="top10" dxfId="1106" priority="39" rank="1"/>
  </conditionalFormatting>
  <conditionalFormatting sqref="E111:M111">
    <cfRule type="top10" dxfId="1105" priority="38" rank="1"/>
  </conditionalFormatting>
  <conditionalFormatting sqref="E113:M113">
    <cfRule type="top10" dxfId="1104" priority="37" rank="1"/>
  </conditionalFormatting>
  <conditionalFormatting sqref="E115:M115">
    <cfRule type="top10" dxfId="1103" priority="36" rank="1"/>
  </conditionalFormatting>
  <conditionalFormatting sqref="E117:M117">
    <cfRule type="top10" dxfId="1102" priority="35" rank="1"/>
  </conditionalFormatting>
  <conditionalFormatting sqref="E119:M119">
    <cfRule type="top10" dxfId="1101" priority="34" rank="1"/>
  </conditionalFormatting>
  <conditionalFormatting sqref="E121:M121">
    <cfRule type="top10" dxfId="1100" priority="33" rank="1"/>
  </conditionalFormatting>
  <conditionalFormatting sqref="E123:M123">
    <cfRule type="top10" dxfId="1099" priority="32" rank="1"/>
  </conditionalFormatting>
  <conditionalFormatting sqref="E125:M125">
    <cfRule type="top10" dxfId="1098" priority="31" rank="1"/>
  </conditionalFormatting>
  <conditionalFormatting sqref="E127:M127">
    <cfRule type="top10" dxfId="1097" priority="30" rank="1"/>
  </conditionalFormatting>
  <conditionalFormatting sqref="E129:M129">
    <cfRule type="top10" dxfId="1096" priority="29" rank="1"/>
  </conditionalFormatting>
  <conditionalFormatting sqref="E131:M131">
    <cfRule type="top10" dxfId="1095" priority="28" rank="1"/>
  </conditionalFormatting>
  <conditionalFormatting sqref="E133:M133">
    <cfRule type="top10" dxfId="1094" priority="27" rank="1"/>
  </conditionalFormatting>
  <conditionalFormatting sqref="E135:M135">
    <cfRule type="top10" dxfId="1093" priority="26" rank="1"/>
  </conditionalFormatting>
  <conditionalFormatting sqref="E137:M137">
    <cfRule type="top10" dxfId="1092" priority="25" rank="1"/>
  </conditionalFormatting>
  <conditionalFormatting sqref="E139:M139">
    <cfRule type="top10" dxfId="1091" priority="24" rank="1"/>
  </conditionalFormatting>
  <conditionalFormatting sqref="E141:M141">
    <cfRule type="top10" dxfId="1090" priority="23" rank="1"/>
  </conditionalFormatting>
  <conditionalFormatting sqref="E143:M143">
    <cfRule type="top10" dxfId="1089" priority="22" rank="1"/>
  </conditionalFormatting>
  <conditionalFormatting sqref="E145:M145">
    <cfRule type="top10" dxfId="1088" priority="21" rank="1"/>
  </conditionalFormatting>
  <conditionalFormatting sqref="E147:M147">
    <cfRule type="top10" dxfId="1087" priority="20" rank="1"/>
  </conditionalFormatting>
  <conditionalFormatting sqref="E149:M149">
    <cfRule type="top10" dxfId="1086" priority="19" rank="1"/>
  </conditionalFormatting>
  <conditionalFormatting sqref="E151:M151">
    <cfRule type="top10" dxfId="1085" priority="18" rank="1"/>
  </conditionalFormatting>
  <conditionalFormatting sqref="E153:M153">
    <cfRule type="top10" dxfId="1084" priority="17" rank="1"/>
  </conditionalFormatting>
  <conditionalFormatting sqref="E155:M155">
    <cfRule type="top10" dxfId="1083" priority="16" rank="1"/>
  </conditionalFormatting>
  <conditionalFormatting sqref="E157:M157">
    <cfRule type="top10" dxfId="1082" priority="15" rank="1"/>
  </conditionalFormatting>
  <conditionalFormatting sqref="E159:M159">
    <cfRule type="top10" dxfId="1081" priority="14" rank="1"/>
  </conditionalFormatting>
  <conditionalFormatting sqref="E161:M161">
    <cfRule type="top10" dxfId="1080" priority="13" rank="1"/>
  </conditionalFormatting>
  <conditionalFormatting sqref="E163:M163">
    <cfRule type="top10" dxfId="1079" priority="12" rank="1"/>
  </conditionalFormatting>
  <conditionalFormatting sqref="E165:M165">
    <cfRule type="top10" dxfId="1078" priority="11" rank="1"/>
  </conditionalFormatting>
  <conditionalFormatting sqref="E167:M167">
    <cfRule type="top10" dxfId="1077" priority="10" rank="1"/>
  </conditionalFormatting>
  <conditionalFormatting sqref="E169:M169">
    <cfRule type="top10" dxfId="1076" priority="9" rank="1"/>
  </conditionalFormatting>
  <conditionalFormatting sqref="E171:M171">
    <cfRule type="top10" dxfId="1075" priority="8" rank="1"/>
  </conditionalFormatting>
  <conditionalFormatting sqref="E173:M173">
    <cfRule type="top10" dxfId="1074" priority="7" rank="1"/>
  </conditionalFormatting>
  <conditionalFormatting sqref="E175:M175">
    <cfRule type="top10" dxfId="1073" priority="6" rank="1"/>
  </conditionalFormatting>
  <conditionalFormatting sqref="E177:M177">
    <cfRule type="top10" dxfId="1072" priority="5" rank="1"/>
  </conditionalFormatting>
  <conditionalFormatting sqref="E179:M179">
    <cfRule type="top10" dxfId="1071" priority="4" rank="1"/>
  </conditionalFormatting>
  <conditionalFormatting sqref="E181:M181">
    <cfRule type="top10" dxfId="1070" priority="3" rank="1"/>
  </conditionalFormatting>
  <conditionalFormatting sqref="E183:M183">
    <cfRule type="top10" dxfId="1069" priority="2" rank="1"/>
  </conditionalFormatting>
  <conditionalFormatting sqref="E185:M185">
    <cfRule type="top10" dxfId="106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2" width="8.625" style="3"/>
    <col min="13" max="16384" width="8.625" style="39"/>
  </cols>
  <sheetData>
    <row r="1" spans="1:12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ht="15" customHeight="1">
      <c r="B2" s="3" t="s">
        <v>250</v>
      </c>
    </row>
    <row r="3" spans="1:12" ht="15" customHeight="1">
      <c r="B3" s="3" t="s">
        <v>72</v>
      </c>
    </row>
    <row r="4" spans="1:12" ht="15" customHeight="1">
      <c r="B4" s="3" t="s">
        <v>61</v>
      </c>
    </row>
    <row r="5" spans="1:12" ht="15" customHeight="1">
      <c r="B5" s="3"/>
    </row>
    <row r="6" spans="1:12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2" ht="117.95" customHeight="1" thickBot="1">
      <c r="A7" s="9"/>
      <c r="B7" s="10"/>
      <c r="C7" s="11" t="s">
        <v>240</v>
      </c>
      <c r="D7" s="12" t="s">
        <v>241</v>
      </c>
      <c r="E7" s="13" t="s">
        <v>117</v>
      </c>
      <c r="F7" s="13" t="s">
        <v>118</v>
      </c>
      <c r="G7" s="13" t="s">
        <v>119</v>
      </c>
      <c r="H7" s="13" t="s">
        <v>120</v>
      </c>
      <c r="I7" s="13" t="s">
        <v>121</v>
      </c>
      <c r="J7" s="13" t="s">
        <v>84</v>
      </c>
      <c r="K7" s="13" t="s">
        <v>116</v>
      </c>
      <c r="L7" s="13" t="s">
        <v>83</v>
      </c>
    </row>
    <row r="8" spans="1:12" ht="15.95" customHeight="1" thickTop="1">
      <c r="B8" s="90" t="s">
        <v>242</v>
      </c>
      <c r="C8" s="91"/>
      <c r="D8" s="14">
        <v>24657</v>
      </c>
      <c r="E8" s="15">
        <v>3766</v>
      </c>
      <c r="F8" s="16">
        <v>6139</v>
      </c>
      <c r="G8" s="16">
        <v>1262</v>
      </c>
      <c r="H8" s="16">
        <v>7135</v>
      </c>
      <c r="I8" s="16">
        <v>4528</v>
      </c>
      <c r="J8" s="16">
        <v>1924</v>
      </c>
      <c r="K8" s="16">
        <v>6018</v>
      </c>
      <c r="L8" s="16">
        <v>2787</v>
      </c>
    </row>
    <row r="9" spans="1:12" ht="15.95" customHeight="1">
      <c r="B9" s="92"/>
      <c r="C9" s="93"/>
      <c r="D9" s="17">
        <v>1</v>
      </c>
      <c r="E9" s="32">
        <v>0.15273553149207122</v>
      </c>
      <c r="F9" s="33">
        <v>0.24897595003447298</v>
      </c>
      <c r="G9" s="33">
        <v>5.1182220059212392E-2</v>
      </c>
      <c r="H9" s="33">
        <v>0.28937015857565801</v>
      </c>
      <c r="I9" s="33">
        <v>0.18363953441213449</v>
      </c>
      <c r="J9" s="33">
        <v>7.8030579551445836E-2</v>
      </c>
      <c r="K9" s="33">
        <v>0.24406862148679889</v>
      </c>
      <c r="L9" s="33">
        <v>0.11303078233361723</v>
      </c>
    </row>
    <row r="10" spans="1:12" ht="15.95" customHeight="1">
      <c r="B10" s="104" t="s">
        <v>73</v>
      </c>
      <c r="C10" s="94" t="s">
        <v>93</v>
      </c>
      <c r="D10" s="34">
        <v>4786</v>
      </c>
      <c r="E10" s="35">
        <v>560</v>
      </c>
      <c r="F10" s="36">
        <v>1053</v>
      </c>
      <c r="G10" s="36">
        <v>322</v>
      </c>
      <c r="H10" s="36">
        <v>1294</v>
      </c>
      <c r="I10" s="36">
        <v>788</v>
      </c>
      <c r="J10" s="36">
        <v>360</v>
      </c>
      <c r="K10" s="36">
        <v>1535</v>
      </c>
      <c r="L10" s="36">
        <v>388</v>
      </c>
    </row>
    <row r="11" spans="1:12" ht="15.95" customHeight="1">
      <c r="B11" s="105"/>
      <c r="C11" s="89"/>
      <c r="D11" s="17">
        <v>1</v>
      </c>
      <c r="E11" s="18">
        <v>0.11700793982448809</v>
      </c>
      <c r="F11" s="19">
        <v>0.22001671541997492</v>
      </c>
      <c r="G11" s="19">
        <v>6.7279565399080657E-2</v>
      </c>
      <c r="H11" s="19">
        <v>0.27037191809444211</v>
      </c>
      <c r="I11" s="19">
        <v>0.16464688675302966</v>
      </c>
      <c r="J11" s="19">
        <v>7.5219389887170918E-2</v>
      </c>
      <c r="K11" s="19">
        <v>0.3207271207689093</v>
      </c>
      <c r="L11" s="19">
        <v>8.106978687839532E-2</v>
      </c>
    </row>
    <row r="12" spans="1:12" ht="15.95" customHeight="1">
      <c r="B12" s="105"/>
      <c r="C12" s="88" t="s">
        <v>94</v>
      </c>
      <c r="D12" s="20">
        <v>18706</v>
      </c>
      <c r="E12" s="21">
        <v>3141</v>
      </c>
      <c r="F12" s="22">
        <v>4939</v>
      </c>
      <c r="G12" s="22">
        <v>905</v>
      </c>
      <c r="H12" s="22">
        <v>5693</v>
      </c>
      <c r="I12" s="22">
        <v>3654</v>
      </c>
      <c r="J12" s="22">
        <v>1518</v>
      </c>
      <c r="K12" s="22">
        <v>4352</v>
      </c>
      <c r="L12" s="22">
        <v>1741</v>
      </c>
    </row>
    <row r="13" spans="1:12" ht="15.95" customHeight="1">
      <c r="B13" s="106"/>
      <c r="C13" s="98"/>
      <c r="D13" s="17">
        <v>1</v>
      </c>
      <c r="E13" s="32">
        <v>0.16791403827648882</v>
      </c>
      <c r="F13" s="33">
        <v>0.26403293061049932</v>
      </c>
      <c r="G13" s="33">
        <v>4.8380198866673794E-2</v>
      </c>
      <c r="H13" s="33">
        <v>0.30434085320218113</v>
      </c>
      <c r="I13" s="33">
        <v>0.19533839409815032</v>
      </c>
      <c r="J13" s="33">
        <v>8.1150433016144552E-2</v>
      </c>
      <c r="K13" s="33">
        <v>0.23265262482625895</v>
      </c>
      <c r="L13" s="33">
        <v>9.3071741687159204E-2</v>
      </c>
    </row>
    <row r="14" spans="1:12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  <c r="K14" s="42"/>
      <c r="L14" s="42"/>
    </row>
    <row r="15" spans="1:12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  <c r="K15" s="44"/>
      <c r="L15" s="44"/>
    </row>
    <row r="16" spans="1:12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  <c r="K16" s="45"/>
      <c r="L16" s="45"/>
    </row>
    <row r="17" spans="1:12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  <c r="K17" s="44"/>
      <c r="L17" s="44"/>
    </row>
    <row r="18" spans="1:12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  <c r="K18" s="45"/>
      <c r="L18" s="45"/>
    </row>
    <row r="19" spans="1:12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  <c r="K19" s="44"/>
      <c r="L19" s="44"/>
    </row>
    <row r="20" spans="1:12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  <c r="K20" s="45"/>
      <c r="L20" s="45"/>
    </row>
    <row r="21" spans="1:12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  <c r="K21" s="44"/>
      <c r="L21" s="44"/>
    </row>
    <row r="22" spans="1:12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  <c r="K22" s="45"/>
      <c r="L22" s="45"/>
    </row>
    <row r="23" spans="1:12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</row>
    <row r="24" spans="1:12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</row>
    <row r="25" spans="1:12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</row>
    <row r="26" spans="1:12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</row>
    <row r="27" spans="1:12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</row>
    <row r="28" spans="1:12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</row>
    <row r="29" spans="1:12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</row>
    <row r="30" spans="1:12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</row>
    <row r="31" spans="1:12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</row>
    <row r="32" spans="1:12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</row>
    <row r="33" spans="1:12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</row>
    <row r="35" spans="1:12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</row>
    <row r="37" spans="1:12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</row>
    <row r="39" spans="1:12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</row>
    <row r="41" spans="1:12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</row>
    <row r="43" spans="1:12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</row>
    <row r="45" spans="1:12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</row>
    <row r="47" spans="1:12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</row>
    <row r="48" spans="1:12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</row>
    <row r="49" spans="1:12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</row>
    <row r="50" spans="1:12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</row>
    <row r="51" spans="1:12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</row>
    <row r="52" spans="1:12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</row>
    <row r="53" spans="1:12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</row>
    <row r="54" spans="1:12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</row>
    <row r="55" spans="1:12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</row>
    <row r="56" spans="1:12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</row>
    <row r="57" spans="1:12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</row>
    <row r="58" spans="1:12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</row>
    <row r="60" spans="1:12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</row>
    <row r="62" spans="1:12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</row>
    <row r="63" spans="1:12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</row>
    <row r="64" spans="1:12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</row>
    <row r="65" spans="1:12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</row>
    <row r="66" spans="1:12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</row>
    <row r="67" spans="1:12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</row>
    <row r="68" spans="1:12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</row>
    <row r="69" spans="1:12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</row>
    <row r="70" spans="1:12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</row>
    <row r="71" spans="1:12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</row>
    <row r="72" spans="1:12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</row>
    <row r="73" spans="1:12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</row>
    <row r="74" spans="1:12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</row>
    <row r="75" spans="1:12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</row>
    <row r="76" spans="1:12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</row>
    <row r="77" spans="1:12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</row>
    <row r="78" spans="1:12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</row>
    <row r="79" spans="1:12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</row>
    <row r="80" spans="1:12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</row>
    <row r="81" spans="1:12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</row>
    <row r="83" spans="1:12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</row>
    <row r="84" spans="1:12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</row>
    <row r="85" spans="1:12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</row>
    <row r="86" spans="1:12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</row>
    <row r="87" spans="1:12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</row>
    <row r="88" spans="1:12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</row>
    <row r="89" spans="1:12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</row>
    <row r="91" spans="1:12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</row>
    <row r="93" spans="1:12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</row>
    <row r="95" spans="1:12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</row>
    <row r="96" spans="1:12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</row>
    <row r="97" spans="1:12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</row>
    <row r="98" spans="1:12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</row>
    <row r="99" spans="1:12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</row>
    <row r="102" spans="1:12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</row>
    <row r="104" spans="1:12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</row>
    <row r="106" spans="1:12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</row>
    <row r="108" spans="1:12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</row>
    <row r="110" spans="1:12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2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</row>
    <row r="114" spans="1:12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</row>
    <row r="116" spans="1:12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</row>
    <row r="118" spans="1:12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2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</row>
    <row r="122" spans="1:12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</row>
    <row r="124" spans="1:12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</row>
    <row r="126" spans="1:12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</row>
    <row r="128" spans="1:12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</row>
    <row r="130" spans="1:12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</row>
    <row r="132" spans="1:12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</row>
    <row r="134" spans="1:12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</row>
    <row r="136" spans="1:12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</row>
    <row r="138" spans="1:12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</row>
    <row r="140" spans="1:12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</row>
    <row r="142" spans="1:12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</row>
    <row r="143" spans="1:12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</row>
    <row r="144" spans="1:12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</row>
    <row r="146" spans="1:12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</row>
    <row r="148" spans="1:12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</row>
    <row r="149" spans="1:12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</row>
    <row r="150" spans="1:12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</row>
    <row r="152" spans="1:12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</row>
    <row r="154" spans="1:12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</row>
    <row r="155" spans="1:12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</row>
    <row r="156" spans="1:12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</row>
    <row r="158" spans="1:12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</row>
    <row r="160" spans="1:12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</row>
    <row r="162" spans="1:12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</row>
    <row r="164" spans="1:12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</row>
    <row r="166" spans="1:12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</row>
    <row r="168" spans="1:12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</row>
    <row r="170" spans="1:12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</row>
    <row r="172" spans="1:12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</row>
    <row r="174" spans="1:12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</row>
    <row r="176" spans="1:12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</row>
    <row r="178" spans="1:12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</row>
    <row r="180" spans="1:12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</row>
    <row r="182" spans="1:12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</row>
    <row r="184" spans="1:12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</row>
    <row r="186" spans="1:12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</row>
    <row r="187" spans="1:12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</row>
    <row r="188" spans="1:12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</row>
    <row r="189" spans="1:12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</row>
    <row r="190" spans="1:12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</row>
    <row r="191" spans="1:12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</row>
    <row r="192" spans="1:12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</row>
    <row r="193" spans="1:12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</row>
    <row r="194" spans="1:12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</row>
    <row r="195" spans="1:12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</row>
    <row r="196" spans="1:12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</row>
    <row r="197" spans="1:12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</row>
    <row r="198" spans="1:12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</row>
    <row r="199" spans="1:12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</row>
    <row r="200" spans="1:12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</row>
    <row r="201" spans="1:12" ht="15" hidden="1" customHeight="1"/>
    <row r="202" spans="1:12" ht="15" hidden="1" customHeight="1"/>
    <row r="203" spans="1:12" ht="15" hidden="1" customHeight="1"/>
    <row r="204" spans="1:12" ht="15" hidden="1" customHeight="1"/>
    <row r="205" spans="1:12" ht="15" hidden="1" customHeight="1"/>
    <row r="206" spans="1:12" ht="15" hidden="1" customHeight="1"/>
    <row r="207" spans="1:12" ht="15" hidden="1" customHeight="1"/>
    <row r="208" spans="1:12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L9">
    <cfRule type="top10" dxfId="1067" priority="90" rank="1"/>
  </conditionalFormatting>
  <conditionalFormatting sqref="E11:L11">
    <cfRule type="top10" dxfId="1066" priority="89" rank="1"/>
  </conditionalFormatting>
  <conditionalFormatting sqref="E13:L13">
    <cfRule type="top10" dxfId="1065" priority="88" rank="1"/>
  </conditionalFormatting>
  <conditionalFormatting sqref="E15:L15">
    <cfRule type="top10" dxfId="1064" priority="86" rank="1"/>
  </conditionalFormatting>
  <conditionalFormatting sqref="E17:L17">
    <cfRule type="top10" dxfId="1063" priority="85" rank="1"/>
  </conditionalFormatting>
  <conditionalFormatting sqref="E19:L19">
    <cfRule type="top10" dxfId="1062" priority="84" rank="1"/>
  </conditionalFormatting>
  <conditionalFormatting sqref="E21:L21">
    <cfRule type="top10" dxfId="1061" priority="83" rank="1"/>
  </conditionalFormatting>
  <conditionalFormatting sqref="E23:L23">
    <cfRule type="top10" dxfId="1060" priority="82" rank="1"/>
  </conditionalFormatting>
  <conditionalFormatting sqref="E25:L25">
    <cfRule type="top10" dxfId="1059" priority="81" rank="1"/>
  </conditionalFormatting>
  <conditionalFormatting sqref="E27:L27">
    <cfRule type="top10" dxfId="1058" priority="80" rank="1"/>
  </conditionalFormatting>
  <conditionalFormatting sqref="E29:L29">
    <cfRule type="top10" dxfId="1057" priority="79" rank="1"/>
  </conditionalFormatting>
  <conditionalFormatting sqref="E31:L31">
    <cfRule type="top10" dxfId="1056" priority="78" rank="1"/>
  </conditionalFormatting>
  <conditionalFormatting sqref="E33:L33">
    <cfRule type="top10" dxfId="1055" priority="77" rank="1"/>
  </conditionalFormatting>
  <conditionalFormatting sqref="E35:L35">
    <cfRule type="top10" dxfId="1054" priority="76" rank="1"/>
  </conditionalFormatting>
  <conditionalFormatting sqref="E37:L37">
    <cfRule type="top10" dxfId="1053" priority="75" rank="1"/>
  </conditionalFormatting>
  <conditionalFormatting sqref="E39:L39">
    <cfRule type="top10" dxfId="1052" priority="74" rank="1"/>
  </conditionalFormatting>
  <conditionalFormatting sqref="E41:L41">
    <cfRule type="top10" dxfId="1051" priority="73" rank="1"/>
  </conditionalFormatting>
  <conditionalFormatting sqref="E43:L43">
    <cfRule type="top10" dxfId="1050" priority="72" rank="1"/>
  </conditionalFormatting>
  <conditionalFormatting sqref="E45:L45">
    <cfRule type="top10" dxfId="1049" priority="71" rank="1"/>
  </conditionalFormatting>
  <conditionalFormatting sqref="E47:L47">
    <cfRule type="top10" dxfId="1048" priority="70" rank="1"/>
  </conditionalFormatting>
  <conditionalFormatting sqref="E49:L49">
    <cfRule type="top10" dxfId="1047" priority="69" rank="1"/>
  </conditionalFormatting>
  <conditionalFormatting sqref="E51:L51">
    <cfRule type="top10" dxfId="1046" priority="68" rank="1"/>
  </conditionalFormatting>
  <conditionalFormatting sqref="E53:L53">
    <cfRule type="top10" dxfId="1045" priority="67" rank="1"/>
  </conditionalFormatting>
  <conditionalFormatting sqref="E55:L55">
    <cfRule type="top10" dxfId="1044" priority="66" rank="1"/>
  </conditionalFormatting>
  <conditionalFormatting sqref="E57:L57">
    <cfRule type="top10" dxfId="1043" priority="65" rank="1"/>
  </conditionalFormatting>
  <conditionalFormatting sqref="E59:L59">
    <cfRule type="top10" dxfId="1042" priority="64" rank="1"/>
  </conditionalFormatting>
  <conditionalFormatting sqref="E61:L61">
    <cfRule type="top10" dxfId="1041" priority="63" rank="1"/>
  </conditionalFormatting>
  <conditionalFormatting sqref="E63:L63">
    <cfRule type="top10" dxfId="1040" priority="62" rank="1"/>
  </conditionalFormatting>
  <conditionalFormatting sqref="E65:L65">
    <cfRule type="top10" dxfId="1039" priority="61" rank="1"/>
  </conditionalFormatting>
  <conditionalFormatting sqref="E67:L67">
    <cfRule type="top10" dxfId="1038" priority="60" rank="1"/>
  </conditionalFormatting>
  <conditionalFormatting sqref="E69:L69">
    <cfRule type="top10" dxfId="1037" priority="59" rank="1"/>
  </conditionalFormatting>
  <conditionalFormatting sqref="E71:L71">
    <cfRule type="top10" dxfId="1036" priority="58" rank="1"/>
  </conditionalFormatting>
  <conditionalFormatting sqref="E73:L73">
    <cfRule type="top10" dxfId="1035" priority="57" rank="1"/>
  </conditionalFormatting>
  <conditionalFormatting sqref="E75:L75">
    <cfRule type="top10" dxfId="1034" priority="56" rank="1"/>
  </conditionalFormatting>
  <conditionalFormatting sqref="E77:L77">
    <cfRule type="top10" dxfId="1033" priority="55" rank="1"/>
  </conditionalFormatting>
  <conditionalFormatting sqref="E79:L79">
    <cfRule type="top10" dxfId="1032" priority="54" rank="1"/>
  </conditionalFormatting>
  <conditionalFormatting sqref="E81:L81">
    <cfRule type="top10" dxfId="1031" priority="53" rank="1"/>
  </conditionalFormatting>
  <conditionalFormatting sqref="E83:L83">
    <cfRule type="top10" dxfId="1030" priority="52" rank="1"/>
  </conditionalFormatting>
  <conditionalFormatting sqref="E85:L85">
    <cfRule type="top10" dxfId="1029" priority="51" rank="1"/>
  </conditionalFormatting>
  <conditionalFormatting sqref="E87:L87">
    <cfRule type="top10" dxfId="1028" priority="50" rank="1"/>
  </conditionalFormatting>
  <conditionalFormatting sqref="E89:L89">
    <cfRule type="top10" dxfId="1027" priority="49" rank="1"/>
  </conditionalFormatting>
  <conditionalFormatting sqref="E91:L91">
    <cfRule type="top10" dxfId="1026" priority="48" rank="1"/>
  </conditionalFormatting>
  <conditionalFormatting sqref="E93:L93">
    <cfRule type="top10" dxfId="1025" priority="47" rank="1"/>
  </conditionalFormatting>
  <conditionalFormatting sqref="E95:L95">
    <cfRule type="top10" dxfId="1024" priority="46" rank="1"/>
  </conditionalFormatting>
  <conditionalFormatting sqref="E97:L97">
    <cfRule type="top10" dxfId="1023" priority="45" rank="1"/>
  </conditionalFormatting>
  <conditionalFormatting sqref="E99:L99">
    <cfRule type="top10" dxfId="1022" priority="44" rank="1"/>
  </conditionalFormatting>
  <conditionalFormatting sqref="E101:L101">
    <cfRule type="top10" dxfId="1021" priority="43" rank="1"/>
  </conditionalFormatting>
  <conditionalFormatting sqref="E103:L103">
    <cfRule type="top10" dxfId="1020" priority="42" rank="1"/>
  </conditionalFormatting>
  <conditionalFormatting sqref="E105:L105">
    <cfRule type="top10" dxfId="1019" priority="41" rank="1"/>
  </conditionalFormatting>
  <conditionalFormatting sqref="E107:L107">
    <cfRule type="top10" dxfId="1018" priority="40" rank="1"/>
  </conditionalFormatting>
  <conditionalFormatting sqref="E109:L109">
    <cfRule type="top10" dxfId="1017" priority="39" rank="1"/>
  </conditionalFormatting>
  <conditionalFormatting sqref="E111:L111">
    <cfRule type="top10" dxfId="1016" priority="38" rank="1"/>
  </conditionalFormatting>
  <conditionalFormatting sqref="E113:L113">
    <cfRule type="top10" dxfId="1015" priority="37" rank="1"/>
  </conditionalFormatting>
  <conditionalFormatting sqref="E115:L115">
    <cfRule type="top10" dxfId="1014" priority="36" rank="1"/>
  </conditionalFormatting>
  <conditionalFormatting sqref="E117:L117">
    <cfRule type="top10" dxfId="1013" priority="35" rank="1"/>
  </conditionalFormatting>
  <conditionalFormatting sqref="E119:L119">
    <cfRule type="top10" dxfId="1012" priority="34" rank="1"/>
  </conditionalFormatting>
  <conditionalFormatting sqref="E121:L121">
    <cfRule type="top10" dxfId="1011" priority="33" rank="1"/>
  </conditionalFormatting>
  <conditionalFormatting sqref="E123:L123">
    <cfRule type="top10" dxfId="1010" priority="32" rank="1"/>
  </conditionalFormatting>
  <conditionalFormatting sqref="E125:L125">
    <cfRule type="top10" dxfId="1009" priority="31" rank="1"/>
  </conditionalFormatting>
  <conditionalFormatting sqref="E127:L127">
    <cfRule type="top10" dxfId="1008" priority="30" rank="1"/>
  </conditionalFormatting>
  <conditionalFormatting sqref="E129:L129">
    <cfRule type="top10" dxfId="1007" priority="29" rank="1"/>
  </conditionalFormatting>
  <conditionalFormatting sqref="E131:L131">
    <cfRule type="top10" dxfId="1006" priority="28" rank="1"/>
  </conditionalFormatting>
  <conditionalFormatting sqref="E133:L133">
    <cfRule type="top10" dxfId="1005" priority="27" rank="1"/>
  </conditionalFormatting>
  <conditionalFormatting sqref="E135:L135">
    <cfRule type="top10" dxfId="1004" priority="26" rank="1"/>
  </conditionalFormatting>
  <conditionalFormatting sqref="E137:L137">
    <cfRule type="top10" dxfId="1003" priority="25" rank="1"/>
  </conditionalFormatting>
  <conditionalFormatting sqref="E139:L139">
    <cfRule type="top10" dxfId="1002" priority="24" rank="1"/>
  </conditionalFormatting>
  <conditionalFormatting sqref="E141:L141">
    <cfRule type="top10" dxfId="1001" priority="23" rank="1"/>
  </conditionalFormatting>
  <conditionalFormatting sqref="E143:L143">
    <cfRule type="top10" dxfId="1000" priority="22" rank="1"/>
  </conditionalFormatting>
  <conditionalFormatting sqref="E145:L145">
    <cfRule type="top10" dxfId="999" priority="21" rank="1"/>
  </conditionalFormatting>
  <conditionalFormatting sqref="E147:L147">
    <cfRule type="top10" dxfId="998" priority="20" rank="1"/>
  </conditionalFormatting>
  <conditionalFormatting sqref="E149:L149">
    <cfRule type="top10" dxfId="997" priority="19" rank="1"/>
  </conditionalFormatting>
  <conditionalFormatting sqref="E151:L151">
    <cfRule type="top10" dxfId="996" priority="18" rank="1"/>
  </conditionalFormatting>
  <conditionalFormatting sqref="E153:L153">
    <cfRule type="top10" dxfId="995" priority="17" rank="1"/>
  </conditionalFormatting>
  <conditionalFormatting sqref="E155:L155">
    <cfRule type="top10" dxfId="994" priority="16" rank="1"/>
  </conditionalFormatting>
  <conditionalFormatting sqref="E157:L157">
    <cfRule type="top10" dxfId="993" priority="15" rank="1"/>
  </conditionalFormatting>
  <conditionalFormatting sqref="E159:L159">
    <cfRule type="top10" dxfId="992" priority="14" rank="1"/>
  </conditionalFormatting>
  <conditionalFormatting sqref="E161:L161">
    <cfRule type="top10" dxfId="991" priority="13" rank="1"/>
  </conditionalFormatting>
  <conditionalFormatting sqref="E163:L163">
    <cfRule type="top10" dxfId="990" priority="12" rank="1"/>
  </conditionalFormatting>
  <conditionalFormatting sqref="E165:L165">
    <cfRule type="top10" dxfId="989" priority="11" rank="1"/>
  </conditionalFormatting>
  <conditionalFormatting sqref="E167:L167">
    <cfRule type="top10" dxfId="988" priority="10" rank="1"/>
  </conditionalFormatting>
  <conditionalFormatting sqref="E169:L169">
    <cfRule type="top10" dxfId="987" priority="9" rank="1"/>
  </conditionalFormatting>
  <conditionalFormatting sqref="E171:L171">
    <cfRule type="top10" dxfId="986" priority="8" rank="1"/>
  </conditionalFormatting>
  <conditionalFormatting sqref="E173:L173">
    <cfRule type="top10" dxfId="985" priority="7" rank="1"/>
  </conditionalFormatting>
  <conditionalFormatting sqref="E175:L175">
    <cfRule type="top10" dxfId="984" priority="6" rank="1"/>
  </conditionalFormatting>
  <conditionalFormatting sqref="E177:L177">
    <cfRule type="top10" dxfId="983" priority="5" rank="1"/>
  </conditionalFormatting>
  <conditionalFormatting sqref="E179:L179">
    <cfRule type="top10" dxfId="982" priority="4" rank="1"/>
  </conditionalFormatting>
  <conditionalFormatting sqref="E181:L181">
    <cfRule type="top10" dxfId="981" priority="3" rank="1"/>
  </conditionalFormatting>
  <conditionalFormatting sqref="E183:L183">
    <cfRule type="top10" dxfId="980" priority="2" rank="1"/>
  </conditionalFormatting>
  <conditionalFormatting sqref="E185:L185">
    <cfRule type="top10" dxfId="97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12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11</v>
      </c>
      <c r="C10" s="94" t="s">
        <v>102</v>
      </c>
      <c r="D10" s="34">
        <v>327</v>
      </c>
      <c r="E10" s="35">
        <v>88</v>
      </c>
      <c r="F10" s="36">
        <v>136</v>
      </c>
      <c r="G10" s="36">
        <v>48</v>
      </c>
      <c r="H10" s="36">
        <v>66</v>
      </c>
      <c r="I10" s="36">
        <v>46</v>
      </c>
      <c r="J10" s="36">
        <v>14</v>
      </c>
      <c r="K10" s="36">
        <v>45</v>
      </c>
      <c r="L10" s="36">
        <v>13</v>
      </c>
      <c r="M10" s="36">
        <v>63</v>
      </c>
    </row>
    <row r="11" spans="1:13" ht="15.95" customHeight="1">
      <c r="B11" s="96"/>
      <c r="C11" s="89"/>
      <c r="D11" s="17">
        <v>1</v>
      </c>
      <c r="E11" s="18">
        <v>0.26911314984709478</v>
      </c>
      <c r="F11" s="19">
        <v>0.41590214067278286</v>
      </c>
      <c r="G11" s="19">
        <v>0.14678899082568808</v>
      </c>
      <c r="H11" s="19">
        <v>0.20183486238532111</v>
      </c>
      <c r="I11" s="19">
        <v>0.14067278287461774</v>
      </c>
      <c r="J11" s="19">
        <v>4.2813455657492352E-2</v>
      </c>
      <c r="K11" s="19">
        <v>0.13761467889908258</v>
      </c>
      <c r="L11" s="19">
        <v>3.9755351681957186E-2</v>
      </c>
      <c r="M11" s="19">
        <v>0.19266055045871561</v>
      </c>
    </row>
    <row r="12" spans="1:13" ht="15.95" customHeight="1">
      <c r="B12" s="96"/>
      <c r="C12" s="88" t="s">
        <v>103</v>
      </c>
      <c r="D12" s="20">
        <v>289</v>
      </c>
      <c r="E12" s="21">
        <v>89</v>
      </c>
      <c r="F12" s="22">
        <v>141</v>
      </c>
      <c r="G12" s="22">
        <v>47</v>
      </c>
      <c r="H12" s="22">
        <v>69</v>
      </c>
      <c r="I12" s="22">
        <v>38</v>
      </c>
      <c r="J12" s="22">
        <v>34</v>
      </c>
      <c r="K12" s="22">
        <v>39</v>
      </c>
      <c r="L12" s="22">
        <v>4</v>
      </c>
      <c r="M12" s="22">
        <v>33</v>
      </c>
    </row>
    <row r="13" spans="1:13" ht="15.95" customHeight="1">
      <c r="B13" s="96"/>
      <c r="C13" s="89"/>
      <c r="D13" s="23">
        <v>1</v>
      </c>
      <c r="E13" s="18">
        <v>0.30795847750865052</v>
      </c>
      <c r="F13" s="19">
        <v>0.48788927335640137</v>
      </c>
      <c r="G13" s="19">
        <v>0.16262975778546712</v>
      </c>
      <c r="H13" s="19">
        <v>0.23875432525951557</v>
      </c>
      <c r="I13" s="19">
        <v>0.13148788927335639</v>
      </c>
      <c r="J13" s="19">
        <v>0.11764705882352941</v>
      </c>
      <c r="K13" s="19">
        <v>0.13494809688581316</v>
      </c>
      <c r="L13" s="19">
        <v>1.384083044982699E-2</v>
      </c>
      <c r="M13" s="19">
        <v>0.11418685121107267</v>
      </c>
    </row>
    <row r="14" spans="1:13" ht="15.95" customHeight="1">
      <c r="B14" s="96"/>
      <c r="C14" s="88" t="s">
        <v>92</v>
      </c>
      <c r="D14" s="20">
        <v>238</v>
      </c>
      <c r="E14" s="21">
        <v>72</v>
      </c>
      <c r="F14" s="22">
        <v>111</v>
      </c>
      <c r="G14" s="22">
        <v>39</v>
      </c>
      <c r="H14" s="22">
        <v>51</v>
      </c>
      <c r="I14" s="22">
        <v>38</v>
      </c>
      <c r="J14" s="22">
        <v>9</v>
      </c>
      <c r="K14" s="22">
        <v>35</v>
      </c>
      <c r="L14" s="22">
        <v>6</v>
      </c>
      <c r="M14" s="22">
        <v>38</v>
      </c>
    </row>
    <row r="15" spans="1:13" ht="15.95" customHeight="1">
      <c r="B15" s="96"/>
      <c r="C15" s="89"/>
      <c r="D15" s="23">
        <v>1</v>
      </c>
      <c r="E15" s="18">
        <v>0.30252100840336132</v>
      </c>
      <c r="F15" s="19">
        <v>0.46638655462184875</v>
      </c>
      <c r="G15" s="19">
        <v>0.1638655462184874</v>
      </c>
      <c r="H15" s="19">
        <v>0.21428571428571427</v>
      </c>
      <c r="I15" s="19">
        <v>0.15966386554621848</v>
      </c>
      <c r="J15" s="19">
        <v>3.7815126050420166E-2</v>
      </c>
      <c r="K15" s="19">
        <v>0.14705882352941177</v>
      </c>
      <c r="L15" s="19">
        <v>2.5210084033613446E-2</v>
      </c>
      <c r="M15" s="19">
        <v>0.15966386554621848</v>
      </c>
    </row>
    <row r="16" spans="1:13" ht="15.95" customHeight="1">
      <c r="B16" s="96"/>
      <c r="C16" s="88" t="s">
        <v>104</v>
      </c>
      <c r="D16" s="20">
        <v>1613</v>
      </c>
      <c r="E16" s="21">
        <v>596</v>
      </c>
      <c r="F16" s="22">
        <v>826</v>
      </c>
      <c r="G16" s="22">
        <v>264</v>
      </c>
      <c r="H16" s="22">
        <v>340</v>
      </c>
      <c r="I16" s="22">
        <v>185</v>
      </c>
      <c r="J16" s="22">
        <v>141</v>
      </c>
      <c r="K16" s="22">
        <v>221</v>
      </c>
      <c r="L16" s="22">
        <v>39</v>
      </c>
      <c r="M16" s="22">
        <v>134</v>
      </c>
    </row>
    <row r="17" spans="1:13" ht="15.95" customHeight="1">
      <c r="B17" s="96"/>
      <c r="C17" s="89"/>
      <c r="D17" s="23">
        <v>1</v>
      </c>
      <c r="E17" s="18">
        <v>0.36949783013019216</v>
      </c>
      <c r="F17" s="19">
        <v>0.51208927464352139</v>
      </c>
      <c r="G17" s="19">
        <v>0.16367017978921264</v>
      </c>
      <c r="H17" s="19">
        <v>0.21078735275883448</v>
      </c>
      <c r="I17" s="19">
        <v>0.11469311841289523</v>
      </c>
      <c r="J17" s="19">
        <v>8.7414755114693113E-2</v>
      </c>
      <c r="K17" s="19">
        <v>0.1370117792932424</v>
      </c>
      <c r="L17" s="19">
        <v>2.4178549287042779E-2</v>
      </c>
      <c r="M17" s="19">
        <v>8.3075015499070051E-2</v>
      </c>
    </row>
    <row r="18" spans="1:13" ht="15.95" customHeight="1">
      <c r="B18" s="96"/>
      <c r="C18" s="88" t="s">
        <v>105</v>
      </c>
      <c r="D18" s="20">
        <v>7052</v>
      </c>
      <c r="E18" s="21">
        <v>2562</v>
      </c>
      <c r="F18" s="22">
        <v>3686</v>
      </c>
      <c r="G18" s="22">
        <v>880</v>
      </c>
      <c r="H18" s="22">
        <v>1353</v>
      </c>
      <c r="I18" s="22">
        <v>758</v>
      </c>
      <c r="J18" s="22">
        <v>466</v>
      </c>
      <c r="K18" s="22">
        <v>732</v>
      </c>
      <c r="L18" s="22">
        <v>237</v>
      </c>
      <c r="M18" s="22">
        <v>741</v>
      </c>
    </row>
    <row r="19" spans="1:13" ht="15.95" customHeight="1">
      <c r="B19" s="96"/>
      <c r="C19" s="89"/>
      <c r="D19" s="23">
        <v>1</v>
      </c>
      <c r="E19" s="18">
        <v>0.36330119115144638</v>
      </c>
      <c r="F19" s="19">
        <v>0.5226885989790131</v>
      </c>
      <c r="G19" s="19">
        <v>0.12478729438457176</v>
      </c>
      <c r="H19" s="19">
        <v>0.19186046511627908</v>
      </c>
      <c r="I19" s="19">
        <v>0.1074872376630743</v>
      </c>
      <c r="J19" s="19">
        <v>6.608054452637549E-2</v>
      </c>
      <c r="K19" s="19">
        <v>0.10380034032898469</v>
      </c>
      <c r="L19" s="19">
        <v>3.3607487237663075E-2</v>
      </c>
      <c r="M19" s="19">
        <v>0.10507657402155417</v>
      </c>
    </row>
    <row r="20" spans="1:13" ht="15.95" customHeight="1">
      <c r="B20" s="96"/>
      <c r="C20" s="88" t="s">
        <v>106</v>
      </c>
      <c r="D20" s="20">
        <v>7186</v>
      </c>
      <c r="E20" s="21">
        <v>2221</v>
      </c>
      <c r="F20" s="22">
        <v>3065</v>
      </c>
      <c r="G20" s="22">
        <v>512</v>
      </c>
      <c r="H20" s="22">
        <v>1395</v>
      </c>
      <c r="I20" s="22">
        <v>577</v>
      </c>
      <c r="J20" s="22">
        <v>312</v>
      </c>
      <c r="K20" s="22">
        <v>588</v>
      </c>
      <c r="L20" s="22">
        <v>599</v>
      </c>
      <c r="M20" s="22">
        <v>1231</v>
      </c>
    </row>
    <row r="21" spans="1:13" ht="15.95" customHeight="1">
      <c r="B21" s="96"/>
      <c r="C21" s="98"/>
      <c r="D21" s="17">
        <v>1</v>
      </c>
      <c r="E21" s="32">
        <v>0.30907319788477594</v>
      </c>
      <c r="F21" s="33">
        <v>0.426523796270526</v>
      </c>
      <c r="G21" s="33">
        <v>7.1249652101308097E-2</v>
      </c>
      <c r="H21" s="33">
        <v>0.19412747008071249</v>
      </c>
      <c r="I21" s="33">
        <v>8.0295018090731973E-2</v>
      </c>
      <c r="J21" s="33">
        <v>4.3417756749234621E-2</v>
      </c>
      <c r="K21" s="33">
        <v>8.1825772335096025E-2</v>
      </c>
      <c r="L21" s="33">
        <v>8.3356526579460063E-2</v>
      </c>
      <c r="M21" s="33">
        <v>0.17130531589201226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585" priority="90" rank="1"/>
  </conditionalFormatting>
  <conditionalFormatting sqref="E11:M11">
    <cfRule type="top10" dxfId="6584" priority="89" rank="1"/>
  </conditionalFormatting>
  <conditionalFormatting sqref="E13:M13">
    <cfRule type="top10" dxfId="6583" priority="88" rank="1"/>
  </conditionalFormatting>
  <conditionalFormatting sqref="E15:M15">
    <cfRule type="top10" dxfId="6582" priority="87" rank="1"/>
  </conditionalFormatting>
  <conditionalFormatting sqref="E17:M17">
    <cfRule type="top10" dxfId="6581" priority="86" rank="1"/>
  </conditionalFormatting>
  <conditionalFormatting sqref="E19:M19">
    <cfRule type="top10" dxfId="6580" priority="85" rank="1"/>
  </conditionalFormatting>
  <conditionalFormatting sqref="E21:M21">
    <cfRule type="top10" dxfId="6579" priority="84" rank="1"/>
  </conditionalFormatting>
  <conditionalFormatting sqref="E23:M23">
    <cfRule type="top10" dxfId="6578" priority="82" rank="1"/>
  </conditionalFormatting>
  <conditionalFormatting sqref="E25:M25">
    <cfRule type="top10" dxfId="6577" priority="81" rank="1"/>
  </conditionalFormatting>
  <conditionalFormatting sqref="E27:M27">
    <cfRule type="top10" dxfId="6576" priority="80" rank="1"/>
  </conditionalFormatting>
  <conditionalFormatting sqref="E29:M29">
    <cfRule type="top10" dxfId="6575" priority="79" rank="1"/>
  </conditionalFormatting>
  <conditionalFormatting sqref="E31:M31">
    <cfRule type="top10" dxfId="6574" priority="78" rank="1"/>
  </conditionalFormatting>
  <conditionalFormatting sqref="E33:M33">
    <cfRule type="top10" dxfId="6573" priority="77" rank="1"/>
  </conditionalFormatting>
  <conditionalFormatting sqref="E35:M35">
    <cfRule type="top10" dxfId="6572" priority="76" rank="1"/>
  </conditionalFormatting>
  <conditionalFormatting sqref="E37:M37">
    <cfRule type="top10" dxfId="6571" priority="75" rank="1"/>
  </conditionalFormatting>
  <conditionalFormatting sqref="E39:M39">
    <cfRule type="top10" dxfId="6570" priority="74" rank="1"/>
  </conditionalFormatting>
  <conditionalFormatting sqref="E41:M41">
    <cfRule type="top10" dxfId="6569" priority="73" rank="1"/>
  </conditionalFormatting>
  <conditionalFormatting sqref="E43:M43">
    <cfRule type="top10" dxfId="6568" priority="72" rank="1"/>
  </conditionalFormatting>
  <conditionalFormatting sqref="E45:M45">
    <cfRule type="top10" dxfId="6567" priority="71" rank="1"/>
  </conditionalFormatting>
  <conditionalFormatting sqref="E47:M47">
    <cfRule type="top10" dxfId="6566" priority="70" rank="1"/>
  </conditionalFormatting>
  <conditionalFormatting sqref="E49:M49">
    <cfRule type="top10" dxfId="6565" priority="69" rank="1"/>
  </conditionalFormatting>
  <conditionalFormatting sqref="E51:M51">
    <cfRule type="top10" dxfId="6564" priority="68" rank="1"/>
  </conditionalFormatting>
  <conditionalFormatting sqref="E53:M53">
    <cfRule type="top10" dxfId="6563" priority="67" rank="1"/>
  </conditionalFormatting>
  <conditionalFormatting sqref="E55:M55">
    <cfRule type="top10" dxfId="6562" priority="66" rank="1"/>
  </conditionalFormatting>
  <conditionalFormatting sqref="E57:M57">
    <cfRule type="top10" dxfId="6561" priority="65" rank="1"/>
  </conditionalFormatting>
  <conditionalFormatting sqref="E59:M59">
    <cfRule type="top10" dxfId="6560" priority="64" rank="1"/>
  </conditionalFormatting>
  <conditionalFormatting sqref="E61:M61">
    <cfRule type="top10" dxfId="6559" priority="63" rank="1"/>
  </conditionalFormatting>
  <conditionalFormatting sqref="E63:M63">
    <cfRule type="top10" dxfId="6558" priority="62" rank="1"/>
  </conditionalFormatting>
  <conditionalFormatting sqref="E65:M65">
    <cfRule type="top10" dxfId="6557" priority="61" rank="1"/>
  </conditionalFormatting>
  <conditionalFormatting sqref="E67:M67">
    <cfRule type="top10" dxfId="6556" priority="60" rank="1"/>
  </conditionalFormatting>
  <conditionalFormatting sqref="E69:M69">
    <cfRule type="top10" dxfId="6555" priority="59" rank="1"/>
  </conditionalFormatting>
  <conditionalFormatting sqref="E71:M71">
    <cfRule type="top10" dxfId="6554" priority="58" rank="1"/>
  </conditionalFormatting>
  <conditionalFormatting sqref="E73:M73">
    <cfRule type="top10" dxfId="6553" priority="57" rank="1"/>
  </conditionalFormatting>
  <conditionalFormatting sqref="E75:M75">
    <cfRule type="top10" dxfId="6552" priority="56" rank="1"/>
  </conditionalFormatting>
  <conditionalFormatting sqref="E77:M77">
    <cfRule type="top10" dxfId="6551" priority="55" rank="1"/>
  </conditionalFormatting>
  <conditionalFormatting sqref="E79:M79">
    <cfRule type="top10" dxfId="6550" priority="54" rank="1"/>
  </conditionalFormatting>
  <conditionalFormatting sqref="E81:M81">
    <cfRule type="top10" dxfId="6549" priority="53" rank="1"/>
  </conditionalFormatting>
  <conditionalFormatting sqref="E83:M83">
    <cfRule type="top10" dxfId="6548" priority="52" rank="1"/>
  </conditionalFormatting>
  <conditionalFormatting sqref="E85:M85">
    <cfRule type="top10" dxfId="6547" priority="51" rank="1"/>
  </conditionalFormatting>
  <conditionalFormatting sqref="E87:M87">
    <cfRule type="top10" dxfId="6546" priority="50" rank="1"/>
  </conditionalFormatting>
  <conditionalFormatting sqref="E89:M89">
    <cfRule type="top10" dxfId="6545" priority="49" rank="1"/>
  </conditionalFormatting>
  <conditionalFormatting sqref="E91:M91">
    <cfRule type="top10" dxfId="6544" priority="48" rank="1"/>
  </conditionalFormatting>
  <conditionalFormatting sqref="E93:M93">
    <cfRule type="top10" dxfId="6543" priority="47" rank="1"/>
  </conditionalFormatting>
  <conditionalFormatting sqref="E95:M95">
    <cfRule type="top10" dxfId="6542" priority="46" rank="1"/>
  </conditionalFormatting>
  <conditionalFormatting sqref="E97:M97">
    <cfRule type="top10" dxfId="6541" priority="45" rank="1"/>
  </conditionalFormatting>
  <conditionalFormatting sqref="E99:M99">
    <cfRule type="top10" dxfId="6540" priority="44" rank="1"/>
  </conditionalFormatting>
  <conditionalFormatting sqref="E101:M101">
    <cfRule type="top10" dxfId="6539" priority="43" rank="1"/>
  </conditionalFormatting>
  <conditionalFormatting sqref="E103:M103">
    <cfRule type="top10" dxfId="6538" priority="42" rank="1"/>
  </conditionalFormatting>
  <conditionalFormatting sqref="E105:M105">
    <cfRule type="top10" dxfId="6537" priority="41" rank="1"/>
  </conditionalFormatting>
  <conditionalFormatting sqref="E107:M107">
    <cfRule type="top10" dxfId="6536" priority="40" rank="1"/>
  </conditionalFormatting>
  <conditionalFormatting sqref="E109:M109">
    <cfRule type="top10" dxfId="6535" priority="39" rank="1"/>
  </conditionalFormatting>
  <conditionalFormatting sqref="E111:M111">
    <cfRule type="top10" dxfId="6534" priority="38" rank="1"/>
  </conditionalFormatting>
  <conditionalFormatting sqref="E113:M113">
    <cfRule type="top10" dxfId="6533" priority="37" rank="1"/>
  </conditionalFormatting>
  <conditionalFormatting sqref="E115:M115">
    <cfRule type="top10" dxfId="6532" priority="36" rank="1"/>
  </conditionalFormatting>
  <conditionalFormatting sqref="E117:M117">
    <cfRule type="top10" dxfId="6531" priority="35" rank="1"/>
  </conditionalFormatting>
  <conditionalFormatting sqref="E119:M119">
    <cfRule type="top10" dxfId="6530" priority="34" rank="1"/>
  </conditionalFormatting>
  <conditionalFormatting sqref="E121:M121">
    <cfRule type="top10" dxfId="6529" priority="33" rank="1"/>
  </conditionalFormatting>
  <conditionalFormatting sqref="E123:M123">
    <cfRule type="top10" dxfId="6528" priority="32" rank="1"/>
  </conditionalFormatting>
  <conditionalFormatting sqref="E125:M125">
    <cfRule type="top10" dxfId="6527" priority="31" rank="1"/>
  </conditionalFormatting>
  <conditionalFormatting sqref="E127:M127">
    <cfRule type="top10" dxfId="6526" priority="30" rank="1"/>
  </conditionalFormatting>
  <conditionalFormatting sqref="E129:M129">
    <cfRule type="top10" dxfId="6525" priority="29" rank="1"/>
  </conditionalFormatting>
  <conditionalFormatting sqref="E131:M131">
    <cfRule type="top10" dxfId="6524" priority="28" rank="1"/>
  </conditionalFormatting>
  <conditionalFormatting sqref="E133:M133">
    <cfRule type="top10" dxfId="6523" priority="27" rank="1"/>
  </conditionalFormatting>
  <conditionalFormatting sqref="E135:M135">
    <cfRule type="top10" dxfId="6522" priority="26" rank="1"/>
  </conditionalFormatting>
  <conditionalFormatting sqref="E137:M137">
    <cfRule type="top10" dxfId="6521" priority="25" rank="1"/>
  </conditionalFormatting>
  <conditionalFormatting sqref="E139:M139">
    <cfRule type="top10" dxfId="6520" priority="24" rank="1"/>
  </conditionalFormatting>
  <conditionalFormatting sqref="E141:M141">
    <cfRule type="top10" dxfId="6519" priority="23" rank="1"/>
  </conditionalFormatting>
  <conditionalFormatting sqref="E143:M143">
    <cfRule type="top10" dxfId="6518" priority="22" rank="1"/>
  </conditionalFormatting>
  <conditionalFormatting sqref="E145:M145">
    <cfRule type="top10" dxfId="6517" priority="21" rank="1"/>
  </conditionalFormatting>
  <conditionalFormatting sqref="E147:M147">
    <cfRule type="top10" dxfId="6516" priority="20" rank="1"/>
  </conditionalFormatting>
  <conditionalFormatting sqref="E149:M149">
    <cfRule type="top10" dxfId="6515" priority="19" rank="1"/>
  </conditionalFormatting>
  <conditionalFormatting sqref="E151:M151">
    <cfRule type="top10" dxfId="6514" priority="18" rank="1"/>
  </conditionalFormatting>
  <conditionalFormatting sqref="E153:M153">
    <cfRule type="top10" dxfId="6513" priority="17" rank="1"/>
  </conditionalFormatting>
  <conditionalFormatting sqref="E155:M155">
    <cfRule type="top10" dxfId="6512" priority="16" rank="1"/>
  </conditionalFormatting>
  <conditionalFormatting sqref="E157:M157">
    <cfRule type="top10" dxfId="6511" priority="15" rank="1"/>
  </conditionalFormatting>
  <conditionalFormatting sqref="E159:M159">
    <cfRule type="top10" dxfId="6510" priority="14" rank="1"/>
  </conditionalFormatting>
  <conditionalFormatting sqref="E161:M161">
    <cfRule type="top10" dxfId="6509" priority="13" rank="1"/>
  </conditionalFormatting>
  <conditionalFormatting sqref="E163:M163">
    <cfRule type="top10" dxfId="6508" priority="12" rank="1"/>
  </conditionalFormatting>
  <conditionalFormatting sqref="E165:M165">
    <cfRule type="top10" dxfId="6507" priority="11" rank="1"/>
  </conditionalFormatting>
  <conditionalFormatting sqref="E167:M167">
    <cfRule type="top10" dxfId="6506" priority="10" rank="1"/>
  </conditionalFormatting>
  <conditionalFormatting sqref="E169:M169">
    <cfRule type="top10" dxfId="6505" priority="9" rank="1"/>
  </conditionalFormatting>
  <conditionalFormatting sqref="E171:M171">
    <cfRule type="top10" dxfId="6504" priority="8" rank="1"/>
  </conditionalFormatting>
  <conditionalFormatting sqref="E173:M173">
    <cfRule type="top10" dxfId="6503" priority="7" rank="1"/>
  </conditionalFormatting>
  <conditionalFormatting sqref="E175:M175">
    <cfRule type="top10" dxfId="6502" priority="6" rank="1"/>
  </conditionalFormatting>
  <conditionalFormatting sqref="E177:M177">
    <cfRule type="top10" dxfId="6501" priority="5" rank="1"/>
  </conditionalFormatting>
  <conditionalFormatting sqref="E179:M179">
    <cfRule type="top10" dxfId="6500" priority="4" rank="1"/>
  </conditionalFormatting>
  <conditionalFormatting sqref="E181:M181">
    <cfRule type="top10" dxfId="6499" priority="3" rank="1"/>
  </conditionalFormatting>
  <conditionalFormatting sqref="E183:M183">
    <cfRule type="top10" dxfId="6498" priority="2" rank="1"/>
  </conditionalFormatting>
  <conditionalFormatting sqref="E185:M185">
    <cfRule type="top10" dxfId="649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72</v>
      </c>
    </row>
    <row r="4" spans="1:10" ht="15" customHeight="1">
      <c r="B4" s="3" t="s">
        <v>62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95</v>
      </c>
      <c r="F7" s="13" t="s">
        <v>96</v>
      </c>
      <c r="G7" s="13" t="s">
        <v>97</v>
      </c>
      <c r="H7" s="13" t="s">
        <v>98</v>
      </c>
      <c r="I7" s="13" t="s">
        <v>99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4833</v>
      </c>
      <c r="F8" s="16">
        <v>9329</v>
      </c>
      <c r="G8" s="16">
        <v>5503</v>
      </c>
      <c r="H8" s="16">
        <v>2344</v>
      </c>
      <c r="I8" s="16">
        <v>1585</v>
      </c>
      <c r="J8" s="16">
        <v>1063</v>
      </c>
    </row>
    <row r="9" spans="1:10" ht="15.95" customHeight="1">
      <c r="B9" s="92"/>
      <c r="C9" s="93"/>
      <c r="D9" s="17">
        <v>1</v>
      </c>
      <c r="E9" s="32">
        <v>0.19600924686701546</v>
      </c>
      <c r="F9" s="33">
        <v>0.37835097538224438</v>
      </c>
      <c r="G9" s="33">
        <v>0.22318205783347528</v>
      </c>
      <c r="H9" s="33">
        <v>9.5064281948331109E-2</v>
      </c>
      <c r="I9" s="33">
        <v>6.4281948331102734E-2</v>
      </c>
      <c r="J9" s="33">
        <v>4.3111489637831041E-2</v>
      </c>
    </row>
    <row r="10" spans="1:10" ht="15.95" customHeight="1">
      <c r="B10" s="104" t="s">
        <v>73</v>
      </c>
      <c r="C10" s="94" t="s">
        <v>93</v>
      </c>
      <c r="D10" s="34">
        <v>4786</v>
      </c>
      <c r="E10" s="35">
        <v>605</v>
      </c>
      <c r="F10" s="36">
        <v>1618</v>
      </c>
      <c r="G10" s="36">
        <v>1203</v>
      </c>
      <c r="H10" s="36">
        <v>587</v>
      </c>
      <c r="I10" s="36">
        <v>631</v>
      </c>
      <c r="J10" s="36">
        <v>142</v>
      </c>
    </row>
    <row r="11" spans="1:10" ht="15.95" customHeight="1">
      <c r="B11" s="105"/>
      <c r="C11" s="89"/>
      <c r="D11" s="17">
        <v>1</v>
      </c>
      <c r="E11" s="18">
        <v>0.12641036356038446</v>
      </c>
      <c r="F11" s="19">
        <v>0.33806936899289597</v>
      </c>
      <c r="G11" s="19">
        <v>0.2513581278729628</v>
      </c>
      <c r="H11" s="19">
        <v>0.12264939406602592</v>
      </c>
      <c r="I11" s="19">
        <v>0.13184287505223569</v>
      </c>
      <c r="J11" s="19">
        <v>2.9669870455495195E-2</v>
      </c>
    </row>
    <row r="12" spans="1:10" ht="15.95" customHeight="1">
      <c r="B12" s="105"/>
      <c r="C12" s="88" t="s">
        <v>94</v>
      </c>
      <c r="D12" s="20">
        <v>18706</v>
      </c>
      <c r="E12" s="21">
        <v>4110</v>
      </c>
      <c r="F12" s="22">
        <v>7468</v>
      </c>
      <c r="G12" s="22">
        <v>4143</v>
      </c>
      <c r="H12" s="22">
        <v>1683</v>
      </c>
      <c r="I12" s="22">
        <v>880</v>
      </c>
      <c r="J12" s="22">
        <v>422</v>
      </c>
    </row>
    <row r="13" spans="1:10" ht="15.95" customHeight="1">
      <c r="B13" s="106"/>
      <c r="C13" s="98"/>
      <c r="D13" s="17">
        <v>1</v>
      </c>
      <c r="E13" s="32">
        <v>0.21971559927296055</v>
      </c>
      <c r="F13" s="33">
        <v>0.39923019352079547</v>
      </c>
      <c r="G13" s="33">
        <v>0.22147973912113761</v>
      </c>
      <c r="H13" s="33">
        <v>8.9971132257029823E-2</v>
      </c>
      <c r="I13" s="33">
        <v>4.7043729284721482E-2</v>
      </c>
      <c r="J13" s="33">
        <v>2.2559606543355072E-2</v>
      </c>
    </row>
    <row r="14" spans="1:10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</row>
    <row r="15" spans="1:10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</row>
    <row r="16" spans="1:10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</row>
    <row r="17" spans="1:10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</row>
    <row r="18" spans="1:10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</row>
    <row r="19" spans="1:10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</row>
    <row r="20" spans="1:10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</row>
    <row r="21" spans="1:10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</row>
    <row r="22" spans="1:10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J9">
    <cfRule type="top10" dxfId="978" priority="90" rank="1"/>
  </conditionalFormatting>
  <conditionalFormatting sqref="E11:J11">
    <cfRule type="top10" dxfId="977" priority="89" rank="1"/>
  </conditionalFormatting>
  <conditionalFormatting sqref="E13:J13">
    <cfRule type="top10" dxfId="976" priority="88" rank="1"/>
  </conditionalFormatting>
  <conditionalFormatting sqref="E15:J15">
    <cfRule type="top10" dxfId="975" priority="86" rank="1"/>
  </conditionalFormatting>
  <conditionalFormatting sqref="E17:J17">
    <cfRule type="top10" dxfId="974" priority="85" rank="1"/>
  </conditionalFormatting>
  <conditionalFormatting sqref="E19:J19">
    <cfRule type="top10" dxfId="973" priority="84" rank="1"/>
  </conditionalFormatting>
  <conditionalFormatting sqref="E21:J21">
    <cfRule type="top10" dxfId="972" priority="83" rank="1"/>
  </conditionalFormatting>
  <conditionalFormatting sqref="E23:J23">
    <cfRule type="top10" dxfId="971" priority="82" rank="1"/>
  </conditionalFormatting>
  <conditionalFormatting sqref="E25:J25">
    <cfRule type="top10" dxfId="970" priority="81" rank="1"/>
  </conditionalFormatting>
  <conditionalFormatting sqref="E27:J27">
    <cfRule type="top10" dxfId="969" priority="80" rank="1"/>
  </conditionalFormatting>
  <conditionalFormatting sqref="E29:J29">
    <cfRule type="top10" dxfId="968" priority="79" rank="1"/>
  </conditionalFormatting>
  <conditionalFormatting sqref="E31:J31">
    <cfRule type="top10" dxfId="967" priority="78" rank="1"/>
  </conditionalFormatting>
  <conditionalFormatting sqref="E33:J33">
    <cfRule type="top10" dxfId="966" priority="77" rank="1"/>
  </conditionalFormatting>
  <conditionalFormatting sqref="E35:J35">
    <cfRule type="top10" dxfId="965" priority="76" rank="1"/>
  </conditionalFormatting>
  <conditionalFormatting sqref="E37:J37">
    <cfRule type="top10" dxfId="964" priority="75" rank="1"/>
  </conditionalFormatting>
  <conditionalFormatting sqref="E39:J39">
    <cfRule type="top10" dxfId="963" priority="74" rank="1"/>
  </conditionalFormatting>
  <conditionalFormatting sqref="E41:J41">
    <cfRule type="top10" dxfId="962" priority="73" rank="1"/>
  </conditionalFormatting>
  <conditionalFormatting sqref="E43:J43">
    <cfRule type="top10" dxfId="961" priority="72" rank="1"/>
  </conditionalFormatting>
  <conditionalFormatting sqref="E45:J45">
    <cfRule type="top10" dxfId="960" priority="71" rank="1"/>
  </conditionalFormatting>
  <conditionalFormatting sqref="E47:J47">
    <cfRule type="top10" dxfId="959" priority="70" rank="1"/>
  </conditionalFormatting>
  <conditionalFormatting sqref="E49:J49">
    <cfRule type="top10" dxfId="958" priority="69" rank="1"/>
  </conditionalFormatting>
  <conditionalFormatting sqref="E51:J51">
    <cfRule type="top10" dxfId="957" priority="68" rank="1"/>
  </conditionalFormatting>
  <conditionalFormatting sqref="E53:J53">
    <cfRule type="top10" dxfId="956" priority="67" rank="1"/>
  </conditionalFormatting>
  <conditionalFormatting sqref="E55:J55">
    <cfRule type="top10" dxfId="955" priority="66" rank="1"/>
  </conditionalFormatting>
  <conditionalFormatting sqref="E57:J57">
    <cfRule type="top10" dxfId="954" priority="65" rank="1"/>
  </conditionalFormatting>
  <conditionalFormatting sqref="E59:J59">
    <cfRule type="top10" dxfId="953" priority="64" rank="1"/>
  </conditionalFormatting>
  <conditionalFormatting sqref="E61:J61">
    <cfRule type="top10" dxfId="952" priority="63" rank="1"/>
  </conditionalFormatting>
  <conditionalFormatting sqref="E63:J63">
    <cfRule type="top10" dxfId="951" priority="62" rank="1"/>
  </conditionalFormatting>
  <conditionalFormatting sqref="E65:J65">
    <cfRule type="top10" dxfId="950" priority="61" rank="1"/>
  </conditionalFormatting>
  <conditionalFormatting sqref="E67:J67">
    <cfRule type="top10" dxfId="949" priority="60" rank="1"/>
  </conditionalFormatting>
  <conditionalFormatting sqref="E69:J69">
    <cfRule type="top10" dxfId="948" priority="59" rank="1"/>
  </conditionalFormatting>
  <conditionalFormatting sqref="E71:J71">
    <cfRule type="top10" dxfId="947" priority="58" rank="1"/>
  </conditionalFormatting>
  <conditionalFormatting sqref="E73:J73">
    <cfRule type="top10" dxfId="946" priority="57" rank="1"/>
  </conditionalFormatting>
  <conditionalFormatting sqref="E75:J75">
    <cfRule type="top10" dxfId="945" priority="56" rank="1"/>
  </conditionalFormatting>
  <conditionalFormatting sqref="E77:J77">
    <cfRule type="top10" dxfId="944" priority="55" rank="1"/>
  </conditionalFormatting>
  <conditionalFormatting sqref="E79:J79">
    <cfRule type="top10" dxfId="943" priority="54" rank="1"/>
  </conditionalFormatting>
  <conditionalFormatting sqref="E81:J81">
    <cfRule type="top10" dxfId="942" priority="53" rank="1"/>
  </conditionalFormatting>
  <conditionalFormatting sqref="E83:J83">
    <cfRule type="top10" dxfId="941" priority="52" rank="1"/>
  </conditionalFormatting>
  <conditionalFormatting sqref="E85:J85">
    <cfRule type="top10" dxfId="940" priority="51" rank="1"/>
  </conditionalFormatting>
  <conditionalFormatting sqref="E87:J87">
    <cfRule type="top10" dxfId="939" priority="50" rank="1"/>
  </conditionalFormatting>
  <conditionalFormatting sqref="E89:J89">
    <cfRule type="top10" dxfId="938" priority="49" rank="1"/>
  </conditionalFormatting>
  <conditionalFormatting sqref="E91:J91">
    <cfRule type="top10" dxfId="937" priority="48" rank="1"/>
  </conditionalFormatting>
  <conditionalFormatting sqref="E93:J93">
    <cfRule type="top10" dxfId="936" priority="47" rank="1"/>
  </conditionalFormatting>
  <conditionalFormatting sqref="E95:J95">
    <cfRule type="top10" dxfId="935" priority="46" rank="1"/>
  </conditionalFormatting>
  <conditionalFormatting sqref="E97:J97">
    <cfRule type="top10" dxfId="934" priority="45" rank="1"/>
  </conditionalFormatting>
  <conditionalFormatting sqref="E99:J99">
    <cfRule type="top10" dxfId="933" priority="44" rank="1"/>
  </conditionalFormatting>
  <conditionalFormatting sqref="E101:J101">
    <cfRule type="top10" dxfId="932" priority="43" rank="1"/>
  </conditionalFormatting>
  <conditionalFormatting sqref="E103:J103">
    <cfRule type="top10" dxfId="931" priority="42" rank="1"/>
  </conditionalFormatting>
  <conditionalFormatting sqref="E105:J105">
    <cfRule type="top10" dxfId="930" priority="41" rank="1"/>
  </conditionalFormatting>
  <conditionalFormatting sqref="E107:J107">
    <cfRule type="top10" dxfId="929" priority="40" rank="1"/>
  </conditionalFormatting>
  <conditionalFormatting sqref="E109:J109">
    <cfRule type="top10" dxfId="928" priority="39" rank="1"/>
  </conditionalFormatting>
  <conditionalFormatting sqref="E111:J111">
    <cfRule type="top10" dxfId="927" priority="38" rank="1"/>
  </conditionalFormatting>
  <conditionalFormatting sqref="E113:J113">
    <cfRule type="top10" dxfId="926" priority="37" rank="1"/>
  </conditionalFormatting>
  <conditionalFormatting sqref="E115:J115">
    <cfRule type="top10" dxfId="925" priority="36" rank="1"/>
  </conditionalFormatting>
  <conditionalFormatting sqref="E117:J117">
    <cfRule type="top10" dxfId="924" priority="35" rank="1"/>
  </conditionalFormatting>
  <conditionalFormatting sqref="E119:J119">
    <cfRule type="top10" dxfId="923" priority="34" rank="1"/>
  </conditionalFormatting>
  <conditionalFormatting sqref="E121:J121">
    <cfRule type="top10" dxfId="922" priority="33" rank="1"/>
  </conditionalFormatting>
  <conditionalFormatting sqref="E123:J123">
    <cfRule type="top10" dxfId="921" priority="32" rank="1"/>
  </conditionalFormatting>
  <conditionalFormatting sqref="E125:J125">
    <cfRule type="top10" dxfId="920" priority="31" rank="1"/>
  </conditionalFormatting>
  <conditionalFormatting sqref="E127:J127">
    <cfRule type="top10" dxfId="919" priority="30" rank="1"/>
  </conditionalFormatting>
  <conditionalFormatting sqref="E129:J129">
    <cfRule type="top10" dxfId="918" priority="29" rank="1"/>
  </conditionalFormatting>
  <conditionalFormatting sqref="E131:J131">
    <cfRule type="top10" dxfId="917" priority="28" rank="1"/>
  </conditionalFormatting>
  <conditionalFormatting sqref="E133:J133">
    <cfRule type="top10" dxfId="916" priority="27" rank="1"/>
  </conditionalFormatting>
  <conditionalFormatting sqref="E135:J135">
    <cfRule type="top10" dxfId="915" priority="26" rank="1"/>
  </conditionalFormatting>
  <conditionalFormatting sqref="E137:J137">
    <cfRule type="top10" dxfId="914" priority="25" rank="1"/>
  </conditionalFormatting>
  <conditionalFormatting sqref="E139:J139">
    <cfRule type="top10" dxfId="913" priority="24" rank="1"/>
  </conditionalFormatting>
  <conditionalFormatting sqref="E141:J141">
    <cfRule type="top10" dxfId="912" priority="23" rank="1"/>
  </conditionalFormatting>
  <conditionalFormatting sqref="E143:J143">
    <cfRule type="top10" dxfId="911" priority="22" rank="1"/>
  </conditionalFormatting>
  <conditionalFormatting sqref="E145:J145">
    <cfRule type="top10" dxfId="910" priority="21" rank="1"/>
  </conditionalFormatting>
  <conditionalFormatting sqref="E147:J147">
    <cfRule type="top10" dxfId="909" priority="20" rank="1"/>
  </conditionalFormatting>
  <conditionalFormatting sqref="E149:J149">
    <cfRule type="top10" dxfId="908" priority="19" rank="1"/>
  </conditionalFormatting>
  <conditionalFormatting sqref="E151:J151">
    <cfRule type="top10" dxfId="907" priority="18" rank="1"/>
  </conditionalFormatting>
  <conditionalFormatting sqref="E153:J153">
    <cfRule type="top10" dxfId="906" priority="17" rank="1"/>
  </conditionalFormatting>
  <conditionalFormatting sqref="E155:J155">
    <cfRule type="top10" dxfId="905" priority="16" rank="1"/>
  </conditionalFormatting>
  <conditionalFormatting sqref="E157:J157">
    <cfRule type="top10" dxfId="904" priority="15" rank="1"/>
  </conditionalFormatting>
  <conditionalFormatting sqref="E159:J159">
    <cfRule type="top10" dxfId="903" priority="14" rank="1"/>
  </conditionalFormatting>
  <conditionalFormatting sqref="E161:J161">
    <cfRule type="top10" dxfId="902" priority="13" rank="1"/>
  </conditionalFormatting>
  <conditionalFormatting sqref="E163:J163">
    <cfRule type="top10" dxfId="901" priority="12" rank="1"/>
  </conditionalFormatting>
  <conditionalFormatting sqref="E165:J165">
    <cfRule type="top10" dxfId="900" priority="11" rank="1"/>
  </conditionalFormatting>
  <conditionalFormatting sqref="E167:J167">
    <cfRule type="top10" dxfId="899" priority="10" rank="1"/>
  </conditionalFormatting>
  <conditionalFormatting sqref="E169:J169">
    <cfRule type="top10" dxfId="898" priority="9" rank="1"/>
  </conditionalFormatting>
  <conditionalFormatting sqref="E171:J171">
    <cfRule type="top10" dxfId="897" priority="8" rank="1"/>
  </conditionalFormatting>
  <conditionalFormatting sqref="E173:J173">
    <cfRule type="top10" dxfId="896" priority="7" rank="1"/>
  </conditionalFormatting>
  <conditionalFormatting sqref="E175:J175">
    <cfRule type="top10" dxfId="895" priority="6" rank="1"/>
  </conditionalFormatting>
  <conditionalFormatting sqref="E177:J177">
    <cfRule type="top10" dxfId="894" priority="5" rank="1"/>
  </conditionalFormatting>
  <conditionalFormatting sqref="E179:J179">
    <cfRule type="top10" dxfId="893" priority="4" rank="1"/>
  </conditionalFormatting>
  <conditionalFormatting sqref="E181:J181">
    <cfRule type="top10" dxfId="892" priority="3" rank="1"/>
  </conditionalFormatting>
  <conditionalFormatting sqref="E183:J183">
    <cfRule type="top10" dxfId="891" priority="2" rank="1"/>
  </conditionalFormatting>
  <conditionalFormatting sqref="E185:J185">
    <cfRule type="top10" dxfId="89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250</v>
      </c>
    </row>
    <row r="3" spans="1:10" ht="15" customHeight="1">
      <c r="B3" s="3" t="s">
        <v>72</v>
      </c>
    </row>
    <row r="4" spans="1:10" ht="15" customHeight="1">
      <c r="B4" s="3" t="s">
        <v>63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122</v>
      </c>
      <c r="F7" s="13" t="s">
        <v>123</v>
      </c>
      <c r="G7" s="13" t="s">
        <v>124</v>
      </c>
      <c r="H7" s="13" t="s">
        <v>125</v>
      </c>
      <c r="I7" s="25" t="s">
        <v>258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1011</v>
      </c>
      <c r="F8" s="16">
        <v>3854</v>
      </c>
      <c r="G8" s="16">
        <v>6052</v>
      </c>
      <c r="H8" s="16">
        <v>3040</v>
      </c>
      <c r="I8" s="16">
        <v>9715</v>
      </c>
      <c r="J8" s="16">
        <v>985</v>
      </c>
    </row>
    <row r="9" spans="1:10" ht="15.95" customHeight="1">
      <c r="B9" s="92"/>
      <c r="C9" s="93"/>
      <c r="D9" s="17">
        <v>1</v>
      </c>
      <c r="E9" s="32">
        <v>4.1002555055359532E-2</v>
      </c>
      <c r="F9" s="33">
        <v>0.15630449770856147</v>
      </c>
      <c r="G9" s="33">
        <v>0.24544754025226101</v>
      </c>
      <c r="H9" s="33">
        <v>0.12329156020602669</v>
      </c>
      <c r="I9" s="33">
        <v>0.39400575901366752</v>
      </c>
      <c r="J9" s="33">
        <v>3.9948087764123778E-2</v>
      </c>
    </row>
    <row r="10" spans="1:10" ht="15.95" customHeight="1">
      <c r="B10" s="104" t="s">
        <v>73</v>
      </c>
      <c r="C10" s="94" t="s">
        <v>93</v>
      </c>
      <c r="D10" s="34">
        <v>4786</v>
      </c>
      <c r="E10" s="35">
        <v>364</v>
      </c>
      <c r="F10" s="36">
        <v>1180</v>
      </c>
      <c r="G10" s="36">
        <v>1302</v>
      </c>
      <c r="H10" s="36">
        <v>548</v>
      </c>
      <c r="I10" s="36">
        <v>1285</v>
      </c>
      <c r="J10" s="36">
        <v>107</v>
      </c>
    </row>
    <row r="11" spans="1:10" ht="15.95" customHeight="1">
      <c r="B11" s="105"/>
      <c r="C11" s="89"/>
      <c r="D11" s="17">
        <v>1</v>
      </c>
      <c r="E11" s="18">
        <v>7.6055160885917253E-2</v>
      </c>
      <c r="F11" s="19">
        <v>0.24655244463017134</v>
      </c>
      <c r="G11" s="19">
        <v>0.27204346009193481</v>
      </c>
      <c r="H11" s="19">
        <v>0.11450062682824906</v>
      </c>
      <c r="I11" s="19">
        <v>0.26849143334726283</v>
      </c>
      <c r="J11" s="19">
        <v>2.2356874216464689E-2</v>
      </c>
    </row>
    <row r="12" spans="1:10" ht="15.95" customHeight="1">
      <c r="B12" s="105"/>
      <c r="C12" s="88" t="s">
        <v>94</v>
      </c>
      <c r="D12" s="20">
        <v>18706</v>
      </c>
      <c r="E12" s="21">
        <v>596</v>
      </c>
      <c r="F12" s="22">
        <v>2530</v>
      </c>
      <c r="G12" s="22">
        <v>4566</v>
      </c>
      <c r="H12" s="22">
        <v>2411</v>
      </c>
      <c r="I12" s="22">
        <v>8264</v>
      </c>
      <c r="J12" s="22">
        <v>339</v>
      </c>
    </row>
    <row r="13" spans="1:10" ht="15.95" customHeight="1">
      <c r="B13" s="106"/>
      <c r="C13" s="98"/>
      <c r="D13" s="17">
        <v>1</v>
      </c>
      <c r="E13" s="32">
        <v>3.1861434833743187E-2</v>
      </c>
      <c r="F13" s="33">
        <v>0.13525072169357424</v>
      </c>
      <c r="G13" s="33">
        <v>0.24409280444777076</v>
      </c>
      <c r="H13" s="33">
        <v>0.12888912648348125</v>
      </c>
      <c r="I13" s="33">
        <v>0.44178338501015718</v>
      </c>
      <c r="J13" s="33">
        <v>1.8122527531273389E-2</v>
      </c>
    </row>
    <row r="14" spans="1:10" ht="15.95" customHeight="1">
      <c r="A14" s="38"/>
      <c r="B14" s="46"/>
      <c r="C14" s="99"/>
      <c r="D14" s="42"/>
      <c r="E14" s="42"/>
      <c r="F14" s="42"/>
      <c r="G14" s="42"/>
      <c r="H14" s="42"/>
      <c r="I14" s="42"/>
      <c r="J14" s="42"/>
    </row>
    <row r="15" spans="1:10" ht="15.95" hidden="1" customHeight="1">
      <c r="A15" s="38"/>
      <c r="B15" s="47"/>
      <c r="C15" s="97"/>
      <c r="D15" s="44"/>
      <c r="E15" s="44"/>
      <c r="F15" s="44"/>
      <c r="G15" s="44"/>
      <c r="H15" s="44"/>
      <c r="I15" s="44"/>
      <c r="J15" s="44"/>
    </row>
    <row r="16" spans="1:10" ht="15.95" hidden="1" customHeight="1">
      <c r="A16" s="38"/>
      <c r="B16" s="47"/>
      <c r="C16" s="97"/>
      <c r="D16" s="45"/>
      <c r="E16" s="45"/>
      <c r="F16" s="45"/>
      <c r="G16" s="45"/>
      <c r="H16" s="45"/>
      <c r="I16" s="45"/>
      <c r="J16" s="45"/>
    </row>
    <row r="17" spans="1:10" ht="15.95" hidden="1" customHeight="1">
      <c r="A17" s="38"/>
      <c r="B17" s="47"/>
      <c r="C17" s="97"/>
      <c r="D17" s="44"/>
      <c r="E17" s="44"/>
      <c r="F17" s="44"/>
      <c r="G17" s="44"/>
      <c r="H17" s="44"/>
      <c r="I17" s="44"/>
      <c r="J17" s="44"/>
    </row>
    <row r="18" spans="1:10" ht="15.95" hidden="1" customHeight="1">
      <c r="A18" s="38"/>
      <c r="B18" s="47"/>
      <c r="C18" s="97"/>
      <c r="D18" s="45"/>
      <c r="E18" s="45"/>
      <c r="F18" s="45"/>
      <c r="G18" s="45"/>
      <c r="H18" s="45"/>
      <c r="I18" s="45"/>
      <c r="J18" s="45"/>
    </row>
    <row r="19" spans="1:10" ht="15.95" hidden="1" customHeight="1">
      <c r="A19" s="38"/>
      <c r="B19" s="47"/>
      <c r="C19" s="97"/>
      <c r="D19" s="44"/>
      <c r="E19" s="44"/>
      <c r="F19" s="44"/>
      <c r="G19" s="44"/>
      <c r="H19" s="44"/>
      <c r="I19" s="44"/>
      <c r="J19" s="44"/>
    </row>
    <row r="20" spans="1:10" ht="15.95" hidden="1" customHeight="1">
      <c r="A20" s="38"/>
      <c r="B20" s="47"/>
      <c r="C20" s="97"/>
      <c r="D20" s="45"/>
      <c r="E20" s="45"/>
      <c r="F20" s="45"/>
      <c r="G20" s="45"/>
      <c r="H20" s="45"/>
      <c r="I20" s="45"/>
      <c r="J20" s="45"/>
    </row>
    <row r="21" spans="1:10" ht="15.95" hidden="1" customHeight="1">
      <c r="A21" s="38"/>
      <c r="B21" s="47"/>
      <c r="C21" s="97"/>
      <c r="D21" s="44"/>
      <c r="E21" s="44"/>
      <c r="F21" s="44"/>
      <c r="G21" s="44"/>
      <c r="H21" s="44"/>
      <c r="I21" s="44"/>
      <c r="J21" s="44"/>
    </row>
    <row r="22" spans="1:10" ht="15.95" hidden="1" customHeight="1">
      <c r="A22" s="38"/>
      <c r="B22" s="43"/>
      <c r="C22" s="97"/>
      <c r="D22" s="45"/>
      <c r="E22" s="45"/>
      <c r="F22" s="45"/>
      <c r="G22" s="45"/>
      <c r="H22" s="45"/>
      <c r="I22" s="45"/>
      <c r="J22" s="45"/>
    </row>
    <row r="23" spans="1:10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</row>
    <row r="24" spans="1:10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8:C9"/>
    <mergeCell ref="C10:C11"/>
    <mergeCell ref="C12:C13"/>
    <mergeCell ref="C14:C15"/>
    <mergeCell ref="B10:B13"/>
  </mergeCells>
  <phoneticPr fontId="3"/>
  <conditionalFormatting sqref="E9:J9">
    <cfRule type="top10" dxfId="889" priority="90" rank="1"/>
  </conditionalFormatting>
  <conditionalFormatting sqref="E11:J11">
    <cfRule type="top10" dxfId="888" priority="89" rank="1"/>
  </conditionalFormatting>
  <conditionalFormatting sqref="E13:J13">
    <cfRule type="top10" dxfId="887" priority="88" rank="1"/>
  </conditionalFormatting>
  <conditionalFormatting sqref="E15:J15">
    <cfRule type="top10" dxfId="886" priority="86" rank="1"/>
  </conditionalFormatting>
  <conditionalFormatting sqref="E17:J17">
    <cfRule type="top10" dxfId="885" priority="85" rank="1"/>
  </conditionalFormatting>
  <conditionalFormatting sqref="E19:J19">
    <cfRule type="top10" dxfId="884" priority="84" rank="1"/>
  </conditionalFormatting>
  <conditionalFormatting sqref="E21:J21">
    <cfRule type="top10" dxfId="883" priority="83" rank="1"/>
  </conditionalFormatting>
  <conditionalFormatting sqref="E23:J23">
    <cfRule type="top10" dxfId="882" priority="82" rank="1"/>
  </conditionalFormatting>
  <conditionalFormatting sqref="E25:J25">
    <cfRule type="top10" dxfId="881" priority="81" rank="1"/>
  </conditionalFormatting>
  <conditionalFormatting sqref="E27:J27">
    <cfRule type="top10" dxfId="880" priority="80" rank="1"/>
  </conditionalFormatting>
  <conditionalFormatting sqref="E29:J29">
    <cfRule type="top10" dxfId="879" priority="79" rank="1"/>
  </conditionalFormatting>
  <conditionalFormatting sqref="E31:J31">
    <cfRule type="top10" dxfId="878" priority="78" rank="1"/>
  </conditionalFormatting>
  <conditionalFormatting sqref="E33:J33">
    <cfRule type="top10" dxfId="877" priority="77" rank="1"/>
  </conditionalFormatting>
  <conditionalFormatting sqref="E35:J35">
    <cfRule type="top10" dxfId="876" priority="76" rank="1"/>
  </conditionalFormatting>
  <conditionalFormatting sqref="E37:J37">
    <cfRule type="top10" dxfId="875" priority="75" rank="1"/>
  </conditionalFormatting>
  <conditionalFormatting sqref="E39:J39">
    <cfRule type="top10" dxfId="874" priority="74" rank="1"/>
  </conditionalFormatting>
  <conditionalFormatting sqref="E41:J41">
    <cfRule type="top10" dxfId="873" priority="73" rank="1"/>
  </conditionalFormatting>
  <conditionalFormatting sqref="E43:J43">
    <cfRule type="top10" dxfId="872" priority="72" rank="1"/>
  </conditionalFormatting>
  <conditionalFormatting sqref="E45:J45">
    <cfRule type="top10" dxfId="871" priority="71" rank="1"/>
  </conditionalFormatting>
  <conditionalFormatting sqref="E47:J47">
    <cfRule type="top10" dxfId="870" priority="70" rank="1"/>
  </conditionalFormatting>
  <conditionalFormatting sqref="E49:J49">
    <cfRule type="top10" dxfId="869" priority="69" rank="1"/>
  </conditionalFormatting>
  <conditionalFormatting sqref="E51:J51">
    <cfRule type="top10" dxfId="868" priority="68" rank="1"/>
  </conditionalFormatting>
  <conditionalFormatting sqref="E53:J53">
    <cfRule type="top10" dxfId="867" priority="67" rank="1"/>
  </conditionalFormatting>
  <conditionalFormatting sqref="E55:J55">
    <cfRule type="top10" dxfId="866" priority="66" rank="1"/>
  </conditionalFormatting>
  <conditionalFormatting sqref="E57:J57">
    <cfRule type="top10" dxfId="865" priority="65" rank="1"/>
  </conditionalFormatting>
  <conditionalFormatting sqref="E59:J59">
    <cfRule type="top10" dxfId="864" priority="64" rank="1"/>
  </conditionalFormatting>
  <conditionalFormatting sqref="E61:J61">
    <cfRule type="top10" dxfId="863" priority="63" rank="1"/>
  </conditionalFormatting>
  <conditionalFormatting sqref="E63:J63">
    <cfRule type="top10" dxfId="862" priority="62" rank="1"/>
  </conditionalFormatting>
  <conditionalFormatting sqref="E65:J65">
    <cfRule type="top10" dxfId="861" priority="61" rank="1"/>
  </conditionalFormatting>
  <conditionalFormatting sqref="E67:J67">
    <cfRule type="top10" dxfId="860" priority="60" rank="1"/>
  </conditionalFormatting>
  <conditionalFormatting sqref="E69:J69">
    <cfRule type="top10" dxfId="859" priority="59" rank="1"/>
  </conditionalFormatting>
  <conditionalFormatting sqref="E71:J71">
    <cfRule type="top10" dxfId="858" priority="58" rank="1"/>
  </conditionalFormatting>
  <conditionalFormatting sqref="E73:J73">
    <cfRule type="top10" dxfId="857" priority="57" rank="1"/>
  </conditionalFormatting>
  <conditionalFormatting sqref="E75:J75">
    <cfRule type="top10" dxfId="856" priority="56" rank="1"/>
  </conditionalFormatting>
  <conditionalFormatting sqref="E77:J77">
    <cfRule type="top10" dxfId="855" priority="55" rank="1"/>
  </conditionalFormatting>
  <conditionalFormatting sqref="E79:J79">
    <cfRule type="top10" dxfId="854" priority="54" rank="1"/>
  </conditionalFormatting>
  <conditionalFormatting sqref="E81:J81">
    <cfRule type="top10" dxfId="853" priority="53" rank="1"/>
  </conditionalFormatting>
  <conditionalFormatting sqref="E83:J83">
    <cfRule type="top10" dxfId="852" priority="52" rank="1"/>
  </conditionalFormatting>
  <conditionalFormatting sqref="E85:J85">
    <cfRule type="top10" dxfId="851" priority="51" rank="1"/>
  </conditionalFormatting>
  <conditionalFormatting sqref="E87:J87">
    <cfRule type="top10" dxfId="850" priority="50" rank="1"/>
  </conditionalFormatting>
  <conditionalFormatting sqref="E89:J89">
    <cfRule type="top10" dxfId="849" priority="49" rank="1"/>
  </conditionalFormatting>
  <conditionalFormatting sqref="E91:J91">
    <cfRule type="top10" dxfId="848" priority="48" rank="1"/>
  </conditionalFormatting>
  <conditionalFormatting sqref="E93:J93">
    <cfRule type="top10" dxfId="847" priority="47" rank="1"/>
  </conditionalFormatting>
  <conditionalFormatting sqref="E95:J95">
    <cfRule type="top10" dxfId="846" priority="46" rank="1"/>
  </conditionalFormatting>
  <conditionalFormatting sqref="E97:J97">
    <cfRule type="top10" dxfId="845" priority="45" rank="1"/>
  </conditionalFormatting>
  <conditionalFormatting sqref="E99:J99">
    <cfRule type="top10" dxfId="844" priority="44" rank="1"/>
  </conditionalFormatting>
  <conditionalFormatting sqref="E101:J101">
    <cfRule type="top10" dxfId="843" priority="43" rank="1"/>
  </conditionalFormatting>
  <conditionalFormatting sqref="E103:J103">
    <cfRule type="top10" dxfId="842" priority="42" rank="1"/>
  </conditionalFormatting>
  <conditionalFormatting sqref="E105:J105">
    <cfRule type="top10" dxfId="841" priority="41" rank="1"/>
  </conditionalFormatting>
  <conditionalFormatting sqref="E107:J107">
    <cfRule type="top10" dxfId="840" priority="40" rank="1"/>
  </conditionalFormatting>
  <conditionalFormatting sqref="E109:J109">
    <cfRule type="top10" dxfId="839" priority="39" rank="1"/>
  </conditionalFormatting>
  <conditionalFormatting sqref="E111:J111">
    <cfRule type="top10" dxfId="838" priority="38" rank="1"/>
  </conditionalFormatting>
  <conditionalFormatting sqref="E113:J113">
    <cfRule type="top10" dxfId="837" priority="37" rank="1"/>
  </conditionalFormatting>
  <conditionalFormatting sqref="E115:J115">
    <cfRule type="top10" dxfId="836" priority="36" rank="1"/>
  </conditionalFormatting>
  <conditionalFormatting sqref="E117:J117">
    <cfRule type="top10" dxfId="835" priority="35" rank="1"/>
  </conditionalFormatting>
  <conditionalFormatting sqref="E119:J119">
    <cfRule type="top10" dxfId="834" priority="34" rank="1"/>
  </conditionalFormatting>
  <conditionalFormatting sqref="E121:J121">
    <cfRule type="top10" dxfId="833" priority="33" rank="1"/>
  </conditionalFormatting>
  <conditionalFormatting sqref="E123:J123">
    <cfRule type="top10" dxfId="832" priority="32" rank="1"/>
  </conditionalFormatting>
  <conditionalFormatting sqref="E125:J125">
    <cfRule type="top10" dxfId="831" priority="31" rank="1"/>
  </conditionalFormatting>
  <conditionalFormatting sqref="E127:J127">
    <cfRule type="top10" dxfId="830" priority="30" rank="1"/>
  </conditionalFormatting>
  <conditionalFormatting sqref="E129:J129">
    <cfRule type="top10" dxfId="829" priority="29" rank="1"/>
  </conditionalFormatting>
  <conditionalFormatting sqref="E131:J131">
    <cfRule type="top10" dxfId="828" priority="28" rank="1"/>
  </conditionalFormatting>
  <conditionalFormatting sqref="E133:J133">
    <cfRule type="top10" dxfId="827" priority="27" rank="1"/>
  </conditionalFormatting>
  <conditionalFormatting sqref="E135:J135">
    <cfRule type="top10" dxfId="826" priority="26" rank="1"/>
  </conditionalFormatting>
  <conditionalFormatting sqref="E137:J137">
    <cfRule type="top10" dxfId="825" priority="25" rank="1"/>
  </conditionalFormatting>
  <conditionalFormatting sqref="E139:J139">
    <cfRule type="top10" dxfId="824" priority="24" rank="1"/>
  </conditionalFormatting>
  <conditionalFormatting sqref="E141:J141">
    <cfRule type="top10" dxfId="823" priority="23" rank="1"/>
  </conditionalFormatting>
  <conditionalFormatting sqref="E143:J143">
    <cfRule type="top10" dxfId="822" priority="22" rank="1"/>
  </conditionalFormatting>
  <conditionalFormatting sqref="E145:J145">
    <cfRule type="top10" dxfId="821" priority="21" rank="1"/>
  </conditionalFormatting>
  <conditionalFormatting sqref="E147:J147">
    <cfRule type="top10" dxfId="820" priority="20" rank="1"/>
  </conditionalFormatting>
  <conditionalFormatting sqref="E149:J149">
    <cfRule type="top10" dxfId="819" priority="19" rank="1"/>
  </conditionalFormatting>
  <conditionalFormatting sqref="E151:J151">
    <cfRule type="top10" dxfId="818" priority="18" rank="1"/>
  </conditionalFormatting>
  <conditionalFormatting sqref="E153:J153">
    <cfRule type="top10" dxfId="817" priority="17" rank="1"/>
  </conditionalFormatting>
  <conditionalFormatting sqref="E155:J155">
    <cfRule type="top10" dxfId="816" priority="16" rank="1"/>
  </conditionalFormatting>
  <conditionalFormatting sqref="E157:J157">
    <cfRule type="top10" dxfId="815" priority="15" rank="1"/>
  </conditionalFormatting>
  <conditionalFormatting sqref="E159:J159">
    <cfRule type="top10" dxfId="814" priority="14" rank="1"/>
  </conditionalFormatting>
  <conditionalFormatting sqref="E161:J161">
    <cfRule type="top10" dxfId="813" priority="13" rank="1"/>
  </conditionalFormatting>
  <conditionalFormatting sqref="E163:J163">
    <cfRule type="top10" dxfId="812" priority="12" rank="1"/>
  </conditionalFormatting>
  <conditionalFormatting sqref="E165:J165">
    <cfRule type="top10" dxfId="811" priority="11" rank="1"/>
  </conditionalFormatting>
  <conditionalFormatting sqref="E167:J167">
    <cfRule type="top10" dxfId="810" priority="10" rank="1"/>
  </conditionalFormatting>
  <conditionalFormatting sqref="E169:J169">
    <cfRule type="top10" dxfId="809" priority="9" rank="1"/>
  </conditionalFormatting>
  <conditionalFormatting sqref="E171:J171">
    <cfRule type="top10" dxfId="808" priority="8" rank="1"/>
  </conditionalFormatting>
  <conditionalFormatting sqref="E173:J173">
    <cfRule type="top10" dxfId="807" priority="7" rank="1"/>
  </conditionalFormatting>
  <conditionalFormatting sqref="E175:J175">
    <cfRule type="top10" dxfId="806" priority="6" rank="1"/>
  </conditionalFormatting>
  <conditionalFormatting sqref="E177:J177">
    <cfRule type="top10" dxfId="805" priority="5" rank="1"/>
  </conditionalFormatting>
  <conditionalFormatting sqref="E179:J179">
    <cfRule type="top10" dxfId="804" priority="4" rank="1"/>
  </conditionalFormatting>
  <conditionalFormatting sqref="E181:J181">
    <cfRule type="top10" dxfId="803" priority="3" rank="1"/>
  </conditionalFormatting>
  <conditionalFormatting sqref="E183:J183">
    <cfRule type="top10" dxfId="802" priority="2" rank="1"/>
  </conditionalFormatting>
  <conditionalFormatting sqref="E185:J185">
    <cfRule type="top10" dxfId="801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250</v>
      </c>
    </row>
    <row r="3" spans="1:15" ht="15" customHeight="1">
      <c r="B3" s="3" t="s">
        <v>74</v>
      </c>
    </row>
    <row r="4" spans="1:15" ht="15" customHeight="1">
      <c r="B4" s="3" t="s">
        <v>75</v>
      </c>
    </row>
    <row r="5" spans="1:15" ht="15" customHeight="1">
      <c r="B5" s="3"/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189</v>
      </c>
      <c r="F7" s="13" t="s">
        <v>190</v>
      </c>
      <c r="G7" s="13" t="s">
        <v>191</v>
      </c>
      <c r="H7" s="13" t="s">
        <v>192</v>
      </c>
      <c r="I7" s="13" t="s">
        <v>193</v>
      </c>
      <c r="J7" s="13" t="s">
        <v>194</v>
      </c>
      <c r="K7" s="13" t="s">
        <v>195</v>
      </c>
      <c r="L7" s="13" t="s">
        <v>196</v>
      </c>
      <c r="M7" s="13" t="s">
        <v>197</v>
      </c>
      <c r="N7" s="13" t="s">
        <v>198</v>
      </c>
      <c r="O7" s="13" t="s">
        <v>83</v>
      </c>
    </row>
    <row r="8" spans="1:15" ht="15.95" customHeight="1" thickTop="1">
      <c r="B8" s="90" t="s">
        <v>242</v>
      </c>
      <c r="C8" s="91"/>
      <c r="D8" s="14">
        <v>24657</v>
      </c>
      <c r="E8" s="15">
        <v>4074</v>
      </c>
      <c r="F8" s="16">
        <v>9321</v>
      </c>
      <c r="G8" s="16">
        <v>1587</v>
      </c>
      <c r="H8" s="16">
        <v>1530</v>
      </c>
      <c r="I8" s="16">
        <v>4810</v>
      </c>
      <c r="J8" s="16">
        <v>1823</v>
      </c>
      <c r="K8" s="16">
        <v>1308</v>
      </c>
      <c r="L8" s="16">
        <v>590</v>
      </c>
      <c r="M8" s="16">
        <v>5082</v>
      </c>
      <c r="N8" s="16">
        <v>7625</v>
      </c>
      <c r="O8" s="16">
        <v>2476</v>
      </c>
    </row>
    <row r="9" spans="1:15" ht="15.95" customHeight="1">
      <c r="B9" s="92"/>
      <c r="C9" s="93"/>
      <c r="D9" s="17">
        <v>1</v>
      </c>
      <c r="E9" s="32">
        <v>0.16522691324978708</v>
      </c>
      <c r="F9" s="33">
        <v>0.378026523908018</v>
      </c>
      <c r="G9" s="33">
        <v>6.436306119965933E-2</v>
      </c>
      <c r="H9" s="33">
        <v>6.2051344445796325E-2</v>
      </c>
      <c r="I9" s="33">
        <v>0.19507644887861458</v>
      </c>
      <c r="J9" s="33">
        <v>7.393437968933772E-2</v>
      </c>
      <c r="K9" s="33">
        <v>5.3047816036014113E-2</v>
      </c>
      <c r="L9" s="33">
        <v>2.3928296224195969E-2</v>
      </c>
      <c r="M9" s="33">
        <v>0.20610779900231171</v>
      </c>
      <c r="N9" s="33">
        <v>0.3092428113720242</v>
      </c>
      <c r="O9" s="33">
        <v>0.10041773127306647</v>
      </c>
    </row>
    <row r="10" spans="1:15" ht="15.95" customHeight="1">
      <c r="B10" s="95" t="s">
        <v>253</v>
      </c>
      <c r="C10" s="94" t="s">
        <v>179</v>
      </c>
      <c r="D10" s="34">
        <v>8773</v>
      </c>
      <c r="E10" s="35">
        <v>1733</v>
      </c>
      <c r="F10" s="36">
        <v>3774</v>
      </c>
      <c r="G10" s="36">
        <v>854</v>
      </c>
      <c r="H10" s="36">
        <v>817</v>
      </c>
      <c r="I10" s="36">
        <v>2385</v>
      </c>
      <c r="J10" s="36">
        <v>926</v>
      </c>
      <c r="K10" s="36">
        <v>678</v>
      </c>
      <c r="L10" s="36">
        <v>310</v>
      </c>
      <c r="M10" s="36">
        <v>2462</v>
      </c>
      <c r="N10" s="36">
        <v>2181</v>
      </c>
      <c r="O10" s="36">
        <v>543</v>
      </c>
    </row>
    <row r="11" spans="1:15" ht="15.95" customHeight="1">
      <c r="B11" s="96"/>
      <c r="C11" s="89"/>
      <c r="D11" s="17">
        <v>1</v>
      </c>
      <c r="E11" s="18">
        <v>0.1975379003761541</v>
      </c>
      <c r="F11" s="19">
        <v>0.4301835176108515</v>
      </c>
      <c r="G11" s="19">
        <v>9.734412401686994E-2</v>
      </c>
      <c r="H11" s="19">
        <v>9.3126638550096882E-2</v>
      </c>
      <c r="I11" s="19">
        <v>0.27185683346631712</v>
      </c>
      <c r="J11" s="19">
        <v>0.10555112276302291</v>
      </c>
      <c r="K11" s="19">
        <v>7.7282571526273797E-2</v>
      </c>
      <c r="L11" s="19">
        <v>3.5335689045936397E-2</v>
      </c>
      <c r="M11" s="19">
        <v>0.28063376268095291</v>
      </c>
      <c r="N11" s="19">
        <v>0.24860367035221703</v>
      </c>
      <c r="O11" s="19">
        <v>6.1894448877236975E-2</v>
      </c>
    </row>
    <row r="12" spans="1:15" ht="15.95" customHeight="1">
      <c r="B12" s="96"/>
      <c r="C12" s="88" t="s">
        <v>180</v>
      </c>
      <c r="D12" s="20">
        <v>9382</v>
      </c>
      <c r="E12" s="21">
        <v>2870</v>
      </c>
      <c r="F12" s="22">
        <v>6169</v>
      </c>
      <c r="G12" s="22">
        <v>1133</v>
      </c>
      <c r="H12" s="22">
        <v>1026</v>
      </c>
      <c r="I12" s="22">
        <v>2776</v>
      </c>
      <c r="J12" s="22">
        <v>1183</v>
      </c>
      <c r="K12" s="22">
        <v>790</v>
      </c>
      <c r="L12" s="22">
        <v>345</v>
      </c>
      <c r="M12" s="22">
        <v>2789</v>
      </c>
      <c r="N12" s="22">
        <v>1215</v>
      </c>
      <c r="O12" s="22">
        <v>291</v>
      </c>
    </row>
    <row r="13" spans="1:15" ht="15.95" customHeight="1">
      <c r="B13" s="96"/>
      <c r="C13" s="89"/>
      <c r="D13" s="23">
        <v>1</v>
      </c>
      <c r="E13" s="18">
        <v>0.30590492432317201</v>
      </c>
      <c r="F13" s="19">
        <v>0.65753570667235128</v>
      </c>
      <c r="G13" s="19">
        <v>0.12076316350458324</v>
      </c>
      <c r="H13" s="19">
        <v>0.10935834576849286</v>
      </c>
      <c r="I13" s="19">
        <v>0.29588573864847578</v>
      </c>
      <c r="J13" s="19">
        <v>0.12609251758686846</v>
      </c>
      <c r="K13" s="19">
        <v>8.4203794500106594E-2</v>
      </c>
      <c r="L13" s="19">
        <v>3.6772543167768068E-2</v>
      </c>
      <c r="M13" s="19">
        <v>0.29727137070986998</v>
      </c>
      <c r="N13" s="19">
        <v>0.12950330419953102</v>
      </c>
      <c r="O13" s="19">
        <v>3.101684075890002E-2</v>
      </c>
    </row>
    <row r="14" spans="1:15" ht="15.95" customHeight="1">
      <c r="B14" s="96"/>
      <c r="C14" s="88" t="s">
        <v>181</v>
      </c>
      <c r="D14" s="20">
        <v>1989</v>
      </c>
      <c r="E14" s="21">
        <v>781</v>
      </c>
      <c r="F14" s="22">
        <v>1255</v>
      </c>
      <c r="G14" s="22">
        <v>518</v>
      </c>
      <c r="H14" s="22">
        <v>412</v>
      </c>
      <c r="I14" s="22">
        <v>836</v>
      </c>
      <c r="J14" s="22">
        <v>418</v>
      </c>
      <c r="K14" s="22">
        <v>332</v>
      </c>
      <c r="L14" s="22">
        <v>160</v>
      </c>
      <c r="M14" s="22">
        <v>788</v>
      </c>
      <c r="N14" s="22">
        <v>247</v>
      </c>
      <c r="O14" s="22">
        <v>49</v>
      </c>
    </row>
    <row r="15" spans="1:15" ht="15.95" customHeight="1">
      <c r="B15" s="96"/>
      <c r="C15" s="89"/>
      <c r="D15" s="23">
        <v>1</v>
      </c>
      <c r="E15" s="18">
        <v>0.39265962795374559</v>
      </c>
      <c r="F15" s="19">
        <v>0.63097033685268977</v>
      </c>
      <c r="G15" s="19">
        <v>0.26043237807943692</v>
      </c>
      <c r="H15" s="19">
        <v>0.20713926596279539</v>
      </c>
      <c r="I15" s="19">
        <v>0.42031171442936149</v>
      </c>
      <c r="J15" s="19">
        <v>0.21015585721468075</v>
      </c>
      <c r="K15" s="19">
        <v>0.16691804927099044</v>
      </c>
      <c r="L15" s="19">
        <v>8.044243338360986E-2</v>
      </c>
      <c r="M15" s="19">
        <v>0.39617898441427851</v>
      </c>
      <c r="N15" s="19">
        <v>0.12418300653594772</v>
      </c>
      <c r="O15" s="19">
        <v>2.4635495223730517E-2</v>
      </c>
    </row>
    <row r="16" spans="1:15" ht="15.95" customHeight="1">
      <c r="B16" s="96"/>
      <c r="C16" s="88" t="s">
        <v>182</v>
      </c>
      <c r="D16" s="20">
        <v>7906</v>
      </c>
      <c r="E16" s="21">
        <v>1585</v>
      </c>
      <c r="F16" s="22">
        <v>3672</v>
      </c>
      <c r="G16" s="22">
        <v>758</v>
      </c>
      <c r="H16" s="22">
        <v>679</v>
      </c>
      <c r="I16" s="22">
        <v>2135</v>
      </c>
      <c r="J16" s="22">
        <v>893</v>
      </c>
      <c r="K16" s="22">
        <v>575</v>
      </c>
      <c r="L16" s="22">
        <v>274</v>
      </c>
      <c r="M16" s="22">
        <v>2141</v>
      </c>
      <c r="N16" s="22">
        <v>1987</v>
      </c>
      <c r="O16" s="22">
        <v>462</v>
      </c>
    </row>
    <row r="17" spans="1:15" ht="15.95" customHeight="1">
      <c r="B17" s="96"/>
      <c r="C17" s="89"/>
      <c r="D17" s="23">
        <v>1</v>
      </c>
      <c r="E17" s="18">
        <v>0.20048064760941056</v>
      </c>
      <c r="F17" s="19">
        <v>0.46445737414621807</v>
      </c>
      <c r="G17" s="19">
        <v>9.5876549456109281E-2</v>
      </c>
      <c r="H17" s="19">
        <v>8.5884138628889453E-2</v>
      </c>
      <c r="I17" s="19">
        <v>0.27004806476094106</v>
      </c>
      <c r="J17" s="19">
        <v>0.11295218821148495</v>
      </c>
      <c r="K17" s="19">
        <v>7.2729572476600057E-2</v>
      </c>
      <c r="L17" s="19">
        <v>3.465722236276246E-2</v>
      </c>
      <c r="M17" s="19">
        <v>0.27080698203895776</v>
      </c>
      <c r="N17" s="19">
        <v>0.25132810523652921</v>
      </c>
      <c r="O17" s="19">
        <v>5.8436630407285604E-2</v>
      </c>
    </row>
    <row r="18" spans="1:15" ht="15.95" customHeight="1">
      <c r="B18" s="96"/>
      <c r="C18" s="88" t="s">
        <v>183</v>
      </c>
      <c r="D18" s="20">
        <v>13026</v>
      </c>
      <c r="E18" s="21">
        <v>2390</v>
      </c>
      <c r="F18" s="22">
        <v>5580</v>
      </c>
      <c r="G18" s="22">
        <v>1104</v>
      </c>
      <c r="H18" s="22">
        <v>1019</v>
      </c>
      <c r="I18" s="22">
        <v>3043</v>
      </c>
      <c r="J18" s="22">
        <v>1228</v>
      </c>
      <c r="K18" s="22">
        <v>844</v>
      </c>
      <c r="L18" s="22">
        <v>496</v>
      </c>
      <c r="M18" s="22">
        <v>3147</v>
      </c>
      <c r="N18" s="22">
        <v>3777</v>
      </c>
      <c r="O18" s="22">
        <v>798</v>
      </c>
    </row>
    <row r="19" spans="1:15" ht="15.95" customHeight="1">
      <c r="B19" s="96"/>
      <c r="C19" s="89"/>
      <c r="D19" s="23">
        <v>1</v>
      </c>
      <c r="E19" s="18">
        <v>0.18347919545524335</v>
      </c>
      <c r="F19" s="19">
        <v>0.42837402118839246</v>
      </c>
      <c r="G19" s="19">
        <v>8.4753569783509897E-2</v>
      </c>
      <c r="H19" s="19">
        <v>7.8228159066482422E-2</v>
      </c>
      <c r="I19" s="19">
        <v>0.23360970366958392</v>
      </c>
      <c r="J19" s="19">
        <v>9.4272992476585285E-2</v>
      </c>
      <c r="K19" s="19">
        <v>6.4793489943190535E-2</v>
      </c>
      <c r="L19" s="19">
        <v>3.8077690772301553E-2</v>
      </c>
      <c r="M19" s="19">
        <v>0.24159373560571165</v>
      </c>
      <c r="N19" s="19">
        <v>0.28995854444956243</v>
      </c>
      <c r="O19" s="19">
        <v>6.1262091202210961E-2</v>
      </c>
    </row>
    <row r="20" spans="1:15" ht="15.95" customHeight="1">
      <c r="B20" s="96"/>
      <c r="C20" s="88" t="s">
        <v>184</v>
      </c>
      <c r="D20" s="20">
        <v>9197</v>
      </c>
      <c r="E20" s="21">
        <v>2318</v>
      </c>
      <c r="F20" s="22">
        <v>4528</v>
      </c>
      <c r="G20" s="22">
        <v>922</v>
      </c>
      <c r="H20" s="22">
        <v>831</v>
      </c>
      <c r="I20" s="22">
        <v>2387</v>
      </c>
      <c r="J20" s="22">
        <v>993</v>
      </c>
      <c r="K20" s="22">
        <v>782</v>
      </c>
      <c r="L20" s="22">
        <v>373</v>
      </c>
      <c r="M20" s="22">
        <v>2549</v>
      </c>
      <c r="N20" s="22">
        <v>2083</v>
      </c>
      <c r="O20" s="22">
        <v>497</v>
      </c>
    </row>
    <row r="21" spans="1:15" ht="15.95" customHeight="1">
      <c r="B21" s="96"/>
      <c r="C21" s="89"/>
      <c r="D21" s="23">
        <v>1</v>
      </c>
      <c r="E21" s="18">
        <v>0.25203870827443731</v>
      </c>
      <c r="F21" s="19">
        <v>0.49233445688811567</v>
      </c>
      <c r="G21" s="19">
        <v>0.10025008154833098</v>
      </c>
      <c r="H21" s="19">
        <v>9.0355550723061867E-2</v>
      </c>
      <c r="I21" s="19">
        <v>0.25954115472436662</v>
      </c>
      <c r="J21" s="19">
        <v>0.10796999021420028</v>
      </c>
      <c r="K21" s="19">
        <v>8.5027726432532341E-2</v>
      </c>
      <c r="L21" s="19">
        <v>4.0556703272806346E-2</v>
      </c>
      <c r="M21" s="19">
        <v>0.27715559421550506</v>
      </c>
      <c r="N21" s="19">
        <v>0.22648689790148963</v>
      </c>
      <c r="O21" s="19">
        <v>5.403936066108514E-2</v>
      </c>
    </row>
    <row r="22" spans="1:15" ht="15.95" customHeight="1">
      <c r="B22" s="102"/>
      <c r="C22" s="88" t="s">
        <v>185</v>
      </c>
      <c r="D22" s="20">
        <v>8911</v>
      </c>
      <c r="E22" s="21">
        <v>1606</v>
      </c>
      <c r="F22" s="22">
        <v>3460</v>
      </c>
      <c r="G22" s="22">
        <v>687</v>
      </c>
      <c r="H22" s="22">
        <v>605</v>
      </c>
      <c r="I22" s="22">
        <v>1908</v>
      </c>
      <c r="J22" s="22">
        <v>760</v>
      </c>
      <c r="K22" s="22">
        <v>567</v>
      </c>
      <c r="L22" s="22">
        <v>269</v>
      </c>
      <c r="M22" s="22">
        <v>2032</v>
      </c>
      <c r="N22" s="22">
        <v>2851</v>
      </c>
      <c r="O22" s="22">
        <v>686</v>
      </c>
    </row>
    <row r="23" spans="1:15" ht="15.95" customHeight="1">
      <c r="B23" s="102"/>
      <c r="C23" s="89"/>
      <c r="D23" s="23">
        <v>1</v>
      </c>
      <c r="E23" s="18">
        <v>0.18022668611828077</v>
      </c>
      <c r="F23" s="19">
        <v>0.38828414319380539</v>
      </c>
      <c r="G23" s="19">
        <v>7.7095724385590841E-2</v>
      </c>
      <c r="H23" s="19">
        <v>6.7893614633598928E-2</v>
      </c>
      <c r="I23" s="19">
        <v>0.21411738300976321</v>
      </c>
      <c r="J23" s="19">
        <v>8.5287846481876331E-2</v>
      </c>
      <c r="K23" s="19">
        <v>6.3629222309505101E-2</v>
      </c>
      <c r="L23" s="19">
        <v>3.0187408820558859E-2</v>
      </c>
      <c r="M23" s="19">
        <v>0.22803276848838513</v>
      </c>
      <c r="N23" s="19">
        <v>0.31994164515767032</v>
      </c>
      <c r="O23" s="19">
        <v>7.6983503534956796E-2</v>
      </c>
    </row>
    <row r="24" spans="1:15" ht="15.95" customHeight="1">
      <c r="B24" s="102"/>
      <c r="C24" s="88" t="s">
        <v>186</v>
      </c>
      <c r="D24" s="20">
        <v>2818</v>
      </c>
      <c r="E24" s="21">
        <v>956</v>
      </c>
      <c r="F24" s="22">
        <v>2019</v>
      </c>
      <c r="G24" s="22">
        <v>707</v>
      </c>
      <c r="H24" s="22">
        <v>663</v>
      </c>
      <c r="I24" s="22">
        <v>1418</v>
      </c>
      <c r="J24" s="22">
        <v>715</v>
      </c>
      <c r="K24" s="22">
        <v>604</v>
      </c>
      <c r="L24" s="22">
        <v>232</v>
      </c>
      <c r="M24" s="22">
        <v>1439</v>
      </c>
      <c r="N24" s="22">
        <v>121</v>
      </c>
      <c r="O24" s="22">
        <v>70</v>
      </c>
    </row>
    <row r="25" spans="1:15" ht="15.95" customHeight="1">
      <c r="B25" s="102"/>
      <c r="C25" s="89"/>
      <c r="D25" s="23">
        <v>1</v>
      </c>
      <c r="E25" s="18">
        <v>0.33924769339957417</v>
      </c>
      <c r="F25" s="19">
        <v>0.7164655784244145</v>
      </c>
      <c r="G25" s="19">
        <v>0.25088715400993611</v>
      </c>
      <c r="H25" s="19">
        <v>0.23527324343506031</v>
      </c>
      <c r="I25" s="19">
        <v>0.50319375443577008</v>
      </c>
      <c r="J25" s="19">
        <v>0.25372604684173172</v>
      </c>
      <c r="K25" s="19">
        <v>0.21433640880056778</v>
      </c>
      <c r="L25" s="19">
        <v>8.2327892122072394E-2</v>
      </c>
      <c r="M25" s="19">
        <v>0.51064584811923353</v>
      </c>
      <c r="N25" s="19">
        <v>4.2938254080908449E-2</v>
      </c>
      <c r="O25" s="19">
        <v>2.4840312278211499E-2</v>
      </c>
    </row>
    <row r="26" spans="1:15" ht="15.95" customHeight="1">
      <c r="B26" s="102"/>
      <c r="C26" s="88" t="s">
        <v>187</v>
      </c>
      <c r="D26" s="20">
        <v>6102</v>
      </c>
      <c r="E26" s="21">
        <v>1681</v>
      </c>
      <c r="F26" s="22">
        <v>3305</v>
      </c>
      <c r="G26" s="22">
        <v>754</v>
      </c>
      <c r="H26" s="22">
        <v>642</v>
      </c>
      <c r="I26" s="22">
        <v>1774</v>
      </c>
      <c r="J26" s="22">
        <v>788</v>
      </c>
      <c r="K26" s="22">
        <v>601</v>
      </c>
      <c r="L26" s="22">
        <v>292</v>
      </c>
      <c r="M26" s="22">
        <v>1836</v>
      </c>
      <c r="N26" s="22">
        <v>1167</v>
      </c>
      <c r="O26" s="22">
        <v>283</v>
      </c>
    </row>
    <row r="27" spans="1:15" ht="15.95" customHeight="1">
      <c r="B27" s="102"/>
      <c r="C27" s="89"/>
      <c r="D27" s="23">
        <v>1</v>
      </c>
      <c r="E27" s="18">
        <v>0.27548344804981972</v>
      </c>
      <c r="F27" s="19">
        <v>0.54162569649295311</v>
      </c>
      <c r="G27" s="19">
        <v>0.12356604392002622</v>
      </c>
      <c r="H27" s="19">
        <v>0.10521140609636184</v>
      </c>
      <c r="I27" s="19">
        <v>0.29072435267125535</v>
      </c>
      <c r="J27" s="19">
        <v>0.1291379875450672</v>
      </c>
      <c r="K27" s="19">
        <v>9.849229760734185E-2</v>
      </c>
      <c r="L27" s="19">
        <v>4.7853162897410685E-2</v>
      </c>
      <c r="M27" s="19">
        <v>0.30088495575221241</v>
      </c>
      <c r="N27" s="19">
        <v>0.19124877089478859</v>
      </c>
      <c r="O27" s="19">
        <v>4.637823664372337E-2</v>
      </c>
    </row>
    <row r="28" spans="1:15" ht="15.95" customHeight="1">
      <c r="B28" s="102"/>
      <c r="C28" s="88" t="s">
        <v>188</v>
      </c>
      <c r="D28" s="20">
        <v>889</v>
      </c>
      <c r="E28" s="21">
        <v>31</v>
      </c>
      <c r="F28" s="22">
        <v>86</v>
      </c>
      <c r="G28" s="22">
        <v>9</v>
      </c>
      <c r="H28" s="22">
        <v>15</v>
      </c>
      <c r="I28" s="22">
        <v>54</v>
      </c>
      <c r="J28" s="22">
        <v>16</v>
      </c>
      <c r="K28" s="22">
        <v>11</v>
      </c>
      <c r="L28" s="22">
        <v>4</v>
      </c>
      <c r="M28" s="22">
        <v>59</v>
      </c>
      <c r="N28" s="22">
        <v>643</v>
      </c>
      <c r="O28" s="22">
        <v>68</v>
      </c>
    </row>
    <row r="29" spans="1:15" ht="15.95" customHeight="1">
      <c r="B29" s="102"/>
      <c r="C29" s="98"/>
      <c r="D29" s="17">
        <v>1</v>
      </c>
      <c r="E29" s="32">
        <v>3.4870641169853771E-2</v>
      </c>
      <c r="F29" s="33">
        <v>9.6737907761529809E-2</v>
      </c>
      <c r="G29" s="33">
        <v>1.0123734533183352E-2</v>
      </c>
      <c r="H29" s="33">
        <v>1.6872890888638921E-2</v>
      </c>
      <c r="I29" s="33">
        <v>6.074240719910011E-2</v>
      </c>
      <c r="J29" s="33">
        <v>1.799775028121485E-2</v>
      </c>
      <c r="K29" s="33">
        <v>1.2373453318335208E-2</v>
      </c>
      <c r="L29" s="33">
        <v>4.4994375703037125E-3</v>
      </c>
      <c r="M29" s="33">
        <v>6.6366704161979748E-2</v>
      </c>
      <c r="N29" s="33">
        <v>0.72328458942632168</v>
      </c>
      <c r="O29" s="33">
        <v>7.6490438695163102E-2</v>
      </c>
    </row>
    <row r="30" spans="1:15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O9">
    <cfRule type="top10" dxfId="800" priority="90" rank="1"/>
  </conditionalFormatting>
  <conditionalFormatting sqref="E11:O11">
    <cfRule type="top10" dxfId="799" priority="89" rank="1"/>
  </conditionalFormatting>
  <conditionalFormatting sqref="E13:O13">
    <cfRule type="top10" dxfId="798" priority="88" rank="1"/>
  </conditionalFormatting>
  <conditionalFormatting sqref="E15:O15">
    <cfRule type="top10" dxfId="797" priority="87" rank="1"/>
  </conditionalFormatting>
  <conditionalFormatting sqref="E17:O17">
    <cfRule type="top10" dxfId="796" priority="86" rank="1"/>
  </conditionalFormatting>
  <conditionalFormatting sqref="E19:O19">
    <cfRule type="top10" dxfId="795" priority="85" rank="1"/>
  </conditionalFormatting>
  <conditionalFormatting sqref="E21:O21">
    <cfRule type="top10" dxfId="794" priority="84" rank="1"/>
  </conditionalFormatting>
  <conditionalFormatting sqref="E23:O23">
    <cfRule type="top10" dxfId="793" priority="83" rank="1"/>
  </conditionalFormatting>
  <conditionalFormatting sqref="E25:O25">
    <cfRule type="top10" dxfId="792" priority="82" rank="1"/>
  </conditionalFormatting>
  <conditionalFormatting sqref="E27:O27">
    <cfRule type="top10" dxfId="791" priority="81" rank="1"/>
  </conditionalFormatting>
  <conditionalFormatting sqref="E29:O29">
    <cfRule type="top10" dxfId="790" priority="80" rank="1"/>
  </conditionalFormatting>
  <conditionalFormatting sqref="E31:O31">
    <cfRule type="top10" dxfId="789" priority="78" rank="1"/>
  </conditionalFormatting>
  <conditionalFormatting sqref="E33:O33">
    <cfRule type="top10" dxfId="788" priority="77" rank="1"/>
  </conditionalFormatting>
  <conditionalFormatting sqref="E35:O35">
    <cfRule type="top10" dxfId="787" priority="76" rank="1"/>
  </conditionalFormatting>
  <conditionalFormatting sqref="E37:O37">
    <cfRule type="top10" dxfId="786" priority="75" rank="1"/>
  </conditionalFormatting>
  <conditionalFormatting sqref="E39:O39">
    <cfRule type="top10" dxfId="785" priority="74" rank="1"/>
  </conditionalFormatting>
  <conditionalFormatting sqref="E41:O41">
    <cfRule type="top10" dxfId="784" priority="73" rank="1"/>
  </conditionalFormatting>
  <conditionalFormatting sqref="E43:O43">
    <cfRule type="top10" dxfId="783" priority="72" rank="1"/>
  </conditionalFormatting>
  <conditionalFormatting sqref="E45:O45">
    <cfRule type="top10" dxfId="782" priority="71" rank="1"/>
  </conditionalFormatting>
  <conditionalFormatting sqref="E47:O47">
    <cfRule type="top10" dxfId="781" priority="70" rank="1"/>
  </conditionalFormatting>
  <conditionalFormatting sqref="E49:O49">
    <cfRule type="top10" dxfId="780" priority="69" rank="1"/>
  </conditionalFormatting>
  <conditionalFormatting sqref="E51:O51">
    <cfRule type="top10" dxfId="779" priority="68" rank="1"/>
  </conditionalFormatting>
  <conditionalFormatting sqref="E53:O53">
    <cfRule type="top10" dxfId="778" priority="67" rank="1"/>
  </conditionalFormatting>
  <conditionalFormatting sqref="E55:O55">
    <cfRule type="top10" dxfId="777" priority="66" rank="1"/>
  </conditionalFormatting>
  <conditionalFormatting sqref="E57:O57">
    <cfRule type="top10" dxfId="776" priority="65" rank="1"/>
  </conditionalFormatting>
  <conditionalFormatting sqref="E59:O59">
    <cfRule type="top10" dxfId="775" priority="64" rank="1"/>
  </conditionalFormatting>
  <conditionalFormatting sqref="E61:O61">
    <cfRule type="top10" dxfId="774" priority="63" rank="1"/>
  </conditionalFormatting>
  <conditionalFormatting sqref="E63:O63">
    <cfRule type="top10" dxfId="773" priority="62" rank="1"/>
  </conditionalFormatting>
  <conditionalFormatting sqref="E65:O65">
    <cfRule type="top10" dxfId="772" priority="61" rank="1"/>
  </conditionalFormatting>
  <conditionalFormatting sqref="E67:O67">
    <cfRule type="top10" dxfId="771" priority="60" rank="1"/>
  </conditionalFormatting>
  <conditionalFormatting sqref="E69:O69">
    <cfRule type="top10" dxfId="770" priority="59" rank="1"/>
  </conditionalFormatting>
  <conditionalFormatting sqref="E71:O71">
    <cfRule type="top10" dxfId="769" priority="58" rank="1"/>
  </conditionalFormatting>
  <conditionalFormatting sqref="E73:O73">
    <cfRule type="top10" dxfId="768" priority="57" rank="1"/>
  </conditionalFormatting>
  <conditionalFormatting sqref="E75:O75">
    <cfRule type="top10" dxfId="767" priority="56" rank="1"/>
  </conditionalFormatting>
  <conditionalFormatting sqref="E77:O77">
    <cfRule type="top10" dxfId="766" priority="55" rank="1"/>
  </conditionalFormatting>
  <conditionalFormatting sqref="E79:O79">
    <cfRule type="top10" dxfId="765" priority="54" rank="1"/>
  </conditionalFormatting>
  <conditionalFormatting sqref="E81:O81">
    <cfRule type="top10" dxfId="764" priority="53" rank="1"/>
  </conditionalFormatting>
  <conditionalFormatting sqref="E83:O83">
    <cfRule type="top10" dxfId="763" priority="52" rank="1"/>
  </conditionalFormatting>
  <conditionalFormatting sqref="E85:O85">
    <cfRule type="top10" dxfId="762" priority="51" rank="1"/>
  </conditionalFormatting>
  <conditionalFormatting sqref="E87:O87">
    <cfRule type="top10" dxfId="761" priority="50" rank="1"/>
  </conditionalFormatting>
  <conditionalFormatting sqref="E89:O89">
    <cfRule type="top10" dxfId="760" priority="49" rank="1"/>
  </conditionalFormatting>
  <conditionalFormatting sqref="E91:O91">
    <cfRule type="top10" dxfId="759" priority="48" rank="1"/>
  </conditionalFormatting>
  <conditionalFormatting sqref="E93:O93">
    <cfRule type="top10" dxfId="758" priority="47" rank="1"/>
  </conditionalFormatting>
  <conditionalFormatting sqref="E95:O95">
    <cfRule type="top10" dxfId="757" priority="46" rank="1"/>
  </conditionalFormatting>
  <conditionalFormatting sqref="E97:O97">
    <cfRule type="top10" dxfId="756" priority="45" rank="1"/>
  </conditionalFormatting>
  <conditionalFormatting sqref="E99:O99">
    <cfRule type="top10" dxfId="755" priority="44" rank="1"/>
  </conditionalFormatting>
  <conditionalFormatting sqref="E101:O101">
    <cfRule type="top10" dxfId="754" priority="43" rank="1"/>
  </conditionalFormatting>
  <conditionalFormatting sqref="E103:O103">
    <cfRule type="top10" dxfId="753" priority="42" rank="1"/>
  </conditionalFormatting>
  <conditionalFormatting sqref="E105:O105">
    <cfRule type="top10" dxfId="752" priority="41" rank="1"/>
  </conditionalFormatting>
  <conditionalFormatting sqref="E107:O107">
    <cfRule type="top10" dxfId="751" priority="40" rank="1"/>
  </conditionalFormatting>
  <conditionalFormatting sqref="E109:O109">
    <cfRule type="top10" dxfId="750" priority="39" rank="1"/>
  </conditionalFormatting>
  <conditionalFormatting sqref="E111:O111">
    <cfRule type="top10" dxfId="749" priority="38" rank="1"/>
  </conditionalFormatting>
  <conditionalFormatting sqref="E113:O113">
    <cfRule type="top10" dxfId="748" priority="37" rank="1"/>
  </conditionalFormatting>
  <conditionalFormatting sqref="E115:O115">
    <cfRule type="top10" dxfId="747" priority="36" rank="1"/>
  </conditionalFormatting>
  <conditionalFormatting sqref="E117:O117">
    <cfRule type="top10" dxfId="746" priority="35" rank="1"/>
  </conditionalFormatting>
  <conditionalFormatting sqref="E119:O119">
    <cfRule type="top10" dxfId="745" priority="34" rank="1"/>
  </conditionalFormatting>
  <conditionalFormatting sqref="E121:O121">
    <cfRule type="top10" dxfId="744" priority="33" rank="1"/>
  </conditionalFormatting>
  <conditionalFormatting sqref="E123:O123">
    <cfRule type="top10" dxfId="743" priority="32" rank="1"/>
  </conditionalFormatting>
  <conditionalFormatting sqref="E125:O125">
    <cfRule type="top10" dxfId="742" priority="31" rank="1"/>
  </conditionalFormatting>
  <conditionalFormatting sqref="E127:O127">
    <cfRule type="top10" dxfId="741" priority="30" rank="1"/>
  </conditionalFormatting>
  <conditionalFormatting sqref="E129:O129">
    <cfRule type="top10" dxfId="740" priority="29" rank="1"/>
  </conditionalFormatting>
  <conditionalFormatting sqref="E131:O131">
    <cfRule type="top10" dxfId="739" priority="28" rank="1"/>
  </conditionalFormatting>
  <conditionalFormatting sqref="E133:O133">
    <cfRule type="top10" dxfId="738" priority="27" rank="1"/>
  </conditionalFormatting>
  <conditionalFormatting sqref="E135:O135">
    <cfRule type="top10" dxfId="737" priority="26" rank="1"/>
  </conditionalFormatting>
  <conditionalFormatting sqref="E137:O137">
    <cfRule type="top10" dxfId="736" priority="25" rank="1"/>
  </conditionalFormatting>
  <conditionalFormatting sqref="E139:O139">
    <cfRule type="top10" dxfId="735" priority="24" rank="1"/>
  </conditionalFormatting>
  <conditionalFormatting sqref="E141:O141">
    <cfRule type="top10" dxfId="734" priority="23" rank="1"/>
  </conditionalFormatting>
  <conditionalFormatting sqref="E143:O143">
    <cfRule type="top10" dxfId="733" priority="22" rank="1"/>
  </conditionalFormatting>
  <conditionalFormatting sqref="E145:O145">
    <cfRule type="top10" dxfId="732" priority="21" rank="1"/>
  </conditionalFormatting>
  <conditionalFormatting sqref="E147:O147">
    <cfRule type="top10" dxfId="731" priority="20" rank="1"/>
  </conditionalFormatting>
  <conditionalFormatting sqref="E149:O149">
    <cfRule type="top10" dxfId="730" priority="19" rank="1"/>
  </conditionalFormatting>
  <conditionalFormatting sqref="E151:O151">
    <cfRule type="top10" dxfId="729" priority="18" rank="1"/>
  </conditionalFormatting>
  <conditionalFormatting sqref="E153:O153">
    <cfRule type="top10" dxfId="728" priority="17" rank="1"/>
  </conditionalFormatting>
  <conditionalFormatting sqref="E155:O155">
    <cfRule type="top10" dxfId="727" priority="16" rank="1"/>
  </conditionalFormatting>
  <conditionalFormatting sqref="E157:O157">
    <cfRule type="top10" dxfId="726" priority="15" rank="1"/>
  </conditionalFormatting>
  <conditionalFormatting sqref="E159:O159">
    <cfRule type="top10" dxfId="725" priority="14" rank="1"/>
  </conditionalFormatting>
  <conditionalFormatting sqref="E161:O161">
    <cfRule type="top10" dxfId="724" priority="13" rank="1"/>
  </conditionalFormatting>
  <conditionalFormatting sqref="E163:O163">
    <cfRule type="top10" dxfId="723" priority="12" rank="1"/>
  </conditionalFormatting>
  <conditionalFormatting sqref="E165:O165">
    <cfRule type="top10" dxfId="722" priority="11" rank="1"/>
  </conditionalFormatting>
  <conditionalFormatting sqref="E167:O167">
    <cfRule type="top10" dxfId="721" priority="10" rank="1"/>
  </conditionalFormatting>
  <conditionalFormatting sqref="E169:O169">
    <cfRule type="top10" dxfId="720" priority="9" rank="1"/>
  </conditionalFormatting>
  <conditionalFormatting sqref="E171:O171">
    <cfRule type="top10" dxfId="719" priority="8" rank="1"/>
  </conditionalFormatting>
  <conditionalFormatting sqref="E173:O173">
    <cfRule type="top10" dxfId="718" priority="7" rank="1"/>
  </conditionalFormatting>
  <conditionalFormatting sqref="E175:O175">
    <cfRule type="top10" dxfId="717" priority="6" rank="1"/>
  </conditionalFormatting>
  <conditionalFormatting sqref="E177:O177">
    <cfRule type="top10" dxfId="716" priority="5" rank="1"/>
  </conditionalFormatting>
  <conditionalFormatting sqref="E179:O179">
    <cfRule type="top10" dxfId="715" priority="4" rank="1"/>
  </conditionalFormatting>
  <conditionalFormatting sqref="E181:O181">
    <cfRule type="top10" dxfId="714" priority="3" rank="1"/>
  </conditionalFormatting>
  <conditionalFormatting sqref="E183:O183">
    <cfRule type="top10" dxfId="713" priority="2" rank="1"/>
  </conditionalFormatting>
  <conditionalFormatting sqref="E185:O185">
    <cfRule type="top10" dxfId="71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N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4" width="8.625" style="3"/>
    <col min="15" max="16384" width="8.625" style="39"/>
  </cols>
  <sheetData>
    <row r="1" spans="1:14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5" customHeight="1">
      <c r="B2" s="3" t="s">
        <v>250</v>
      </c>
    </row>
    <row r="3" spans="1:14" ht="15" customHeight="1">
      <c r="B3" s="3" t="s">
        <v>74</v>
      </c>
    </row>
    <row r="4" spans="1:14" ht="15" customHeight="1">
      <c r="B4" s="3" t="s">
        <v>76</v>
      </c>
    </row>
    <row r="5" spans="1:14" ht="15" customHeight="1">
      <c r="B5" s="3" t="s">
        <v>254</v>
      </c>
    </row>
    <row r="6" spans="1:1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4" ht="117.95" customHeight="1" thickBot="1">
      <c r="A7" s="9"/>
      <c r="B7" s="10"/>
      <c r="C7" s="11" t="s">
        <v>240</v>
      </c>
      <c r="D7" s="12" t="s">
        <v>241</v>
      </c>
      <c r="E7" s="13" t="s">
        <v>199</v>
      </c>
      <c r="F7" s="13" t="s">
        <v>200</v>
      </c>
      <c r="G7" s="13" t="s">
        <v>201</v>
      </c>
      <c r="H7" s="13" t="s">
        <v>202</v>
      </c>
      <c r="I7" s="13" t="s">
        <v>203</v>
      </c>
      <c r="J7" s="13" t="s">
        <v>204</v>
      </c>
      <c r="K7" s="13" t="s">
        <v>205</v>
      </c>
      <c r="L7" s="13" t="s">
        <v>84</v>
      </c>
      <c r="M7" s="13" t="s">
        <v>206</v>
      </c>
      <c r="N7" s="13" t="s">
        <v>83</v>
      </c>
    </row>
    <row r="8" spans="1:14" ht="15.95" customHeight="1" thickTop="1">
      <c r="B8" s="90" t="s">
        <v>242</v>
      </c>
      <c r="C8" s="91"/>
      <c r="D8" s="14">
        <v>17102</v>
      </c>
      <c r="E8" s="15">
        <v>6085</v>
      </c>
      <c r="F8" s="16">
        <v>3239</v>
      </c>
      <c r="G8" s="16">
        <v>4660</v>
      </c>
      <c r="H8" s="16">
        <v>2670</v>
      </c>
      <c r="I8" s="16">
        <v>4467</v>
      </c>
      <c r="J8" s="16">
        <v>5145</v>
      </c>
      <c r="K8" s="16">
        <v>4859</v>
      </c>
      <c r="L8" s="16">
        <v>534</v>
      </c>
      <c r="M8" s="16">
        <v>389</v>
      </c>
      <c r="N8" s="16">
        <v>682</v>
      </c>
    </row>
    <row r="9" spans="1:14" ht="15.95" customHeight="1">
      <c r="B9" s="92"/>
      <c r="C9" s="93"/>
      <c r="D9" s="17">
        <v>1</v>
      </c>
      <c r="E9" s="32">
        <v>0.35580633843994852</v>
      </c>
      <c r="F9" s="33">
        <v>0.18939305344404164</v>
      </c>
      <c r="G9" s="33">
        <v>0.27248275055549059</v>
      </c>
      <c r="H9" s="33">
        <v>0.15612209098351071</v>
      </c>
      <c r="I9" s="33">
        <v>0.26119752075780611</v>
      </c>
      <c r="J9" s="33">
        <v>0.30084200678283241</v>
      </c>
      <c r="K9" s="33">
        <v>0.28411881651268855</v>
      </c>
      <c r="L9" s="33">
        <v>3.1224418196702141E-2</v>
      </c>
      <c r="M9" s="33">
        <v>2.2745877675125717E-2</v>
      </c>
      <c r="N9" s="33">
        <v>3.9878376798035318E-2</v>
      </c>
    </row>
    <row r="10" spans="1:14" ht="15.95" customHeight="1">
      <c r="B10" s="95" t="s">
        <v>253</v>
      </c>
      <c r="C10" s="94" t="s">
        <v>179</v>
      </c>
      <c r="D10" s="34">
        <v>6620</v>
      </c>
      <c r="E10" s="35">
        <v>2842</v>
      </c>
      <c r="F10" s="36">
        <v>1794</v>
      </c>
      <c r="G10" s="36">
        <v>1954</v>
      </c>
      <c r="H10" s="36">
        <v>1382</v>
      </c>
      <c r="I10" s="36">
        <v>1966</v>
      </c>
      <c r="J10" s="36">
        <v>2486</v>
      </c>
      <c r="K10" s="36">
        <v>2482</v>
      </c>
      <c r="L10" s="36">
        <v>189</v>
      </c>
      <c r="M10" s="36">
        <v>102</v>
      </c>
      <c r="N10" s="36">
        <v>250</v>
      </c>
    </row>
    <row r="11" spans="1:14" ht="15.95" customHeight="1">
      <c r="B11" s="96"/>
      <c r="C11" s="89"/>
      <c r="D11" s="17">
        <v>1</v>
      </c>
      <c r="E11" s="18">
        <v>0.42930513595166164</v>
      </c>
      <c r="F11" s="19">
        <v>0.27099697885196372</v>
      </c>
      <c r="G11" s="19">
        <v>0.29516616314199395</v>
      </c>
      <c r="H11" s="19">
        <v>0.20876132930513594</v>
      </c>
      <c r="I11" s="19">
        <v>0.29697885196374624</v>
      </c>
      <c r="J11" s="19">
        <v>0.37552870090634444</v>
      </c>
      <c r="K11" s="19">
        <v>0.37492447129909368</v>
      </c>
      <c r="L11" s="19">
        <v>2.8549848942598186E-2</v>
      </c>
      <c r="M11" s="19">
        <v>1.540785498489426E-2</v>
      </c>
      <c r="N11" s="19">
        <v>3.7764350453172203E-2</v>
      </c>
    </row>
    <row r="12" spans="1:14" ht="15.95" customHeight="1">
      <c r="B12" s="96"/>
      <c r="C12" s="88" t="s">
        <v>180</v>
      </c>
      <c r="D12" s="20">
        <v>8195</v>
      </c>
      <c r="E12" s="21">
        <v>4211</v>
      </c>
      <c r="F12" s="22">
        <v>2332</v>
      </c>
      <c r="G12" s="22">
        <v>3322</v>
      </c>
      <c r="H12" s="22">
        <v>1828</v>
      </c>
      <c r="I12" s="22">
        <v>3119</v>
      </c>
      <c r="J12" s="22">
        <v>2985</v>
      </c>
      <c r="K12" s="22">
        <v>2834</v>
      </c>
      <c r="L12" s="22">
        <v>189</v>
      </c>
      <c r="M12" s="22">
        <v>81</v>
      </c>
      <c r="N12" s="22">
        <v>263</v>
      </c>
    </row>
    <row r="13" spans="1:14" ht="15.95" customHeight="1">
      <c r="B13" s="96"/>
      <c r="C13" s="89"/>
      <c r="D13" s="23">
        <v>1</v>
      </c>
      <c r="E13" s="18">
        <v>0.51384990848078094</v>
      </c>
      <c r="F13" s="19">
        <v>0.28456375838926173</v>
      </c>
      <c r="G13" s="19">
        <v>0.4053691275167785</v>
      </c>
      <c r="H13" s="19">
        <v>0.2230628431970714</v>
      </c>
      <c r="I13" s="19">
        <v>0.3805979255643685</v>
      </c>
      <c r="J13" s="19">
        <v>0.36424649176327029</v>
      </c>
      <c r="K13" s="19">
        <v>0.34582062233068944</v>
      </c>
      <c r="L13" s="19">
        <v>2.3062843197071387E-2</v>
      </c>
      <c r="M13" s="19">
        <v>9.8840756558877356E-3</v>
      </c>
      <c r="N13" s="19">
        <v>3.209273947528981E-2</v>
      </c>
    </row>
    <row r="14" spans="1:14" ht="15.95" customHeight="1">
      <c r="B14" s="96"/>
      <c r="C14" s="88" t="s">
        <v>181</v>
      </c>
      <c r="D14" s="20">
        <v>1746</v>
      </c>
      <c r="E14" s="21">
        <v>1104</v>
      </c>
      <c r="F14" s="22">
        <v>827</v>
      </c>
      <c r="G14" s="22">
        <v>885</v>
      </c>
      <c r="H14" s="22">
        <v>762</v>
      </c>
      <c r="I14" s="22">
        <v>735</v>
      </c>
      <c r="J14" s="22">
        <v>878</v>
      </c>
      <c r="K14" s="22">
        <v>928</v>
      </c>
      <c r="L14" s="22">
        <v>54</v>
      </c>
      <c r="M14" s="22">
        <v>8</v>
      </c>
      <c r="N14" s="22">
        <v>32</v>
      </c>
    </row>
    <row r="15" spans="1:14" ht="15.95" customHeight="1">
      <c r="B15" s="96"/>
      <c r="C15" s="89"/>
      <c r="D15" s="23">
        <v>1</v>
      </c>
      <c r="E15" s="18">
        <v>0.63230240549828176</v>
      </c>
      <c r="F15" s="19">
        <v>0.47365406643757157</v>
      </c>
      <c r="G15" s="19">
        <v>0.50687285223367695</v>
      </c>
      <c r="H15" s="19">
        <v>0.43642611683848798</v>
      </c>
      <c r="I15" s="19">
        <v>0.42096219931271478</v>
      </c>
      <c r="J15" s="19">
        <v>0.50286368843069873</v>
      </c>
      <c r="K15" s="19">
        <v>0.53150057273768614</v>
      </c>
      <c r="L15" s="19">
        <v>3.0927835051546393E-2</v>
      </c>
      <c r="M15" s="19">
        <v>4.5819014891179842E-3</v>
      </c>
      <c r="N15" s="19">
        <v>1.8327605956471937E-2</v>
      </c>
    </row>
    <row r="16" spans="1:14" ht="15.95" customHeight="1">
      <c r="B16" s="96"/>
      <c r="C16" s="88" t="s">
        <v>182</v>
      </c>
      <c r="D16" s="20">
        <v>5938</v>
      </c>
      <c r="E16" s="21">
        <v>2636</v>
      </c>
      <c r="F16" s="22">
        <v>1489</v>
      </c>
      <c r="G16" s="22">
        <v>2022</v>
      </c>
      <c r="H16" s="22">
        <v>1328</v>
      </c>
      <c r="I16" s="22">
        <v>1959</v>
      </c>
      <c r="J16" s="22">
        <v>2317</v>
      </c>
      <c r="K16" s="22">
        <v>2195</v>
      </c>
      <c r="L16" s="22">
        <v>164</v>
      </c>
      <c r="M16" s="22">
        <v>85</v>
      </c>
      <c r="N16" s="22">
        <v>199</v>
      </c>
    </row>
    <row r="17" spans="1:14" ht="15.95" customHeight="1">
      <c r="B17" s="96"/>
      <c r="C17" s="89"/>
      <c r="D17" s="23">
        <v>1</v>
      </c>
      <c r="E17" s="18">
        <v>0.44392051195688786</v>
      </c>
      <c r="F17" s="19">
        <v>0.25075783091950149</v>
      </c>
      <c r="G17" s="19">
        <v>0.34051869316268102</v>
      </c>
      <c r="H17" s="19">
        <v>0.22364432468844728</v>
      </c>
      <c r="I17" s="19">
        <v>0.32990906028965983</v>
      </c>
      <c r="J17" s="19">
        <v>0.39019872010778039</v>
      </c>
      <c r="K17" s="19">
        <v>0.36965308184573931</v>
      </c>
      <c r="L17" s="19">
        <v>2.7618726844055239E-2</v>
      </c>
      <c r="M17" s="19">
        <v>1.4314584035028629E-2</v>
      </c>
      <c r="N17" s="19">
        <v>3.3512967329067028E-2</v>
      </c>
    </row>
    <row r="18" spans="1:14" ht="15.95" customHeight="1">
      <c r="B18" s="96"/>
      <c r="C18" s="88" t="s">
        <v>183</v>
      </c>
      <c r="D18" s="20">
        <v>9290</v>
      </c>
      <c r="E18" s="21">
        <v>3928</v>
      </c>
      <c r="F18" s="22">
        <v>2102</v>
      </c>
      <c r="G18" s="22">
        <v>2915</v>
      </c>
      <c r="H18" s="22">
        <v>1809</v>
      </c>
      <c r="I18" s="22">
        <v>2893</v>
      </c>
      <c r="J18" s="22">
        <v>3382</v>
      </c>
      <c r="K18" s="22">
        <v>3100</v>
      </c>
      <c r="L18" s="22">
        <v>266</v>
      </c>
      <c r="M18" s="22">
        <v>160</v>
      </c>
      <c r="N18" s="22">
        <v>340</v>
      </c>
    </row>
    <row r="19" spans="1:14" ht="15.95" customHeight="1">
      <c r="B19" s="96"/>
      <c r="C19" s="89"/>
      <c r="D19" s="23">
        <v>1</v>
      </c>
      <c r="E19" s="18">
        <v>0.42282023681377828</v>
      </c>
      <c r="F19" s="19">
        <v>0.22626480086114101</v>
      </c>
      <c r="G19" s="19">
        <v>0.31377825618945104</v>
      </c>
      <c r="H19" s="19">
        <v>0.19472551130247578</v>
      </c>
      <c r="I19" s="19">
        <v>0.31141011840688915</v>
      </c>
      <c r="J19" s="19">
        <v>0.36404736275565125</v>
      </c>
      <c r="K19" s="19">
        <v>0.33369214208826697</v>
      </c>
      <c r="L19" s="19">
        <v>2.8632938643702907E-2</v>
      </c>
      <c r="M19" s="19">
        <v>1.7222820236813777E-2</v>
      </c>
      <c r="N19" s="19">
        <v>3.6598493003229281E-2</v>
      </c>
    </row>
    <row r="20" spans="1:14" ht="15.95" customHeight="1">
      <c r="B20" s="96"/>
      <c r="C20" s="88" t="s">
        <v>184</v>
      </c>
      <c r="D20" s="20">
        <v>7143</v>
      </c>
      <c r="E20" s="21">
        <v>3393</v>
      </c>
      <c r="F20" s="22">
        <v>1786</v>
      </c>
      <c r="G20" s="22">
        <v>2752</v>
      </c>
      <c r="H20" s="22">
        <v>1659</v>
      </c>
      <c r="I20" s="22">
        <v>2393</v>
      </c>
      <c r="J20" s="22">
        <v>2925</v>
      </c>
      <c r="K20" s="22">
        <v>2417</v>
      </c>
      <c r="L20" s="22">
        <v>191</v>
      </c>
      <c r="M20" s="22">
        <v>84</v>
      </c>
      <c r="N20" s="22">
        <v>264</v>
      </c>
    </row>
    <row r="21" spans="1:14" ht="15.95" customHeight="1">
      <c r="B21" s="96"/>
      <c r="C21" s="89"/>
      <c r="D21" s="23">
        <v>1</v>
      </c>
      <c r="E21" s="18">
        <v>0.4750104997900042</v>
      </c>
      <c r="F21" s="19">
        <v>0.25003499930001399</v>
      </c>
      <c r="G21" s="19">
        <v>0.38527229455410894</v>
      </c>
      <c r="H21" s="19">
        <v>0.23225535489290214</v>
      </c>
      <c r="I21" s="19">
        <v>0.33501329973400534</v>
      </c>
      <c r="J21" s="19">
        <v>0.40949181016379671</v>
      </c>
      <c r="K21" s="19">
        <v>0.33837323253534929</v>
      </c>
      <c r="L21" s="19">
        <v>2.6739465210695788E-2</v>
      </c>
      <c r="M21" s="19">
        <v>1.1759764804703907E-2</v>
      </c>
      <c r="N21" s="19">
        <v>3.6959260814783707E-2</v>
      </c>
    </row>
    <row r="22" spans="1:14" ht="15.95" customHeight="1">
      <c r="B22" s="102"/>
      <c r="C22" s="88" t="s">
        <v>185</v>
      </c>
      <c r="D22" s="20">
        <v>6092</v>
      </c>
      <c r="E22" s="21">
        <v>2536</v>
      </c>
      <c r="F22" s="22">
        <v>1387</v>
      </c>
      <c r="G22" s="22">
        <v>1954</v>
      </c>
      <c r="H22" s="22">
        <v>1305</v>
      </c>
      <c r="I22" s="22">
        <v>1970</v>
      </c>
      <c r="J22" s="22">
        <v>2340</v>
      </c>
      <c r="K22" s="22">
        <v>1960</v>
      </c>
      <c r="L22" s="22">
        <v>189</v>
      </c>
      <c r="M22" s="22">
        <v>129</v>
      </c>
      <c r="N22" s="22">
        <v>240</v>
      </c>
    </row>
    <row r="23" spans="1:14" ht="15.95" customHeight="1">
      <c r="B23" s="102"/>
      <c r="C23" s="89"/>
      <c r="D23" s="23">
        <v>1</v>
      </c>
      <c r="E23" s="18">
        <v>0.41628365068942874</v>
      </c>
      <c r="F23" s="19">
        <v>0.22767564018384767</v>
      </c>
      <c r="G23" s="19">
        <v>0.32074852265265924</v>
      </c>
      <c r="H23" s="19">
        <v>0.21421536441234407</v>
      </c>
      <c r="I23" s="19">
        <v>0.32337491792514772</v>
      </c>
      <c r="J23" s="19">
        <v>0.38411030860144452</v>
      </c>
      <c r="K23" s="19">
        <v>0.32173342087984241</v>
      </c>
      <c r="L23" s="19">
        <v>3.1024294156270518E-2</v>
      </c>
      <c r="M23" s="19">
        <v>2.1175311884438608E-2</v>
      </c>
      <c r="N23" s="19">
        <v>3.9395929087327641E-2</v>
      </c>
    </row>
    <row r="24" spans="1:14" ht="15.95" customHeight="1">
      <c r="B24" s="102"/>
      <c r="C24" s="88" t="s">
        <v>186</v>
      </c>
      <c r="D24" s="20">
        <v>2702</v>
      </c>
      <c r="E24" s="21">
        <v>1569</v>
      </c>
      <c r="F24" s="22">
        <v>1107</v>
      </c>
      <c r="G24" s="22">
        <v>1210</v>
      </c>
      <c r="H24" s="22">
        <v>1036</v>
      </c>
      <c r="I24" s="22">
        <v>1126</v>
      </c>
      <c r="J24" s="22">
        <v>1514</v>
      </c>
      <c r="K24" s="22">
        <v>1634</v>
      </c>
      <c r="L24" s="22">
        <v>72</v>
      </c>
      <c r="M24" s="22">
        <v>9</v>
      </c>
      <c r="N24" s="22">
        <v>56</v>
      </c>
    </row>
    <row r="25" spans="1:14" ht="15.95" customHeight="1">
      <c r="B25" s="102"/>
      <c r="C25" s="89"/>
      <c r="D25" s="23">
        <v>1</v>
      </c>
      <c r="E25" s="18">
        <v>0.5806809770540341</v>
      </c>
      <c r="F25" s="19">
        <v>0.40969652109548482</v>
      </c>
      <c r="G25" s="19">
        <v>0.44781643227239082</v>
      </c>
      <c r="H25" s="19">
        <v>0.38341968911917096</v>
      </c>
      <c r="I25" s="19">
        <v>0.41672834937083642</v>
      </c>
      <c r="J25" s="19">
        <v>0.56032568467801624</v>
      </c>
      <c r="K25" s="19">
        <v>0.60473723168023685</v>
      </c>
      <c r="L25" s="19">
        <v>2.6646928201332347E-2</v>
      </c>
      <c r="M25" s="19">
        <v>3.3308660251665434E-3</v>
      </c>
      <c r="N25" s="19">
        <v>2.072538860103627E-2</v>
      </c>
    </row>
    <row r="26" spans="1:14" ht="15.95" customHeight="1">
      <c r="B26" s="102"/>
      <c r="C26" s="88" t="s">
        <v>187</v>
      </c>
      <c r="D26" s="20">
        <v>4951</v>
      </c>
      <c r="E26" s="21">
        <v>2455</v>
      </c>
      <c r="F26" s="22">
        <v>1323</v>
      </c>
      <c r="G26" s="22">
        <v>1931</v>
      </c>
      <c r="H26" s="22">
        <v>1290</v>
      </c>
      <c r="I26" s="22">
        <v>1850</v>
      </c>
      <c r="J26" s="22">
        <v>2011</v>
      </c>
      <c r="K26" s="22">
        <v>1866</v>
      </c>
      <c r="L26" s="22">
        <v>130</v>
      </c>
      <c r="M26" s="22">
        <v>62</v>
      </c>
      <c r="N26" s="22">
        <v>158</v>
      </c>
    </row>
    <row r="27" spans="1:14" ht="15.95" customHeight="1">
      <c r="B27" s="102"/>
      <c r="C27" s="89"/>
      <c r="D27" s="23">
        <v>1</v>
      </c>
      <c r="E27" s="18">
        <v>0.49585942233892144</v>
      </c>
      <c r="F27" s="19">
        <v>0.2672187436881438</v>
      </c>
      <c r="G27" s="19">
        <v>0.39002221773379114</v>
      </c>
      <c r="H27" s="19">
        <v>0.2605534235507978</v>
      </c>
      <c r="I27" s="19">
        <v>0.37366188648757825</v>
      </c>
      <c r="J27" s="19">
        <v>0.40618056958190263</v>
      </c>
      <c r="K27" s="19">
        <v>0.37689355685720055</v>
      </c>
      <c r="L27" s="19">
        <v>2.6257321753181174E-2</v>
      </c>
      <c r="M27" s="19">
        <v>1.2522722682286406E-2</v>
      </c>
      <c r="N27" s="19">
        <v>3.1912744900020197E-2</v>
      </c>
    </row>
    <row r="28" spans="1:14" ht="15.95" customHeight="1">
      <c r="B28" s="102"/>
      <c r="C28" s="88" t="s">
        <v>188</v>
      </c>
      <c r="D28" s="20">
        <v>252</v>
      </c>
      <c r="E28" s="21">
        <v>23</v>
      </c>
      <c r="F28" s="22">
        <v>11</v>
      </c>
      <c r="G28" s="22">
        <v>29</v>
      </c>
      <c r="H28" s="22">
        <v>18</v>
      </c>
      <c r="I28" s="22">
        <v>26</v>
      </c>
      <c r="J28" s="22">
        <v>38</v>
      </c>
      <c r="K28" s="22">
        <v>39</v>
      </c>
      <c r="L28" s="22">
        <v>25</v>
      </c>
      <c r="M28" s="22">
        <v>44</v>
      </c>
      <c r="N28" s="22">
        <v>15</v>
      </c>
    </row>
    <row r="29" spans="1:14" ht="15.95" customHeight="1">
      <c r="B29" s="102"/>
      <c r="C29" s="98"/>
      <c r="D29" s="17">
        <v>1</v>
      </c>
      <c r="E29" s="32">
        <v>9.1269841269841265E-2</v>
      </c>
      <c r="F29" s="33">
        <v>4.3650793650793648E-2</v>
      </c>
      <c r="G29" s="33">
        <v>0.11507936507936507</v>
      </c>
      <c r="H29" s="33">
        <v>7.1428571428571425E-2</v>
      </c>
      <c r="I29" s="33">
        <v>0.10317460317460317</v>
      </c>
      <c r="J29" s="33">
        <v>0.15079365079365079</v>
      </c>
      <c r="K29" s="33">
        <v>0.15476190476190477</v>
      </c>
      <c r="L29" s="33">
        <v>9.9206349206349201E-2</v>
      </c>
      <c r="M29" s="33">
        <v>0.17460317460317459</v>
      </c>
      <c r="N29" s="33">
        <v>5.9523809523809521E-2</v>
      </c>
    </row>
    <row r="30" spans="1:14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1:14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4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5" spans="1:14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</row>
    <row r="39" spans="1:14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</row>
    <row r="41" spans="1:14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</row>
    <row r="45" spans="1:14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</row>
    <row r="47" spans="1:14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1:14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</row>
    <row r="53" spans="1:14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</row>
    <row r="54" spans="1:14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1:14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</row>
    <row r="56" spans="1:14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</row>
    <row r="57" spans="1:14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</row>
    <row r="58" spans="1:14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</row>
    <row r="59" spans="1:14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</row>
    <row r="60" spans="1:14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1:14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</row>
    <row r="62" spans="1:14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</row>
    <row r="64" spans="1:14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</row>
    <row r="65" spans="1:14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</row>
    <row r="66" spans="1:14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</row>
    <row r="67" spans="1:14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</row>
    <row r="68" spans="1:14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</row>
    <row r="69" spans="1:14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</row>
    <row r="70" spans="1:14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</row>
    <row r="71" spans="1:14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</row>
    <row r="72" spans="1:14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1:14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</row>
    <row r="74" spans="1:14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</row>
    <row r="76" spans="1:14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</row>
    <row r="77" spans="1:14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</row>
    <row r="78" spans="1:14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1:14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1:14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</row>
    <row r="81" spans="1:14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1:14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</row>
    <row r="83" spans="1:14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</row>
    <row r="84" spans="1:14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1:14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</row>
    <row r="86" spans="1:14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</row>
    <row r="87" spans="1:14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</row>
    <row r="88" spans="1:14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</row>
    <row r="89" spans="1:14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</row>
    <row r="90" spans="1:14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1:14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1:14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</row>
    <row r="93" spans="1:14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</row>
    <row r="94" spans="1:14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</row>
    <row r="95" spans="1:14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</row>
    <row r="96" spans="1:14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</row>
    <row r="97" spans="1:14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</row>
    <row r="98" spans="1:14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</row>
    <row r="100" spans="1:14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</row>
    <row r="101" spans="1:14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</row>
    <row r="102" spans="1:14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1:14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</row>
    <row r="104" spans="1:14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</row>
    <row r="106" spans="1:14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</row>
    <row r="108" spans="1:14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</row>
    <row r="110" spans="1:14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</row>
    <row r="112" spans="1:14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</row>
    <row r="114" spans="1:14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</row>
    <row r="116" spans="1:14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</row>
    <row r="118" spans="1:14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</row>
    <row r="119" spans="1:14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</row>
    <row r="120" spans="1:14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</row>
    <row r="122" spans="1:14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14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</row>
    <row r="124" spans="1:14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1:14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</row>
    <row r="126" spans="1:14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1:14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</row>
    <row r="128" spans="1:14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1:14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</row>
    <row r="130" spans="1:14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1:14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</row>
    <row r="132" spans="1:14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1:14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</row>
    <row r="134" spans="1:14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1:14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</row>
    <row r="136" spans="1:14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1:14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</row>
    <row r="138" spans="1:14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1:14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</row>
    <row r="140" spans="1:14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1:14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</row>
    <row r="142" spans="1:14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1:14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</row>
    <row r="144" spans="1:14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1:14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</row>
    <row r="146" spans="1:14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1:14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</row>
    <row r="148" spans="1:14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1:14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</row>
    <row r="150" spans="1:14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1:14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</row>
    <row r="152" spans="1:14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1:14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</row>
    <row r="154" spans="1:14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1:14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</row>
    <row r="156" spans="1:14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1:14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</row>
    <row r="158" spans="1:14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1:14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</row>
    <row r="160" spans="1:14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1:14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</row>
    <row r="162" spans="1:14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1:14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</row>
    <row r="164" spans="1:14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1:14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</row>
    <row r="166" spans="1:14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1:14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</row>
    <row r="168" spans="1:14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1:14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</row>
    <row r="170" spans="1:14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1:14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</row>
    <row r="172" spans="1:14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1:14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</row>
    <row r="174" spans="1:14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1:14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</row>
    <row r="176" spans="1:14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1:14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</row>
    <row r="178" spans="1:14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1:14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</row>
    <row r="180" spans="1:14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1:14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</row>
    <row r="182" spans="1:14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1:14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</row>
    <row r="184" spans="1:14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1:14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</row>
    <row r="186" spans="1:14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spans="1:14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1:14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1:14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</row>
    <row r="190" spans="1:14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</row>
    <row r="191" spans="1:14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</row>
    <row r="192" spans="1:14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</row>
    <row r="193" spans="1:14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</row>
    <row r="194" spans="1:14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</row>
    <row r="195" spans="1:14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</row>
    <row r="196" spans="1:14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</row>
    <row r="197" spans="1:14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</row>
    <row r="198" spans="1:14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</row>
    <row r="199" spans="1:14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</row>
    <row r="200" spans="1:14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</row>
    <row r="201" spans="1:14" ht="15" hidden="1" customHeight="1"/>
    <row r="202" spans="1:14" ht="15" hidden="1" customHeight="1"/>
    <row r="203" spans="1:14" ht="15" hidden="1" customHeight="1"/>
    <row r="204" spans="1:14" ht="15" hidden="1" customHeight="1"/>
    <row r="205" spans="1:14" ht="15" hidden="1" customHeight="1"/>
    <row r="206" spans="1:14" ht="15" hidden="1" customHeight="1"/>
    <row r="207" spans="1:14" ht="15" hidden="1" customHeight="1"/>
    <row r="208" spans="1:14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N9">
    <cfRule type="top10" dxfId="711" priority="90" rank="1"/>
  </conditionalFormatting>
  <conditionalFormatting sqref="E11:N11">
    <cfRule type="top10" dxfId="710" priority="89" rank="1"/>
  </conditionalFormatting>
  <conditionalFormatting sqref="E13:N13">
    <cfRule type="top10" dxfId="709" priority="88" rank="1"/>
  </conditionalFormatting>
  <conditionalFormatting sqref="E15:N15">
    <cfRule type="top10" dxfId="708" priority="87" rank="1"/>
  </conditionalFormatting>
  <conditionalFormatting sqref="E17:N17">
    <cfRule type="top10" dxfId="707" priority="86" rank="1"/>
  </conditionalFormatting>
  <conditionalFormatting sqref="E19:N19">
    <cfRule type="top10" dxfId="706" priority="85" rank="1"/>
  </conditionalFormatting>
  <conditionalFormatting sqref="E21:N21">
    <cfRule type="top10" dxfId="705" priority="84" rank="1"/>
  </conditionalFormatting>
  <conditionalFormatting sqref="E23:N23">
    <cfRule type="top10" dxfId="704" priority="83" rank="1"/>
  </conditionalFormatting>
  <conditionalFormatting sqref="E25:N25">
    <cfRule type="top10" dxfId="703" priority="82" rank="1"/>
  </conditionalFormatting>
  <conditionalFormatting sqref="E27:N27">
    <cfRule type="top10" dxfId="702" priority="81" rank="1"/>
  </conditionalFormatting>
  <conditionalFormatting sqref="E29:N29">
    <cfRule type="top10" dxfId="701" priority="80" rank="1"/>
  </conditionalFormatting>
  <conditionalFormatting sqref="E31:N31">
    <cfRule type="top10" dxfId="700" priority="78" rank="1"/>
  </conditionalFormatting>
  <conditionalFormatting sqref="E33:N33">
    <cfRule type="top10" dxfId="699" priority="77" rank="1"/>
  </conditionalFormatting>
  <conditionalFormatting sqref="E35:N35">
    <cfRule type="top10" dxfId="698" priority="76" rank="1"/>
  </conditionalFormatting>
  <conditionalFormatting sqref="E37:N37">
    <cfRule type="top10" dxfId="697" priority="75" rank="1"/>
  </conditionalFormatting>
  <conditionalFormatting sqref="E39:N39">
    <cfRule type="top10" dxfId="696" priority="74" rank="1"/>
  </conditionalFormatting>
  <conditionalFormatting sqref="E41:N41">
    <cfRule type="top10" dxfId="695" priority="73" rank="1"/>
  </conditionalFormatting>
  <conditionalFormatting sqref="E43:N43">
    <cfRule type="top10" dxfId="694" priority="72" rank="1"/>
  </conditionalFormatting>
  <conditionalFormatting sqref="E45:N45">
    <cfRule type="top10" dxfId="693" priority="71" rank="1"/>
  </conditionalFormatting>
  <conditionalFormatting sqref="E47:N47">
    <cfRule type="top10" dxfId="692" priority="70" rank="1"/>
  </conditionalFormatting>
  <conditionalFormatting sqref="E49:N49">
    <cfRule type="top10" dxfId="691" priority="69" rank="1"/>
  </conditionalFormatting>
  <conditionalFormatting sqref="E51:N51">
    <cfRule type="top10" dxfId="690" priority="68" rank="1"/>
  </conditionalFormatting>
  <conditionalFormatting sqref="E53:N53">
    <cfRule type="top10" dxfId="689" priority="67" rank="1"/>
  </conditionalFormatting>
  <conditionalFormatting sqref="E55:N55">
    <cfRule type="top10" dxfId="688" priority="66" rank="1"/>
  </conditionalFormatting>
  <conditionalFormatting sqref="E57:N57">
    <cfRule type="top10" dxfId="687" priority="65" rank="1"/>
  </conditionalFormatting>
  <conditionalFormatting sqref="E59:N59">
    <cfRule type="top10" dxfId="686" priority="64" rank="1"/>
  </conditionalFormatting>
  <conditionalFormatting sqref="E61:N61">
    <cfRule type="top10" dxfId="685" priority="63" rank="1"/>
  </conditionalFormatting>
  <conditionalFormatting sqref="E63:N63">
    <cfRule type="top10" dxfId="684" priority="62" rank="1"/>
  </conditionalFormatting>
  <conditionalFormatting sqref="E65:N65">
    <cfRule type="top10" dxfId="683" priority="61" rank="1"/>
  </conditionalFormatting>
  <conditionalFormatting sqref="E67:N67">
    <cfRule type="top10" dxfId="682" priority="60" rank="1"/>
  </conditionalFormatting>
  <conditionalFormatting sqref="E69:N69">
    <cfRule type="top10" dxfId="681" priority="59" rank="1"/>
  </conditionalFormatting>
  <conditionalFormatting sqref="E71:N71">
    <cfRule type="top10" dxfId="680" priority="58" rank="1"/>
  </conditionalFormatting>
  <conditionalFormatting sqref="E73:N73">
    <cfRule type="top10" dxfId="679" priority="57" rank="1"/>
  </conditionalFormatting>
  <conditionalFormatting sqref="E75:N75">
    <cfRule type="top10" dxfId="678" priority="56" rank="1"/>
  </conditionalFormatting>
  <conditionalFormatting sqref="E77:N77">
    <cfRule type="top10" dxfId="677" priority="55" rank="1"/>
  </conditionalFormatting>
  <conditionalFormatting sqref="E79:N79">
    <cfRule type="top10" dxfId="676" priority="54" rank="1"/>
  </conditionalFormatting>
  <conditionalFormatting sqref="E81:N81">
    <cfRule type="top10" dxfId="675" priority="53" rank="1"/>
  </conditionalFormatting>
  <conditionalFormatting sqref="E83:N83">
    <cfRule type="top10" dxfId="674" priority="52" rank="1"/>
  </conditionalFormatting>
  <conditionalFormatting sqref="E85:N85">
    <cfRule type="top10" dxfId="673" priority="51" rank="1"/>
  </conditionalFormatting>
  <conditionalFormatting sqref="E87:N87">
    <cfRule type="top10" dxfId="672" priority="50" rank="1"/>
  </conditionalFormatting>
  <conditionalFormatting sqref="E89:N89">
    <cfRule type="top10" dxfId="671" priority="49" rank="1"/>
  </conditionalFormatting>
  <conditionalFormatting sqref="E91:N91">
    <cfRule type="top10" dxfId="670" priority="48" rank="1"/>
  </conditionalFormatting>
  <conditionalFormatting sqref="E93:N93">
    <cfRule type="top10" dxfId="669" priority="47" rank="1"/>
  </conditionalFormatting>
  <conditionalFormatting sqref="E95:N95">
    <cfRule type="top10" dxfId="668" priority="46" rank="1"/>
  </conditionalFormatting>
  <conditionalFormatting sqref="E97:N97">
    <cfRule type="top10" dxfId="667" priority="45" rank="1"/>
  </conditionalFormatting>
  <conditionalFormatting sqref="E99:N99">
    <cfRule type="top10" dxfId="666" priority="44" rank="1"/>
  </conditionalFormatting>
  <conditionalFormatting sqref="E101:N101">
    <cfRule type="top10" dxfId="665" priority="43" rank="1"/>
  </conditionalFormatting>
  <conditionalFormatting sqref="E103:N103">
    <cfRule type="top10" dxfId="664" priority="42" rank="1"/>
  </conditionalFormatting>
  <conditionalFormatting sqref="E105:N105">
    <cfRule type="top10" dxfId="663" priority="41" rank="1"/>
  </conditionalFormatting>
  <conditionalFormatting sqref="E107:N107">
    <cfRule type="top10" dxfId="662" priority="40" rank="1"/>
  </conditionalFormatting>
  <conditionalFormatting sqref="E109:N109">
    <cfRule type="top10" dxfId="661" priority="39" rank="1"/>
  </conditionalFormatting>
  <conditionalFormatting sqref="E111:N111">
    <cfRule type="top10" dxfId="660" priority="38" rank="1"/>
  </conditionalFormatting>
  <conditionalFormatting sqref="E113:N113">
    <cfRule type="top10" dxfId="659" priority="37" rank="1"/>
  </conditionalFormatting>
  <conditionalFormatting sqref="E115:N115">
    <cfRule type="top10" dxfId="658" priority="36" rank="1"/>
  </conditionalFormatting>
  <conditionalFormatting sqref="E117:N117">
    <cfRule type="top10" dxfId="657" priority="35" rank="1"/>
  </conditionalFormatting>
  <conditionalFormatting sqref="E119:N119">
    <cfRule type="top10" dxfId="656" priority="34" rank="1"/>
  </conditionalFormatting>
  <conditionalFormatting sqref="E121:N121">
    <cfRule type="top10" dxfId="655" priority="33" rank="1"/>
  </conditionalFormatting>
  <conditionalFormatting sqref="E123:N123">
    <cfRule type="top10" dxfId="654" priority="32" rank="1"/>
  </conditionalFormatting>
  <conditionalFormatting sqref="E125:N125">
    <cfRule type="top10" dxfId="653" priority="31" rank="1"/>
  </conditionalFormatting>
  <conditionalFormatting sqref="E127:N127">
    <cfRule type="top10" dxfId="652" priority="30" rank="1"/>
  </conditionalFormatting>
  <conditionalFormatting sqref="E129:N129">
    <cfRule type="top10" dxfId="651" priority="29" rank="1"/>
  </conditionalFormatting>
  <conditionalFormatting sqref="E131:N131">
    <cfRule type="top10" dxfId="650" priority="28" rank="1"/>
  </conditionalFormatting>
  <conditionalFormatting sqref="E133:N133">
    <cfRule type="top10" dxfId="649" priority="27" rank="1"/>
  </conditionalFormatting>
  <conditionalFormatting sqref="E135:N135">
    <cfRule type="top10" dxfId="648" priority="26" rank="1"/>
  </conditionalFormatting>
  <conditionalFormatting sqref="E137:N137">
    <cfRule type="top10" dxfId="647" priority="25" rank="1"/>
  </conditionalFormatting>
  <conditionalFormatting sqref="E139:N139">
    <cfRule type="top10" dxfId="646" priority="24" rank="1"/>
  </conditionalFormatting>
  <conditionalFormatting sqref="E141:N141">
    <cfRule type="top10" dxfId="645" priority="23" rank="1"/>
  </conditionalFormatting>
  <conditionalFormatting sqref="E143:N143">
    <cfRule type="top10" dxfId="644" priority="22" rank="1"/>
  </conditionalFormatting>
  <conditionalFormatting sqref="E145:N145">
    <cfRule type="top10" dxfId="643" priority="21" rank="1"/>
  </conditionalFormatting>
  <conditionalFormatting sqref="E147:N147">
    <cfRule type="top10" dxfId="642" priority="20" rank="1"/>
  </conditionalFormatting>
  <conditionalFormatting sqref="E149:N149">
    <cfRule type="top10" dxfId="641" priority="19" rank="1"/>
  </conditionalFormatting>
  <conditionalFormatting sqref="E151:N151">
    <cfRule type="top10" dxfId="640" priority="18" rank="1"/>
  </conditionalFormatting>
  <conditionalFormatting sqref="E153:N153">
    <cfRule type="top10" dxfId="639" priority="17" rank="1"/>
  </conditionalFormatting>
  <conditionalFormatting sqref="E155:N155">
    <cfRule type="top10" dxfId="638" priority="16" rank="1"/>
  </conditionalFormatting>
  <conditionalFormatting sqref="E157:N157">
    <cfRule type="top10" dxfId="637" priority="15" rank="1"/>
  </conditionalFormatting>
  <conditionalFormatting sqref="E159:N159">
    <cfRule type="top10" dxfId="636" priority="14" rank="1"/>
  </conditionalFormatting>
  <conditionalFormatting sqref="E161:N161">
    <cfRule type="top10" dxfId="635" priority="13" rank="1"/>
  </conditionalFormatting>
  <conditionalFormatting sqref="E163:N163">
    <cfRule type="top10" dxfId="634" priority="12" rank="1"/>
  </conditionalFormatting>
  <conditionalFormatting sqref="E165:N165">
    <cfRule type="top10" dxfId="633" priority="11" rank="1"/>
  </conditionalFormatting>
  <conditionalFormatting sqref="E167:N167">
    <cfRule type="top10" dxfId="632" priority="10" rank="1"/>
  </conditionalFormatting>
  <conditionalFormatting sqref="E169:N169">
    <cfRule type="top10" dxfId="631" priority="9" rank="1"/>
  </conditionalFormatting>
  <conditionalFormatting sqref="E171:N171">
    <cfRule type="top10" dxfId="630" priority="8" rank="1"/>
  </conditionalFormatting>
  <conditionalFormatting sqref="E173:N173">
    <cfRule type="top10" dxfId="629" priority="7" rank="1"/>
  </conditionalFormatting>
  <conditionalFormatting sqref="E175:N175">
    <cfRule type="top10" dxfId="628" priority="6" rank="1"/>
  </conditionalFormatting>
  <conditionalFormatting sqref="E177:N177">
    <cfRule type="top10" dxfId="627" priority="5" rank="1"/>
  </conditionalFormatting>
  <conditionalFormatting sqref="E179:N179">
    <cfRule type="top10" dxfId="626" priority="4" rank="1"/>
  </conditionalFormatting>
  <conditionalFormatting sqref="E181:N181">
    <cfRule type="top10" dxfId="625" priority="3" rank="1"/>
  </conditionalFormatting>
  <conditionalFormatting sqref="E183:N183">
    <cfRule type="top10" dxfId="624" priority="2" rank="1"/>
  </conditionalFormatting>
  <conditionalFormatting sqref="E185:N185">
    <cfRule type="top10" dxfId="623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O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5" width="8.625" style="3"/>
    <col min="16" max="16384" width="8.625" style="39"/>
  </cols>
  <sheetData>
    <row r="1" spans="1:15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5" customHeight="1">
      <c r="B2" s="3" t="s">
        <v>250</v>
      </c>
    </row>
    <row r="3" spans="1:15" ht="15" customHeight="1">
      <c r="B3" s="3" t="s">
        <v>74</v>
      </c>
    </row>
    <row r="4" spans="1:15" ht="15" customHeight="1">
      <c r="B4" s="3" t="s">
        <v>77</v>
      </c>
    </row>
    <row r="5" spans="1:15" ht="15" customHeight="1">
      <c r="B5" s="3" t="s">
        <v>255</v>
      </c>
    </row>
    <row r="6" spans="1:15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17.95" customHeight="1" thickBot="1">
      <c r="A7" s="9"/>
      <c r="B7" s="10"/>
      <c r="C7" s="11" t="s">
        <v>240</v>
      </c>
      <c r="D7" s="12" t="s">
        <v>241</v>
      </c>
      <c r="E7" s="13" t="s">
        <v>207</v>
      </c>
      <c r="F7" s="13" t="s">
        <v>208</v>
      </c>
      <c r="G7" s="13" t="s">
        <v>209</v>
      </c>
      <c r="H7" s="13" t="s">
        <v>210</v>
      </c>
      <c r="I7" s="13" t="s">
        <v>211</v>
      </c>
      <c r="J7" s="13" t="s">
        <v>212</v>
      </c>
      <c r="K7" s="13" t="s">
        <v>213</v>
      </c>
      <c r="L7" s="13" t="s">
        <v>214</v>
      </c>
      <c r="M7" s="13" t="s">
        <v>215</v>
      </c>
      <c r="N7" s="13" t="s">
        <v>216</v>
      </c>
      <c r="O7" s="13" t="s">
        <v>83</v>
      </c>
    </row>
    <row r="8" spans="1:15" ht="15.95" customHeight="1" thickTop="1">
      <c r="B8" s="90" t="s">
        <v>242</v>
      </c>
      <c r="C8" s="91"/>
      <c r="D8" s="14">
        <v>7625</v>
      </c>
      <c r="E8" s="15">
        <v>876</v>
      </c>
      <c r="F8" s="16">
        <v>1232</v>
      </c>
      <c r="G8" s="16">
        <v>2270</v>
      </c>
      <c r="H8" s="16">
        <v>854</v>
      </c>
      <c r="I8" s="16">
        <v>167</v>
      </c>
      <c r="J8" s="16">
        <v>572</v>
      </c>
      <c r="K8" s="16">
        <v>582</v>
      </c>
      <c r="L8" s="16">
        <v>401</v>
      </c>
      <c r="M8" s="16">
        <v>151</v>
      </c>
      <c r="N8" s="16">
        <v>3055</v>
      </c>
      <c r="O8" s="16">
        <v>297</v>
      </c>
    </row>
    <row r="9" spans="1:15" ht="15.95" customHeight="1">
      <c r="B9" s="92"/>
      <c r="C9" s="93"/>
      <c r="D9" s="17">
        <v>1</v>
      </c>
      <c r="E9" s="32">
        <v>0.11488524590163934</v>
      </c>
      <c r="F9" s="33">
        <v>0.16157377049180327</v>
      </c>
      <c r="G9" s="33">
        <v>0.29770491803278687</v>
      </c>
      <c r="H9" s="33">
        <v>0.112</v>
      </c>
      <c r="I9" s="33">
        <v>2.1901639344262296E-2</v>
      </c>
      <c r="J9" s="33">
        <v>7.5016393442622953E-2</v>
      </c>
      <c r="K9" s="33">
        <v>7.6327868852459013E-2</v>
      </c>
      <c r="L9" s="33">
        <v>5.2590163934426226E-2</v>
      </c>
      <c r="M9" s="33">
        <v>1.9803278688524589E-2</v>
      </c>
      <c r="N9" s="33">
        <v>0.40065573770491802</v>
      </c>
      <c r="O9" s="33">
        <v>3.8950819672131147E-2</v>
      </c>
    </row>
    <row r="10" spans="1:15" ht="15.95" customHeight="1">
      <c r="B10" s="95" t="s">
        <v>253</v>
      </c>
      <c r="C10" s="94" t="s">
        <v>179</v>
      </c>
      <c r="D10" s="34">
        <v>2181</v>
      </c>
      <c r="E10" s="35">
        <v>233</v>
      </c>
      <c r="F10" s="36">
        <v>929</v>
      </c>
      <c r="G10" s="36">
        <v>384</v>
      </c>
      <c r="H10" s="36">
        <v>244</v>
      </c>
      <c r="I10" s="36">
        <v>50</v>
      </c>
      <c r="J10" s="36">
        <v>183</v>
      </c>
      <c r="K10" s="36">
        <v>157</v>
      </c>
      <c r="L10" s="36">
        <v>119</v>
      </c>
      <c r="M10" s="36">
        <v>54</v>
      </c>
      <c r="N10" s="36">
        <v>752</v>
      </c>
      <c r="O10" s="36">
        <v>87</v>
      </c>
    </row>
    <row r="11" spans="1:15" ht="15.95" customHeight="1">
      <c r="B11" s="96"/>
      <c r="C11" s="89"/>
      <c r="D11" s="17">
        <v>1</v>
      </c>
      <c r="E11" s="18">
        <v>0.10683172856487849</v>
      </c>
      <c r="F11" s="19">
        <v>0.4259513984410821</v>
      </c>
      <c r="G11" s="19">
        <v>0.17606602475928473</v>
      </c>
      <c r="H11" s="19">
        <v>0.11187528656579551</v>
      </c>
      <c r="I11" s="19">
        <v>2.2925263640531865E-2</v>
      </c>
      <c r="J11" s="19">
        <v>8.3906464924346627E-2</v>
      </c>
      <c r="K11" s="19">
        <v>7.1985327831270055E-2</v>
      </c>
      <c r="L11" s="19">
        <v>5.4562127464465843E-2</v>
      </c>
      <c r="M11" s="19">
        <v>2.4759284731774415E-2</v>
      </c>
      <c r="N11" s="19">
        <v>0.34479596515359928</v>
      </c>
      <c r="O11" s="19">
        <v>3.9889958734525444E-2</v>
      </c>
    </row>
    <row r="12" spans="1:15" ht="15.95" customHeight="1">
      <c r="B12" s="96"/>
      <c r="C12" s="88" t="s">
        <v>180</v>
      </c>
      <c r="D12" s="20">
        <v>1215</v>
      </c>
      <c r="E12" s="21">
        <v>164</v>
      </c>
      <c r="F12" s="22">
        <v>205</v>
      </c>
      <c r="G12" s="22">
        <v>319</v>
      </c>
      <c r="H12" s="22">
        <v>180</v>
      </c>
      <c r="I12" s="22">
        <v>34</v>
      </c>
      <c r="J12" s="22">
        <v>151</v>
      </c>
      <c r="K12" s="22">
        <v>139</v>
      </c>
      <c r="L12" s="22">
        <v>86</v>
      </c>
      <c r="M12" s="22">
        <v>37</v>
      </c>
      <c r="N12" s="22">
        <v>463</v>
      </c>
      <c r="O12" s="22">
        <v>45</v>
      </c>
    </row>
    <row r="13" spans="1:15" ht="15.95" customHeight="1">
      <c r="B13" s="96"/>
      <c r="C13" s="89"/>
      <c r="D13" s="23">
        <v>1</v>
      </c>
      <c r="E13" s="18">
        <v>0.13497942386831277</v>
      </c>
      <c r="F13" s="19">
        <v>0.16872427983539096</v>
      </c>
      <c r="G13" s="19">
        <v>0.26255144032921812</v>
      </c>
      <c r="H13" s="19">
        <v>0.14814814814814814</v>
      </c>
      <c r="I13" s="19">
        <v>2.7983539094650206E-2</v>
      </c>
      <c r="J13" s="19">
        <v>0.1242798353909465</v>
      </c>
      <c r="K13" s="19">
        <v>0.11440329218106995</v>
      </c>
      <c r="L13" s="19">
        <v>7.0781893004115221E-2</v>
      </c>
      <c r="M13" s="19">
        <v>3.0452674897119343E-2</v>
      </c>
      <c r="N13" s="19">
        <v>0.38106995884773665</v>
      </c>
      <c r="O13" s="19">
        <v>3.7037037037037035E-2</v>
      </c>
    </row>
    <row r="14" spans="1:15" ht="15.95" customHeight="1">
      <c r="B14" s="96"/>
      <c r="C14" s="88" t="s">
        <v>181</v>
      </c>
      <c r="D14" s="20">
        <v>247</v>
      </c>
      <c r="E14" s="21">
        <v>37</v>
      </c>
      <c r="F14" s="22">
        <v>43</v>
      </c>
      <c r="G14" s="22">
        <v>66</v>
      </c>
      <c r="H14" s="22">
        <v>44</v>
      </c>
      <c r="I14" s="22">
        <v>9</v>
      </c>
      <c r="J14" s="22">
        <v>31</v>
      </c>
      <c r="K14" s="22">
        <v>27</v>
      </c>
      <c r="L14" s="22">
        <v>14</v>
      </c>
      <c r="M14" s="22">
        <v>17</v>
      </c>
      <c r="N14" s="22">
        <v>86</v>
      </c>
      <c r="O14" s="22">
        <v>7</v>
      </c>
    </row>
    <row r="15" spans="1:15" ht="15.95" customHeight="1">
      <c r="B15" s="96"/>
      <c r="C15" s="89"/>
      <c r="D15" s="23">
        <v>1</v>
      </c>
      <c r="E15" s="18">
        <v>0.14979757085020243</v>
      </c>
      <c r="F15" s="19">
        <v>0.17408906882591094</v>
      </c>
      <c r="G15" s="19">
        <v>0.26720647773279355</v>
      </c>
      <c r="H15" s="19">
        <v>0.17813765182186234</v>
      </c>
      <c r="I15" s="19">
        <v>3.643724696356275E-2</v>
      </c>
      <c r="J15" s="19">
        <v>0.12550607287449392</v>
      </c>
      <c r="K15" s="19">
        <v>0.10931174089068826</v>
      </c>
      <c r="L15" s="19">
        <v>5.6680161943319839E-2</v>
      </c>
      <c r="M15" s="19">
        <v>6.8825910931174086E-2</v>
      </c>
      <c r="N15" s="19">
        <v>0.34817813765182187</v>
      </c>
      <c r="O15" s="19">
        <v>2.8340080971659919E-2</v>
      </c>
    </row>
    <row r="16" spans="1:15" ht="15.95" customHeight="1">
      <c r="B16" s="96"/>
      <c r="C16" s="88" t="s">
        <v>182</v>
      </c>
      <c r="D16" s="20">
        <v>1987</v>
      </c>
      <c r="E16" s="21">
        <v>261</v>
      </c>
      <c r="F16" s="22">
        <v>363</v>
      </c>
      <c r="G16" s="22">
        <v>578</v>
      </c>
      <c r="H16" s="22">
        <v>255</v>
      </c>
      <c r="I16" s="22">
        <v>47</v>
      </c>
      <c r="J16" s="22">
        <v>192</v>
      </c>
      <c r="K16" s="22">
        <v>164</v>
      </c>
      <c r="L16" s="22">
        <v>134</v>
      </c>
      <c r="M16" s="22">
        <v>58</v>
      </c>
      <c r="N16" s="22">
        <v>788</v>
      </c>
      <c r="O16" s="22">
        <v>64</v>
      </c>
    </row>
    <row r="17" spans="1:15" ht="15.95" customHeight="1">
      <c r="B17" s="96"/>
      <c r="C17" s="89"/>
      <c r="D17" s="23">
        <v>1</v>
      </c>
      <c r="E17" s="18">
        <v>0.13135379969803723</v>
      </c>
      <c r="F17" s="19">
        <v>0.18268746854554604</v>
      </c>
      <c r="G17" s="19">
        <v>0.29089079013588326</v>
      </c>
      <c r="H17" s="19">
        <v>0.12833417211877202</v>
      </c>
      <c r="I17" s="19">
        <v>2.3653749370910922E-2</v>
      </c>
      <c r="J17" s="19">
        <v>9.6628082536487164E-2</v>
      </c>
      <c r="K17" s="19">
        <v>8.2536487166582795E-2</v>
      </c>
      <c r="L17" s="19">
        <v>6.7438349270256673E-2</v>
      </c>
      <c r="M17" s="19">
        <v>2.9189733266230498E-2</v>
      </c>
      <c r="N17" s="19">
        <v>0.3965777554101661</v>
      </c>
      <c r="O17" s="19">
        <v>3.2209360845495721E-2</v>
      </c>
    </row>
    <row r="18" spans="1:15" ht="15.95" customHeight="1">
      <c r="B18" s="96"/>
      <c r="C18" s="88" t="s">
        <v>183</v>
      </c>
      <c r="D18" s="20">
        <v>3777</v>
      </c>
      <c r="E18" s="21">
        <v>470</v>
      </c>
      <c r="F18" s="22">
        <v>615</v>
      </c>
      <c r="G18" s="22">
        <v>1267</v>
      </c>
      <c r="H18" s="22">
        <v>451</v>
      </c>
      <c r="I18" s="22">
        <v>71</v>
      </c>
      <c r="J18" s="22">
        <v>333</v>
      </c>
      <c r="K18" s="22">
        <v>280</v>
      </c>
      <c r="L18" s="22">
        <v>237</v>
      </c>
      <c r="M18" s="22">
        <v>78</v>
      </c>
      <c r="N18" s="22">
        <v>1443</v>
      </c>
      <c r="O18" s="22">
        <v>117</v>
      </c>
    </row>
    <row r="19" spans="1:15" ht="15.95" customHeight="1">
      <c r="B19" s="96"/>
      <c r="C19" s="89"/>
      <c r="D19" s="23">
        <v>1</v>
      </c>
      <c r="E19" s="18">
        <v>0.12443738416732857</v>
      </c>
      <c r="F19" s="19">
        <v>0.16282764098490865</v>
      </c>
      <c r="G19" s="19">
        <v>0.3354514164680964</v>
      </c>
      <c r="H19" s="19">
        <v>0.11940693672226635</v>
      </c>
      <c r="I19" s="19">
        <v>1.8797987821021975E-2</v>
      </c>
      <c r="J19" s="19">
        <v>8.8165210484511522E-2</v>
      </c>
      <c r="K19" s="19">
        <v>7.4132909716706386E-2</v>
      </c>
      <c r="L19" s="19">
        <v>6.2748212867355047E-2</v>
      </c>
      <c r="M19" s="19">
        <v>2.0651310563939634E-2</v>
      </c>
      <c r="N19" s="19">
        <v>0.38204924543288327</v>
      </c>
      <c r="O19" s="19">
        <v>3.0976965845909452E-2</v>
      </c>
    </row>
    <row r="20" spans="1:15" ht="15.95" customHeight="1">
      <c r="B20" s="96"/>
      <c r="C20" s="88" t="s">
        <v>184</v>
      </c>
      <c r="D20" s="20">
        <v>2083</v>
      </c>
      <c r="E20" s="21">
        <v>312</v>
      </c>
      <c r="F20" s="22">
        <v>348</v>
      </c>
      <c r="G20" s="22">
        <v>651</v>
      </c>
      <c r="H20" s="22">
        <v>275</v>
      </c>
      <c r="I20" s="22">
        <v>55</v>
      </c>
      <c r="J20" s="22">
        <v>220</v>
      </c>
      <c r="K20" s="22">
        <v>195</v>
      </c>
      <c r="L20" s="22">
        <v>166</v>
      </c>
      <c r="M20" s="22">
        <v>52</v>
      </c>
      <c r="N20" s="22">
        <v>722</v>
      </c>
      <c r="O20" s="22">
        <v>83</v>
      </c>
    </row>
    <row r="21" spans="1:15" ht="15.95" customHeight="1">
      <c r="B21" s="96"/>
      <c r="C21" s="89"/>
      <c r="D21" s="23">
        <v>1</v>
      </c>
      <c r="E21" s="18">
        <v>0.14978396543446951</v>
      </c>
      <c r="F21" s="19">
        <v>0.1670667306769083</v>
      </c>
      <c r="G21" s="19">
        <v>0.31253000480076815</v>
      </c>
      <c r="H21" s="19">
        <v>0.13202112337974076</v>
      </c>
      <c r="I21" s="19">
        <v>2.6404224675948152E-2</v>
      </c>
      <c r="J21" s="19">
        <v>0.10561689870379261</v>
      </c>
      <c r="K21" s="19">
        <v>9.3614978396543452E-2</v>
      </c>
      <c r="L21" s="19">
        <v>7.9692750840134427E-2</v>
      </c>
      <c r="M21" s="19">
        <v>2.4963994239078253E-2</v>
      </c>
      <c r="N21" s="19">
        <v>0.34661545847335573</v>
      </c>
      <c r="O21" s="19">
        <v>3.9846375420067214E-2</v>
      </c>
    </row>
    <row r="22" spans="1:15" ht="15.95" customHeight="1">
      <c r="B22" s="102"/>
      <c r="C22" s="88" t="s">
        <v>185</v>
      </c>
      <c r="D22" s="20">
        <v>2851</v>
      </c>
      <c r="E22" s="21">
        <v>386</v>
      </c>
      <c r="F22" s="22">
        <v>379</v>
      </c>
      <c r="G22" s="22">
        <v>1044</v>
      </c>
      <c r="H22" s="22">
        <v>339</v>
      </c>
      <c r="I22" s="22">
        <v>74</v>
      </c>
      <c r="J22" s="22">
        <v>241</v>
      </c>
      <c r="K22" s="22">
        <v>264</v>
      </c>
      <c r="L22" s="22">
        <v>196</v>
      </c>
      <c r="M22" s="22">
        <v>61</v>
      </c>
      <c r="N22" s="22">
        <v>1089</v>
      </c>
      <c r="O22" s="22">
        <v>106</v>
      </c>
    </row>
    <row r="23" spans="1:15" ht="15.95" customHeight="1">
      <c r="B23" s="102"/>
      <c r="C23" s="89"/>
      <c r="D23" s="23">
        <v>1</v>
      </c>
      <c r="E23" s="18">
        <v>0.13539109084531742</v>
      </c>
      <c r="F23" s="19">
        <v>0.13293581199579094</v>
      </c>
      <c r="G23" s="19">
        <v>0.36618730270080674</v>
      </c>
      <c r="H23" s="19">
        <v>0.1189056471413539</v>
      </c>
      <c r="I23" s="19">
        <v>2.5955804980708524E-2</v>
      </c>
      <c r="J23" s="19">
        <v>8.4531743247983168E-2</v>
      </c>
      <c r="K23" s="19">
        <v>9.2599088039284461E-2</v>
      </c>
      <c r="L23" s="19">
        <v>6.8747807786741499E-2</v>
      </c>
      <c r="M23" s="19">
        <v>2.1396001403016486E-2</v>
      </c>
      <c r="N23" s="19">
        <v>0.38197123816204842</v>
      </c>
      <c r="O23" s="19">
        <v>3.7179936864258155E-2</v>
      </c>
    </row>
    <row r="24" spans="1:15" ht="15.95" customHeight="1">
      <c r="B24" s="102"/>
      <c r="C24" s="88" t="s">
        <v>186</v>
      </c>
      <c r="D24" s="20">
        <v>121</v>
      </c>
      <c r="E24" s="21">
        <v>13</v>
      </c>
      <c r="F24" s="22">
        <v>18</v>
      </c>
      <c r="G24" s="22">
        <v>33</v>
      </c>
      <c r="H24" s="22">
        <v>14</v>
      </c>
      <c r="I24" s="22">
        <v>6</v>
      </c>
      <c r="J24" s="22">
        <v>17</v>
      </c>
      <c r="K24" s="22">
        <v>11</v>
      </c>
      <c r="L24" s="22">
        <v>13</v>
      </c>
      <c r="M24" s="22">
        <v>5</v>
      </c>
      <c r="N24" s="22">
        <v>49</v>
      </c>
      <c r="O24" s="22">
        <v>7</v>
      </c>
    </row>
    <row r="25" spans="1:15" ht="15.95" customHeight="1">
      <c r="B25" s="102"/>
      <c r="C25" s="89"/>
      <c r="D25" s="23">
        <v>1</v>
      </c>
      <c r="E25" s="18">
        <v>0.10743801652892562</v>
      </c>
      <c r="F25" s="19">
        <v>0.1487603305785124</v>
      </c>
      <c r="G25" s="19">
        <v>0.27272727272727271</v>
      </c>
      <c r="H25" s="19">
        <v>0.11570247933884298</v>
      </c>
      <c r="I25" s="19">
        <v>4.9586776859504134E-2</v>
      </c>
      <c r="J25" s="19">
        <v>0.14049586776859505</v>
      </c>
      <c r="K25" s="19">
        <v>9.0909090909090912E-2</v>
      </c>
      <c r="L25" s="19">
        <v>0.10743801652892562</v>
      </c>
      <c r="M25" s="19">
        <v>4.1322314049586778E-2</v>
      </c>
      <c r="N25" s="19">
        <v>0.4049586776859504</v>
      </c>
      <c r="O25" s="19">
        <v>5.7851239669421489E-2</v>
      </c>
    </row>
    <row r="26" spans="1:15" ht="15.95" customHeight="1">
      <c r="B26" s="102"/>
      <c r="C26" s="88" t="s">
        <v>187</v>
      </c>
      <c r="D26" s="20">
        <v>1167</v>
      </c>
      <c r="E26" s="21">
        <v>145</v>
      </c>
      <c r="F26" s="22">
        <v>269</v>
      </c>
      <c r="G26" s="22">
        <v>247</v>
      </c>
      <c r="H26" s="22">
        <v>191</v>
      </c>
      <c r="I26" s="22">
        <v>31</v>
      </c>
      <c r="J26" s="22">
        <v>133</v>
      </c>
      <c r="K26" s="22">
        <v>137</v>
      </c>
      <c r="L26" s="22">
        <v>85</v>
      </c>
      <c r="M26" s="22">
        <v>49</v>
      </c>
      <c r="N26" s="22">
        <v>447</v>
      </c>
      <c r="O26" s="22">
        <v>42</v>
      </c>
    </row>
    <row r="27" spans="1:15" ht="15.95" customHeight="1">
      <c r="B27" s="102"/>
      <c r="C27" s="89"/>
      <c r="D27" s="23">
        <v>1</v>
      </c>
      <c r="E27" s="18">
        <v>0.12425021422450729</v>
      </c>
      <c r="F27" s="19">
        <v>0.23050556983718937</v>
      </c>
      <c r="G27" s="19">
        <v>0.21165381319622964</v>
      </c>
      <c r="H27" s="19">
        <v>0.1636675235646958</v>
      </c>
      <c r="I27" s="19">
        <v>2.6563838903170524E-2</v>
      </c>
      <c r="J27" s="19">
        <v>0.11396743787489289</v>
      </c>
      <c r="K27" s="19">
        <v>0.11739502999143102</v>
      </c>
      <c r="L27" s="19">
        <v>7.2836332476435298E-2</v>
      </c>
      <c r="M27" s="19">
        <v>4.1988003427592117E-2</v>
      </c>
      <c r="N27" s="19">
        <v>0.38303341902313626</v>
      </c>
      <c r="O27" s="19">
        <v>3.5989717223650387E-2</v>
      </c>
    </row>
    <row r="28" spans="1:15" ht="15.95" customHeight="1">
      <c r="B28" s="102"/>
      <c r="C28" s="88" t="s">
        <v>188</v>
      </c>
      <c r="D28" s="20">
        <v>643</v>
      </c>
      <c r="E28" s="21">
        <v>57</v>
      </c>
      <c r="F28" s="22">
        <v>47</v>
      </c>
      <c r="G28" s="22">
        <v>194</v>
      </c>
      <c r="H28" s="22">
        <v>55</v>
      </c>
      <c r="I28" s="22">
        <v>25</v>
      </c>
      <c r="J28" s="22">
        <v>28</v>
      </c>
      <c r="K28" s="22">
        <v>39</v>
      </c>
      <c r="L28" s="22">
        <v>23</v>
      </c>
      <c r="M28" s="22">
        <v>11</v>
      </c>
      <c r="N28" s="22">
        <v>331</v>
      </c>
      <c r="O28" s="22">
        <v>21</v>
      </c>
    </row>
    <row r="29" spans="1:15" ht="15.95" customHeight="1">
      <c r="B29" s="102"/>
      <c r="C29" s="98"/>
      <c r="D29" s="17">
        <v>1</v>
      </c>
      <c r="E29" s="32">
        <v>8.8646967340590979E-2</v>
      </c>
      <c r="F29" s="33">
        <v>7.3094867807153963E-2</v>
      </c>
      <c r="G29" s="33">
        <v>0.30171073094867806</v>
      </c>
      <c r="H29" s="33">
        <v>8.553654743390357E-2</v>
      </c>
      <c r="I29" s="33">
        <v>3.8880248833592534E-2</v>
      </c>
      <c r="J29" s="33">
        <v>4.3545878693623641E-2</v>
      </c>
      <c r="K29" s="33">
        <v>6.0653188180404355E-2</v>
      </c>
      <c r="L29" s="33">
        <v>3.5769828926905133E-2</v>
      </c>
      <c r="M29" s="33">
        <v>1.7107309486780714E-2</v>
      </c>
      <c r="N29" s="33">
        <v>0.51477449455676516</v>
      </c>
      <c r="O29" s="33">
        <v>3.2659409020217731E-2</v>
      </c>
    </row>
    <row r="30" spans="1:15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1:15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</row>
    <row r="33" spans="1:15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1:15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</row>
    <row r="37" spans="1:15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5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</row>
    <row r="43" spans="1:15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</row>
    <row r="45" spans="1:15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</row>
    <row r="49" spans="1:15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</row>
    <row r="51" spans="1:15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</row>
    <row r="53" spans="1:15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</row>
    <row r="55" spans="1:15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5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</row>
    <row r="59" spans="1:15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</row>
    <row r="61" spans="1:15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</row>
    <row r="63" spans="1:15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</row>
    <row r="64" spans="1:15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1:15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</row>
    <row r="66" spans="1:15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</row>
    <row r="67" spans="1:15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</row>
    <row r="68" spans="1:15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</row>
    <row r="69" spans="1:15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</row>
    <row r="70" spans="1:15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</row>
    <row r="71" spans="1:15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</row>
    <row r="72" spans="1:15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</row>
    <row r="73" spans="1:15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</row>
    <row r="74" spans="1:15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</row>
    <row r="75" spans="1:15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</row>
    <row r="76" spans="1:15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</row>
    <row r="77" spans="1:15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</row>
    <row r="78" spans="1:15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</row>
    <row r="79" spans="1:15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</row>
    <row r="80" spans="1:15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</row>
    <row r="81" spans="1:15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</row>
    <row r="82" spans="1:15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</row>
    <row r="83" spans="1:15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</row>
    <row r="84" spans="1:15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</row>
    <row r="85" spans="1:15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</row>
    <row r="86" spans="1:15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</row>
    <row r="87" spans="1:15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</row>
    <row r="88" spans="1:15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</row>
    <row r="89" spans="1:15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</row>
    <row r="90" spans="1:15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</row>
    <row r="91" spans="1:15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</row>
    <row r="92" spans="1:15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  <row r="93" spans="1:15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</row>
    <row r="94" spans="1:15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</row>
    <row r="95" spans="1:15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</row>
    <row r="96" spans="1:15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</row>
    <row r="97" spans="1:15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</row>
    <row r="98" spans="1:15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</row>
    <row r="99" spans="1:15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</row>
    <row r="100" spans="1:15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</row>
    <row r="101" spans="1:15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</row>
    <row r="102" spans="1:15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</row>
    <row r="103" spans="1:15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</row>
    <row r="104" spans="1:15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</row>
    <row r="105" spans="1:15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</row>
    <row r="106" spans="1:15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  <row r="107" spans="1:15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</row>
    <row r="108" spans="1:15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</row>
    <row r="109" spans="1:15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</row>
    <row r="110" spans="1:15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  <row r="111" spans="1:15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</row>
    <row r="112" spans="1:15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</row>
    <row r="113" spans="1:15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</row>
    <row r="114" spans="1:15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</row>
    <row r="115" spans="1:15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</row>
    <row r="116" spans="1:15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</row>
    <row r="117" spans="1:15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</row>
    <row r="118" spans="1:15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</row>
    <row r="119" spans="1:15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</row>
    <row r="120" spans="1:15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</row>
    <row r="121" spans="1:15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</row>
    <row r="122" spans="1:15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</row>
    <row r="123" spans="1:15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</row>
    <row r="124" spans="1:15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</row>
    <row r="125" spans="1:15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</row>
    <row r="126" spans="1:15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</row>
    <row r="127" spans="1:15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</row>
    <row r="128" spans="1:15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</row>
    <row r="129" spans="1:15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</row>
    <row r="130" spans="1:15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</row>
    <row r="131" spans="1:15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</row>
    <row r="132" spans="1:15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</row>
    <row r="133" spans="1:15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</row>
    <row r="134" spans="1:15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</row>
    <row r="135" spans="1:15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</row>
    <row r="136" spans="1:15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</row>
    <row r="137" spans="1:15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</row>
    <row r="138" spans="1:15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</row>
    <row r="139" spans="1:15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</row>
    <row r="140" spans="1:15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</row>
    <row r="141" spans="1:15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1:15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</row>
    <row r="143" spans="1:15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</row>
    <row r="144" spans="1:15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</row>
    <row r="145" spans="1:15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5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</row>
    <row r="147" spans="1:15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5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</row>
    <row r="149" spans="1:15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5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</row>
    <row r="151" spans="1:15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5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</row>
    <row r="153" spans="1:15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5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</row>
    <row r="155" spans="1:15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5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</row>
    <row r="157" spans="1:15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5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</row>
    <row r="159" spans="1:15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</row>
    <row r="160" spans="1:15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</row>
    <row r="161" spans="1:15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</row>
    <row r="162" spans="1:15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</row>
    <row r="163" spans="1:15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</row>
    <row r="164" spans="1:15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</row>
    <row r="165" spans="1:15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</row>
    <row r="166" spans="1:15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</row>
    <row r="167" spans="1:15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</row>
    <row r="168" spans="1:15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</row>
    <row r="169" spans="1:15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</row>
    <row r="170" spans="1:15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</row>
    <row r="171" spans="1:15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</row>
    <row r="172" spans="1:15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</row>
    <row r="173" spans="1:15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</row>
    <row r="174" spans="1:15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</row>
    <row r="175" spans="1:15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</row>
    <row r="176" spans="1:15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</row>
    <row r="177" spans="1:15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</row>
    <row r="178" spans="1:15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</row>
    <row r="179" spans="1:15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</row>
    <row r="180" spans="1:15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</row>
    <row r="181" spans="1:15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</row>
    <row r="182" spans="1:15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</row>
    <row r="183" spans="1:15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</row>
    <row r="184" spans="1:15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</row>
    <row r="185" spans="1:15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</row>
    <row r="186" spans="1:15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 ht="15" hidden="1" customHeight="1"/>
    <row r="202" spans="1:15" ht="15" hidden="1" customHeight="1"/>
    <row r="203" spans="1:15" ht="15" hidden="1" customHeight="1"/>
    <row r="204" spans="1:15" ht="15" hidden="1" customHeight="1"/>
    <row r="205" spans="1:15" ht="15" hidden="1" customHeight="1"/>
    <row r="206" spans="1:15" ht="15" hidden="1" customHeight="1"/>
    <row r="207" spans="1:15" ht="15" hidden="1" customHeight="1"/>
    <row r="208" spans="1:15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O9">
    <cfRule type="top10" dxfId="622" priority="90" rank="1"/>
  </conditionalFormatting>
  <conditionalFormatting sqref="E11:O11">
    <cfRule type="top10" dxfId="621" priority="89" rank="1"/>
  </conditionalFormatting>
  <conditionalFormatting sqref="E13:O13">
    <cfRule type="top10" dxfId="620" priority="88" rank="1"/>
  </conditionalFormatting>
  <conditionalFormatting sqref="E15:O15">
    <cfRule type="top10" dxfId="619" priority="87" rank="1"/>
  </conditionalFormatting>
  <conditionalFormatting sqref="E17:O17">
    <cfRule type="top10" dxfId="618" priority="86" rank="1"/>
  </conditionalFormatting>
  <conditionalFormatting sqref="E19:O19">
    <cfRule type="top10" dxfId="617" priority="85" rank="1"/>
  </conditionalFormatting>
  <conditionalFormatting sqref="E21:O21">
    <cfRule type="top10" dxfId="616" priority="84" rank="1"/>
  </conditionalFormatting>
  <conditionalFormatting sqref="E23:O23">
    <cfRule type="top10" dxfId="615" priority="83" rank="1"/>
  </conditionalFormatting>
  <conditionalFormatting sqref="E25:O25">
    <cfRule type="top10" dxfId="614" priority="82" rank="1"/>
  </conditionalFormatting>
  <conditionalFormatting sqref="E27:O27">
    <cfRule type="top10" dxfId="613" priority="81" rank="1"/>
  </conditionalFormatting>
  <conditionalFormatting sqref="E29:O29">
    <cfRule type="top10" dxfId="612" priority="80" rank="1"/>
  </conditionalFormatting>
  <conditionalFormatting sqref="E31:O31">
    <cfRule type="top10" dxfId="611" priority="78" rank="1"/>
  </conditionalFormatting>
  <conditionalFormatting sqref="E33:O33">
    <cfRule type="top10" dxfId="610" priority="77" rank="1"/>
  </conditionalFormatting>
  <conditionalFormatting sqref="E35:O35">
    <cfRule type="top10" dxfId="609" priority="76" rank="1"/>
  </conditionalFormatting>
  <conditionalFormatting sqref="E37:O37">
    <cfRule type="top10" dxfId="608" priority="75" rank="1"/>
  </conditionalFormatting>
  <conditionalFormatting sqref="E39:O39">
    <cfRule type="top10" dxfId="607" priority="74" rank="1"/>
  </conditionalFormatting>
  <conditionalFormatting sqref="E41:O41">
    <cfRule type="top10" dxfId="606" priority="73" rank="1"/>
  </conditionalFormatting>
  <conditionalFormatting sqref="E43:O43">
    <cfRule type="top10" dxfId="605" priority="72" rank="1"/>
  </conditionalFormatting>
  <conditionalFormatting sqref="E45:O45">
    <cfRule type="top10" dxfId="604" priority="71" rank="1"/>
  </conditionalFormatting>
  <conditionalFormatting sqref="E47:O47">
    <cfRule type="top10" dxfId="603" priority="70" rank="1"/>
  </conditionalFormatting>
  <conditionalFormatting sqref="E49:O49">
    <cfRule type="top10" dxfId="602" priority="69" rank="1"/>
  </conditionalFormatting>
  <conditionalFormatting sqref="E51:O51">
    <cfRule type="top10" dxfId="601" priority="68" rank="1"/>
  </conditionalFormatting>
  <conditionalFormatting sqref="E53:O53">
    <cfRule type="top10" dxfId="600" priority="67" rank="1"/>
  </conditionalFormatting>
  <conditionalFormatting sqref="E55:O55">
    <cfRule type="top10" dxfId="599" priority="66" rank="1"/>
  </conditionalFormatting>
  <conditionalFormatting sqref="E57:O57">
    <cfRule type="top10" dxfId="598" priority="65" rank="1"/>
  </conditionalFormatting>
  <conditionalFormatting sqref="E59:O59">
    <cfRule type="top10" dxfId="597" priority="64" rank="1"/>
  </conditionalFormatting>
  <conditionalFormatting sqref="E61:O61">
    <cfRule type="top10" dxfId="596" priority="63" rank="1"/>
  </conditionalFormatting>
  <conditionalFormatting sqref="E63:O63">
    <cfRule type="top10" dxfId="595" priority="62" rank="1"/>
  </conditionalFormatting>
  <conditionalFormatting sqref="E65:O65">
    <cfRule type="top10" dxfId="594" priority="61" rank="1"/>
  </conditionalFormatting>
  <conditionalFormatting sqref="E67:O67">
    <cfRule type="top10" dxfId="593" priority="60" rank="1"/>
  </conditionalFormatting>
  <conditionalFormatting sqref="E69:O69">
    <cfRule type="top10" dxfId="592" priority="59" rank="1"/>
  </conditionalFormatting>
  <conditionalFormatting sqref="E71:O71">
    <cfRule type="top10" dxfId="591" priority="58" rank="1"/>
  </conditionalFormatting>
  <conditionalFormatting sqref="E73:O73">
    <cfRule type="top10" dxfId="590" priority="57" rank="1"/>
  </conditionalFormatting>
  <conditionalFormatting sqref="E75:O75">
    <cfRule type="top10" dxfId="589" priority="56" rank="1"/>
  </conditionalFormatting>
  <conditionalFormatting sqref="E77:O77">
    <cfRule type="top10" dxfId="588" priority="55" rank="1"/>
  </conditionalFormatting>
  <conditionalFormatting sqref="E79:O79">
    <cfRule type="top10" dxfId="587" priority="54" rank="1"/>
  </conditionalFormatting>
  <conditionalFormatting sqref="E81:O81">
    <cfRule type="top10" dxfId="586" priority="53" rank="1"/>
  </conditionalFormatting>
  <conditionalFormatting sqref="E83:O83">
    <cfRule type="top10" dxfId="585" priority="52" rank="1"/>
  </conditionalFormatting>
  <conditionalFormatting sqref="E85:O85">
    <cfRule type="top10" dxfId="584" priority="51" rank="1"/>
  </conditionalFormatting>
  <conditionalFormatting sqref="E87:O87">
    <cfRule type="top10" dxfId="583" priority="50" rank="1"/>
  </conditionalFormatting>
  <conditionalFormatting sqref="E89:O89">
    <cfRule type="top10" dxfId="582" priority="49" rank="1"/>
  </conditionalFormatting>
  <conditionalFormatting sqref="E91:O91">
    <cfRule type="top10" dxfId="581" priority="48" rank="1"/>
  </conditionalFormatting>
  <conditionalFormatting sqref="E93:O93">
    <cfRule type="top10" dxfId="580" priority="47" rank="1"/>
  </conditionalFormatting>
  <conditionalFormatting sqref="E95:O95">
    <cfRule type="top10" dxfId="579" priority="46" rank="1"/>
  </conditionalFormatting>
  <conditionalFormatting sqref="E97:O97">
    <cfRule type="top10" dxfId="578" priority="45" rank="1"/>
  </conditionalFormatting>
  <conditionalFormatting sqref="E99:O99">
    <cfRule type="top10" dxfId="577" priority="44" rank="1"/>
  </conditionalFormatting>
  <conditionalFormatting sqref="E101:O101">
    <cfRule type="top10" dxfId="576" priority="43" rank="1"/>
  </conditionalFormatting>
  <conditionalFormatting sqref="E103:O103">
    <cfRule type="top10" dxfId="575" priority="42" rank="1"/>
  </conditionalFormatting>
  <conditionalFormatting sqref="E105:O105">
    <cfRule type="top10" dxfId="574" priority="41" rank="1"/>
  </conditionalFormatting>
  <conditionalFormatting sqref="E107:O107">
    <cfRule type="top10" dxfId="573" priority="40" rank="1"/>
  </conditionalFormatting>
  <conditionalFormatting sqref="E109:O109">
    <cfRule type="top10" dxfId="572" priority="39" rank="1"/>
  </conditionalFormatting>
  <conditionalFormatting sqref="E111:O111">
    <cfRule type="top10" dxfId="571" priority="38" rank="1"/>
  </conditionalFormatting>
  <conditionalFormatting sqref="E113:O113">
    <cfRule type="top10" dxfId="570" priority="37" rank="1"/>
  </conditionalFormatting>
  <conditionalFormatting sqref="E115:O115">
    <cfRule type="top10" dxfId="569" priority="36" rank="1"/>
  </conditionalFormatting>
  <conditionalFormatting sqref="E117:O117">
    <cfRule type="top10" dxfId="568" priority="35" rank="1"/>
  </conditionalFormatting>
  <conditionalFormatting sqref="E119:O119">
    <cfRule type="top10" dxfId="567" priority="34" rank="1"/>
  </conditionalFormatting>
  <conditionalFormatting sqref="E121:O121">
    <cfRule type="top10" dxfId="566" priority="33" rank="1"/>
  </conditionalFormatting>
  <conditionalFormatting sqref="E123:O123">
    <cfRule type="top10" dxfId="565" priority="32" rank="1"/>
  </conditionalFormatting>
  <conditionalFormatting sqref="E125:O125">
    <cfRule type="top10" dxfId="564" priority="31" rank="1"/>
  </conditionalFormatting>
  <conditionalFormatting sqref="E127:O127">
    <cfRule type="top10" dxfId="563" priority="30" rank="1"/>
  </conditionalFormatting>
  <conditionalFormatting sqref="E129:O129">
    <cfRule type="top10" dxfId="562" priority="29" rank="1"/>
  </conditionalFormatting>
  <conditionalFormatting sqref="E131:O131">
    <cfRule type="top10" dxfId="561" priority="28" rank="1"/>
  </conditionalFormatting>
  <conditionalFormatting sqref="E133:O133">
    <cfRule type="top10" dxfId="560" priority="27" rank="1"/>
  </conditionalFormatting>
  <conditionalFormatting sqref="E135:O135">
    <cfRule type="top10" dxfId="559" priority="26" rank="1"/>
  </conditionalFormatting>
  <conditionalFormatting sqref="E137:O137">
    <cfRule type="top10" dxfId="558" priority="25" rank="1"/>
  </conditionalFormatting>
  <conditionalFormatting sqref="E139:O139">
    <cfRule type="top10" dxfId="557" priority="24" rank="1"/>
  </conditionalFormatting>
  <conditionalFormatting sqref="E141:O141">
    <cfRule type="top10" dxfId="556" priority="23" rank="1"/>
  </conditionalFormatting>
  <conditionalFormatting sqref="E143:O143">
    <cfRule type="top10" dxfId="555" priority="22" rank="1"/>
  </conditionalFormatting>
  <conditionalFormatting sqref="E145:O145">
    <cfRule type="top10" dxfId="554" priority="21" rank="1"/>
  </conditionalFormatting>
  <conditionalFormatting sqref="E147:O147">
    <cfRule type="top10" dxfId="553" priority="20" rank="1"/>
  </conditionalFormatting>
  <conditionalFormatting sqref="E149:O149">
    <cfRule type="top10" dxfId="552" priority="19" rank="1"/>
  </conditionalFormatting>
  <conditionalFormatting sqref="E151:O151">
    <cfRule type="top10" dxfId="551" priority="18" rank="1"/>
  </conditionalFormatting>
  <conditionalFormatting sqref="E153:O153">
    <cfRule type="top10" dxfId="550" priority="17" rank="1"/>
  </conditionalFormatting>
  <conditionalFormatting sqref="E155:O155">
    <cfRule type="top10" dxfId="549" priority="16" rank="1"/>
  </conditionalFormatting>
  <conditionalFormatting sqref="E157:O157">
    <cfRule type="top10" dxfId="548" priority="15" rank="1"/>
  </conditionalFormatting>
  <conditionalFormatting sqref="E159:O159">
    <cfRule type="top10" dxfId="547" priority="14" rank="1"/>
  </conditionalFormatting>
  <conditionalFormatting sqref="E161:O161">
    <cfRule type="top10" dxfId="546" priority="13" rank="1"/>
  </conditionalFormatting>
  <conditionalFormatting sqref="E163:O163">
    <cfRule type="top10" dxfId="545" priority="12" rank="1"/>
  </conditionalFormatting>
  <conditionalFormatting sqref="E165:O165">
    <cfRule type="top10" dxfId="544" priority="11" rank="1"/>
  </conditionalFormatting>
  <conditionalFormatting sqref="E167:O167">
    <cfRule type="top10" dxfId="543" priority="10" rank="1"/>
  </conditionalFormatting>
  <conditionalFormatting sqref="E169:O169">
    <cfRule type="top10" dxfId="542" priority="9" rank="1"/>
  </conditionalFormatting>
  <conditionalFormatting sqref="E171:O171">
    <cfRule type="top10" dxfId="541" priority="8" rank="1"/>
  </conditionalFormatting>
  <conditionalFormatting sqref="E173:O173">
    <cfRule type="top10" dxfId="540" priority="7" rank="1"/>
  </conditionalFormatting>
  <conditionalFormatting sqref="E175:O175">
    <cfRule type="top10" dxfId="539" priority="6" rank="1"/>
  </conditionalFormatting>
  <conditionalFormatting sqref="E177:O177">
    <cfRule type="top10" dxfId="538" priority="5" rank="1"/>
  </conditionalFormatting>
  <conditionalFormatting sqref="E179:O179">
    <cfRule type="top10" dxfId="537" priority="4" rank="1"/>
  </conditionalFormatting>
  <conditionalFormatting sqref="E181:O181">
    <cfRule type="top10" dxfId="536" priority="3" rank="1"/>
  </conditionalFormatting>
  <conditionalFormatting sqref="E183:O183">
    <cfRule type="top10" dxfId="535" priority="2" rank="1"/>
  </conditionalFormatting>
  <conditionalFormatting sqref="E185:O185">
    <cfRule type="top10" dxfId="53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K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1" width="8.625" style="3"/>
    <col min="12" max="16384" width="8.625" style="39"/>
  </cols>
  <sheetData>
    <row r="1" spans="1:11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15" customHeight="1">
      <c r="B2" s="3" t="s">
        <v>256</v>
      </c>
    </row>
    <row r="3" spans="1:11" ht="15" customHeight="1">
      <c r="B3" s="3" t="s">
        <v>78</v>
      </c>
    </row>
    <row r="4" spans="1:11" ht="15" customHeight="1">
      <c r="B4" s="3" t="s">
        <v>79</v>
      </c>
    </row>
    <row r="5" spans="1:11" ht="15" customHeight="1">
      <c r="B5" s="3"/>
    </row>
    <row r="6" spans="1:11" ht="2.1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1" ht="117.95" customHeight="1" thickBot="1">
      <c r="A7" s="9"/>
      <c r="B7" s="10"/>
      <c r="C7" s="11" t="s">
        <v>240</v>
      </c>
      <c r="D7" s="12" t="s">
        <v>241</v>
      </c>
      <c r="E7" s="13" t="s">
        <v>225</v>
      </c>
      <c r="F7" s="13" t="s">
        <v>226</v>
      </c>
      <c r="G7" s="13" t="s">
        <v>227</v>
      </c>
      <c r="H7" s="13" t="s">
        <v>228</v>
      </c>
      <c r="I7" s="13" t="s">
        <v>229</v>
      </c>
      <c r="J7" s="13" t="s">
        <v>230</v>
      </c>
      <c r="K7" s="13" t="s">
        <v>83</v>
      </c>
    </row>
    <row r="8" spans="1:11" ht="15.95" customHeight="1" thickTop="1">
      <c r="B8" s="90" t="s">
        <v>242</v>
      </c>
      <c r="C8" s="91"/>
      <c r="D8" s="14">
        <v>24657</v>
      </c>
      <c r="E8" s="15">
        <v>3663</v>
      </c>
      <c r="F8" s="16">
        <v>6053</v>
      </c>
      <c r="G8" s="16">
        <v>6821</v>
      </c>
      <c r="H8" s="16">
        <v>1302</v>
      </c>
      <c r="I8" s="16">
        <v>2525</v>
      </c>
      <c r="J8" s="16">
        <v>1963</v>
      </c>
      <c r="K8" s="16">
        <v>2330</v>
      </c>
    </row>
    <row r="9" spans="1:11" ht="15.95" customHeight="1">
      <c r="B9" s="92"/>
      <c r="C9" s="93"/>
      <c r="D9" s="17">
        <v>1</v>
      </c>
      <c r="E9" s="32">
        <v>0.14855821876140649</v>
      </c>
      <c r="F9" s="33">
        <v>0.24548809668653931</v>
      </c>
      <c r="G9" s="33">
        <v>0.27663543821227238</v>
      </c>
      <c r="H9" s="33">
        <v>5.2804477430344325E-2</v>
      </c>
      <c r="I9" s="33">
        <v>0.10240499655270309</v>
      </c>
      <c r="J9" s="33">
        <v>7.9612280488299464E-2</v>
      </c>
      <c r="K9" s="33">
        <v>9.4496491868434923E-2</v>
      </c>
    </row>
    <row r="10" spans="1:11" ht="15.95" customHeight="1">
      <c r="B10" s="95" t="s">
        <v>257</v>
      </c>
      <c r="C10" s="94" t="s">
        <v>110</v>
      </c>
      <c r="D10" s="34">
        <v>14264</v>
      </c>
      <c r="E10" s="35">
        <v>2369</v>
      </c>
      <c r="F10" s="36">
        <v>4252</v>
      </c>
      <c r="G10" s="36">
        <v>3810</v>
      </c>
      <c r="H10" s="36">
        <v>690</v>
      </c>
      <c r="I10" s="36">
        <v>1317</v>
      </c>
      <c r="J10" s="36">
        <v>913</v>
      </c>
      <c r="K10" s="36">
        <v>913</v>
      </c>
    </row>
    <row r="11" spans="1:11" ht="15.95" customHeight="1">
      <c r="B11" s="96"/>
      <c r="C11" s="89"/>
      <c r="D11" s="17">
        <v>1</v>
      </c>
      <c r="E11" s="18">
        <v>0.16608244531688166</v>
      </c>
      <c r="F11" s="19">
        <v>0.29809310151430174</v>
      </c>
      <c r="G11" s="19">
        <v>0.26710600112170502</v>
      </c>
      <c r="H11" s="19">
        <v>4.837352776219854E-2</v>
      </c>
      <c r="I11" s="19">
        <v>9.2330342120022432E-2</v>
      </c>
      <c r="J11" s="19">
        <v>6.4007291082445322E-2</v>
      </c>
      <c r="K11" s="19">
        <v>6.4007291082445322E-2</v>
      </c>
    </row>
    <row r="12" spans="1:11" ht="15.95" customHeight="1">
      <c r="B12" s="96"/>
      <c r="C12" s="88" t="s">
        <v>111</v>
      </c>
      <c r="D12" s="20">
        <v>4778</v>
      </c>
      <c r="E12" s="21">
        <v>939</v>
      </c>
      <c r="F12" s="22">
        <v>1430</v>
      </c>
      <c r="G12" s="22">
        <v>1149</v>
      </c>
      <c r="H12" s="22">
        <v>160</v>
      </c>
      <c r="I12" s="22">
        <v>387</v>
      </c>
      <c r="J12" s="22">
        <v>326</v>
      </c>
      <c r="K12" s="22">
        <v>387</v>
      </c>
    </row>
    <row r="13" spans="1:11" ht="15.95" customHeight="1">
      <c r="B13" s="96"/>
      <c r="C13" s="89"/>
      <c r="D13" s="23">
        <v>1</v>
      </c>
      <c r="E13" s="18">
        <v>0.19652574298869821</v>
      </c>
      <c r="F13" s="19">
        <v>0.29928840519045624</v>
      </c>
      <c r="G13" s="19">
        <v>0.2404771871075764</v>
      </c>
      <c r="H13" s="19">
        <v>3.3486814566764334E-2</v>
      </c>
      <c r="I13" s="19">
        <v>8.0996232733361234E-2</v>
      </c>
      <c r="J13" s="19">
        <v>6.8229384679782332E-2</v>
      </c>
      <c r="K13" s="19">
        <v>8.0996232733361234E-2</v>
      </c>
    </row>
    <row r="14" spans="1:11" ht="15.95" customHeight="1">
      <c r="B14" s="96"/>
      <c r="C14" s="88" t="s">
        <v>112</v>
      </c>
      <c r="D14" s="20">
        <v>9935</v>
      </c>
      <c r="E14" s="21">
        <v>1486</v>
      </c>
      <c r="F14" s="22">
        <v>2728</v>
      </c>
      <c r="G14" s="22">
        <v>2796</v>
      </c>
      <c r="H14" s="22">
        <v>483</v>
      </c>
      <c r="I14" s="22">
        <v>964</v>
      </c>
      <c r="J14" s="22">
        <v>779</v>
      </c>
      <c r="K14" s="22">
        <v>699</v>
      </c>
    </row>
    <row r="15" spans="1:11" ht="15.95" customHeight="1">
      <c r="B15" s="96"/>
      <c r="C15" s="89"/>
      <c r="D15" s="23">
        <v>1</v>
      </c>
      <c r="E15" s="18">
        <v>0.14957221942627075</v>
      </c>
      <c r="F15" s="19">
        <v>0.27458480120785106</v>
      </c>
      <c r="G15" s="19">
        <v>0.28142929038751885</v>
      </c>
      <c r="H15" s="19">
        <v>4.8616004026170105E-2</v>
      </c>
      <c r="I15" s="19">
        <v>9.7030699547055857E-2</v>
      </c>
      <c r="J15" s="19">
        <v>7.840966280825365E-2</v>
      </c>
      <c r="K15" s="19">
        <v>7.0357322596879712E-2</v>
      </c>
    </row>
    <row r="16" spans="1:11" ht="15.95" customHeight="1">
      <c r="B16" s="96"/>
      <c r="C16" s="88" t="s">
        <v>113</v>
      </c>
      <c r="D16" s="20">
        <v>5980</v>
      </c>
      <c r="E16" s="21">
        <v>791</v>
      </c>
      <c r="F16" s="22">
        <v>1418</v>
      </c>
      <c r="G16" s="22">
        <v>1772</v>
      </c>
      <c r="H16" s="22">
        <v>337</v>
      </c>
      <c r="I16" s="22">
        <v>648</v>
      </c>
      <c r="J16" s="22">
        <v>520</v>
      </c>
      <c r="K16" s="22">
        <v>494</v>
      </c>
    </row>
    <row r="17" spans="1:11" ht="15.95" customHeight="1">
      <c r="B17" s="96"/>
      <c r="C17" s="89"/>
      <c r="D17" s="23">
        <v>1</v>
      </c>
      <c r="E17" s="18">
        <v>0.1322742474916388</v>
      </c>
      <c r="F17" s="19">
        <v>0.23712374581939799</v>
      </c>
      <c r="G17" s="19">
        <v>0.29632107023411369</v>
      </c>
      <c r="H17" s="19">
        <v>5.6354515050167225E-2</v>
      </c>
      <c r="I17" s="19">
        <v>0.10836120401337793</v>
      </c>
      <c r="J17" s="19">
        <v>8.6956521739130432E-2</v>
      </c>
      <c r="K17" s="19">
        <v>8.2608695652173908E-2</v>
      </c>
    </row>
    <row r="18" spans="1:11" ht="15.95" customHeight="1">
      <c r="B18" s="96"/>
      <c r="C18" s="88" t="s">
        <v>114</v>
      </c>
      <c r="D18" s="20">
        <v>1225</v>
      </c>
      <c r="E18" s="21">
        <v>140</v>
      </c>
      <c r="F18" s="22">
        <v>285</v>
      </c>
      <c r="G18" s="22">
        <v>387</v>
      </c>
      <c r="H18" s="22">
        <v>60</v>
      </c>
      <c r="I18" s="22">
        <v>130</v>
      </c>
      <c r="J18" s="22">
        <v>115</v>
      </c>
      <c r="K18" s="22">
        <v>108</v>
      </c>
    </row>
    <row r="19" spans="1:11" ht="15.95" customHeight="1">
      <c r="B19" s="96"/>
      <c r="C19" s="89"/>
      <c r="D19" s="23">
        <v>1</v>
      </c>
      <c r="E19" s="18">
        <v>0.11428571428571428</v>
      </c>
      <c r="F19" s="19">
        <v>0.23265306122448978</v>
      </c>
      <c r="G19" s="19">
        <v>0.31591836734693879</v>
      </c>
      <c r="H19" s="19">
        <v>4.8979591836734691E-2</v>
      </c>
      <c r="I19" s="19">
        <v>0.10612244897959183</v>
      </c>
      <c r="J19" s="19">
        <v>9.3877551020408165E-2</v>
      </c>
      <c r="K19" s="19">
        <v>8.8163265306122451E-2</v>
      </c>
    </row>
    <row r="20" spans="1:11" ht="15.95" customHeight="1">
      <c r="B20" s="96"/>
      <c r="C20" s="88" t="s">
        <v>115</v>
      </c>
      <c r="D20" s="20">
        <v>2015</v>
      </c>
      <c r="E20" s="21">
        <v>209</v>
      </c>
      <c r="F20" s="22">
        <v>425</v>
      </c>
      <c r="G20" s="22">
        <v>699</v>
      </c>
      <c r="H20" s="22">
        <v>148</v>
      </c>
      <c r="I20" s="22">
        <v>205</v>
      </c>
      <c r="J20" s="22">
        <v>178</v>
      </c>
      <c r="K20" s="22">
        <v>151</v>
      </c>
    </row>
    <row r="21" spans="1:11" ht="15.95" customHeight="1">
      <c r="B21" s="96"/>
      <c r="C21" s="89"/>
      <c r="D21" s="23">
        <v>1</v>
      </c>
      <c r="E21" s="18">
        <v>0.10372208436724566</v>
      </c>
      <c r="F21" s="19">
        <v>0.21091811414392059</v>
      </c>
      <c r="G21" s="19">
        <v>0.34689826302729526</v>
      </c>
      <c r="H21" s="19">
        <v>7.3449131513647639E-2</v>
      </c>
      <c r="I21" s="19">
        <v>0.10173697270471464</v>
      </c>
      <c r="J21" s="19">
        <v>8.8337468982630271E-2</v>
      </c>
      <c r="K21" s="19">
        <v>7.49379652605459E-2</v>
      </c>
    </row>
    <row r="22" spans="1:11" ht="15.95" customHeight="1">
      <c r="B22" s="102"/>
      <c r="C22" s="88" t="s">
        <v>84</v>
      </c>
      <c r="D22" s="20">
        <v>312</v>
      </c>
      <c r="E22" s="21">
        <v>36</v>
      </c>
      <c r="F22" s="22">
        <v>41</v>
      </c>
      <c r="G22" s="22">
        <v>91</v>
      </c>
      <c r="H22" s="22">
        <v>18</v>
      </c>
      <c r="I22" s="22">
        <v>37</v>
      </c>
      <c r="J22" s="22">
        <v>40</v>
      </c>
      <c r="K22" s="22">
        <v>49</v>
      </c>
    </row>
    <row r="23" spans="1:11" ht="15.95" customHeight="1">
      <c r="B23" s="102"/>
      <c r="C23" s="89"/>
      <c r="D23" s="23">
        <v>1</v>
      </c>
      <c r="E23" s="18">
        <v>0.11538461538461539</v>
      </c>
      <c r="F23" s="19">
        <v>0.13141025641025642</v>
      </c>
      <c r="G23" s="19">
        <v>0.29166666666666669</v>
      </c>
      <c r="H23" s="19">
        <v>5.7692307692307696E-2</v>
      </c>
      <c r="I23" s="19">
        <v>0.11858974358974358</v>
      </c>
      <c r="J23" s="19">
        <v>0.12820512820512819</v>
      </c>
      <c r="K23" s="19">
        <v>0.15705128205128205</v>
      </c>
    </row>
    <row r="24" spans="1:11" ht="15.95" customHeight="1">
      <c r="B24" s="102"/>
      <c r="C24" s="88" t="s">
        <v>116</v>
      </c>
      <c r="D24" s="20">
        <v>1088</v>
      </c>
      <c r="E24" s="21">
        <v>52</v>
      </c>
      <c r="F24" s="22">
        <v>67</v>
      </c>
      <c r="G24" s="22">
        <v>385</v>
      </c>
      <c r="H24" s="22">
        <v>98</v>
      </c>
      <c r="I24" s="22">
        <v>191</v>
      </c>
      <c r="J24" s="22">
        <v>155</v>
      </c>
      <c r="K24" s="22">
        <v>140</v>
      </c>
    </row>
    <row r="25" spans="1:11" ht="15.95" customHeight="1">
      <c r="B25" s="102"/>
      <c r="C25" s="98"/>
      <c r="D25" s="17">
        <v>1</v>
      </c>
      <c r="E25" s="32">
        <v>4.779411764705882E-2</v>
      </c>
      <c r="F25" s="33">
        <v>6.158088235294118E-2</v>
      </c>
      <c r="G25" s="33">
        <v>0.35386029411764708</v>
      </c>
      <c r="H25" s="33">
        <v>9.0073529411764705E-2</v>
      </c>
      <c r="I25" s="33">
        <v>0.17555147058823528</v>
      </c>
      <c r="J25" s="33">
        <v>0.14246323529411764</v>
      </c>
      <c r="K25" s="33">
        <v>0.12867647058823528</v>
      </c>
    </row>
    <row r="26" spans="1:11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</row>
    <row r="27" spans="1:11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</row>
    <row r="28" spans="1:11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</row>
    <row r="29" spans="1:11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</row>
    <row r="30" spans="1:11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</row>
    <row r="31" spans="1:11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</row>
    <row r="32" spans="1:11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</row>
    <row r="33" spans="1:11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</row>
    <row r="34" spans="1:11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</row>
    <row r="35" spans="1:11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</row>
    <row r="36" spans="1:11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</row>
    <row r="37" spans="1:11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</row>
    <row r="38" spans="1:11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</row>
    <row r="39" spans="1:11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</row>
    <row r="40" spans="1:11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</row>
    <row r="41" spans="1:11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</row>
    <row r="42" spans="1:11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</row>
    <row r="43" spans="1:11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</row>
    <row r="44" spans="1:11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</row>
    <row r="45" spans="1:11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</row>
    <row r="46" spans="1:11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</row>
    <row r="47" spans="1:11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</row>
    <row r="48" spans="1:11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</row>
    <row r="49" spans="1:11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</row>
    <row r="50" spans="1:11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</row>
    <row r="51" spans="1:11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</row>
    <row r="52" spans="1:11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</row>
    <row r="53" spans="1:11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</row>
    <row r="54" spans="1:11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</row>
    <row r="55" spans="1:11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</row>
    <row r="56" spans="1:11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</row>
    <row r="57" spans="1:11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</row>
    <row r="58" spans="1:11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</row>
    <row r="59" spans="1:11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</row>
    <row r="60" spans="1:11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</row>
    <row r="61" spans="1:11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</row>
    <row r="62" spans="1:11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</row>
    <row r="63" spans="1:11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</row>
    <row r="64" spans="1:11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</row>
    <row r="65" spans="1:11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</row>
    <row r="66" spans="1:11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</row>
    <row r="67" spans="1:11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</row>
    <row r="68" spans="1:11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</row>
    <row r="69" spans="1:11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</row>
    <row r="70" spans="1:11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</row>
    <row r="71" spans="1:11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</row>
    <row r="72" spans="1:11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</row>
    <row r="73" spans="1:11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</row>
    <row r="74" spans="1:11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</row>
    <row r="75" spans="1:11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</row>
    <row r="76" spans="1:11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</row>
    <row r="77" spans="1:11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</row>
    <row r="78" spans="1:11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</row>
    <row r="79" spans="1:11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</row>
    <row r="80" spans="1:11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</row>
    <row r="81" spans="1:11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</row>
    <row r="82" spans="1:11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</row>
    <row r="83" spans="1:11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</row>
    <row r="84" spans="1:11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</row>
    <row r="85" spans="1:11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</row>
    <row r="86" spans="1:11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</row>
    <row r="87" spans="1:11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</row>
    <row r="88" spans="1:11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</row>
    <row r="89" spans="1:11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</row>
    <row r="90" spans="1:11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</row>
    <row r="91" spans="1:11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</row>
    <row r="92" spans="1:11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</row>
    <row r="93" spans="1:11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</row>
    <row r="94" spans="1:11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</row>
    <row r="95" spans="1:11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</row>
    <row r="96" spans="1:11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</row>
    <row r="97" spans="1:11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</row>
    <row r="98" spans="1:11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</row>
    <row r="99" spans="1:11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</row>
    <row r="100" spans="1:11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</row>
    <row r="101" spans="1:11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</row>
    <row r="102" spans="1:11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</row>
    <row r="103" spans="1:11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</row>
    <row r="104" spans="1:11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</row>
    <row r="105" spans="1:11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</row>
    <row r="106" spans="1:11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</row>
    <row r="107" spans="1:11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</row>
    <row r="108" spans="1:11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</row>
    <row r="109" spans="1:11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</row>
    <row r="110" spans="1:11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</row>
    <row r="111" spans="1:11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</row>
    <row r="112" spans="1:11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</row>
    <row r="113" spans="1:11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</row>
    <row r="114" spans="1:11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</row>
    <row r="115" spans="1:11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</row>
    <row r="116" spans="1:11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</row>
    <row r="117" spans="1:11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</row>
    <row r="118" spans="1:11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</row>
    <row r="119" spans="1:11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</row>
    <row r="120" spans="1:11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</row>
    <row r="121" spans="1:11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</row>
    <row r="122" spans="1:11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</row>
    <row r="123" spans="1:11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</row>
    <row r="124" spans="1:11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</row>
    <row r="125" spans="1:11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</row>
    <row r="126" spans="1:11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</row>
    <row r="127" spans="1:11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</row>
    <row r="128" spans="1:11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</row>
    <row r="129" spans="1:11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</row>
    <row r="130" spans="1:11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</row>
    <row r="131" spans="1:11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</row>
    <row r="132" spans="1:11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</row>
    <row r="133" spans="1:11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</row>
    <row r="134" spans="1:11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</row>
    <row r="135" spans="1:11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</row>
    <row r="136" spans="1:11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</row>
    <row r="137" spans="1:11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</row>
    <row r="138" spans="1:11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</row>
    <row r="139" spans="1:11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</row>
    <row r="140" spans="1:11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</row>
    <row r="141" spans="1:11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</row>
    <row r="142" spans="1:11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</row>
    <row r="143" spans="1:11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</row>
    <row r="144" spans="1:11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</row>
    <row r="145" spans="1:11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</row>
    <row r="146" spans="1:11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</row>
    <row r="147" spans="1:11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</row>
    <row r="148" spans="1:11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</row>
    <row r="149" spans="1:11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</row>
    <row r="150" spans="1:11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</row>
    <row r="151" spans="1:11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</row>
    <row r="152" spans="1:11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</row>
    <row r="153" spans="1:11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</row>
    <row r="154" spans="1:11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</row>
    <row r="155" spans="1:11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</row>
    <row r="156" spans="1:11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</row>
    <row r="157" spans="1:11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</row>
    <row r="158" spans="1:11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</row>
    <row r="159" spans="1:11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</row>
    <row r="160" spans="1:11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</row>
    <row r="161" spans="1:11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</row>
    <row r="162" spans="1:11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</row>
    <row r="163" spans="1:11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</row>
    <row r="164" spans="1:11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</row>
    <row r="165" spans="1:11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</row>
    <row r="166" spans="1:11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</row>
    <row r="167" spans="1:11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</row>
    <row r="168" spans="1:11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</row>
    <row r="169" spans="1:11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</row>
    <row r="170" spans="1:11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</row>
    <row r="171" spans="1:11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</row>
    <row r="172" spans="1:11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</row>
    <row r="173" spans="1:11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</row>
    <row r="174" spans="1:11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</row>
    <row r="175" spans="1:11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</row>
    <row r="176" spans="1:11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</row>
    <row r="177" spans="1:11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</row>
    <row r="178" spans="1:11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</row>
    <row r="179" spans="1:11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</row>
    <row r="180" spans="1:11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</row>
    <row r="181" spans="1:11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</row>
    <row r="182" spans="1:11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</row>
    <row r="183" spans="1:11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</row>
    <row r="184" spans="1:11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</row>
    <row r="185" spans="1:11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</row>
    <row r="186" spans="1:11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ht="15" hidden="1" customHeight="1"/>
    <row r="202" spans="1:11" ht="15" hidden="1" customHeight="1"/>
    <row r="203" spans="1:11" ht="15" hidden="1" customHeight="1"/>
    <row r="204" spans="1:11" ht="15" hidden="1" customHeight="1"/>
    <row r="205" spans="1:11" ht="15" hidden="1" customHeight="1"/>
    <row r="206" spans="1:11" ht="15" hidden="1" customHeight="1"/>
    <row r="207" spans="1:11" ht="15" hidden="1" customHeight="1"/>
    <row r="208" spans="1:11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K9">
    <cfRule type="top10" dxfId="533" priority="90" rank="1"/>
  </conditionalFormatting>
  <conditionalFormatting sqref="E11:K11">
    <cfRule type="top10" dxfId="532" priority="89" rank="1"/>
  </conditionalFormatting>
  <conditionalFormatting sqref="E13:K13">
    <cfRule type="top10" dxfId="531" priority="88" rank="1"/>
  </conditionalFormatting>
  <conditionalFormatting sqref="E15:K15">
    <cfRule type="top10" dxfId="530" priority="87" rank="1"/>
  </conditionalFormatting>
  <conditionalFormatting sqref="E17:K17">
    <cfRule type="top10" dxfId="529" priority="86" rank="1"/>
  </conditionalFormatting>
  <conditionalFormatting sqref="E19:K19">
    <cfRule type="top10" dxfId="528" priority="85" rank="1"/>
  </conditionalFormatting>
  <conditionalFormatting sqref="E21:K21">
    <cfRule type="top10" dxfId="527" priority="84" rank="1"/>
  </conditionalFormatting>
  <conditionalFormatting sqref="E23:K23">
    <cfRule type="top10" dxfId="526" priority="83" rank="1"/>
  </conditionalFormatting>
  <conditionalFormatting sqref="E25:K25">
    <cfRule type="top10" dxfId="525" priority="82" rank="1"/>
  </conditionalFormatting>
  <conditionalFormatting sqref="E27:K27">
    <cfRule type="top10" dxfId="524" priority="80" rank="1"/>
  </conditionalFormatting>
  <conditionalFormatting sqref="E29:K29">
    <cfRule type="top10" dxfId="523" priority="79" rank="1"/>
  </conditionalFormatting>
  <conditionalFormatting sqref="E31:K31">
    <cfRule type="top10" dxfId="522" priority="78" rank="1"/>
  </conditionalFormatting>
  <conditionalFormatting sqref="E33:K33">
    <cfRule type="top10" dxfId="521" priority="77" rank="1"/>
  </conditionalFormatting>
  <conditionalFormatting sqref="E35:K35">
    <cfRule type="top10" dxfId="520" priority="76" rank="1"/>
  </conditionalFormatting>
  <conditionalFormatting sqref="E37:K37">
    <cfRule type="top10" dxfId="519" priority="75" rank="1"/>
  </conditionalFormatting>
  <conditionalFormatting sqref="E39:K39">
    <cfRule type="top10" dxfId="518" priority="74" rank="1"/>
  </conditionalFormatting>
  <conditionalFormatting sqref="E41:K41">
    <cfRule type="top10" dxfId="517" priority="73" rank="1"/>
  </conditionalFormatting>
  <conditionalFormatting sqref="E43:K43">
    <cfRule type="top10" dxfId="516" priority="72" rank="1"/>
  </conditionalFormatting>
  <conditionalFormatting sqref="E45:K45">
    <cfRule type="top10" dxfId="515" priority="71" rank="1"/>
  </conditionalFormatting>
  <conditionalFormatting sqref="E47:K47">
    <cfRule type="top10" dxfId="514" priority="70" rank="1"/>
  </conditionalFormatting>
  <conditionalFormatting sqref="E49:K49">
    <cfRule type="top10" dxfId="513" priority="69" rank="1"/>
  </conditionalFormatting>
  <conditionalFormatting sqref="E51:K51">
    <cfRule type="top10" dxfId="512" priority="68" rank="1"/>
  </conditionalFormatting>
  <conditionalFormatting sqref="E53:K53">
    <cfRule type="top10" dxfId="511" priority="67" rank="1"/>
  </conditionalFormatting>
  <conditionalFormatting sqref="E55:K55">
    <cfRule type="top10" dxfId="510" priority="66" rank="1"/>
  </conditionalFormatting>
  <conditionalFormatting sqref="E57:K57">
    <cfRule type="top10" dxfId="509" priority="65" rank="1"/>
  </conditionalFormatting>
  <conditionalFormatting sqref="E59:K59">
    <cfRule type="top10" dxfId="508" priority="64" rank="1"/>
  </conditionalFormatting>
  <conditionalFormatting sqref="E61:K61">
    <cfRule type="top10" dxfId="507" priority="63" rank="1"/>
  </conditionalFormatting>
  <conditionalFormatting sqref="E63:K63">
    <cfRule type="top10" dxfId="506" priority="62" rank="1"/>
  </conditionalFormatting>
  <conditionalFormatting sqref="E65:K65">
    <cfRule type="top10" dxfId="505" priority="61" rank="1"/>
  </conditionalFormatting>
  <conditionalFormatting sqref="E67:K67">
    <cfRule type="top10" dxfId="504" priority="60" rank="1"/>
  </conditionalFormatting>
  <conditionalFormatting sqref="E69:K69">
    <cfRule type="top10" dxfId="503" priority="59" rank="1"/>
  </conditionalFormatting>
  <conditionalFormatting sqref="E71:K71">
    <cfRule type="top10" dxfId="502" priority="58" rank="1"/>
  </conditionalFormatting>
  <conditionalFormatting sqref="E73:K73">
    <cfRule type="top10" dxfId="501" priority="57" rank="1"/>
  </conditionalFormatting>
  <conditionalFormatting sqref="E75:K75">
    <cfRule type="top10" dxfId="500" priority="56" rank="1"/>
  </conditionalFormatting>
  <conditionalFormatting sqref="E77:K77">
    <cfRule type="top10" dxfId="499" priority="55" rank="1"/>
  </conditionalFormatting>
  <conditionalFormatting sqref="E79:K79">
    <cfRule type="top10" dxfId="498" priority="54" rank="1"/>
  </conditionalFormatting>
  <conditionalFormatting sqref="E81:K81">
    <cfRule type="top10" dxfId="497" priority="53" rank="1"/>
  </conditionalFormatting>
  <conditionalFormatting sqref="E83:K83">
    <cfRule type="top10" dxfId="496" priority="52" rank="1"/>
  </conditionalFormatting>
  <conditionalFormatting sqref="E85:K85">
    <cfRule type="top10" dxfId="495" priority="51" rank="1"/>
  </conditionalFormatting>
  <conditionalFormatting sqref="E87:K87">
    <cfRule type="top10" dxfId="494" priority="50" rank="1"/>
  </conditionalFormatting>
  <conditionalFormatting sqref="E89:K89">
    <cfRule type="top10" dxfId="493" priority="49" rank="1"/>
  </conditionalFormatting>
  <conditionalFormatting sqref="E91:K91">
    <cfRule type="top10" dxfId="492" priority="48" rank="1"/>
  </conditionalFormatting>
  <conditionalFormatting sqref="E93:K93">
    <cfRule type="top10" dxfId="491" priority="47" rank="1"/>
  </conditionalFormatting>
  <conditionalFormatting sqref="E95:K95">
    <cfRule type="top10" dxfId="490" priority="46" rank="1"/>
  </conditionalFormatting>
  <conditionalFormatting sqref="E97:K97">
    <cfRule type="top10" dxfId="489" priority="45" rank="1"/>
  </conditionalFormatting>
  <conditionalFormatting sqref="E99:K99">
    <cfRule type="top10" dxfId="488" priority="44" rank="1"/>
  </conditionalFormatting>
  <conditionalFormatting sqref="E101:K101">
    <cfRule type="top10" dxfId="487" priority="43" rank="1"/>
  </conditionalFormatting>
  <conditionalFormatting sqref="E103:K103">
    <cfRule type="top10" dxfId="486" priority="42" rank="1"/>
  </conditionalFormatting>
  <conditionalFormatting sqref="E105:K105">
    <cfRule type="top10" dxfId="485" priority="41" rank="1"/>
  </conditionalFormatting>
  <conditionalFormatting sqref="E107:K107">
    <cfRule type="top10" dxfId="484" priority="40" rank="1"/>
  </conditionalFormatting>
  <conditionalFormatting sqref="E109:K109">
    <cfRule type="top10" dxfId="483" priority="39" rank="1"/>
  </conditionalFormatting>
  <conditionalFormatting sqref="E111:K111">
    <cfRule type="top10" dxfId="482" priority="38" rank="1"/>
  </conditionalFormatting>
  <conditionalFormatting sqref="E113:K113">
    <cfRule type="top10" dxfId="481" priority="37" rank="1"/>
  </conditionalFormatting>
  <conditionalFormatting sqref="E115:K115">
    <cfRule type="top10" dxfId="480" priority="36" rank="1"/>
  </conditionalFormatting>
  <conditionalFormatting sqref="E117:K117">
    <cfRule type="top10" dxfId="479" priority="35" rank="1"/>
  </conditionalFormatting>
  <conditionalFormatting sqref="E119:K119">
    <cfRule type="top10" dxfId="478" priority="34" rank="1"/>
  </conditionalFormatting>
  <conditionalFormatting sqref="E121:K121">
    <cfRule type="top10" dxfId="477" priority="33" rank="1"/>
  </conditionalFormatting>
  <conditionalFormatting sqref="E123:K123">
    <cfRule type="top10" dxfId="476" priority="32" rank="1"/>
  </conditionalFormatting>
  <conditionalFormatting sqref="E125:K125">
    <cfRule type="top10" dxfId="475" priority="31" rank="1"/>
  </conditionalFormatting>
  <conditionalFormatting sqref="E127:K127">
    <cfRule type="top10" dxfId="474" priority="30" rank="1"/>
  </conditionalFormatting>
  <conditionalFormatting sqref="E129:K129">
    <cfRule type="top10" dxfId="473" priority="29" rank="1"/>
  </conditionalFormatting>
  <conditionalFormatting sqref="E131:K131">
    <cfRule type="top10" dxfId="472" priority="28" rank="1"/>
  </conditionalFormatting>
  <conditionalFormatting sqref="E133:K133">
    <cfRule type="top10" dxfId="471" priority="27" rank="1"/>
  </conditionalFormatting>
  <conditionalFormatting sqref="E135:K135">
    <cfRule type="top10" dxfId="470" priority="26" rank="1"/>
  </conditionalFormatting>
  <conditionalFormatting sqref="E137:K137">
    <cfRule type="top10" dxfId="469" priority="25" rank="1"/>
  </conditionalFormatting>
  <conditionalFormatting sqref="E139:K139">
    <cfRule type="top10" dxfId="468" priority="24" rank="1"/>
  </conditionalFormatting>
  <conditionalFormatting sqref="E141:K141">
    <cfRule type="top10" dxfId="467" priority="23" rank="1"/>
  </conditionalFormatting>
  <conditionalFormatting sqref="E143:K143">
    <cfRule type="top10" dxfId="466" priority="22" rank="1"/>
  </conditionalFormatting>
  <conditionalFormatting sqref="E145:K145">
    <cfRule type="top10" dxfId="465" priority="21" rank="1"/>
  </conditionalFormatting>
  <conditionalFormatting sqref="E147:K147">
    <cfRule type="top10" dxfId="464" priority="20" rank="1"/>
  </conditionalFormatting>
  <conditionalFormatting sqref="E149:K149">
    <cfRule type="top10" dxfId="463" priority="19" rank="1"/>
  </conditionalFormatting>
  <conditionalFormatting sqref="E151:K151">
    <cfRule type="top10" dxfId="462" priority="18" rank="1"/>
  </conditionalFormatting>
  <conditionalFormatting sqref="E153:K153">
    <cfRule type="top10" dxfId="461" priority="17" rank="1"/>
  </conditionalFormatting>
  <conditionalFormatting sqref="E155:K155">
    <cfRule type="top10" dxfId="460" priority="16" rank="1"/>
  </conditionalFormatting>
  <conditionalFormatting sqref="E157:K157">
    <cfRule type="top10" dxfId="459" priority="15" rank="1"/>
  </conditionalFormatting>
  <conditionalFormatting sqref="E159:K159">
    <cfRule type="top10" dxfId="458" priority="14" rank="1"/>
  </conditionalFormatting>
  <conditionalFormatting sqref="E161:K161">
    <cfRule type="top10" dxfId="457" priority="13" rank="1"/>
  </conditionalFormatting>
  <conditionalFormatting sqref="E163:K163">
    <cfRule type="top10" dxfId="456" priority="12" rank="1"/>
  </conditionalFormatting>
  <conditionalFormatting sqref="E165:K165">
    <cfRule type="top10" dxfId="455" priority="11" rank="1"/>
  </conditionalFormatting>
  <conditionalFormatting sqref="E167:K167">
    <cfRule type="top10" dxfId="454" priority="10" rank="1"/>
  </conditionalFormatting>
  <conditionalFormatting sqref="E169:K169">
    <cfRule type="top10" dxfId="453" priority="9" rank="1"/>
  </conditionalFormatting>
  <conditionalFormatting sqref="E171:K171">
    <cfRule type="top10" dxfId="452" priority="8" rank="1"/>
  </conditionalFormatting>
  <conditionalFormatting sqref="E173:K173">
    <cfRule type="top10" dxfId="451" priority="7" rank="1"/>
  </conditionalFormatting>
  <conditionalFormatting sqref="E175:K175">
    <cfRule type="top10" dxfId="450" priority="6" rank="1"/>
  </conditionalFormatting>
  <conditionalFormatting sqref="E177:K177">
    <cfRule type="top10" dxfId="449" priority="5" rank="1"/>
  </conditionalFormatting>
  <conditionalFormatting sqref="E179:K179">
    <cfRule type="top10" dxfId="448" priority="4" rank="1"/>
  </conditionalFormatting>
  <conditionalFormatting sqref="E181:K181">
    <cfRule type="top10" dxfId="447" priority="3" rank="1"/>
  </conditionalFormatting>
  <conditionalFormatting sqref="E183:K183">
    <cfRule type="top10" dxfId="446" priority="2" rank="1"/>
  </conditionalFormatting>
  <conditionalFormatting sqref="E185:K185">
    <cfRule type="top10" dxfId="445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H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8" width="8.625" style="3"/>
    <col min="9" max="16384" width="8.625" style="39"/>
  </cols>
  <sheetData>
    <row r="1" spans="1:8" ht="15" customHeight="1">
      <c r="A1" s="38"/>
      <c r="B1" s="37"/>
      <c r="C1" s="37"/>
      <c r="D1" s="37"/>
      <c r="E1" s="37"/>
      <c r="F1" s="37"/>
      <c r="G1" s="37"/>
      <c r="H1" s="37"/>
    </row>
    <row r="2" spans="1:8" ht="15" customHeight="1">
      <c r="B2" s="3" t="s">
        <v>256</v>
      </c>
    </row>
    <row r="3" spans="1:8" ht="15" customHeight="1">
      <c r="B3" s="3" t="s">
        <v>78</v>
      </c>
    </row>
    <row r="4" spans="1:8" ht="15" customHeight="1">
      <c r="B4" s="3" t="s">
        <v>80</v>
      </c>
    </row>
    <row r="5" spans="1:8" ht="15" customHeight="1">
      <c r="B5" s="3"/>
    </row>
    <row r="6" spans="1:8" ht="2.1" customHeight="1">
      <c r="B6" s="4"/>
      <c r="C6" s="5"/>
      <c r="D6" s="6"/>
      <c r="E6" s="7"/>
      <c r="F6" s="8"/>
      <c r="G6" s="8"/>
      <c r="H6" s="8"/>
    </row>
    <row r="7" spans="1:8" ht="117.95" customHeight="1" thickBot="1">
      <c r="A7" s="9"/>
      <c r="B7" s="10"/>
      <c r="C7" s="11" t="s">
        <v>240</v>
      </c>
      <c r="D7" s="12" t="s">
        <v>241</v>
      </c>
      <c r="E7" s="13" t="s">
        <v>231</v>
      </c>
      <c r="F7" s="13" t="s">
        <v>232</v>
      </c>
      <c r="G7" s="13" t="s">
        <v>233</v>
      </c>
      <c r="H7" s="13" t="s">
        <v>83</v>
      </c>
    </row>
    <row r="8" spans="1:8" ht="15.95" customHeight="1" thickTop="1">
      <c r="B8" s="90" t="s">
        <v>242</v>
      </c>
      <c r="C8" s="91"/>
      <c r="D8" s="14">
        <v>24657</v>
      </c>
      <c r="E8" s="15">
        <v>1288</v>
      </c>
      <c r="F8" s="16">
        <v>8559</v>
      </c>
      <c r="G8" s="16">
        <v>12898</v>
      </c>
      <c r="H8" s="16">
        <v>1912</v>
      </c>
    </row>
    <row r="9" spans="1:8" ht="15.95" customHeight="1">
      <c r="B9" s="92"/>
      <c r="C9" s="93"/>
      <c r="D9" s="17">
        <v>1</v>
      </c>
      <c r="E9" s="32">
        <v>5.2236687350448147E-2</v>
      </c>
      <c r="F9" s="33">
        <v>0.34712252098795476</v>
      </c>
      <c r="G9" s="33">
        <v>0.5230968893214909</v>
      </c>
      <c r="H9" s="33">
        <v>7.754390234010626E-2</v>
      </c>
    </row>
    <row r="10" spans="1:8" ht="15.95" customHeight="1">
      <c r="B10" s="95" t="s">
        <v>257</v>
      </c>
      <c r="C10" s="94" t="s">
        <v>110</v>
      </c>
      <c r="D10" s="34">
        <v>14264</v>
      </c>
      <c r="E10" s="35">
        <v>824</v>
      </c>
      <c r="F10" s="36">
        <v>5513</v>
      </c>
      <c r="G10" s="36">
        <v>7187</v>
      </c>
      <c r="H10" s="36">
        <v>740</v>
      </c>
    </row>
    <row r="11" spans="1:8" ht="15.95" customHeight="1">
      <c r="B11" s="96"/>
      <c r="C11" s="89"/>
      <c r="D11" s="17">
        <v>1</v>
      </c>
      <c r="E11" s="18">
        <v>5.776780706674145E-2</v>
      </c>
      <c r="F11" s="19">
        <v>0.38649747616376895</v>
      </c>
      <c r="G11" s="19">
        <v>0.50385586090858103</v>
      </c>
      <c r="H11" s="19">
        <v>5.1878855860908582E-2</v>
      </c>
    </row>
    <row r="12" spans="1:8" ht="15.95" customHeight="1">
      <c r="B12" s="96"/>
      <c r="C12" s="88" t="s">
        <v>111</v>
      </c>
      <c r="D12" s="20">
        <v>4778</v>
      </c>
      <c r="E12" s="21">
        <v>236</v>
      </c>
      <c r="F12" s="22">
        <v>1660</v>
      </c>
      <c r="G12" s="22">
        <v>2564</v>
      </c>
      <c r="H12" s="22">
        <v>318</v>
      </c>
    </row>
    <row r="13" spans="1:8" ht="15.95" customHeight="1">
      <c r="B13" s="96"/>
      <c r="C13" s="89"/>
      <c r="D13" s="23">
        <v>1</v>
      </c>
      <c r="E13" s="18">
        <v>4.9393051485977398E-2</v>
      </c>
      <c r="F13" s="19">
        <v>0.34742570113018001</v>
      </c>
      <c r="G13" s="19">
        <v>0.53662620343239853</v>
      </c>
      <c r="H13" s="19">
        <v>6.6555043951444112E-2</v>
      </c>
    </row>
    <row r="14" spans="1:8" ht="15.95" customHeight="1">
      <c r="B14" s="96"/>
      <c r="C14" s="88" t="s">
        <v>112</v>
      </c>
      <c r="D14" s="20">
        <v>9935</v>
      </c>
      <c r="E14" s="21">
        <v>545</v>
      </c>
      <c r="F14" s="22">
        <v>3729</v>
      </c>
      <c r="G14" s="22">
        <v>5075</v>
      </c>
      <c r="H14" s="22">
        <v>586</v>
      </c>
    </row>
    <row r="15" spans="1:8" ht="15.95" customHeight="1">
      <c r="B15" s="96"/>
      <c r="C15" s="89"/>
      <c r="D15" s="23">
        <v>1</v>
      </c>
      <c r="E15" s="18">
        <v>5.4856567689984904E-2</v>
      </c>
      <c r="F15" s="19">
        <v>0.37533970810266731</v>
      </c>
      <c r="G15" s="19">
        <v>0.51082033215903377</v>
      </c>
      <c r="H15" s="19">
        <v>5.8983392048314043E-2</v>
      </c>
    </row>
    <row r="16" spans="1:8" ht="15.95" customHeight="1">
      <c r="B16" s="96"/>
      <c r="C16" s="88" t="s">
        <v>113</v>
      </c>
      <c r="D16" s="20">
        <v>5980</v>
      </c>
      <c r="E16" s="21">
        <v>335</v>
      </c>
      <c r="F16" s="22">
        <v>2188</v>
      </c>
      <c r="G16" s="22">
        <v>3053</v>
      </c>
      <c r="H16" s="22">
        <v>404</v>
      </c>
    </row>
    <row r="17" spans="1:8" ht="15.95" customHeight="1">
      <c r="B17" s="96"/>
      <c r="C17" s="89"/>
      <c r="D17" s="23">
        <v>1</v>
      </c>
      <c r="E17" s="18">
        <v>5.6020066889632104E-2</v>
      </c>
      <c r="F17" s="19">
        <v>0.36588628762541808</v>
      </c>
      <c r="G17" s="19">
        <v>0.51053511705685617</v>
      </c>
      <c r="H17" s="19">
        <v>6.755852842809365E-2</v>
      </c>
    </row>
    <row r="18" spans="1:8" ht="15.95" customHeight="1">
      <c r="B18" s="96"/>
      <c r="C18" s="88" t="s">
        <v>114</v>
      </c>
      <c r="D18" s="20">
        <v>1225</v>
      </c>
      <c r="E18" s="21">
        <v>82</v>
      </c>
      <c r="F18" s="22">
        <v>463</v>
      </c>
      <c r="G18" s="22">
        <v>584</v>
      </c>
      <c r="H18" s="22">
        <v>96</v>
      </c>
    </row>
    <row r="19" spans="1:8" ht="15.95" customHeight="1">
      <c r="B19" s="96"/>
      <c r="C19" s="89"/>
      <c r="D19" s="23">
        <v>1</v>
      </c>
      <c r="E19" s="18">
        <v>6.6938775510204079E-2</v>
      </c>
      <c r="F19" s="19">
        <v>0.37795918367346937</v>
      </c>
      <c r="G19" s="19">
        <v>0.47673469387755102</v>
      </c>
      <c r="H19" s="19">
        <v>7.8367346938775506E-2</v>
      </c>
    </row>
    <row r="20" spans="1:8" ht="15.95" customHeight="1">
      <c r="B20" s="96"/>
      <c r="C20" s="88" t="s">
        <v>115</v>
      </c>
      <c r="D20" s="20">
        <v>2015</v>
      </c>
      <c r="E20" s="21">
        <v>138</v>
      </c>
      <c r="F20" s="22">
        <v>808</v>
      </c>
      <c r="G20" s="22">
        <v>950</v>
      </c>
      <c r="H20" s="22">
        <v>119</v>
      </c>
    </row>
    <row r="21" spans="1:8" ht="15.95" customHeight="1">
      <c r="B21" s="96"/>
      <c r="C21" s="89"/>
      <c r="D21" s="23">
        <v>1</v>
      </c>
      <c r="E21" s="18">
        <v>6.8486352357320104E-2</v>
      </c>
      <c r="F21" s="19">
        <v>0.40099255583126553</v>
      </c>
      <c r="G21" s="19">
        <v>0.47146401985111663</v>
      </c>
      <c r="H21" s="19">
        <v>5.9057071960297768E-2</v>
      </c>
    </row>
    <row r="22" spans="1:8" ht="15.95" customHeight="1">
      <c r="B22" s="102"/>
      <c r="C22" s="88" t="s">
        <v>84</v>
      </c>
      <c r="D22" s="20">
        <v>312</v>
      </c>
      <c r="E22" s="21">
        <v>11</v>
      </c>
      <c r="F22" s="22">
        <v>84</v>
      </c>
      <c r="G22" s="22">
        <v>180</v>
      </c>
      <c r="H22" s="22">
        <v>37</v>
      </c>
    </row>
    <row r="23" spans="1:8" ht="15.95" customHeight="1">
      <c r="B23" s="102"/>
      <c r="C23" s="89"/>
      <c r="D23" s="23">
        <v>1</v>
      </c>
      <c r="E23" s="18">
        <v>3.5256410256410256E-2</v>
      </c>
      <c r="F23" s="19">
        <v>0.26923076923076922</v>
      </c>
      <c r="G23" s="19">
        <v>0.57692307692307687</v>
      </c>
      <c r="H23" s="19">
        <v>0.11858974358974358</v>
      </c>
    </row>
    <row r="24" spans="1:8" ht="15.95" customHeight="1">
      <c r="B24" s="102"/>
      <c r="C24" s="88" t="s">
        <v>116</v>
      </c>
      <c r="D24" s="20">
        <v>1088</v>
      </c>
      <c r="E24" s="21">
        <v>29</v>
      </c>
      <c r="F24" s="22">
        <v>213</v>
      </c>
      <c r="G24" s="22">
        <v>733</v>
      </c>
      <c r="H24" s="22">
        <v>113</v>
      </c>
    </row>
    <row r="25" spans="1:8" ht="15.95" customHeight="1">
      <c r="B25" s="102"/>
      <c r="C25" s="98"/>
      <c r="D25" s="17">
        <v>1</v>
      </c>
      <c r="E25" s="32">
        <v>2.6654411764705881E-2</v>
      </c>
      <c r="F25" s="33">
        <v>0.19577205882352941</v>
      </c>
      <c r="G25" s="33">
        <v>0.67371323529411764</v>
      </c>
      <c r="H25" s="33">
        <v>0.10386029411764706</v>
      </c>
    </row>
    <row r="26" spans="1:8" ht="15.95" customHeight="1">
      <c r="A26" s="38"/>
      <c r="B26" s="41"/>
      <c r="C26" s="99"/>
      <c r="D26" s="42"/>
      <c r="E26" s="42"/>
      <c r="F26" s="42"/>
      <c r="G26" s="42"/>
      <c r="H26" s="42"/>
    </row>
    <row r="27" spans="1:8" ht="15.95" hidden="1" customHeight="1">
      <c r="A27" s="38"/>
      <c r="B27" s="43"/>
      <c r="C27" s="97"/>
      <c r="D27" s="44"/>
      <c r="E27" s="44"/>
      <c r="F27" s="44"/>
      <c r="G27" s="44"/>
      <c r="H27" s="44"/>
    </row>
    <row r="28" spans="1:8" ht="15.95" hidden="1" customHeight="1">
      <c r="A28" s="38"/>
      <c r="B28" s="43"/>
      <c r="C28" s="97"/>
      <c r="D28" s="45"/>
      <c r="E28" s="45"/>
      <c r="F28" s="45"/>
      <c r="G28" s="45"/>
      <c r="H28" s="45"/>
    </row>
    <row r="29" spans="1:8" ht="15.95" hidden="1" customHeight="1">
      <c r="A29" s="38"/>
      <c r="B29" s="43"/>
      <c r="C29" s="97"/>
      <c r="D29" s="44"/>
      <c r="E29" s="44"/>
      <c r="F29" s="44"/>
      <c r="G29" s="44"/>
      <c r="H29" s="44"/>
    </row>
    <row r="30" spans="1:8" ht="15.95" hidden="1" customHeight="1">
      <c r="A30" s="38"/>
      <c r="B30" s="43"/>
      <c r="C30" s="97"/>
      <c r="D30" s="45"/>
      <c r="E30" s="45"/>
      <c r="F30" s="45"/>
      <c r="G30" s="45"/>
      <c r="H30" s="45"/>
    </row>
    <row r="31" spans="1:8" ht="15.95" hidden="1" customHeight="1">
      <c r="A31" s="38"/>
      <c r="B31" s="43"/>
      <c r="C31" s="97"/>
      <c r="D31" s="44"/>
      <c r="E31" s="44"/>
      <c r="F31" s="44"/>
      <c r="G31" s="44"/>
      <c r="H31" s="44"/>
    </row>
    <row r="32" spans="1:8" ht="15.95" hidden="1" customHeight="1">
      <c r="A32" s="38"/>
      <c r="B32" s="43"/>
      <c r="C32" s="97"/>
      <c r="D32" s="45"/>
      <c r="E32" s="45"/>
      <c r="F32" s="45"/>
      <c r="G32" s="45"/>
      <c r="H32" s="45"/>
    </row>
    <row r="33" spans="1:8" ht="15.95" hidden="1" customHeight="1">
      <c r="A33" s="38"/>
      <c r="B33" s="43"/>
      <c r="C33" s="97"/>
      <c r="D33" s="44"/>
      <c r="E33" s="44"/>
      <c r="F33" s="44"/>
      <c r="G33" s="44"/>
      <c r="H33" s="44"/>
    </row>
    <row r="34" spans="1:8" ht="15.95" hidden="1" customHeight="1">
      <c r="A34" s="38"/>
      <c r="B34" s="43"/>
      <c r="C34" s="97"/>
      <c r="D34" s="45"/>
      <c r="E34" s="45"/>
      <c r="F34" s="45"/>
      <c r="G34" s="45"/>
      <c r="H34" s="45"/>
    </row>
    <row r="35" spans="1:8" ht="15.95" hidden="1" customHeight="1">
      <c r="A35" s="38"/>
      <c r="B35" s="43"/>
      <c r="C35" s="97"/>
      <c r="D35" s="44"/>
      <c r="E35" s="44"/>
      <c r="F35" s="44"/>
      <c r="G35" s="44"/>
      <c r="H35" s="44"/>
    </row>
    <row r="36" spans="1:8" ht="15.95" hidden="1" customHeight="1">
      <c r="A36" s="38"/>
      <c r="B36" s="43"/>
      <c r="C36" s="97"/>
      <c r="D36" s="45"/>
      <c r="E36" s="45"/>
      <c r="F36" s="45"/>
      <c r="G36" s="45"/>
      <c r="H36" s="45"/>
    </row>
    <row r="37" spans="1:8" ht="15.95" hidden="1" customHeight="1">
      <c r="A37" s="38"/>
      <c r="B37" s="43"/>
      <c r="C37" s="97"/>
      <c r="D37" s="44"/>
      <c r="E37" s="44"/>
      <c r="F37" s="44"/>
      <c r="G37" s="44"/>
      <c r="H37" s="44"/>
    </row>
    <row r="38" spans="1:8" ht="15.95" hidden="1" customHeight="1">
      <c r="A38" s="38"/>
      <c r="B38" s="43"/>
      <c r="C38" s="97"/>
      <c r="D38" s="45"/>
      <c r="E38" s="45"/>
      <c r="F38" s="45"/>
      <c r="G38" s="45"/>
      <c r="H38" s="45"/>
    </row>
    <row r="39" spans="1:8" ht="15.95" hidden="1" customHeight="1">
      <c r="A39" s="38"/>
      <c r="B39" s="43"/>
      <c r="C39" s="97"/>
      <c r="D39" s="44"/>
      <c r="E39" s="44"/>
      <c r="F39" s="44"/>
      <c r="G39" s="44"/>
      <c r="H39" s="44"/>
    </row>
    <row r="40" spans="1:8" ht="15.95" hidden="1" customHeight="1">
      <c r="A40" s="38"/>
      <c r="B40" s="43"/>
      <c r="C40" s="97"/>
      <c r="D40" s="45"/>
      <c r="E40" s="45"/>
      <c r="F40" s="45"/>
      <c r="G40" s="45"/>
      <c r="H40" s="45"/>
    </row>
    <row r="41" spans="1:8" ht="15.95" hidden="1" customHeight="1">
      <c r="A41" s="38"/>
      <c r="B41" s="43"/>
      <c r="C41" s="97"/>
      <c r="D41" s="44"/>
      <c r="E41" s="44"/>
      <c r="F41" s="44"/>
      <c r="G41" s="44"/>
      <c r="H41" s="44"/>
    </row>
    <row r="42" spans="1:8" ht="15.95" hidden="1" customHeight="1">
      <c r="A42" s="38"/>
      <c r="B42" s="43"/>
      <c r="C42" s="97"/>
      <c r="D42" s="45"/>
      <c r="E42" s="45"/>
      <c r="F42" s="45"/>
      <c r="G42" s="45"/>
      <c r="H42" s="45"/>
    </row>
    <row r="43" spans="1:8" ht="15.95" hidden="1" customHeight="1">
      <c r="A43" s="38"/>
      <c r="B43" s="43"/>
      <c r="C43" s="97"/>
      <c r="D43" s="44"/>
      <c r="E43" s="44"/>
      <c r="F43" s="44"/>
      <c r="G43" s="44"/>
      <c r="H43" s="44"/>
    </row>
    <row r="44" spans="1:8" ht="15.95" hidden="1" customHeight="1">
      <c r="A44" s="38"/>
      <c r="B44" s="43"/>
      <c r="C44" s="97"/>
      <c r="D44" s="45"/>
      <c r="E44" s="45"/>
      <c r="F44" s="45"/>
      <c r="G44" s="45"/>
      <c r="H44" s="45"/>
    </row>
    <row r="45" spans="1:8" ht="15.95" hidden="1" customHeight="1">
      <c r="A45" s="38"/>
      <c r="B45" s="43"/>
      <c r="C45" s="97"/>
      <c r="D45" s="44"/>
      <c r="E45" s="44"/>
      <c r="F45" s="44"/>
      <c r="G45" s="44"/>
      <c r="H45" s="44"/>
    </row>
    <row r="46" spans="1:8" ht="15.95" hidden="1" customHeight="1">
      <c r="A46" s="38"/>
      <c r="B46" s="43"/>
      <c r="C46" s="97"/>
      <c r="D46" s="45"/>
      <c r="E46" s="45"/>
      <c r="F46" s="45"/>
      <c r="G46" s="45"/>
      <c r="H46" s="45"/>
    </row>
    <row r="47" spans="1:8" ht="15.95" hidden="1" customHeight="1">
      <c r="A47" s="38"/>
      <c r="B47" s="43"/>
      <c r="C47" s="97"/>
      <c r="D47" s="44"/>
      <c r="E47" s="44"/>
      <c r="F47" s="44"/>
      <c r="G47" s="44"/>
      <c r="H47" s="44"/>
    </row>
    <row r="48" spans="1:8" ht="15.95" hidden="1" customHeight="1">
      <c r="A48" s="38"/>
      <c r="B48" s="43"/>
      <c r="C48" s="97"/>
      <c r="D48" s="45"/>
      <c r="E48" s="45"/>
      <c r="F48" s="45"/>
      <c r="G48" s="45"/>
      <c r="H48" s="45"/>
    </row>
    <row r="49" spans="1:8" ht="15.95" hidden="1" customHeight="1">
      <c r="A49" s="38"/>
      <c r="B49" s="43"/>
      <c r="C49" s="97"/>
      <c r="D49" s="44"/>
      <c r="E49" s="44"/>
      <c r="F49" s="44"/>
      <c r="G49" s="44"/>
      <c r="H49" s="44"/>
    </row>
    <row r="50" spans="1:8" ht="15.95" hidden="1" customHeight="1">
      <c r="A50" s="38"/>
      <c r="B50" s="43"/>
      <c r="C50" s="97"/>
      <c r="D50" s="45"/>
      <c r="E50" s="45"/>
      <c r="F50" s="45"/>
      <c r="G50" s="45"/>
      <c r="H50" s="45"/>
    </row>
    <row r="51" spans="1:8" ht="15.95" hidden="1" customHeight="1">
      <c r="A51" s="38"/>
      <c r="B51" s="43"/>
      <c r="C51" s="97"/>
      <c r="D51" s="44"/>
      <c r="E51" s="44"/>
      <c r="F51" s="44"/>
      <c r="G51" s="44"/>
      <c r="H51" s="44"/>
    </row>
    <row r="52" spans="1:8" ht="15.95" hidden="1" customHeight="1">
      <c r="A52" s="38"/>
      <c r="B52" s="43"/>
      <c r="C52" s="97"/>
      <c r="D52" s="45"/>
      <c r="E52" s="45"/>
      <c r="F52" s="45"/>
      <c r="G52" s="45"/>
      <c r="H52" s="45"/>
    </row>
    <row r="53" spans="1:8" ht="15.95" hidden="1" customHeight="1">
      <c r="A53" s="38"/>
      <c r="B53" s="43"/>
      <c r="C53" s="97"/>
      <c r="D53" s="44"/>
      <c r="E53" s="44"/>
      <c r="F53" s="44"/>
      <c r="G53" s="44"/>
      <c r="H53" s="44"/>
    </row>
    <row r="54" spans="1:8" ht="15.95" hidden="1" customHeight="1">
      <c r="A54" s="38"/>
      <c r="B54" s="43"/>
      <c r="C54" s="97"/>
      <c r="D54" s="45"/>
      <c r="E54" s="45"/>
      <c r="F54" s="45"/>
      <c r="G54" s="45"/>
      <c r="H54" s="45"/>
    </row>
    <row r="55" spans="1:8" ht="15.95" hidden="1" customHeight="1">
      <c r="A55" s="38"/>
      <c r="B55" s="43"/>
      <c r="C55" s="97"/>
      <c r="D55" s="44"/>
      <c r="E55" s="44"/>
      <c r="F55" s="44"/>
      <c r="G55" s="44"/>
      <c r="H55" s="44"/>
    </row>
    <row r="56" spans="1:8" ht="15.95" hidden="1" customHeight="1">
      <c r="A56" s="38"/>
      <c r="B56" s="43"/>
      <c r="C56" s="97"/>
      <c r="D56" s="45"/>
      <c r="E56" s="45"/>
      <c r="F56" s="45"/>
      <c r="G56" s="45"/>
      <c r="H56" s="45"/>
    </row>
    <row r="57" spans="1:8" ht="15.95" hidden="1" customHeight="1">
      <c r="A57" s="38"/>
      <c r="B57" s="43"/>
      <c r="C57" s="97"/>
      <c r="D57" s="44"/>
      <c r="E57" s="44"/>
      <c r="F57" s="44"/>
      <c r="G57" s="44"/>
      <c r="H57" s="44"/>
    </row>
    <row r="58" spans="1:8" ht="15.95" hidden="1" customHeight="1">
      <c r="A58" s="38"/>
      <c r="B58" s="43"/>
      <c r="C58" s="97"/>
      <c r="D58" s="45"/>
      <c r="E58" s="45"/>
      <c r="F58" s="45"/>
      <c r="G58" s="45"/>
      <c r="H58" s="45"/>
    </row>
    <row r="59" spans="1:8" ht="15.95" hidden="1" customHeight="1">
      <c r="A59" s="38"/>
      <c r="B59" s="43"/>
      <c r="C59" s="97"/>
      <c r="D59" s="44"/>
      <c r="E59" s="44"/>
      <c r="F59" s="44"/>
      <c r="G59" s="44"/>
      <c r="H59" s="44"/>
    </row>
    <row r="60" spans="1:8" ht="15.95" hidden="1" customHeight="1">
      <c r="A60" s="38"/>
      <c r="B60" s="43"/>
      <c r="C60" s="97"/>
      <c r="D60" s="45"/>
      <c r="E60" s="45"/>
      <c r="F60" s="45"/>
      <c r="G60" s="45"/>
      <c r="H60" s="45"/>
    </row>
    <row r="61" spans="1:8" ht="15.95" hidden="1" customHeight="1">
      <c r="A61" s="38"/>
      <c r="B61" s="43"/>
      <c r="C61" s="97"/>
      <c r="D61" s="44"/>
      <c r="E61" s="44"/>
      <c r="F61" s="44"/>
      <c r="G61" s="44"/>
      <c r="H61" s="44"/>
    </row>
    <row r="62" spans="1:8" ht="15.95" hidden="1" customHeight="1">
      <c r="A62" s="38"/>
      <c r="B62" s="43"/>
      <c r="C62" s="97"/>
      <c r="D62" s="45"/>
      <c r="E62" s="45"/>
      <c r="F62" s="45"/>
      <c r="G62" s="45"/>
      <c r="H62" s="45"/>
    </row>
    <row r="63" spans="1:8" ht="15.95" hidden="1" customHeight="1">
      <c r="A63" s="38"/>
      <c r="B63" s="43"/>
      <c r="C63" s="97"/>
      <c r="D63" s="44"/>
      <c r="E63" s="44"/>
      <c r="F63" s="44"/>
      <c r="G63" s="44"/>
      <c r="H63" s="44"/>
    </row>
    <row r="64" spans="1:8" ht="15.95" hidden="1" customHeight="1">
      <c r="A64" s="38"/>
      <c r="B64" s="43"/>
      <c r="C64" s="97"/>
      <c r="D64" s="45"/>
      <c r="E64" s="45"/>
      <c r="F64" s="45"/>
      <c r="G64" s="45"/>
      <c r="H64" s="45"/>
    </row>
    <row r="65" spans="1:8" ht="15.95" hidden="1" customHeight="1">
      <c r="A65" s="38"/>
      <c r="B65" s="43"/>
      <c r="C65" s="97"/>
      <c r="D65" s="44"/>
      <c r="E65" s="44"/>
      <c r="F65" s="44"/>
      <c r="G65" s="44"/>
      <c r="H65" s="44"/>
    </row>
    <row r="66" spans="1:8" ht="15.95" hidden="1" customHeight="1">
      <c r="A66" s="38"/>
      <c r="B66" s="43"/>
      <c r="C66" s="97"/>
      <c r="D66" s="45"/>
      <c r="E66" s="45"/>
      <c r="F66" s="45"/>
      <c r="G66" s="45"/>
      <c r="H66" s="45"/>
    </row>
    <row r="67" spans="1:8" ht="15.95" hidden="1" customHeight="1">
      <c r="A67" s="38"/>
      <c r="B67" s="43"/>
      <c r="C67" s="97"/>
      <c r="D67" s="44"/>
      <c r="E67" s="44"/>
      <c r="F67" s="44"/>
      <c r="G67" s="44"/>
      <c r="H67" s="44"/>
    </row>
    <row r="68" spans="1:8" ht="15.95" hidden="1" customHeight="1">
      <c r="A68" s="38"/>
      <c r="B68" s="43"/>
      <c r="C68" s="97"/>
      <c r="D68" s="45"/>
      <c r="E68" s="45"/>
      <c r="F68" s="45"/>
      <c r="G68" s="45"/>
      <c r="H68" s="45"/>
    </row>
    <row r="69" spans="1:8" ht="15.95" hidden="1" customHeight="1">
      <c r="A69" s="38"/>
      <c r="B69" s="43"/>
      <c r="C69" s="97"/>
      <c r="D69" s="44"/>
      <c r="E69" s="44"/>
      <c r="F69" s="44"/>
      <c r="G69" s="44"/>
      <c r="H69" s="44"/>
    </row>
    <row r="70" spans="1:8" ht="15.95" hidden="1" customHeight="1">
      <c r="A70" s="38"/>
      <c r="B70" s="43"/>
      <c r="C70" s="97"/>
      <c r="D70" s="45"/>
      <c r="E70" s="45"/>
      <c r="F70" s="45"/>
      <c r="G70" s="45"/>
      <c r="H70" s="45"/>
    </row>
    <row r="71" spans="1:8" ht="15.95" hidden="1" customHeight="1">
      <c r="A71" s="38"/>
      <c r="B71" s="43"/>
      <c r="C71" s="97"/>
      <c r="D71" s="44"/>
      <c r="E71" s="44"/>
      <c r="F71" s="44"/>
      <c r="G71" s="44"/>
      <c r="H71" s="44"/>
    </row>
    <row r="72" spans="1:8" ht="15.95" hidden="1" customHeight="1">
      <c r="A72" s="38"/>
      <c r="B72" s="43"/>
      <c r="C72" s="97"/>
      <c r="D72" s="45"/>
      <c r="E72" s="45"/>
      <c r="F72" s="45"/>
      <c r="G72" s="45"/>
      <c r="H72" s="45"/>
    </row>
    <row r="73" spans="1:8" ht="15.95" hidden="1" customHeight="1">
      <c r="A73" s="38"/>
      <c r="B73" s="43"/>
      <c r="C73" s="97"/>
      <c r="D73" s="44"/>
      <c r="E73" s="44"/>
      <c r="F73" s="44"/>
      <c r="G73" s="44"/>
      <c r="H73" s="44"/>
    </row>
    <row r="74" spans="1:8" ht="15.95" hidden="1" customHeight="1">
      <c r="A74" s="38"/>
      <c r="B74" s="43"/>
      <c r="C74" s="97"/>
      <c r="D74" s="45"/>
      <c r="E74" s="45"/>
      <c r="F74" s="45"/>
      <c r="G74" s="45"/>
      <c r="H74" s="45"/>
    </row>
    <row r="75" spans="1:8" ht="15.95" hidden="1" customHeight="1">
      <c r="A75" s="38"/>
      <c r="B75" s="43"/>
      <c r="C75" s="97"/>
      <c r="D75" s="44"/>
      <c r="E75" s="44"/>
      <c r="F75" s="44"/>
      <c r="G75" s="44"/>
      <c r="H75" s="44"/>
    </row>
    <row r="76" spans="1:8" ht="15.95" hidden="1" customHeight="1">
      <c r="A76" s="38"/>
      <c r="B76" s="43"/>
      <c r="C76" s="97"/>
      <c r="D76" s="45"/>
      <c r="E76" s="45"/>
      <c r="F76" s="45"/>
      <c r="G76" s="45"/>
      <c r="H76" s="45"/>
    </row>
    <row r="77" spans="1:8" ht="15.95" hidden="1" customHeight="1">
      <c r="A77" s="38"/>
      <c r="B77" s="43"/>
      <c r="C77" s="97"/>
      <c r="D77" s="44"/>
      <c r="E77" s="44"/>
      <c r="F77" s="44"/>
      <c r="G77" s="44"/>
      <c r="H77" s="44"/>
    </row>
    <row r="78" spans="1:8" ht="15.95" hidden="1" customHeight="1">
      <c r="A78" s="38"/>
      <c r="B78" s="43"/>
      <c r="C78" s="97"/>
      <c r="D78" s="45"/>
      <c r="E78" s="45"/>
      <c r="F78" s="45"/>
      <c r="G78" s="45"/>
      <c r="H78" s="45"/>
    </row>
    <row r="79" spans="1:8" ht="15.95" hidden="1" customHeight="1">
      <c r="A79" s="38"/>
      <c r="B79" s="43"/>
      <c r="C79" s="97"/>
      <c r="D79" s="44"/>
      <c r="E79" s="44"/>
      <c r="F79" s="44"/>
      <c r="G79" s="44"/>
      <c r="H79" s="44"/>
    </row>
    <row r="80" spans="1:8" ht="15.95" hidden="1" customHeight="1">
      <c r="A80" s="38"/>
      <c r="B80" s="43"/>
      <c r="C80" s="97"/>
      <c r="D80" s="45"/>
      <c r="E80" s="45"/>
      <c r="F80" s="45"/>
      <c r="G80" s="45"/>
      <c r="H80" s="45"/>
    </row>
    <row r="81" spans="1:8" ht="15.95" hidden="1" customHeight="1">
      <c r="A81" s="38"/>
      <c r="B81" s="43"/>
      <c r="C81" s="97"/>
      <c r="D81" s="44"/>
      <c r="E81" s="44"/>
      <c r="F81" s="44"/>
      <c r="G81" s="44"/>
      <c r="H81" s="44"/>
    </row>
    <row r="82" spans="1:8" ht="15.95" hidden="1" customHeight="1">
      <c r="A82" s="38"/>
      <c r="B82" s="43"/>
      <c r="C82" s="97"/>
      <c r="D82" s="45"/>
      <c r="E82" s="45"/>
      <c r="F82" s="45"/>
      <c r="G82" s="45"/>
      <c r="H82" s="45"/>
    </row>
    <row r="83" spans="1:8" ht="15.95" hidden="1" customHeight="1">
      <c r="A83" s="38"/>
      <c r="B83" s="43"/>
      <c r="C83" s="97"/>
      <c r="D83" s="44"/>
      <c r="E83" s="44"/>
      <c r="F83" s="44"/>
      <c r="G83" s="44"/>
      <c r="H83" s="44"/>
    </row>
    <row r="84" spans="1:8" ht="15.95" hidden="1" customHeight="1">
      <c r="A84" s="38"/>
      <c r="B84" s="43"/>
      <c r="C84" s="97"/>
      <c r="D84" s="45"/>
      <c r="E84" s="45"/>
      <c r="F84" s="45"/>
      <c r="G84" s="45"/>
      <c r="H84" s="45"/>
    </row>
    <row r="85" spans="1:8" ht="15.95" hidden="1" customHeight="1">
      <c r="A85" s="38"/>
      <c r="B85" s="43"/>
      <c r="C85" s="97"/>
      <c r="D85" s="44"/>
      <c r="E85" s="44"/>
      <c r="F85" s="44"/>
      <c r="G85" s="44"/>
      <c r="H85" s="44"/>
    </row>
    <row r="86" spans="1:8" ht="15.95" hidden="1" customHeight="1">
      <c r="A86" s="38"/>
      <c r="B86" s="43"/>
      <c r="C86" s="97"/>
      <c r="D86" s="45"/>
      <c r="E86" s="45"/>
      <c r="F86" s="45"/>
      <c r="G86" s="45"/>
      <c r="H86" s="45"/>
    </row>
    <row r="87" spans="1:8" ht="15.95" hidden="1" customHeight="1">
      <c r="A87" s="38"/>
      <c r="B87" s="43"/>
      <c r="C87" s="97"/>
      <c r="D87" s="44"/>
      <c r="E87" s="44"/>
      <c r="F87" s="44"/>
      <c r="G87" s="44"/>
      <c r="H87" s="44"/>
    </row>
    <row r="88" spans="1:8" ht="15.95" hidden="1" customHeight="1">
      <c r="A88" s="38"/>
      <c r="B88" s="43"/>
      <c r="C88" s="97"/>
      <c r="D88" s="45"/>
      <c r="E88" s="45"/>
      <c r="F88" s="45"/>
      <c r="G88" s="45"/>
      <c r="H88" s="45"/>
    </row>
    <row r="89" spans="1:8" ht="15.95" hidden="1" customHeight="1">
      <c r="A89" s="38"/>
      <c r="B89" s="43"/>
      <c r="C89" s="97"/>
      <c r="D89" s="44"/>
      <c r="E89" s="44"/>
      <c r="F89" s="44"/>
      <c r="G89" s="44"/>
      <c r="H89" s="44"/>
    </row>
    <row r="90" spans="1:8" ht="15.95" hidden="1" customHeight="1">
      <c r="A90" s="38"/>
      <c r="B90" s="43"/>
      <c r="C90" s="97"/>
      <c r="D90" s="45"/>
      <c r="E90" s="45"/>
      <c r="F90" s="45"/>
      <c r="G90" s="45"/>
      <c r="H90" s="45"/>
    </row>
    <row r="91" spans="1:8" ht="15.95" hidden="1" customHeight="1">
      <c r="A91" s="38"/>
      <c r="B91" s="43"/>
      <c r="C91" s="97"/>
      <c r="D91" s="44"/>
      <c r="E91" s="44"/>
      <c r="F91" s="44"/>
      <c r="G91" s="44"/>
      <c r="H91" s="44"/>
    </row>
    <row r="92" spans="1:8" ht="15.95" hidden="1" customHeight="1">
      <c r="A92" s="38"/>
      <c r="B92" s="43"/>
      <c r="C92" s="97"/>
      <c r="D92" s="45"/>
      <c r="E92" s="45"/>
      <c r="F92" s="45"/>
      <c r="G92" s="45"/>
      <c r="H92" s="45"/>
    </row>
    <row r="93" spans="1:8" ht="15.95" hidden="1" customHeight="1">
      <c r="A93" s="38"/>
      <c r="B93" s="43"/>
      <c r="C93" s="97"/>
      <c r="D93" s="44"/>
      <c r="E93" s="44"/>
      <c r="F93" s="44"/>
      <c r="G93" s="44"/>
      <c r="H93" s="44"/>
    </row>
    <row r="94" spans="1:8" ht="15.95" hidden="1" customHeight="1">
      <c r="A94" s="38"/>
      <c r="B94" s="43"/>
      <c r="C94" s="97"/>
      <c r="D94" s="45"/>
      <c r="E94" s="45"/>
      <c r="F94" s="45"/>
      <c r="G94" s="45"/>
      <c r="H94" s="45"/>
    </row>
    <row r="95" spans="1:8" ht="15.95" hidden="1" customHeight="1">
      <c r="A95" s="38"/>
      <c r="B95" s="43"/>
      <c r="C95" s="97"/>
      <c r="D95" s="44"/>
      <c r="E95" s="44"/>
      <c r="F95" s="44"/>
      <c r="G95" s="44"/>
      <c r="H95" s="44"/>
    </row>
    <row r="96" spans="1:8" ht="15.95" hidden="1" customHeight="1">
      <c r="A96" s="38"/>
      <c r="B96" s="43"/>
      <c r="C96" s="97"/>
      <c r="D96" s="45"/>
      <c r="E96" s="45"/>
      <c r="F96" s="45"/>
      <c r="G96" s="45"/>
      <c r="H96" s="45"/>
    </row>
    <row r="97" spans="1:8" ht="15.95" hidden="1" customHeight="1">
      <c r="A97" s="38"/>
      <c r="B97" s="43"/>
      <c r="C97" s="97"/>
      <c r="D97" s="44"/>
      <c r="E97" s="44"/>
      <c r="F97" s="44"/>
      <c r="G97" s="44"/>
      <c r="H97" s="44"/>
    </row>
    <row r="98" spans="1:8" ht="15.95" hidden="1" customHeight="1">
      <c r="A98" s="38"/>
      <c r="B98" s="43"/>
      <c r="C98" s="97"/>
      <c r="D98" s="45"/>
      <c r="E98" s="45"/>
      <c r="F98" s="45"/>
      <c r="G98" s="45"/>
      <c r="H98" s="45"/>
    </row>
    <row r="99" spans="1:8" ht="15.95" hidden="1" customHeight="1">
      <c r="A99" s="38"/>
      <c r="B99" s="43"/>
      <c r="C99" s="97"/>
      <c r="D99" s="44"/>
      <c r="E99" s="44"/>
      <c r="F99" s="44"/>
      <c r="G99" s="44"/>
      <c r="H99" s="44"/>
    </row>
    <row r="100" spans="1:8" ht="15.95" hidden="1" customHeight="1">
      <c r="A100" s="38"/>
      <c r="B100" s="43"/>
      <c r="C100" s="97"/>
      <c r="D100" s="45"/>
      <c r="E100" s="45"/>
      <c r="F100" s="45"/>
      <c r="G100" s="45"/>
      <c r="H100" s="45"/>
    </row>
    <row r="101" spans="1:8" ht="15.95" hidden="1" customHeight="1">
      <c r="A101" s="38"/>
      <c r="B101" s="43"/>
      <c r="C101" s="97"/>
      <c r="D101" s="44"/>
      <c r="E101" s="44"/>
      <c r="F101" s="44"/>
      <c r="G101" s="44"/>
      <c r="H101" s="44"/>
    </row>
    <row r="102" spans="1:8" ht="15.95" hidden="1" customHeight="1">
      <c r="A102" s="38"/>
      <c r="B102" s="43"/>
      <c r="C102" s="97"/>
      <c r="D102" s="45"/>
      <c r="E102" s="45"/>
      <c r="F102" s="45"/>
      <c r="G102" s="45"/>
      <c r="H102" s="45"/>
    </row>
    <row r="103" spans="1:8" ht="15.95" hidden="1" customHeight="1">
      <c r="A103" s="38"/>
      <c r="B103" s="43"/>
      <c r="C103" s="97"/>
      <c r="D103" s="44"/>
      <c r="E103" s="44"/>
      <c r="F103" s="44"/>
      <c r="G103" s="44"/>
      <c r="H103" s="44"/>
    </row>
    <row r="104" spans="1:8" ht="15.95" hidden="1" customHeight="1">
      <c r="A104" s="38"/>
      <c r="B104" s="43"/>
      <c r="C104" s="97"/>
      <c r="D104" s="45"/>
      <c r="E104" s="45"/>
      <c r="F104" s="45"/>
      <c r="G104" s="45"/>
      <c r="H104" s="45"/>
    </row>
    <row r="105" spans="1:8" ht="15.95" hidden="1" customHeight="1">
      <c r="A105" s="38"/>
      <c r="B105" s="43"/>
      <c r="C105" s="97"/>
      <c r="D105" s="44"/>
      <c r="E105" s="44"/>
      <c r="F105" s="44"/>
      <c r="G105" s="44"/>
      <c r="H105" s="44"/>
    </row>
    <row r="106" spans="1:8" ht="15.95" hidden="1" customHeight="1">
      <c r="A106" s="38"/>
      <c r="B106" s="43"/>
      <c r="C106" s="97"/>
      <c r="D106" s="45"/>
      <c r="E106" s="45"/>
      <c r="F106" s="45"/>
      <c r="G106" s="45"/>
      <c r="H106" s="45"/>
    </row>
    <row r="107" spans="1:8" ht="15.95" hidden="1" customHeight="1">
      <c r="A107" s="38"/>
      <c r="B107" s="43"/>
      <c r="C107" s="97"/>
      <c r="D107" s="44"/>
      <c r="E107" s="44"/>
      <c r="F107" s="44"/>
      <c r="G107" s="44"/>
      <c r="H107" s="44"/>
    </row>
    <row r="108" spans="1:8" ht="15.95" hidden="1" customHeight="1">
      <c r="A108" s="38"/>
      <c r="B108" s="43"/>
      <c r="C108" s="97"/>
      <c r="D108" s="45"/>
      <c r="E108" s="45"/>
      <c r="F108" s="45"/>
      <c r="G108" s="45"/>
      <c r="H108" s="45"/>
    </row>
    <row r="109" spans="1:8" ht="15.95" hidden="1" customHeight="1">
      <c r="A109" s="38"/>
      <c r="B109" s="43"/>
      <c r="C109" s="97"/>
      <c r="D109" s="44"/>
      <c r="E109" s="44"/>
      <c r="F109" s="44"/>
      <c r="G109" s="44"/>
      <c r="H109" s="44"/>
    </row>
    <row r="110" spans="1:8" ht="15.95" hidden="1" customHeight="1">
      <c r="A110" s="38"/>
      <c r="B110" s="43"/>
      <c r="C110" s="97"/>
      <c r="D110" s="45"/>
      <c r="E110" s="45"/>
      <c r="F110" s="45"/>
      <c r="G110" s="45"/>
      <c r="H110" s="45"/>
    </row>
    <row r="111" spans="1:8" ht="15.95" hidden="1" customHeight="1">
      <c r="A111" s="38"/>
      <c r="B111" s="43"/>
      <c r="C111" s="97"/>
      <c r="D111" s="44"/>
      <c r="E111" s="44"/>
      <c r="F111" s="44"/>
      <c r="G111" s="44"/>
      <c r="H111" s="44"/>
    </row>
    <row r="112" spans="1:8" ht="15.95" hidden="1" customHeight="1">
      <c r="A112" s="38"/>
      <c r="B112" s="43"/>
      <c r="C112" s="97"/>
      <c r="D112" s="45"/>
      <c r="E112" s="45"/>
      <c r="F112" s="45"/>
      <c r="G112" s="45"/>
      <c r="H112" s="45"/>
    </row>
    <row r="113" spans="1:8" ht="15.95" hidden="1" customHeight="1">
      <c r="A113" s="38"/>
      <c r="B113" s="43"/>
      <c r="C113" s="97"/>
      <c r="D113" s="44"/>
      <c r="E113" s="44"/>
      <c r="F113" s="44"/>
      <c r="G113" s="44"/>
      <c r="H113" s="44"/>
    </row>
    <row r="114" spans="1:8" ht="15.95" hidden="1" customHeight="1">
      <c r="A114" s="38"/>
      <c r="B114" s="43"/>
      <c r="C114" s="97"/>
      <c r="D114" s="45"/>
      <c r="E114" s="45"/>
      <c r="F114" s="45"/>
      <c r="G114" s="45"/>
      <c r="H114" s="45"/>
    </row>
    <row r="115" spans="1:8" ht="15.95" hidden="1" customHeight="1">
      <c r="A115" s="38"/>
      <c r="B115" s="43"/>
      <c r="C115" s="97"/>
      <c r="D115" s="44"/>
      <c r="E115" s="44"/>
      <c r="F115" s="44"/>
      <c r="G115" s="44"/>
      <c r="H115" s="44"/>
    </row>
    <row r="116" spans="1:8" ht="15.95" hidden="1" customHeight="1">
      <c r="A116" s="38"/>
      <c r="B116" s="43"/>
      <c r="C116" s="97"/>
      <c r="D116" s="45"/>
      <c r="E116" s="45"/>
      <c r="F116" s="45"/>
      <c r="G116" s="45"/>
      <c r="H116" s="45"/>
    </row>
    <row r="117" spans="1:8" ht="15.95" hidden="1" customHeight="1">
      <c r="A117" s="38"/>
      <c r="B117" s="43"/>
      <c r="C117" s="97"/>
      <c r="D117" s="44"/>
      <c r="E117" s="44"/>
      <c r="F117" s="44"/>
      <c r="G117" s="44"/>
      <c r="H117" s="44"/>
    </row>
    <row r="118" spans="1:8" ht="15.95" hidden="1" customHeight="1">
      <c r="A118" s="38"/>
      <c r="B118" s="43"/>
      <c r="C118" s="97"/>
      <c r="D118" s="45"/>
      <c r="E118" s="45"/>
      <c r="F118" s="45"/>
      <c r="G118" s="45"/>
      <c r="H118" s="45"/>
    </row>
    <row r="119" spans="1:8" ht="15.95" hidden="1" customHeight="1">
      <c r="A119" s="38"/>
      <c r="B119" s="43"/>
      <c r="C119" s="97"/>
      <c r="D119" s="44"/>
      <c r="E119" s="44"/>
      <c r="F119" s="44"/>
      <c r="G119" s="44"/>
      <c r="H119" s="44"/>
    </row>
    <row r="120" spans="1:8" ht="15.95" hidden="1" customHeight="1">
      <c r="A120" s="38"/>
      <c r="B120" s="43"/>
      <c r="C120" s="97"/>
      <c r="D120" s="45"/>
      <c r="E120" s="45"/>
      <c r="F120" s="45"/>
      <c r="G120" s="45"/>
      <c r="H120" s="45"/>
    </row>
    <row r="121" spans="1:8" ht="15.95" hidden="1" customHeight="1">
      <c r="A121" s="38"/>
      <c r="B121" s="43"/>
      <c r="C121" s="97"/>
      <c r="D121" s="44"/>
      <c r="E121" s="44"/>
      <c r="F121" s="44"/>
      <c r="G121" s="44"/>
      <c r="H121" s="44"/>
    </row>
    <row r="122" spans="1:8" ht="15.95" hidden="1" customHeight="1">
      <c r="A122" s="38"/>
      <c r="B122" s="43"/>
      <c r="C122" s="97"/>
      <c r="D122" s="45"/>
      <c r="E122" s="45"/>
      <c r="F122" s="45"/>
      <c r="G122" s="45"/>
      <c r="H122" s="45"/>
    </row>
    <row r="123" spans="1:8" ht="15.95" hidden="1" customHeight="1">
      <c r="A123" s="38"/>
      <c r="B123" s="43"/>
      <c r="C123" s="97"/>
      <c r="D123" s="44"/>
      <c r="E123" s="44"/>
      <c r="F123" s="44"/>
      <c r="G123" s="44"/>
      <c r="H123" s="44"/>
    </row>
    <row r="124" spans="1:8" ht="15.95" hidden="1" customHeight="1">
      <c r="A124" s="38"/>
      <c r="B124" s="43"/>
      <c r="C124" s="97"/>
      <c r="D124" s="45"/>
      <c r="E124" s="45"/>
      <c r="F124" s="45"/>
      <c r="G124" s="45"/>
      <c r="H124" s="45"/>
    </row>
    <row r="125" spans="1:8" ht="15.95" hidden="1" customHeight="1">
      <c r="A125" s="38"/>
      <c r="B125" s="43"/>
      <c r="C125" s="97"/>
      <c r="D125" s="44"/>
      <c r="E125" s="44"/>
      <c r="F125" s="44"/>
      <c r="G125" s="44"/>
      <c r="H125" s="44"/>
    </row>
    <row r="126" spans="1:8" ht="15.95" hidden="1" customHeight="1">
      <c r="A126" s="38"/>
      <c r="B126" s="43"/>
      <c r="C126" s="97"/>
      <c r="D126" s="45"/>
      <c r="E126" s="45"/>
      <c r="F126" s="45"/>
      <c r="G126" s="45"/>
      <c r="H126" s="45"/>
    </row>
    <row r="127" spans="1:8" ht="15.95" hidden="1" customHeight="1">
      <c r="A127" s="38"/>
      <c r="B127" s="43"/>
      <c r="C127" s="97"/>
      <c r="D127" s="44"/>
      <c r="E127" s="44"/>
      <c r="F127" s="44"/>
      <c r="G127" s="44"/>
      <c r="H127" s="44"/>
    </row>
    <row r="128" spans="1:8" ht="15.95" hidden="1" customHeight="1">
      <c r="A128" s="38"/>
      <c r="B128" s="43"/>
      <c r="C128" s="97"/>
      <c r="D128" s="45"/>
      <c r="E128" s="45"/>
      <c r="F128" s="45"/>
      <c r="G128" s="45"/>
      <c r="H128" s="45"/>
    </row>
    <row r="129" spans="1:8" ht="15.95" hidden="1" customHeight="1">
      <c r="A129" s="38"/>
      <c r="B129" s="43"/>
      <c r="C129" s="97"/>
      <c r="D129" s="44"/>
      <c r="E129" s="44"/>
      <c r="F129" s="44"/>
      <c r="G129" s="44"/>
      <c r="H129" s="44"/>
    </row>
    <row r="130" spans="1:8" ht="15.95" hidden="1" customHeight="1">
      <c r="A130" s="38"/>
      <c r="B130" s="43"/>
      <c r="C130" s="97"/>
      <c r="D130" s="45"/>
      <c r="E130" s="45"/>
      <c r="F130" s="45"/>
      <c r="G130" s="45"/>
      <c r="H130" s="45"/>
    </row>
    <row r="131" spans="1:8" ht="15.95" hidden="1" customHeight="1">
      <c r="A131" s="38"/>
      <c r="B131" s="43"/>
      <c r="C131" s="97"/>
      <c r="D131" s="44"/>
      <c r="E131" s="44"/>
      <c r="F131" s="44"/>
      <c r="G131" s="44"/>
      <c r="H131" s="44"/>
    </row>
    <row r="132" spans="1:8" ht="15.95" hidden="1" customHeight="1">
      <c r="A132" s="38"/>
      <c r="B132" s="43"/>
      <c r="C132" s="97"/>
      <c r="D132" s="45"/>
      <c r="E132" s="45"/>
      <c r="F132" s="45"/>
      <c r="G132" s="45"/>
      <c r="H132" s="45"/>
    </row>
    <row r="133" spans="1:8" ht="15.95" hidden="1" customHeight="1">
      <c r="A133" s="38"/>
      <c r="B133" s="43"/>
      <c r="C133" s="97"/>
      <c r="D133" s="44"/>
      <c r="E133" s="44"/>
      <c r="F133" s="44"/>
      <c r="G133" s="44"/>
      <c r="H133" s="44"/>
    </row>
    <row r="134" spans="1:8" ht="15.95" hidden="1" customHeight="1">
      <c r="A134" s="38"/>
      <c r="B134" s="43"/>
      <c r="C134" s="97"/>
      <c r="D134" s="45"/>
      <c r="E134" s="45"/>
      <c r="F134" s="45"/>
      <c r="G134" s="45"/>
      <c r="H134" s="45"/>
    </row>
    <row r="135" spans="1:8" ht="15.95" hidden="1" customHeight="1">
      <c r="A135" s="38"/>
      <c r="B135" s="43"/>
      <c r="C135" s="97"/>
      <c r="D135" s="44"/>
      <c r="E135" s="44"/>
      <c r="F135" s="44"/>
      <c r="G135" s="44"/>
      <c r="H135" s="44"/>
    </row>
    <row r="136" spans="1:8" ht="15.95" hidden="1" customHeight="1">
      <c r="A136" s="38"/>
      <c r="B136" s="43"/>
      <c r="C136" s="97"/>
      <c r="D136" s="45"/>
      <c r="E136" s="45"/>
      <c r="F136" s="45"/>
      <c r="G136" s="45"/>
      <c r="H136" s="45"/>
    </row>
    <row r="137" spans="1:8" ht="15.95" hidden="1" customHeight="1">
      <c r="A137" s="38"/>
      <c r="B137" s="43"/>
      <c r="C137" s="97"/>
      <c r="D137" s="44"/>
      <c r="E137" s="44"/>
      <c r="F137" s="44"/>
      <c r="G137" s="44"/>
      <c r="H137" s="44"/>
    </row>
    <row r="138" spans="1:8" ht="15.95" hidden="1" customHeight="1">
      <c r="A138" s="38"/>
      <c r="B138" s="43"/>
      <c r="C138" s="97"/>
      <c r="D138" s="45"/>
      <c r="E138" s="45"/>
      <c r="F138" s="45"/>
      <c r="G138" s="45"/>
      <c r="H138" s="45"/>
    </row>
    <row r="139" spans="1:8" ht="15.95" hidden="1" customHeight="1">
      <c r="A139" s="38"/>
      <c r="B139" s="43"/>
      <c r="C139" s="97"/>
      <c r="D139" s="44"/>
      <c r="E139" s="44"/>
      <c r="F139" s="44"/>
      <c r="G139" s="44"/>
      <c r="H139" s="44"/>
    </row>
    <row r="140" spans="1:8" ht="15.95" hidden="1" customHeight="1">
      <c r="A140" s="38"/>
      <c r="B140" s="43"/>
      <c r="C140" s="97"/>
      <c r="D140" s="45"/>
      <c r="E140" s="45"/>
      <c r="F140" s="45"/>
      <c r="G140" s="45"/>
      <c r="H140" s="45"/>
    </row>
    <row r="141" spans="1:8" ht="15.95" hidden="1" customHeight="1">
      <c r="A141" s="38"/>
      <c r="B141" s="43"/>
      <c r="C141" s="97"/>
      <c r="D141" s="44"/>
      <c r="E141" s="44"/>
      <c r="F141" s="44"/>
      <c r="G141" s="44"/>
      <c r="H141" s="44"/>
    </row>
    <row r="142" spans="1:8" ht="15.95" hidden="1" customHeight="1">
      <c r="A142" s="38"/>
      <c r="B142" s="43"/>
      <c r="C142" s="97"/>
      <c r="D142" s="45"/>
      <c r="E142" s="45"/>
      <c r="F142" s="45"/>
      <c r="G142" s="45"/>
      <c r="H142" s="45"/>
    </row>
    <row r="143" spans="1:8" ht="15.95" hidden="1" customHeight="1">
      <c r="A143" s="38"/>
      <c r="B143" s="43"/>
      <c r="C143" s="97"/>
      <c r="D143" s="44"/>
      <c r="E143" s="44"/>
      <c r="F143" s="44"/>
      <c r="G143" s="44"/>
      <c r="H143" s="44"/>
    </row>
    <row r="144" spans="1:8" ht="15.95" hidden="1" customHeight="1">
      <c r="A144" s="38"/>
      <c r="B144" s="43"/>
      <c r="C144" s="97"/>
      <c r="D144" s="45"/>
      <c r="E144" s="45"/>
      <c r="F144" s="45"/>
      <c r="G144" s="45"/>
      <c r="H144" s="45"/>
    </row>
    <row r="145" spans="1:8" ht="15.95" hidden="1" customHeight="1">
      <c r="A145" s="38"/>
      <c r="B145" s="43"/>
      <c r="C145" s="97"/>
      <c r="D145" s="44"/>
      <c r="E145" s="44"/>
      <c r="F145" s="44"/>
      <c r="G145" s="44"/>
      <c r="H145" s="44"/>
    </row>
    <row r="146" spans="1:8" ht="15.95" hidden="1" customHeight="1">
      <c r="A146" s="38"/>
      <c r="B146" s="43"/>
      <c r="C146" s="97"/>
      <c r="D146" s="45"/>
      <c r="E146" s="45"/>
      <c r="F146" s="45"/>
      <c r="G146" s="45"/>
      <c r="H146" s="45"/>
    </row>
    <row r="147" spans="1:8" ht="15.95" hidden="1" customHeight="1">
      <c r="A147" s="38"/>
      <c r="B147" s="43"/>
      <c r="C147" s="97"/>
      <c r="D147" s="44"/>
      <c r="E147" s="44"/>
      <c r="F147" s="44"/>
      <c r="G147" s="44"/>
      <c r="H147" s="44"/>
    </row>
    <row r="148" spans="1:8" ht="15.95" hidden="1" customHeight="1">
      <c r="A148" s="38"/>
      <c r="B148" s="43"/>
      <c r="C148" s="97"/>
      <c r="D148" s="45"/>
      <c r="E148" s="45"/>
      <c r="F148" s="45"/>
      <c r="G148" s="45"/>
      <c r="H148" s="45"/>
    </row>
    <row r="149" spans="1:8" ht="15.95" hidden="1" customHeight="1">
      <c r="A149" s="38"/>
      <c r="B149" s="43"/>
      <c r="C149" s="97"/>
      <c r="D149" s="44"/>
      <c r="E149" s="44"/>
      <c r="F149" s="44"/>
      <c r="G149" s="44"/>
      <c r="H149" s="44"/>
    </row>
    <row r="150" spans="1:8" ht="15.95" hidden="1" customHeight="1">
      <c r="A150" s="38"/>
      <c r="B150" s="43"/>
      <c r="C150" s="97"/>
      <c r="D150" s="45"/>
      <c r="E150" s="45"/>
      <c r="F150" s="45"/>
      <c r="G150" s="45"/>
      <c r="H150" s="45"/>
    </row>
    <row r="151" spans="1:8" ht="15.95" hidden="1" customHeight="1">
      <c r="A151" s="38"/>
      <c r="B151" s="43"/>
      <c r="C151" s="97"/>
      <c r="D151" s="44"/>
      <c r="E151" s="44"/>
      <c r="F151" s="44"/>
      <c r="G151" s="44"/>
      <c r="H151" s="44"/>
    </row>
    <row r="152" spans="1:8" ht="15.95" hidden="1" customHeight="1">
      <c r="A152" s="38"/>
      <c r="B152" s="43"/>
      <c r="C152" s="97"/>
      <c r="D152" s="45"/>
      <c r="E152" s="45"/>
      <c r="F152" s="45"/>
      <c r="G152" s="45"/>
      <c r="H152" s="45"/>
    </row>
    <row r="153" spans="1:8" ht="15.95" hidden="1" customHeight="1">
      <c r="A153" s="38"/>
      <c r="B153" s="43"/>
      <c r="C153" s="97"/>
      <c r="D153" s="44"/>
      <c r="E153" s="44"/>
      <c r="F153" s="44"/>
      <c r="G153" s="44"/>
      <c r="H153" s="44"/>
    </row>
    <row r="154" spans="1:8" ht="15.95" hidden="1" customHeight="1">
      <c r="A154" s="38"/>
      <c r="B154" s="43"/>
      <c r="C154" s="97"/>
      <c r="D154" s="45"/>
      <c r="E154" s="45"/>
      <c r="F154" s="45"/>
      <c r="G154" s="45"/>
      <c r="H154" s="45"/>
    </row>
    <row r="155" spans="1:8" ht="15.95" hidden="1" customHeight="1">
      <c r="A155" s="38"/>
      <c r="B155" s="43"/>
      <c r="C155" s="97"/>
      <c r="D155" s="44"/>
      <c r="E155" s="44"/>
      <c r="F155" s="44"/>
      <c r="G155" s="44"/>
      <c r="H155" s="44"/>
    </row>
    <row r="156" spans="1:8" ht="15.95" hidden="1" customHeight="1">
      <c r="A156" s="38"/>
      <c r="B156" s="43"/>
      <c r="C156" s="97"/>
      <c r="D156" s="45"/>
      <c r="E156" s="45"/>
      <c r="F156" s="45"/>
      <c r="G156" s="45"/>
      <c r="H156" s="45"/>
    </row>
    <row r="157" spans="1:8" ht="15.95" hidden="1" customHeight="1">
      <c r="A157" s="38"/>
      <c r="B157" s="43"/>
      <c r="C157" s="97"/>
      <c r="D157" s="44"/>
      <c r="E157" s="44"/>
      <c r="F157" s="44"/>
      <c r="G157" s="44"/>
      <c r="H157" s="44"/>
    </row>
    <row r="158" spans="1:8" ht="15.95" hidden="1" customHeight="1">
      <c r="A158" s="38"/>
      <c r="B158" s="43"/>
      <c r="C158" s="97"/>
      <c r="D158" s="45"/>
      <c r="E158" s="45"/>
      <c r="F158" s="45"/>
      <c r="G158" s="45"/>
      <c r="H158" s="45"/>
    </row>
    <row r="159" spans="1:8" ht="15.95" hidden="1" customHeight="1">
      <c r="A159" s="38"/>
      <c r="B159" s="43"/>
      <c r="C159" s="97"/>
      <c r="D159" s="44"/>
      <c r="E159" s="44"/>
      <c r="F159" s="44"/>
      <c r="G159" s="44"/>
      <c r="H159" s="44"/>
    </row>
    <row r="160" spans="1:8" ht="15.95" hidden="1" customHeight="1">
      <c r="A160" s="38"/>
      <c r="B160" s="43"/>
      <c r="C160" s="97"/>
      <c r="D160" s="45"/>
      <c r="E160" s="45"/>
      <c r="F160" s="45"/>
      <c r="G160" s="45"/>
      <c r="H160" s="45"/>
    </row>
    <row r="161" spans="1:8" ht="15.95" hidden="1" customHeight="1">
      <c r="A161" s="38"/>
      <c r="B161" s="43"/>
      <c r="C161" s="97"/>
      <c r="D161" s="44"/>
      <c r="E161" s="44"/>
      <c r="F161" s="44"/>
      <c r="G161" s="44"/>
      <c r="H161" s="44"/>
    </row>
    <row r="162" spans="1:8" ht="15.95" hidden="1" customHeight="1">
      <c r="A162" s="38"/>
      <c r="B162" s="43"/>
      <c r="C162" s="97"/>
      <c r="D162" s="45"/>
      <c r="E162" s="45"/>
      <c r="F162" s="45"/>
      <c r="G162" s="45"/>
      <c r="H162" s="45"/>
    </row>
    <row r="163" spans="1:8" ht="15.95" hidden="1" customHeight="1">
      <c r="A163" s="38"/>
      <c r="B163" s="43"/>
      <c r="C163" s="97"/>
      <c r="D163" s="44"/>
      <c r="E163" s="44"/>
      <c r="F163" s="44"/>
      <c r="G163" s="44"/>
      <c r="H163" s="44"/>
    </row>
    <row r="164" spans="1:8" ht="15.95" hidden="1" customHeight="1">
      <c r="A164" s="38"/>
      <c r="B164" s="43"/>
      <c r="C164" s="97"/>
      <c r="D164" s="45"/>
      <c r="E164" s="45"/>
      <c r="F164" s="45"/>
      <c r="G164" s="45"/>
      <c r="H164" s="45"/>
    </row>
    <row r="165" spans="1:8" ht="15.95" hidden="1" customHeight="1">
      <c r="A165" s="38"/>
      <c r="B165" s="43"/>
      <c r="C165" s="97"/>
      <c r="D165" s="44"/>
      <c r="E165" s="44"/>
      <c r="F165" s="44"/>
      <c r="G165" s="44"/>
      <c r="H165" s="44"/>
    </row>
    <row r="166" spans="1:8" ht="15.95" hidden="1" customHeight="1">
      <c r="A166" s="38"/>
      <c r="B166" s="43"/>
      <c r="C166" s="97"/>
      <c r="D166" s="45"/>
      <c r="E166" s="45"/>
      <c r="F166" s="45"/>
      <c r="G166" s="45"/>
      <c r="H166" s="45"/>
    </row>
    <row r="167" spans="1:8" ht="15.95" hidden="1" customHeight="1">
      <c r="A167" s="38"/>
      <c r="B167" s="43"/>
      <c r="C167" s="97"/>
      <c r="D167" s="44"/>
      <c r="E167" s="44"/>
      <c r="F167" s="44"/>
      <c r="G167" s="44"/>
      <c r="H167" s="44"/>
    </row>
    <row r="168" spans="1:8" ht="15.95" hidden="1" customHeight="1">
      <c r="A168" s="38"/>
      <c r="B168" s="43"/>
      <c r="C168" s="97"/>
      <c r="D168" s="45"/>
      <c r="E168" s="45"/>
      <c r="F168" s="45"/>
      <c r="G168" s="45"/>
      <c r="H168" s="45"/>
    </row>
    <row r="169" spans="1:8" ht="15.95" hidden="1" customHeight="1">
      <c r="A169" s="38"/>
      <c r="B169" s="43"/>
      <c r="C169" s="97"/>
      <c r="D169" s="44"/>
      <c r="E169" s="44"/>
      <c r="F169" s="44"/>
      <c r="G169" s="44"/>
      <c r="H169" s="44"/>
    </row>
    <row r="170" spans="1:8" ht="15.95" hidden="1" customHeight="1">
      <c r="A170" s="38"/>
      <c r="B170" s="43"/>
      <c r="C170" s="97"/>
      <c r="D170" s="45"/>
      <c r="E170" s="45"/>
      <c r="F170" s="45"/>
      <c r="G170" s="45"/>
      <c r="H170" s="45"/>
    </row>
    <row r="171" spans="1:8" ht="15.95" hidden="1" customHeight="1">
      <c r="A171" s="38"/>
      <c r="B171" s="43"/>
      <c r="C171" s="97"/>
      <c r="D171" s="44"/>
      <c r="E171" s="44"/>
      <c r="F171" s="44"/>
      <c r="G171" s="44"/>
      <c r="H171" s="44"/>
    </row>
    <row r="172" spans="1:8" ht="15.95" hidden="1" customHeight="1">
      <c r="A172" s="38"/>
      <c r="B172" s="43"/>
      <c r="C172" s="97"/>
      <c r="D172" s="45"/>
      <c r="E172" s="45"/>
      <c r="F172" s="45"/>
      <c r="G172" s="45"/>
      <c r="H172" s="45"/>
    </row>
    <row r="173" spans="1:8" ht="15.95" hidden="1" customHeight="1">
      <c r="A173" s="38"/>
      <c r="B173" s="43"/>
      <c r="C173" s="97"/>
      <c r="D173" s="44"/>
      <c r="E173" s="44"/>
      <c r="F173" s="44"/>
      <c r="G173" s="44"/>
      <c r="H173" s="44"/>
    </row>
    <row r="174" spans="1:8" ht="15.95" hidden="1" customHeight="1">
      <c r="A174" s="38"/>
      <c r="B174" s="43"/>
      <c r="C174" s="97"/>
      <c r="D174" s="45"/>
      <c r="E174" s="45"/>
      <c r="F174" s="45"/>
      <c r="G174" s="45"/>
      <c r="H174" s="45"/>
    </row>
    <row r="175" spans="1:8" ht="15.95" hidden="1" customHeight="1">
      <c r="A175" s="38"/>
      <c r="B175" s="43"/>
      <c r="C175" s="97"/>
      <c r="D175" s="44"/>
      <c r="E175" s="44"/>
      <c r="F175" s="44"/>
      <c r="G175" s="44"/>
      <c r="H175" s="44"/>
    </row>
    <row r="176" spans="1:8" ht="15.95" hidden="1" customHeight="1">
      <c r="A176" s="38"/>
      <c r="B176" s="43"/>
      <c r="C176" s="97"/>
      <c r="D176" s="45"/>
      <c r="E176" s="45"/>
      <c r="F176" s="45"/>
      <c r="G176" s="45"/>
      <c r="H176" s="45"/>
    </row>
    <row r="177" spans="1:8" ht="15.95" hidden="1" customHeight="1">
      <c r="A177" s="38"/>
      <c r="B177" s="43"/>
      <c r="C177" s="97"/>
      <c r="D177" s="44"/>
      <c r="E177" s="44"/>
      <c r="F177" s="44"/>
      <c r="G177" s="44"/>
      <c r="H177" s="44"/>
    </row>
    <row r="178" spans="1:8" ht="15.95" hidden="1" customHeight="1">
      <c r="A178" s="38"/>
      <c r="B178" s="43"/>
      <c r="C178" s="97"/>
      <c r="D178" s="45"/>
      <c r="E178" s="45"/>
      <c r="F178" s="45"/>
      <c r="G178" s="45"/>
      <c r="H178" s="45"/>
    </row>
    <row r="179" spans="1:8" ht="15.95" hidden="1" customHeight="1">
      <c r="A179" s="38"/>
      <c r="B179" s="43"/>
      <c r="C179" s="97"/>
      <c r="D179" s="44"/>
      <c r="E179" s="44"/>
      <c r="F179" s="44"/>
      <c r="G179" s="44"/>
      <c r="H179" s="44"/>
    </row>
    <row r="180" spans="1:8" ht="15.95" hidden="1" customHeight="1">
      <c r="A180" s="38"/>
      <c r="B180" s="43"/>
      <c r="C180" s="97"/>
      <c r="D180" s="45"/>
      <c r="E180" s="45"/>
      <c r="F180" s="45"/>
      <c r="G180" s="45"/>
      <c r="H180" s="45"/>
    </row>
    <row r="181" spans="1:8" ht="15.95" hidden="1" customHeight="1">
      <c r="A181" s="38"/>
      <c r="B181" s="43"/>
      <c r="C181" s="97"/>
      <c r="D181" s="44"/>
      <c r="E181" s="44"/>
      <c r="F181" s="44"/>
      <c r="G181" s="44"/>
      <c r="H181" s="44"/>
    </row>
    <row r="182" spans="1:8" ht="15.95" hidden="1" customHeight="1">
      <c r="A182" s="38"/>
      <c r="B182" s="43"/>
      <c r="C182" s="97"/>
      <c r="D182" s="45"/>
      <c r="E182" s="45"/>
      <c r="F182" s="45"/>
      <c r="G182" s="45"/>
      <c r="H182" s="45"/>
    </row>
    <row r="183" spans="1:8" ht="15.95" hidden="1" customHeight="1">
      <c r="A183" s="38"/>
      <c r="B183" s="43"/>
      <c r="C183" s="97"/>
      <c r="D183" s="44"/>
      <c r="E183" s="44"/>
      <c r="F183" s="44"/>
      <c r="G183" s="44"/>
      <c r="H183" s="44"/>
    </row>
    <row r="184" spans="1:8" ht="15.95" hidden="1" customHeight="1">
      <c r="A184" s="38"/>
      <c r="B184" s="43"/>
      <c r="C184" s="97"/>
      <c r="D184" s="45"/>
      <c r="E184" s="45"/>
      <c r="F184" s="45"/>
      <c r="G184" s="45"/>
      <c r="H184" s="45"/>
    </row>
    <row r="185" spans="1:8" ht="15.95" hidden="1" customHeight="1">
      <c r="A185" s="38"/>
      <c r="B185" s="43"/>
      <c r="C185" s="97"/>
      <c r="D185" s="44"/>
      <c r="E185" s="44"/>
      <c r="F185" s="44"/>
      <c r="G185" s="44"/>
      <c r="H185" s="44"/>
    </row>
    <row r="186" spans="1:8" ht="15" hidden="1" customHeight="1">
      <c r="A186" s="38"/>
      <c r="B186" s="40"/>
      <c r="C186" s="37"/>
      <c r="D186" s="37"/>
      <c r="E186" s="37"/>
      <c r="F186" s="37"/>
      <c r="G186" s="37"/>
      <c r="H186" s="37"/>
    </row>
    <row r="187" spans="1:8" ht="15" hidden="1" customHeight="1">
      <c r="A187" s="38"/>
      <c r="B187" s="40"/>
      <c r="C187" s="37"/>
      <c r="D187" s="37"/>
      <c r="E187" s="37"/>
      <c r="F187" s="37"/>
      <c r="G187" s="37"/>
      <c r="H187" s="37"/>
    </row>
    <row r="188" spans="1:8" ht="15" hidden="1" customHeight="1">
      <c r="A188" s="38"/>
      <c r="B188" s="40"/>
      <c r="C188" s="37"/>
      <c r="D188" s="37"/>
      <c r="E188" s="37"/>
      <c r="F188" s="37"/>
      <c r="G188" s="37"/>
      <c r="H188" s="37"/>
    </row>
    <row r="189" spans="1:8" ht="15" hidden="1" customHeight="1">
      <c r="A189" s="38"/>
      <c r="B189" s="40"/>
      <c r="C189" s="37"/>
      <c r="D189" s="37"/>
      <c r="E189" s="37"/>
      <c r="F189" s="37"/>
      <c r="G189" s="37"/>
      <c r="H189" s="37"/>
    </row>
    <row r="190" spans="1:8" ht="15" hidden="1" customHeight="1">
      <c r="A190" s="38"/>
      <c r="B190" s="40"/>
      <c r="C190" s="37"/>
      <c r="D190" s="37"/>
      <c r="E190" s="37"/>
      <c r="F190" s="37"/>
      <c r="G190" s="37"/>
      <c r="H190" s="37"/>
    </row>
    <row r="191" spans="1:8" ht="15" hidden="1" customHeight="1">
      <c r="A191" s="38"/>
      <c r="B191" s="40"/>
      <c r="C191" s="37"/>
      <c r="D191" s="37"/>
      <c r="E191" s="37"/>
      <c r="F191" s="37"/>
      <c r="G191" s="37"/>
      <c r="H191" s="37"/>
    </row>
    <row r="192" spans="1:8" ht="15" hidden="1" customHeight="1">
      <c r="A192" s="38"/>
      <c r="B192" s="40"/>
      <c r="C192" s="37"/>
      <c r="D192" s="37"/>
      <c r="E192" s="37"/>
      <c r="F192" s="37"/>
      <c r="G192" s="37"/>
      <c r="H192" s="37"/>
    </row>
    <row r="193" spans="1:8" ht="15" hidden="1" customHeight="1">
      <c r="A193" s="38"/>
      <c r="B193" s="40"/>
      <c r="C193" s="37"/>
      <c r="D193" s="37"/>
      <c r="E193" s="37"/>
      <c r="F193" s="37"/>
      <c r="G193" s="37"/>
      <c r="H193" s="37"/>
    </row>
    <row r="194" spans="1:8" ht="15" hidden="1" customHeight="1">
      <c r="A194" s="38"/>
      <c r="B194" s="40"/>
      <c r="C194" s="37"/>
      <c r="D194" s="37"/>
      <c r="E194" s="37"/>
      <c r="F194" s="37"/>
      <c r="G194" s="37"/>
      <c r="H194" s="37"/>
    </row>
    <row r="195" spans="1:8" ht="15" hidden="1" customHeight="1">
      <c r="A195" s="38"/>
      <c r="B195" s="40"/>
      <c r="C195" s="37"/>
      <c r="D195" s="37"/>
      <c r="E195" s="37"/>
      <c r="F195" s="37"/>
      <c r="G195" s="37"/>
      <c r="H195" s="37"/>
    </row>
    <row r="196" spans="1:8" ht="15" hidden="1" customHeight="1">
      <c r="A196" s="38"/>
      <c r="B196" s="40"/>
      <c r="C196" s="37"/>
      <c r="D196" s="37"/>
      <c r="E196" s="37"/>
      <c r="F196" s="37"/>
      <c r="G196" s="37"/>
      <c r="H196" s="37"/>
    </row>
    <row r="197" spans="1:8" ht="15" hidden="1" customHeight="1">
      <c r="A197" s="38"/>
      <c r="B197" s="40"/>
      <c r="C197" s="37"/>
      <c r="D197" s="37"/>
      <c r="E197" s="37"/>
      <c r="F197" s="37"/>
      <c r="G197" s="37"/>
      <c r="H197" s="37"/>
    </row>
    <row r="198" spans="1:8" ht="15" hidden="1" customHeight="1">
      <c r="A198" s="38"/>
      <c r="B198" s="40"/>
      <c r="C198" s="37"/>
      <c r="D198" s="37"/>
      <c r="E198" s="37"/>
      <c r="F198" s="37"/>
      <c r="G198" s="37"/>
      <c r="H198" s="37"/>
    </row>
    <row r="199" spans="1:8" ht="15" hidden="1" customHeight="1">
      <c r="A199" s="38"/>
      <c r="B199" s="40"/>
      <c r="C199" s="37"/>
      <c r="D199" s="37"/>
      <c r="E199" s="37"/>
      <c r="F199" s="37"/>
      <c r="G199" s="37"/>
      <c r="H199" s="37"/>
    </row>
    <row r="200" spans="1:8" ht="15" hidden="1" customHeight="1">
      <c r="A200" s="38"/>
      <c r="B200" s="40"/>
      <c r="C200" s="37"/>
      <c r="D200" s="37"/>
      <c r="E200" s="37"/>
      <c r="F200" s="37"/>
      <c r="G200" s="37"/>
      <c r="H200" s="37"/>
    </row>
    <row r="201" spans="1:8" ht="15" hidden="1" customHeight="1"/>
    <row r="202" spans="1:8" ht="15" hidden="1" customHeight="1"/>
    <row r="203" spans="1:8" ht="15" hidden="1" customHeight="1"/>
    <row r="204" spans="1:8" ht="15" hidden="1" customHeight="1"/>
    <row r="205" spans="1:8" ht="15" hidden="1" customHeight="1"/>
    <row r="206" spans="1:8" ht="15" hidden="1" customHeight="1"/>
    <row r="207" spans="1:8" ht="15" hidden="1" customHeight="1"/>
    <row r="208" spans="1:8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H9">
    <cfRule type="top10" dxfId="444" priority="90" rank="1"/>
  </conditionalFormatting>
  <conditionalFormatting sqref="E11:H11">
    <cfRule type="top10" dxfId="443" priority="89" rank="1"/>
  </conditionalFormatting>
  <conditionalFormatting sqref="E13:H13">
    <cfRule type="top10" dxfId="442" priority="88" rank="1"/>
  </conditionalFormatting>
  <conditionalFormatting sqref="E15:H15">
    <cfRule type="top10" dxfId="441" priority="87" rank="1"/>
  </conditionalFormatting>
  <conditionalFormatting sqref="E17:H17">
    <cfRule type="top10" dxfId="440" priority="86" rank="1"/>
  </conditionalFormatting>
  <conditionalFormatting sqref="E19:H19">
    <cfRule type="top10" dxfId="439" priority="85" rank="1"/>
  </conditionalFormatting>
  <conditionalFormatting sqref="E21:H21">
    <cfRule type="top10" dxfId="438" priority="84" rank="1"/>
  </conditionalFormatting>
  <conditionalFormatting sqref="E23:H23">
    <cfRule type="top10" dxfId="437" priority="83" rank="1"/>
  </conditionalFormatting>
  <conditionalFormatting sqref="E25:H25">
    <cfRule type="top10" dxfId="436" priority="82" rank="1"/>
  </conditionalFormatting>
  <conditionalFormatting sqref="E27:H27">
    <cfRule type="top10" dxfId="435" priority="80" rank="1"/>
  </conditionalFormatting>
  <conditionalFormatting sqref="E29:H29">
    <cfRule type="top10" dxfId="434" priority="79" rank="1"/>
  </conditionalFormatting>
  <conditionalFormatting sqref="E31:H31">
    <cfRule type="top10" dxfId="433" priority="78" rank="1"/>
  </conditionalFormatting>
  <conditionalFormatting sqref="E33:H33">
    <cfRule type="top10" dxfId="432" priority="77" rank="1"/>
  </conditionalFormatting>
  <conditionalFormatting sqref="E35:H35">
    <cfRule type="top10" dxfId="431" priority="76" rank="1"/>
  </conditionalFormatting>
  <conditionalFormatting sqref="E37:H37">
    <cfRule type="top10" dxfId="430" priority="75" rank="1"/>
  </conditionalFormatting>
  <conditionalFormatting sqref="E39:H39">
    <cfRule type="top10" dxfId="429" priority="74" rank="1"/>
  </conditionalFormatting>
  <conditionalFormatting sqref="E41:H41">
    <cfRule type="top10" dxfId="428" priority="73" rank="1"/>
  </conditionalFormatting>
  <conditionalFormatting sqref="E43:H43">
    <cfRule type="top10" dxfId="427" priority="72" rank="1"/>
  </conditionalFormatting>
  <conditionalFormatting sqref="E45:H45">
    <cfRule type="top10" dxfId="426" priority="71" rank="1"/>
  </conditionalFormatting>
  <conditionalFormatting sqref="E47:H47">
    <cfRule type="top10" dxfId="425" priority="70" rank="1"/>
  </conditionalFormatting>
  <conditionalFormatting sqref="E49:H49">
    <cfRule type="top10" dxfId="424" priority="69" rank="1"/>
  </conditionalFormatting>
  <conditionalFormatting sqref="E51:H51">
    <cfRule type="top10" dxfId="423" priority="68" rank="1"/>
  </conditionalFormatting>
  <conditionalFormatting sqref="E53:H53">
    <cfRule type="top10" dxfId="422" priority="67" rank="1"/>
  </conditionalFormatting>
  <conditionalFormatting sqref="E55:H55">
    <cfRule type="top10" dxfId="421" priority="66" rank="1"/>
  </conditionalFormatting>
  <conditionalFormatting sqref="E57:H57">
    <cfRule type="top10" dxfId="420" priority="65" rank="1"/>
  </conditionalFormatting>
  <conditionalFormatting sqref="E59:H59">
    <cfRule type="top10" dxfId="419" priority="64" rank="1"/>
  </conditionalFormatting>
  <conditionalFormatting sqref="E61:H61">
    <cfRule type="top10" dxfId="418" priority="63" rank="1"/>
  </conditionalFormatting>
  <conditionalFormatting sqref="E63:H63">
    <cfRule type="top10" dxfId="417" priority="62" rank="1"/>
  </conditionalFormatting>
  <conditionalFormatting sqref="E65:H65">
    <cfRule type="top10" dxfId="416" priority="61" rank="1"/>
  </conditionalFormatting>
  <conditionalFormatting sqref="E67:H67">
    <cfRule type="top10" dxfId="415" priority="60" rank="1"/>
  </conditionalFormatting>
  <conditionalFormatting sqref="E69:H69">
    <cfRule type="top10" dxfId="414" priority="59" rank="1"/>
  </conditionalFormatting>
  <conditionalFormatting sqref="E71:H71">
    <cfRule type="top10" dxfId="413" priority="58" rank="1"/>
  </conditionalFormatting>
  <conditionalFormatting sqref="E73:H73">
    <cfRule type="top10" dxfId="412" priority="57" rank="1"/>
  </conditionalFormatting>
  <conditionalFormatting sqref="E75:H75">
    <cfRule type="top10" dxfId="411" priority="56" rank="1"/>
  </conditionalFormatting>
  <conditionalFormatting sqref="E77:H77">
    <cfRule type="top10" dxfId="410" priority="55" rank="1"/>
  </conditionalFormatting>
  <conditionalFormatting sqref="E79:H79">
    <cfRule type="top10" dxfId="409" priority="54" rank="1"/>
  </conditionalFormatting>
  <conditionalFormatting sqref="E81:H81">
    <cfRule type="top10" dxfId="408" priority="53" rank="1"/>
  </conditionalFormatting>
  <conditionalFormatting sqref="E83:H83">
    <cfRule type="top10" dxfId="407" priority="52" rank="1"/>
  </conditionalFormatting>
  <conditionalFormatting sqref="E85:H85">
    <cfRule type="top10" dxfId="406" priority="51" rank="1"/>
  </conditionalFormatting>
  <conditionalFormatting sqref="E87:H87">
    <cfRule type="top10" dxfId="405" priority="50" rank="1"/>
  </conditionalFormatting>
  <conditionalFormatting sqref="E89:H89">
    <cfRule type="top10" dxfId="404" priority="49" rank="1"/>
  </conditionalFormatting>
  <conditionalFormatting sqref="E91:H91">
    <cfRule type="top10" dxfId="403" priority="48" rank="1"/>
  </conditionalFormatting>
  <conditionalFormatting sqref="E93:H93">
    <cfRule type="top10" dxfId="402" priority="47" rank="1"/>
  </conditionalFormatting>
  <conditionalFormatting sqref="E95:H95">
    <cfRule type="top10" dxfId="401" priority="46" rank="1"/>
  </conditionalFormatting>
  <conditionalFormatting sqref="E97:H97">
    <cfRule type="top10" dxfId="400" priority="45" rank="1"/>
  </conditionalFormatting>
  <conditionalFormatting sqref="E99:H99">
    <cfRule type="top10" dxfId="399" priority="44" rank="1"/>
  </conditionalFormatting>
  <conditionalFormatting sqref="E101:H101">
    <cfRule type="top10" dxfId="398" priority="43" rank="1"/>
  </conditionalFormatting>
  <conditionalFormatting sqref="E103:H103">
    <cfRule type="top10" dxfId="397" priority="42" rank="1"/>
  </conditionalFormatting>
  <conditionalFormatting sqref="E105:H105">
    <cfRule type="top10" dxfId="396" priority="41" rank="1"/>
  </conditionalFormatting>
  <conditionalFormatting sqref="E107:H107">
    <cfRule type="top10" dxfId="395" priority="40" rank="1"/>
  </conditionalFormatting>
  <conditionalFormatting sqref="E109:H109">
    <cfRule type="top10" dxfId="394" priority="39" rank="1"/>
  </conditionalFormatting>
  <conditionalFormatting sqref="E111:H111">
    <cfRule type="top10" dxfId="393" priority="38" rank="1"/>
  </conditionalFormatting>
  <conditionalFormatting sqref="E113:H113">
    <cfRule type="top10" dxfId="392" priority="37" rank="1"/>
  </conditionalFormatting>
  <conditionalFormatting sqref="E115:H115">
    <cfRule type="top10" dxfId="391" priority="36" rank="1"/>
  </conditionalFormatting>
  <conditionalFormatting sqref="E117:H117">
    <cfRule type="top10" dxfId="390" priority="35" rank="1"/>
  </conditionalFormatting>
  <conditionalFormatting sqref="E119:H119">
    <cfRule type="top10" dxfId="389" priority="34" rank="1"/>
  </conditionalFormatting>
  <conditionalFormatting sqref="E121:H121">
    <cfRule type="top10" dxfId="388" priority="33" rank="1"/>
  </conditionalFormatting>
  <conditionalFormatting sqref="E123:H123">
    <cfRule type="top10" dxfId="387" priority="32" rank="1"/>
  </conditionalFormatting>
  <conditionalFormatting sqref="E125:H125">
    <cfRule type="top10" dxfId="386" priority="31" rank="1"/>
  </conditionalFormatting>
  <conditionalFormatting sqref="E127:H127">
    <cfRule type="top10" dxfId="385" priority="30" rank="1"/>
  </conditionalFormatting>
  <conditionalFormatting sqref="E129:H129">
    <cfRule type="top10" dxfId="384" priority="29" rank="1"/>
  </conditionalFormatting>
  <conditionalFormatting sqref="E131:H131">
    <cfRule type="top10" dxfId="383" priority="28" rank="1"/>
  </conditionalFormatting>
  <conditionalFormatting sqref="E133:H133">
    <cfRule type="top10" dxfId="382" priority="27" rank="1"/>
  </conditionalFormatting>
  <conditionalFormatting sqref="E135:H135">
    <cfRule type="top10" dxfId="381" priority="26" rank="1"/>
  </conditionalFormatting>
  <conditionalFormatting sqref="E137:H137">
    <cfRule type="top10" dxfId="380" priority="25" rank="1"/>
  </conditionalFormatting>
  <conditionalFormatting sqref="E139:H139">
    <cfRule type="top10" dxfId="379" priority="24" rank="1"/>
  </conditionalFormatting>
  <conditionalFormatting sqref="E141:H141">
    <cfRule type="top10" dxfId="378" priority="23" rank="1"/>
  </conditionalFormatting>
  <conditionalFormatting sqref="E143:H143">
    <cfRule type="top10" dxfId="377" priority="22" rank="1"/>
  </conditionalFormatting>
  <conditionalFormatting sqref="E145:H145">
    <cfRule type="top10" dxfId="376" priority="21" rank="1"/>
  </conditionalFormatting>
  <conditionalFormatting sqref="E147:H147">
    <cfRule type="top10" dxfId="375" priority="20" rank="1"/>
  </conditionalFormatting>
  <conditionalFormatting sqref="E149:H149">
    <cfRule type="top10" dxfId="374" priority="19" rank="1"/>
  </conditionalFormatting>
  <conditionalFormatting sqref="E151:H151">
    <cfRule type="top10" dxfId="373" priority="18" rank="1"/>
  </conditionalFormatting>
  <conditionalFormatting sqref="E153:H153">
    <cfRule type="top10" dxfId="372" priority="17" rank="1"/>
  </conditionalFormatting>
  <conditionalFormatting sqref="E155:H155">
    <cfRule type="top10" dxfId="371" priority="16" rank="1"/>
  </conditionalFormatting>
  <conditionalFormatting sqref="E157:H157">
    <cfRule type="top10" dxfId="370" priority="15" rank="1"/>
  </conditionalFormatting>
  <conditionalFormatting sqref="E159:H159">
    <cfRule type="top10" dxfId="369" priority="14" rank="1"/>
  </conditionalFormatting>
  <conditionalFormatting sqref="E161:H161">
    <cfRule type="top10" dxfId="368" priority="13" rank="1"/>
  </conditionalFormatting>
  <conditionalFormatting sqref="E163:H163">
    <cfRule type="top10" dxfId="367" priority="12" rank="1"/>
  </conditionalFormatting>
  <conditionalFormatting sqref="E165:H165">
    <cfRule type="top10" dxfId="366" priority="11" rank="1"/>
  </conditionalFormatting>
  <conditionalFormatting sqref="E167:H167">
    <cfRule type="top10" dxfId="365" priority="10" rank="1"/>
  </conditionalFormatting>
  <conditionalFormatting sqref="E169:H169">
    <cfRule type="top10" dxfId="364" priority="9" rank="1"/>
  </conditionalFormatting>
  <conditionalFormatting sqref="E171:H171">
    <cfRule type="top10" dxfId="363" priority="8" rank="1"/>
  </conditionalFormatting>
  <conditionalFormatting sqref="E173:H173">
    <cfRule type="top10" dxfId="362" priority="7" rank="1"/>
  </conditionalFormatting>
  <conditionalFormatting sqref="E175:H175">
    <cfRule type="top10" dxfId="361" priority="6" rank="1"/>
  </conditionalFormatting>
  <conditionalFormatting sqref="E177:H177">
    <cfRule type="top10" dxfId="360" priority="5" rank="1"/>
  </conditionalFormatting>
  <conditionalFormatting sqref="E179:H179">
    <cfRule type="top10" dxfId="359" priority="4" rank="1"/>
  </conditionalFormatting>
  <conditionalFormatting sqref="E181:H181">
    <cfRule type="top10" dxfId="358" priority="3" rank="1"/>
  </conditionalFormatting>
  <conditionalFormatting sqref="E183:H183">
    <cfRule type="top10" dxfId="357" priority="2" rank="1"/>
  </conditionalFormatting>
  <conditionalFormatting sqref="E185:H185">
    <cfRule type="top10" dxfId="35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256</v>
      </c>
    </row>
    <row r="3" spans="1:13" ht="15" customHeight="1">
      <c r="B3" s="3" t="s">
        <v>78</v>
      </c>
    </row>
    <row r="4" spans="1:13" ht="15" customHeight="1">
      <c r="B4" s="3" t="s">
        <v>81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234</v>
      </c>
      <c r="F7" s="13" t="s">
        <v>235</v>
      </c>
      <c r="G7" s="13" t="s">
        <v>236</v>
      </c>
      <c r="H7" s="13" t="s">
        <v>237</v>
      </c>
      <c r="I7" s="13" t="s">
        <v>238</v>
      </c>
      <c r="J7" s="13" t="s">
        <v>239</v>
      </c>
      <c r="K7" s="13" t="s">
        <v>84</v>
      </c>
      <c r="L7" s="13" t="s">
        <v>160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5320</v>
      </c>
      <c r="F8" s="16">
        <v>12445</v>
      </c>
      <c r="G8" s="16">
        <v>184</v>
      </c>
      <c r="H8" s="16">
        <v>44</v>
      </c>
      <c r="I8" s="16">
        <v>435</v>
      </c>
      <c r="J8" s="16">
        <v>1165</v>
      </c>
      <c r="K8" s="16">
        <v>114</v>
      </c>
      <c r="L8" s="16">
        <v>3246</v>
      </c>
      <c r="M8" s="16">
        <v>1704</v>
      </c>
    </row>
    <row r="9" spans="1:13" ht="15.95" customHeight="1">
      <c r="B9" s="92"/>
      <c r="C9" s="93"/>
      <c r="D9" s="17">
        <v>1</v>
      </c>
      <c r="E9" s="32">
        <v>0.2157602303605467</v>
      </c>
      <c r="F9" s="33">
        <v>0.50472482459342172</v>
      </c>
      <c r="G9" s="33">
        <v>7.4623839072068786E-3</v>
      </c>
      <c r="H9" s="33">
        <v>1.7844831082451231E-3</v>
      </c>
      <c r="I9" s="33">
        <v>1.7642048911059739E-2</v>
      </c>
      <c r="J9" s="33">
        <v>4.7248245934217462E-2</v>
      </c>
      <c r="K9" s="33">
        <v>4.6234335077260007E-3</v>
      </c>
      <c r="L9" s="33">
        <v>0.13164618566735611</v>
      </c>
      <c r="M9" s="33">
        <v>6.9108164010220227E-2</v>
      </c>
    </row>
    <row r="10" spans="1:13" ht="15.95" customHeight="1">
      <c r="B10" s="95" t="s">
        <v>257</v>
      </c>
      <c r="C10" s="94" t="s">
        <v>110</v>
      </c>
      <c r="D10" s="34">
        <v>14264</v>
      </c>
      <c r="E10" s="35">
        <v>3063</v>
      </c>
      <c r="F10" s="36">
        <v>8011</v>
      </c>
      <c r="G10" s="36">
        <v>55</v>
      </c>
      <c r="H10" s="36">
        <v>4</v>
      </c>
      <c r="I10" s="36">
        <v>223</v>
      </c>
      <c r="J10" s="36">
        <v>518</v>
      </c>
      <c r="K10" s="36">
        <v>56</v>
      </c>
      <c r="L10" s="36">
        <v>1642</v>
      </c>
      <c r="M10" s="36">
        <v>692</v>
      </c>
    </row>
    <row r="11" spans="1:13" ht="15.95" customHeight="1">
      <c r="B11" s="96"/>
      <c r="C11" s="89"/>
      <c r="D11" s="17">
        <v>1</v>
      </c>
      <c r="E11" s="18">
        <v>0.214736399326977</v>
      </c>
      <c r="F11" s="19">
        <v>0.56162366797532248</v>
      </c>
      <c r="G11" s="19">
        <v>3.8558609085810433E-3</v>
      </c>
      <c r="H11" s="19">
        <v>2.8042624789680314E-4</v>
      </c>
      <c r="I11" s="19">
        <v>1.5633763320246775E-2</v>
      </c>
      <c r="J11" s="19">
        <v>3.631519910263601E-2</v>
      </c>
      <c r="K11" s="19">
        <v>3.9259674705552439E-3</v>
      </c>
      <c r="L11" s="19">
        <v>0.11511497476163769</v>
      </c>
      <c r="M11" s="19">
        <v>4.851374088614694E-2</v>
      </c>
    </row>
    <row r="12" spans="1:13" ht="15.95" customHeight="1">
      <c r="B12" s="96"/>
      <c r="C12" s="88" t="s">
        <v>111</v>
      </c>
      <c r="D12" s="20">
        <v>4778</v>
      </c>
      <c r="E12" s="21">
        <v>934</v>
      </c>
      <c r="F12" s="22">
        <v>2738</v>
      </c>
      <c r="G12" s="22">
        <v>37</v>
      </c>
      <c r="H12" s="22">
        <v>3</v>
      </c>
      <c r="I12" s="22">
        <v>47</v>
      </c>
      <c r="J12" s="22">
        <v>159</v>
      </c>
      <c r="K12" s="22">
        <v>18</v>
      </c>
      <c r="L12" s="22">
        <v>546</v>
      </c>
      <c r="M12" s="22">
        <v>296</v>
      </c>
    </row>
    <row r="13" spans="1:13" ht="15.95" customHeight="1">
      <c r="B13" s="96"/>
      <c r="C13" s="89"/>
      <c r="D13" s="23">
        <v>1</v>
      </c>
      <c r="E13" s="18">
        <v>0.1954792800334868</v>
      </c>
      <c r="F13" s="19">
        <v>0.57304311427375476</v>
      </c>
      <c r="G13" s="19">
        <v>7.7438258685642528E-3</v>
      </c>
      <c r="H13" s="19">
        <v>6.2787777312683132E-4</v>
      </c>
      <c r="I13" s="19">
        <v>9.8367517789870237E-3</v>
      </c>
      <c r="J13" s="19">
        <v>3.3277521975722056E-2</v>
      </c>
      <c r="K13" s="19">
        <v>3.7672666387609877E-3</v>
      </c>
      <c r="L13" s="19">
        <v>0.1142737547090833</v>
      </c>
      <c r="M13" s="19">
        <v>6.1950606948514023E-2</v>
      </c>
    </row>
    <row r="14" spans="1:13" ht="15.95" customHeight="1">
      <c r="B14" s="96"/>
      <c r="C14" s="88" t="s">
        <v>112</v>
      </c>
      <c r="D14" s="20">
        <v>9935</v>
      </c>
      <c r="E14" s="21">
        <v>2256</v>
      </c>
      <c r="F14" s="22">
        <v>5296</v>
      </c>
      <c r="G14" s="22">
        <v>84</v>
      </c>
      <c r="H14" s="22">
        <v>6</v>
      </c>
      <c r="I14" s="22">
        <v>156</v>
      </c>
      <c r="J14" s="22">
        <v>411</v>
      </c>
      <c r="K14" s="22">
        <v>22</v>
      </c>
      <c r="L14" s="22">
        <v>1160</v>
      </c>
      <c r="M14" s="22">
        <v>544</v>
      </c>
    </row>
    <row r="15" spans="1:13" ht="15.95" customHeight="1">
      <c r="B15" s="96"/>
      <c r="C15" s="89"/>
      <c r="D15" s="23">
        <v>1</v>
      </c>
      <c r="E15" s="18">
        <v>0.22707599396074485</v>
      </c>
      <c r="F15" s="19">
        <v>0.53306492199295419</v>
      </c>
      <c r="G15" s="19">
        <v>8.4549572219426265E-3</v>
      </c>
      <c r="H15" s="19">
        <v>6.039255158530448E-4</v>
      </c>
      <c r="I15" s="19">
        <v>1.5702063412179165E-2</v>
      </c>
      <c r="J15" s="19">
        <v>4.1368897835933567E-2</v>
      </c>
      <c r="K15" s="19">
        <v>2.2143935581278311E-3</v>
      </c>
      <c r="L15" s="19">
        <v>0.11675893306492199</v>
      </c>
      <c r="M15" s="19">
        <v>5.4755913437342728E-2</v>
      </c>
    </row>
    <row r="16" spans="1:13" ht="15.95" customHeight="1">
      <c r="B16" s="96"/>
      <c r="C16" s="88" t="s">
        <v>113</v>
      </c>
      <c r="D16" s="20">
        <v>5980</v>
      </c>
      <c r="E16" s="21">
        <v>1334</v>
      </c>
      <c r="F16" s="22">
        <v>3004</v>
      </c>
      <c r="G16" s="22">
        <v>55</v>
      </c>
      <c r="H16" s="22">
        <v>26</v>
      </c>
      <c r="I16" s="22">
        <v>109</v>
      </c>
      <c r="J16" s="22">
        <v>332</v>
      </c>
      <c r="K16" s="22">
        <v>18</v>
      </c>
      <c r="L16" s="22">
        <v>742</v>
      </c>
      <c r="M16" s="22">
        <v>360</v>
      </c>
    </row>
    <row r="17" spans="1:13" ht="15.95" customHeight="1">
      <c r="B17" s="96"/>
      <c r="C17" s="89"/>
      <c r="D17" s="23">
        <v>1</v>
      </c>
      <c r="E17" s="18">
        <v>0.22307692307692309</v>
      </c>
      <c r="F17" s="19">
        <v>0.50234113712374584</v>
      </c>
      <c r="G17" s="19">
        <v>9.1973244147157199E-3</v>
      </c>
      <c r="H17" s="19">
        <v>4.3478260869565218E-3</v>
      </c>
      <c r="I17" s="19">
        <v>1.8227424749163879E-2</v>
      </c>
      <c r="J17" s="19">
        <v>5.5518394648829433E-2</v>
      </c>
      <c r="K17" s="19">
        <v>3.0100334448160534E-3</v>
      </c>
      <c r="L17" s="19">
        <v>0.12408026755852843</v>
      </c>
      <c r="M17" s="19">
        <v>6.0200668896321072E-2</v>
      </c>
    </row>
    <row r="18" spans="1:13" ht="15.95" customHeight="1">
      <c r="B18" s="96"/>
      <c r="C18" s="88" t="s">
        <v>114</v>
      </c>
      <c r="D18" s="20">
        <v>1225</v>
      </c>
      <c r="E18" s="21">
        <v>265</v>
      </c>
      <c r="F18" s="22">
        <v>627</v>
      </c>
      <c r="G18" s="22">
        <v>16</v>
      </c>
      <c r="H18" s="22">
        <v>3</v>
      </c>
      <c r="I18" s="22">
        <v>23</v>
      </c>
      <c r="J18" s="22">
        <v>77</v>
      </c>
      <c r="K18" s="22">
        <v>6</v>
      </c>
      <c r="L18" s="22">
        <v>120</v>
      </c>
      <c r="M18" s="22">
        <v>88</v>
      </c>
    </row>
    <row r="19" spans="1:13" ht="15.95" customHeight="1">
      <c r="B19" s="96"/>
      <c r="C19" s="89"/>
      <c r="D19" s="23">
        <v>1</v>
      </c>
      <c r="E19" s="18">
        <v>0.21632653061224491</v>
      </c>
      <c r="F19" s="19">
        <v>0.51183673469387758</v>
      </c>
      <c r="G19" s="19">
        <v>1.3061224489795919E-2</v>
      </c>
      <c r="H19" s="19">
        <v>2.4489795918367346E-3</v>
      </c>
      <c r="I19" s="19">
        <v>1.8775510204081632E-2</v>
      </c>
      <c r="J19" s="19">
        <v>6.2857142857142861E-2</v>
      </c>
      <c r="K19" s="19">
        <v>4.8979591836734691E-3</v>
      </c>
      <c r="L19" s="19">
        <v>9.7959183673469383E-2</v>
      </c>
      <c r="M19" s="19">
        <v>7.1836734693877552E-2</v>
      </c>
    </row>
    <row r="20" spans="1:13" ht="15.95" customHeight="1">
      <c r="B20" s="96"/>
      <c r="C20" s="88" t="s">
        <v>115</v>
      </c>
      <c r="D20" s="20">
        <v>2015</v>
      </c>
      <c r="E20" s="21">
        <v>477</v>
      </c>
      <c r="F20" s="22">
        <v>948</v>
      </c>
      <c r="G20" s="22">
        <v>27</v>
      </c>
      <c r="H20" s="22">
        <v>4</v>
      </c>
      <c r="I20" s="22">
        <v>64</v>
      </c>
      <c r="J20" s="22">
        <v>123</v>
      </c>
      <c r="K20" s="22">
        <v>12</v>
      </c>
      <c r="L20" s="22">
        <v>266</v>
      </c>
      <c r="M20" s="22">
        <v>94</v>
      </c>
    </row>
    <row r="21" spans="1:13" ht="15.95" customHeight="1">
      <c r="B21" s="96"/>
      <c r="C21" s="89"/>
      <c r="D21" s="23">
        <v>1</v>
      </c>
      <c r="E21" s="18">
        <v>0.23672456575682382</v>
      </c>
      <c r="F21" s="19">
        <v>0.47047146401985113</v>
      </c>
      <c r="G21" s="19">
        <v>1.3399503722084368E-2</v>
      </c>
      <c r="H21" s="19">
        <v>1.9851116625310174E-3</v>
      </c>
      <c r="I21" s="19">
        <v>3.1761786600496278E-2</v>
      </c>
      <c r="J21" s="19">
        <v>6.1042183622828781E-2</v>
      </c>
      <c r="K21" s="19">
        <v>5.9553349875930521E-3</v>
      </c>
      <c r="L21" s="19">
        <v>0.13200992555831265</v>
      </c>
      <c r="M21" s="19">
        <v>4.665012406947891E-2</v>
      </c>
    </row>
    <row r="22" spans="1:13" ht="15.95" customHeight="1">
      <c r="B22" s="102"/>
      <c r="C22" s="88" t="s">
        <v>84</v>
      </c>
      <c r="D22" s="20">
        <v>312</v>
      </c>
      <c r="E22" s="21">
        <v>54</v>
      </c>
      <c r="F22" s="22">
        <v>105</v>
      </c>
      <c r="G22" s="22">
        <v>4</v>
      </c>
      <c r="H22" s="22">
        <v>4</v>
      </c>
      <c r="I22" s="22">
        <v>5</v>
      </c>
      <c r="J22" s="22">
        <v>28</v>
      </c>
      <c r="K22" s="22">
        <v>11</v>
      </c>
      <c r="L22" s="22">
        <v>69</v>
      </c>
      <c r="M22" s="22">
        <v>32</v>
      </c>
    </row>
    <row r="23" spans="1:13" ht="15.95" customHeight="1">
      <c r="B23" s="102"/>
      <c r="C23" s="89"/>
      <c r="D23" s="23">
        <v>1</v>
      </c>
      <c r="E23" s="18">
        <v>0.17307692307692307</v>
      </c>
      <c r="F23" s="19">
        <v>0.33653846153846156</v>
      </c>
      <c r="G23" s="19">
        <v>1.282051282051282E-2</v>
      </c>
      <c r="H23" s="19">
        <v>1.282051282051282E-2</v>
      </c>
      <c r="I23" s="19">
        <v>1.6025641025641024E-2</v>
      </c>
      <c r="J23" s="19">
        <v>8.9743589743589744E-2</v>
      </c>
      <c r="K23" s="19">
        <v>3.5256410256410256E-2</v>
      </c>
      <c r="L23" s="19">
        <v>0.22115384615384615</v>
      </c>
      <c r="M23" s="19">
        <v>0.10256410256410256</v>
      </c>
    </row>
    <row r="24" spans="1:13" ht="15.95" customHeight="1">
      <c r="B24" s="102"/>
      <c r="C24" s="88" t="s">
        <v>116</v>
      </c>
      <c r="D24" s="20">
        <v>1088</v>
      </c>
      <c r="E24" s="21">
        <v>246</v>
      </c>
      <c r="F24" s="22">
        <v>349</v>
      </c>
      <c r="G24" s="22">
        <v>7</v>
      </c>
      <c r="H24" s="22">
        <v>5</v>
      </c>
      <c r="I24" s="22">
        <v>36</v>
      </c>
      <c r="J24" s="22">
        <v>99</v>
      </c>
      <c r="K24" s="22">
        <v>9</v>
      </c>
      <c r="L24" s="22">
        <v>264</v>
      </c>
      <c r="M24" s="22">
        <v>73</v>
      </c>
    </row>
    <row r="25" spans="1:13" ht="15.95" customHeight="1">
      <c r="B25" s="102"/>
      <c r="C25" s="98"/>
      <c r="D25" s="17">
        <v>1</v>
      </c>
      <c r="E25" s="32">
        <v>0.22610294117647059</v>
      </c>
      <c r="F25" s="33">
        <v>0.32077205882352944</v>
      </c>
      <c r="G25" s="33">
        <v>6.4338235294117644E-3</v>
      </c>
      <c r="H25" s="33">
        <v>4.5955882352941178E-3</v>
      </c>
      <c r="I25" s="33">
        <v>3.3088235294117647E-2</v>
      </c>
      <c r="J25" s="33">
        <v>9.0992647058823525E-2</v>
      </c>
      <c r="K25" s="33">
        <v>8.2720588235294119E-3</v>
      </c>
      <c r="L25" s="33">
        <v>0.24264705882352941</v>
      </c>
      <c r="M25" s="33">
        <v>6.7095588235294115E-2</v>
      </c>
    </row>
    <row r="26" spans="1:13" ht="15.95" customHeight="1">
      <c r="A26" s="38"/>
      <c r="B26" s="41"/>
      <c r="C26" s="99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5"/>
  </mergeCells>
  <phoneticPr fontId="3"/>
  <conditionalFormatting sqref="E9:M9">
    <cfRule type="top10" dxfId="355" priority="90" rank="1"/>
  </conditionalFormatting>
  <conditionalFormatting sqref="E11:M11">
    <cfRule type="top10" dxfId="354" priority="89" rank="1"/>
  </conditionalFormatting>
  <conditionalFormatting sqref="E13:M13">
    <cfRule type="top10" dxfId="353" priority="88" rank="1"/>
  </conditionalFormatting>
  <conditionalFormatting sqref="E15:M15">
    <cfRule type="top10" dxfId="352" priority="87" rank="1"/>
  </conditionalFormatting>
  <conditionalFormatting sqref="E17:M17">
    <cfRule type="top10" dxfId="351" priority="86" rank="1"/>
  </conditionalFormatting>
  <conditionalFormatting sqref="E19:M19">
    <cfRule type="top10" dxfId="350" priority="85" rank="1"/>
  </conditionalFormatting>
  <conditionalFormatting sqref="E21:M21">
    <cfRule type="top10" dxfId="349" priority="84" rank="1"/>
  </conditionalFormatting>
  <conditionalFormatting sqref="E23:M23">
    <cfRule type="top10" dxfId="348" priority="83" rank="1"/>
  </conditionalFormatting>
  <conditionalFormatting sqref="E25:M25">
    <cfRule type="top10" dxfId="347" priority="82" rank="1"/>
  </conditionalFormatting>
  <conditionalFormatting sqref="E27:M27">
    <cfRule type="top10" dxfId="346" priority="80" rank="1"/>
  </conditionalFormatting>
  <conditionalFormatting sqref="E29:M29">
    <cfRule type="top10" dxfId="345" priority="79" rank="1"/>
  </conditionalFormatting>
  <conditionalFormatting sqref="E31:M31">
    <cfRule type="top10" dxfId="344" priority="78" rank="1"/>
  </conditionalFormatting>
  <conditionalFormatting sqref="E33:M33">
    <cfRule type="top10" dxfId="343" priority="77" rank="1"/>
  </conditionalFormatting>
  <conditionalFormatting sqref="E35:M35">
    <cfRule type="top10" dxfId="342" priority="76" rank="1"/>
  </conditionalFormatting>
  <conditionalFormatting sqref="E37:M37">
    <cfRule type="top10" dxfId="341" priority="75" rank="1"/>
  </conditionalFormatting>
  <conditionalFormatting sqref="E39:M39">
    <cfRule type="top10" dxfId="340" priority="74" rank="1"/>
  </conditionalFormatting>
  <conditionalFormatting sqref="E41:M41">
    <cfRule type="top10" dxfId="339" priority="73" rank="1"/>
  </conditionalFormatting>
  <conditionalFormatting sqref="E43:M43">
    <cfRule type="top10" dxfId="338" priority="72" rank="1"/>
  </conditionalFormatting>
  <conditionalFormatting sqref="E45:M45">
    <cfRule type="top10" dxfId="337" priority="71" rank="1"/>
  </conditionalFormatting>
  <conditionalFormatting sqref="E47:M47">
    <cfRule type="top10" dxfId="336" priority="70" rank="1"/>
  </conditionalFormatting>
  <conditionalFormatting sqref="E49:M49">
    <cfRule type="top10" dxfId="335" priority="69" rank="1"/>
  </conditionalFormatting>
  <conditionalFormatting sqref="E51:M51">
    <cfRule type="top10" dxfId="334" priority="68" rank="1"/>
  </conditionalFormatting>
  <conditionalFormatting sqref="E53:M53">
    <cfRule type="top10" dxfId="333" priority="67" rank="1"/>
  </conditionalFormatting>
  <conditionalFormatting sqref="E55:M55">
    <cfRule type="top10" dxfId="332" priority="66" rank="1"/>
  </conditionalFormatting>
  <conditionalFormatting sqref="E57:M57">
    <cfRule type="top10" dxfId="331" priority="65" rank="1"/>
  </conditionalFormatting>
  <conditionalFormatting sqref="E59:M59">
    <cfRule type="top10" dxfId="330" priority="64" rank="1"/>
  </conditionalFormatting>
  <conditionalFormatting sqref="E61:M61">
    <cfRule type="top10" dxfId="329" priority="63" rank="1"/>
  </conditionalFormatting>
  <conditionalFormatting sqref="E63:M63">
    <cfRule type="top10" dxfId="328" priority="62" rank="1"/>
  </conditionalFormatting>
  <conditionalFormatting sqref="E65:M65">
    <cfRule type="top10" dxfId="327" priority="61" rank="1"/>
  </conditionalFormatting>
  <conditionalFormatting sqref="E67:M67">
    <cfRule type="top10" dxfId="326" priority="60" rank="1"/>
  </conditionalFormatting>
  <conditionalFormatting sqref="E69:M69">
    <cfRule type="top10" dxfId="325" priority="59" rank="1"/>
  </conditionalFormatting>
  <conditionalFormatting sqref="E71:M71">
    <cfRule type="top10" dxfId="324" priority="58" rank="1"/>
  </conditionalFormatting>
  <conditionalFormatting sqref="E73:M73">
    <cfRule type="top10" dxfId="323" priority="57" rank="1"/>
  </conditionalFormatting>
  <conditionalFormatting sqref="E75:M75">
    <cfRule type="top10" dxfId="322" priority="56" rank="1"/>
  </conditionalFormatting>
  <conditionalFormatting sqref="E77:M77">
    <cfRule type="top10" dxfId="321" priority="55" rank="1"/>
  </conditionalFormatting>
  <conditionalFormatting sqref="E79:M79">
    <cfRule type="top10" dxfId="320" priority="54" rank="1"/>
  </conditionalFormatting>
  <conditionalFormatting sqref="E81:M81">
    <cfRule type="top10" dxfId="319" priority="53" rank="1"/>
  </conditionalFormatting>
  <conditionalFormatting sqref="E83:M83">
    <cfRule type="top10" dxfId="318" priority="52" rank="1"/>
  </conditionalFormatting>
  <conditionalFormatting sqref="E85:M85">
    <cfRule type="top10" dxfId="317" priority="51" rank="1"/>
  </conditionalFormatting>
  <conditionalFormatting sqref="E87:M87">
    <cfRule type="top10" dxfId="316" priority="50" rank="1"/>
  </conditionalFormatting>
  <conditionalFormatting sqref="E89:M89">
    <cfRule type="top10" dxfId="315" priority="49" rank="1"/>
  </conditionalFormatting>
  <conditionalFormatting sqref="E91:M91">
    <cfRule type="top10" dxfId="314" priority="48" rank="1"/>
  </conditionalFormatting>
  <conditionalFormatting sqref="E93:M93">
    <cfRule type="top10" dxfId="313" priority="47" rank="1"/>
  </conditionalFormatting>
  <conditionalFormatting sqref="E95:M95">
    <cfRule type="top10" dxfId="312" priority="46" rank="1"/>
  </conditionalFormatting>
  <conditionalFormatting sqref="E97:M97">
    <cfRule type="top10" dxfId="311" priority="45" rank="1"/>
  </conditionalFormatting>
  <conditionalFormatting sqref="E99:M99">
    <cfRule type="top10" dxfId="310" priority="44" rank="1"/>
  </conditionalFormatting>
  <conditionalFormatting sqref="E101:M101">
    <cfRule type="top10" dxfId="309" priority="43" rank="1"/>
  </conditionalFormatting>
  <conditionalFormatting sqref="E103:M103">
    <cfRule type="top10" dxfId="308" priority="42" rank="1"/>
  </conditionalFormatting>
  <conditionalFormatting sqref="E105:M105">
    <cfRule type="top10" dxfId="307" priority="41" rank="1"/>
  </conditionalFormatting>
  <conditionalFormatting sqref="E107:M107">
    <cfRule type="top10" dxfId="306" priority="40" rank="1"/>
  </conditionalFormatting>
  <conditionalFormatting sqref="E109:M109">
    <cfRule type="top10" dxfId="305" priority="39" rank="1"/>
  </conditionalFormatting>
  <conditionalFormatting sqref="E111:M111">
    <cfRule type="top10" dxfId="304" priority="38" rank="1"/>
  </conditionalFormatting>
  <conditionalFormatting sqref="E113:M113">
    <cfRule type="top10" dxfId="303" priority="37" rank="1"/>
  </conditionalFormatting>
  <conditionalFormatting sqref="E115:M115">
    <cfRule type="top10" dxfId="302" priority="36" rank="1"/>
  </conditionalFormatting>
  <conditionalFormatting sqref="E117:M117">
    <cfRule type="top10" dxfId="301" priority="35" rank="1"/>
  </conditionalFormatting>
  <conditionalFormatting sqref="E119:M119">
    <cfRule type="top10" dxfId="300" priority="34" rank="1"/>
  </conditionalFormatting>
  <conditionalFormatting sqref="E121:M121">
    <cfRule type="top10" dxfId="299" priority="33" rank="1"/>
  </conditionalFormatting>
  <conditionalFormatting sqref="E123:M123">
    <cfRule type="top10" dxfId="298" priority="32" rank="1"/>
  </conditionalFormatting>
  <conditionalFormatting sqref="E125:M125">
    <cfRule type="top10" dxfId="297" priority="31" rank="1"/>
  </conditionalFormatting>
  <conditionalFormatting sqref="E127:M127">
    <cfRule type="top10" dxfId="296" priority="30" rank="1"/>
  </conditionalFormatting>
  <conditionalFormatting sqref="E129:M129">
    <cfRule type="top10" dxfId="295" priority="29" rank="1"/>
  </conditionalFormatting>
  <conditionalFormatting sqref="E131:M131">
    <cfRule type="top10" dxfId="294" priority="28" rank="1"/>
  </conditionalFormatting>
  <conditionalFormatting sqref="E133:M133">
    <cfRule type="top10" dxfId="293" priority="27" rank="1"/>
  </conditionalFormatting>
  <conditionalFormatting sqref="E135:M135">
    <cfRule type="top10" dxfId="292" priority="26" rank="1"/>
  </conditionalFormatting>
  <conditionalFormatting sqref="E137:M137">
    <cfRule type="top10" dxfId="291" priority="25" rank="1"/>
  </conditionalFormatting>
  <conditionalFormatting sqref="E139:M139">
    <cfRule type="top10" dxfId="290" priority="24" rank="1"/>
  </conditionalFormatting>
  <conditionalFormatting sqref="E141:M141">
    <cfRule type="top10" dxfId="289" priority="23" rank="1"/>
  </conditionalFormatting>
  <conditionalFormatting sqref="E143:M143">
    <cfRule type="top10" dxfId="288" priority="22" rank="1"/>
  </conditionalFormatting>
  <conditionalFormatting sqref="E145:M145">
    <cfRule type="top10" dxfId="287" priority="21" rank="1"/>
  </conditionalFormatting>
  <conditionalFormatting sqref="E147:M147">
    <cfRule type="top10" dxfId="286" priority="20" rank="1"/>
  </conditionalFormatting>
  <conditionalFormatting sqref="E149:M149">
    <cfRule type="top10" dxfId="285" priority="19" rank="1"/>
  </conditionalFormatting>
  <conditionalFormatting sqref="E151:M151">
    <cfRule type="top10" dxfId="284" priority="18" rank="1"/>
  </conditionalFormatting>
  <conditionalFormatting sqref="E153:M153">
    <cfRule type="top10" dxfId="283" priority="17" rank="1"/>
  </conditionalFormatting>
  <conditionalFormatting sqref="E155:M155">
    <cfRule type="top10" dxfId="282" priority="16" rank="1"/>
  </conditionalFormatting>
  <conditionalFormatting sqref="E157:M157">
    <cfRule type="top10" dxfId="281" priority="15" rank="1"/>
  </conditionalFormatting>
  <conditionalFormatting sqref="E159:M159">
    <cfRule type="top10" dxfId="280" priority="14" rank="1"/>
  </conditionalFormatting>
  <conditionalFormatting sqref="E161:M161">
    <cfRule type="top10" dxfId="279" priority="13" rank="1"/>
  </conditionalFormatting>
  <conditionalFormatting sqref="E163:M163">
    <cfRule type="top10" dxfId="278" priority="12" rank="1"/>
  </conditionalFormatting>
  <conditionalFormatting sqref="E165:M165">
    <cfRule type="top10" dxfId="277" priority="11" rank="1"/>
  </conditionalFormatting>
  <conditionalFormatting sqref="E167:M167">
    <cfRule type="top10" dxfId="276" priority="10" rank="1"/>
  </conditionalFormatting>
  <conditionalFormatting sqref="E169:M169">
    <cfRule type="top10" dxfId="275" priority="9" rank="1"/>
  </conditionalFormatting>
  <conditionalFormatting sqref="E171:M171">
    <cfRule type="top10" dxfId="274" priority="8" rank="1"/>
  </conditionalFormatting>
  <conditionalFormatting sqref="E173:M173">
    <cfRule type="top10" dxfId="273" priority="7" rank="1"/>
  </conditionalFormatting>
  <conditionalFormatting sqref="E175:M175">
    <cfRule type="top10" dxfId="272" priority="6" rank="1"/>
  </conditionalFormatting>
  <conditionalFormatting sqref="E177:M177">
    <cfRule type="top10" dxfId="271" priority="5" rank="1"/>
  </conditionalFormatting>
  <conditionalFormatting sqref="E179:M179">
    <cfRule type="top10" dxfId="270" priority="4" rank="1"/>
  </conditionalFormatting>
  <conditionalFormatting sqref="E181:M181">
    <cfRule type="top10" dxfId="269" priority="3" rank="1"/>
  </conditionalFormatting>
  <conditionalFormatting sqref="E183:M183">
    <cfRule type="top10" dxfId="268" priority="2" rank="1"/>
  </conditionalFormatting>
  <conditionalFormatting sqref="E185:M185">
    <cfRule type="top10" dxfId="267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256</v>
      </c>
    </row>
    <row r="3" spans="1:10" ht="15" customHeight="1">
      <c r="B3" s="3" t="s">
        <v>82</v>
      </c>
    </row>
    <row r="4" spans="1:10" ht="15" customHeight="1">
      <c r="B4" s="3" t="s">
        <v>34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156</v>
      </c>
      <c r="F7" s="13" t="s">
        <v>157</v>
      </c>
      <c r="G7" s="13" t="s">
        <v>158</v>
      </c>
      <c r="H7" s="13" t="s">
        <v>159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8205</v>
      </c>
      <c r="F8" s="16">
        <v>9406</v>
      </c>
      <c r="G8" s="16">
        <v>3564</v>
      </c>
      <c r="H8" s="16">
        <v>1025</v>
      </c>
      <c r="I8" s="16">
        <v>1475</v>
      </c>
      <c r="J8" s="16">
        <v>982</v>
      </c>
    </row>
    <row r="9" spans="1:10" ht="15.95" customHeight="1">
      <c r="B9" s="92"/>
      <c r="C9" s="93"/>
      <c r="D9" s="17">
        <v>1</v>
      </c>
      <c r="E9" s="32">
        <v>0.33276554325343716</v>
      </c>
      <c r="F9" s="33">
        <v>0.38147382082167336</v>
      </c>
      <c r="G9" s="33">
        <v>0.14454313176785497</v>
      </c>
      <c r="H9" s="33">
        <v>4.1570345135255711E-2</v>
      </c>
      <c r="I9" s="33">
        <v>5.9820740560489923E-2</v>
      </c>
      <c r="J9" s="33">
        <v>3.9826418461288884E-2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1956</v>
      </c>
      <c r="F10" s="36">
        <v>1327</v>
      </c>
      <c r="G10" s="36">
        <v>269</v>
      </c>
      <c r="H10" s="36">
        <v>52</v>
      </c>
      <c r="I10" s="36">
        <v>71</v>
      </c>
      <c r="J10" s="36">
        <v>91</v>
      </c>
    </row>
    <row r="11" spans="1:10" ht="15.95" customHeight="1">
      <c r="B11" s="96"/>
      <c r="C11" s="89"/>
      <c r="D11" s="17">
        <v>1</v>
      </c>
      <c r="E11" s="18">
        <v>0.51938396176314394</v>
      </c>
      <c r="F11" s="19">
        <v>0.35236325013276687</v>
      </c>
      <c r="G11" s="19">
        <v>7.1428571428571425E-2</v>
      </c>
      <c r="H11" s="19">
        <v>1.3807753584705257E-2</v>
      </c>
      <c r="I11" s="19">
        <v>1.8852894317578334E-2</v>
      </c>
      <c r="J11" s="19">
        <v>2.4163568773234202E-2</v>
      </c>
    </row>
    <row r="12" spans="1:10" ht="15.95" customHeight="1">
      <c r="B12" s="96"/>
      <c r="C12" s="88" t="s">
        <v>118</v>
      </c>
      <c r="D12" s="20">
        <v>6139</v>
      </c>
      <c r="E12" s="21">
        <v>2676</v>
      </c>
      <c r="F12" s="22">
        <v>2331</v>
      </c>
      <c r="G12" s="22">
        <v>628</v>
      </c>
      <c r="H12" s="22">
        <v>141</v>
      </c>
      <c r="I12" s="22">
        <v>208</v>
      </c>
      <c r="J12" s="22">
        <v>155</v>
      </c>
    </row>
    <row r="13" spans="1:10" ht="15.95" customHeight="1">
      <c r="B13" s="96"/>
      <c r="C13" s="89"/>
      <c r="D13" s="23">
        <v>1</v>
      </c>
      <c r="E13" s="18">
        <v>0.43590161264049521</v>
      </c>
      <c r="F13" s="19">
        <v>0.37970353477765106</v>
      </c>
      <c r="G13" s="19">
        <v>0.10229679100830755</v>
      </c>
      <c r="H13" s="19">
        <v>2.2967910083075419E-2</v>
      </c>
      <c r="I13" s="19">
        <v>3.3881739697019062E-2</v>
      </c>
      <c r="J13" s="19">
        <v>2.5248411793451702E-2</v>
      </c>
    </row>
    <row r="14" spans="1:10" ht="15.95" customHeight="1">
      <c r="B14" s="96"/>
      <c r="C14" s="88" t="s">
        <v>119</v>
      </c>
      <c r="D14" s="20">
        <v>1262</v>
      </c>
      <c r="E14" s="21">
        <v>497</v>
      </c>
      <c r="F14" s="22">
        <v>456</v>
      </c>
      <c r="G14" s="22">
        <v>172</v>
      </c>
      <c r="H14" s="22">
        <v>43</v>
      </c>
      <c r="I14" s="22">
        <v>58</v>
      </c>
      <c r="J14" s="22">
        <v>36</v>
      </c>
    </row>
    <row r="15" spans="1:10" ht="15.95" customHeight="1">
      <c r="B15" s="96"/>
      <c r="C15" s="89"/>
      <c r="D15" s="23">
        <v>1</v>
      </c>
      <c r="E15" s="18">
        <v>0.39381933438985739</v>
      </c>
      <c r="F15" s="19">
        <v>0.36133122028526149</v>
      </c>
      <c r="G15" s="19">
        <v>0.13629160063391443</v>
      </c>
      <c r="H15" s="19">
        <v>3.4072900158478608E-2</v>
      </c>
      <c r="I15" s="19">
        <v>4.5958795562599047E-2</v>
      </c>
      <c r="J15" s="19">
        <v>2.8526148969889066E-2</v>
      </c>
    </row>
    <row r="16" spans="1:10" ht="15.95" customHeight="1">
      <c r="B16" s="96"/>
      <c r="C16" s="88" t="s">
        <v>120</v>
      </c>
      <c r="D16" s="20">
        <v>7135</v>
      </c>
      <c r="E16" s="21">
        <v>2758</v>
      </c>
      <c r="F16" s="22">
        <v>2818</v>
      </c>
      <c r="G16" s="22">
        <v>859</v>
      </c>
      <c r="H16" s="22">
        <v>217</v>
      </c>
      <c r="I16" s="22">
        <v>286</v>
      </c>
      <c r="J16" s="22">
        <v>197</v>
      </c>
    </row>
    <row r="17" spans="1:10" ht="15.95" customHeight="1">
      <c r="B17" s="96"/>
      <c r="C17" s="89"/>
      <c r="D17" s="23">
        <v>1</v>
      </c>
      <c r="E17" s="18">
        <v>0.38654519971969165</v>
      </c>
      <c r="F17" s="19">
        <v>0.39495444989488437</v>
      </c>
      <c r="G17" s="19">
        <v>0.12039243167484233</v>
      </c>
      <c r="H17" s="19">
        <v>3.0413454800280307E-2</v>
      </c>
      <c r="I17" s="19">
        <v>4.0084092501751926E-2</v>
      </c>
      <c r="J17" s="19">
        <v>2.7610371408549404E-2</v>
      </c>
    </row>
    <row r="18" spans="1:10" ht="15.95" customHeight="1">
      <c r="B18" s="96"/>
      <c r="C18" s="88" t="s">
        <v>121</v>
      </c>
      <c r="D18" s="20">
        <v>4528</v>
      </c>
      <c r="E18" s="21">
        <v>1758</v>
      </c>
      <c r="F18" s="22">
        <v>1779</v>
      </c>
      <c r="G18" s="22">
        <v>578</v>
      </c>
      <c r="H18" s="22">
        <v>124</v>
      </c>
      <c r="I18" s="22">
        <v>182</v>
      </c>
      <c r="J18" s="22">
        <v>107</v>
      </c>
    </row>
    <row r="19" spans="1:10" ht="15.95" customHeight="1">
      <c r="B19" s="96"/>
      <c r="C19" s="89"/>
      <c r="D19" s="23">
        <v>1</v>
      </c>
      <c r="E19" s="18">
        <v>0.38825088339222613</v>
      </c>
      <c r="F19" s="19">
        <v>0.39288869257950532</v>
      </c>
      <c r="G19" s="19">
        <v>0.12765017667844522</v>
      </c>
      <c r="H19" s="19">
        <v>2.7385159010600707E-2</v>
      </c>
      <c r="I19" s="19">
        <v>4.0194346289752651E-2</v>
      </c>
      <c r="J19" s="19">
        <v>2.3630742049469966E-2</v>
      </c>
    </row>
    <row r="20" spans="1:10" ht="15.95" customHeight="1">
      <c r="B20" s="96"/>
      <c r="C20" s="88" t="s">
        <v>84</v>
      </c>
      <c r="D20" s="20">
        <v>1924</v>
      </c>
      <c r="E20" s="21">
        <v>551</v>
      </c>
      <c r="F20" s="22">
        <v>770</v>
      </c>
      <c r="G20" s="22">
        <v>297</v>
      </c>
      <c r="H20" s="22">
        <v>98</v>
      </c>
      <c r="I20" s="22">
        <v>149</v>
      </c>
      <c r="J20" s="22">
        <v>59</v>
      </c>
    </row>
    <row r="21" spans="1:10" ht="15.95" customHeight="1">
      <c r="B21" s="96"/>
      <c r="C21" s="89"/>
      <c r="D21" s="23">
        <v>1</v>
      </c>
      <c r="E21" s="18">
        <v>0.28638253638253636</v>
      </c>
      <c r="F21" s="19">
        <v>0.4002079002079002</v>
      </c>
      <c r="G21" s="19">
        <v>0.15436590436590436</v>
      </c>
      <c r="H21" s="19">
        <v>5.0935550935550938E-2</v>
      </c>
      <c r="I21" s="19">
        <v>7.7442827442827447E-2</v>
      </c>
      <c r="J21" s="19">
        <v>3.0665280665280667E-2</v>
      </c>
    </row>
    <row r="22" spans="1:10" ht="15.95" customHeight="1">
      <c r="B22" s="102"/>
      <c r="C22" s="88" t="s">
        <v>116</v>
      </c>
      <c r="D22" s="20">
        <v>6018</v>
      </c>
      <c r="E22" s="21">
        <v>1251</v>
      </c>
      <c r="F22" s="22">
        <v>2338</v>
      </c>
      <c r="G22" s="22">
        <v>1255</v>
      </c>
      <c r="H22" s="22">
        <v>422</v>
      </c>
      <c r="I22" s="22">
        <v>614</v>
      </c>
      <c r="J22" s="22">
        <v>138</v>
      </c>
    </row>
    <row r="23" spans="1:10" ht="15.95" customHeight="1">
      <c r="B23" s="102"/>
      <c r="C23" s="98"/>
      <c r="D23" s="17">
        <v>1</v>
      </c>
      <c r="E23" s="32">
        <v>0.20787637088733799</v>
      </c>
      <c r="F23" s="33">
        <v>0.38850116317713523</v>
      </c>
      <c r="G23" s="33">
        <v>0.20854104353605848</v>
      </c>
      <c r="H23" s="33">
        <v>7.01229644400133E-2</v>
      </c>
      <c r="I23" s="33">
        <v>0.10202725157859754</v>
      </c>
      <c r="J23" s="33">
        <v>2.2931206380857428E-2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266" priority="90" rank="1"/>
  </conditionalFormatting>
  <conditionalFormatting sqref="E11:J11">
    <cfRule type="top10" dxfId="265" priority="89" rank="1"/>
  </conditionalFormatting>
  <conditionalFormatting sqref="E13:J13">
    <cfRule type="top10" dxfId="264" priority="88" rank="1"/>
  </conditionalFormatting>
  <conditionalFormatting sqref="E15:J15">
    <cfRule type="top10" dxfId="263" priority="87" rank="1"/>
  </conditionalFormatting>
  <conditionalFormatting sqref="E17:J17">
    <cfRule type="top10" dxfId="262" priority="86" rank="1"/>
  </conditionalFormatting>
  <conditionalFormatting sqref="E19:J19">
    <cfRule type="top10" dxfId="261" priority="85" rank="1"/>
  </conditionalFormatting>
  <conditionalFormatting sqref="E21:J21">
    <cfRule type="top10" dxfId="260" priority="84" rank="1"/>
  </conditionalFormatting>
  <conditionalFormatting sqref="E23:J23">
    <cfRule type="top10" dxfId="259" priority="83" rank="1"/>
  </conditionalFormatting>
  <conditionalFormatting sqref="E25:J25">
    <cfRule type="top10" dxfId="258" priority="81" rank="1"/>
  </conditionalFormatting>
  <conditionalFormatting sqref="E27:J27">
    <cfRule type="top10" dxfId="257" priority="80" rank="1"/>
  </conditionalFormatting>
  <conditionalFormatting sqref="E29:J29">
    <cfRule type="top10" dxfId="256" priority="79" rank="1"/>
  </conditionalFormatting>
  <conditionalFormatting sqref="E31:J31">
    <cfRule type="top10" dxfId="255" priority="78" rank="1"/>
  </conditionalFormatting>
  <conditionalFormatting sqref="E33:J33">
    <cfRule type="top10" dxfId="254" priority="77" rank="1"/>
  </conditionalFormatting>
  <conditionalFormatting sqref="E35:J35">
    <cfRule type="top10" dxfId="253" priority="76" rank="1"/>
  </conditionalFormatting>
  <conditionalFormatting sqref="E37:J37">
    <cfRule type="top10" dxfId="252" priority="75" rank="1"/>
  </conditionalFormatting>
  <conditionalFormatting sqref="E39:J39">
    <cfRule type="top10" dxfId="251" priority="74" rank="1"/>
  </conditionalFormatting>
  <conditionalFormatting sqref="E41:J41">
    <cfRule type="top10" dxfId="250" priority="73" rank="1"/>
  </conditionalFormatting>
  <conditionalFormatting sqref="E43:J43">
    <cfRule type="top10" dxfId="249" priority="72" rank="1"/>
  </conditionalFormatting>
  <conditionalFormatting sqref="E45:J45">
    <cfRule type="top10" dxfId="248" priority="71" rank="1"/>
  </conditionalFormatting>
  <conditionalFormatting sqref="E47:J47">
    <cfRule type="top10" dxfId="247" priority="70" rank="1"/>
  </conditionalFormatting>
  <conditionalFormatting sqref="E49:J49">
    <cfRule type="top10" dxfId="246" priority="69" rank="1"/>
  </conditionalFormatting>
  <conditionalFormatting sqref="E51:J51">
    <cfRule type="top10" dxfId="245" priority="68" rank="1"/>
  </conditionalFormatting>
  <conditionalFormatting sqref="E53:J53">
    <cfRule type="top10" dxfId="244" priority="67" rank="1"/>
  </conditionalFormatting>
  <conditionalFormatting sqref="E55:J55">
    <cfRule type="top10" dxfId="243" priority="66" rank="1"/>
  </conditionalFormatting>
  <conditionalFormatting sqref="E57:J57">
    <cfRule type="top10" dxfId="242" priority="65" rank="1"/>
  </conditionalFormatting>
  <conditionalFormatting sqref="E59:J59">
    <cfRule type="top10" dxfId="241" priority="64" rank="1"/>
  </conditionalFormatting>
  <conditionalFormatting sqref="E61:J61">
    <cfRule type="top10" dxfId="240" priority="63" rank="1"/>
  </conditionalFormatting>
  <conditionalFormatting sqref="E63:J63">
    <cfRule type="top10" dxfId="239" priority="62" rank="1"/>
  </conditionalFormatting>
  <conditionalFormatting sqref="E65:J65">
    <cfRule type="top10" dxfId="238" priority="61" rank="1"/>
  </conditionalFormatting>
  <conditionalFormatting sqref="E67:J67">
    <cfRule type="top10" dxfId="237" priority="60" rank="1"/>
  </conditionalFormatting>
  <conditionalFormatting sqref="E69:J69">
    <cfRule type="top10" dxfId="236" priority="59" rank="1"/>
  </conditionalFormatting>
  <conditionalFormatting sqref="E71:J71">
    <cfRule type="top10" dxfId="235" priority="58" rank="1"/>
  </conditionalFormatting>
  <conditionalFormatting sqref="E73:J73">
    <cfRule type="top10" dxfId="234" priority="57" rank="1"/>
  </conditionalFormatting>
  <conditionalFormatting sqref="E75:J75">
    <cfRule type="top10" dxfId="233" priority="56" rank="1"/>
  </conditionalFormatting>
  <conditionalFormatting sqref="E77:J77">
    <cfRule type="top10" dxfId="232" priority="55" rank="1"/>
  </conditionalFormatting>
  <conditionalFormatting sqref="E79:J79">
    <cfRule type="top10" dxfId="231" priority="54" rank="1"/>
  </conditionalFormatting>
  <conditionalFormatting sqref="E81:J81">
    <cfRule type="top10" dxfId="230" priority="53" rank="1"/>
  </conditionalFormatting>
  <conditionalFormatting sqref="E83:J83">
    <cfRule type="top10" dxfId="229" priority="52" rank="1"/>
  </conditionalFormatting>
  <conditionalFormatting sqref="E85:J85">
    <cfRule type="top10" dxfId="228" priority="51" rank="1"/>
  </conditionalFormatting>
  <conditionalFormatting sqref="E87:J87">
    <cfRule type="top10" dxfId="227" priority="50" rank="1"/>
  </conditionalFormatting>
  <conditionalFormatting sqref="E89:J89">
    <cfRule type="top10" dxfId="226" priority="49" rank="1"/>
  </conditionalFormatting>
  <conditionalFormatting sqref="E91:J91">
    <cfRule type="top10" dxfId="225" priority="48" rank="1"/>
  </conditionalFormatting>
  <conditionalFormatting sqref="E93:J93">
    <cfRule type="top10" dxfId="224" priority="47" rank="1"/>
  </conditionalFormatting>
  <conditionalFormatting sqref="E95:J95">
    <cfRule type="top10" dxfId="223" priority="46" rank="1"/>
  </conditionalFormatting>
  <conditionalFormatting sqref="E97:J97">
    <cfRule type="top10" dxfId="222" priority="45" rank="1"/>
  </conditionalFormatting>
  <conditionalFormatting sqref="E99:J99">
    <cfRule type="top10" dxfId="221" priority="44" rank="1"/>
  </conditionalFormatting>
  <conditionalFormatting sqref="E101:J101">
    <cfRule type="top10" dxfId="220" priority="43" rank="1"/>
  </conditionalFormatting>
  <conditionalFormatting sqref="E103:J103">
    <cfRule type="top10" dxfId="219" priority="42" rank="1"/>
  </conditionalFormatting>
  <conditionalFormatting sqref="E105:J105">
    <cfRule type="top10" dxfId="218" priority="41" rank="1"/>
  </conditionalFormatting>
  <conditionalFormatting sqref="E107:J107">
    <cfRule type="top10" dxfId="217" priority="40" rank="1"/>
  </conditionalFormatting>
  <conditionalFormatting sqref="E109:J109">
    <cfRule type="top10" dxfId="216" priority="39" rank="1"/>
  </conditionalFormatting>
  <conditionalFormatting sqref="E111:J111">
    <cfRule type="top10" dxfId="215" priority="38" rank="1"/>
  </conditionalFormatting>
  <conditionalFormatting sqref="E113:J113">
    <cfRule type="top10" dxfId="214" priority="37" rank="1"/>
  </conditionalFormatting>
  <conditionalFormatting sqref="E115:J115">
    <cfRule type="top10" dxfId="213" priority="36" rank="1"/>
  </conditionalFormatting>
  <conditionalFormatting sqref="E117:J117">
    <cfRule type="top10" dxfId="212" priority="35" rank="1"/>
  </conditionalFormatting>
  <conditionalFormatting sqref="E119:J119">
    <cfRule type="top10" dxfId="211" priority="34" rank="1"/>
  </conditionalFormatting>
  <conditionalFormatting sqref="E121:J121">
    <cfRule type="top10" dxfId="210" priority="33" rank="1"/>
  </conditionalFormatting>
  <conditionalFormatting sqref="E123:J123">
    <cfRule type="top10" dxfId="209" priority="32" rank="1"/>
  </conditionalFormatting>
  <conditionalFormatting sqref="E125:J125">
    <cfRule type="top10" dxfId="208" priority="31" rank="1"/>
  </conditionalFormatting>
  <conditionalFormatting sqref="E127:J127">
    <cfRule type="top10" dxfId="207" priority="30" rank="1"/>
  </conditionalFormatting>
  <conditionalFormatting sqref="E129:J129">
    <cfRule type="top10" dxfId="206" priority="29" rank="1"/>
  </conditionalFormatting>
  <conditionalFormatting sqref="E131:J131">
    <cfRule type="top10" dxfId="205" priority="28" rank="1"/>
  </conditionalFormatting>
  <conditionalFormatting sqref="E133:J133">
    <cfRule type="top10" dxfId="204" priority="27" rank="1"/>
  </conditionalFormatting>
  <conditionalFormatting sqref="E135:J135">
    <cfRule type="top10" dxfId="203" priority="26" rank="1"/>
  </conditionalFormatting>
  <conditionalFormatting sqref="E137:J137">
    <cfRule type="top10" dxfId="202" priority="25" rank="1"/>
  </conditionalFormatting>
  <conditionalFormatting sqref="E139:J139">
    <cfRule type="top10" dxfId="201" priority="24" rank="1"/>
  </conditionalFormatting>
  <conditionalFormatting sqref="E141:J141">
    <cfRule type="top10" dxfId="200" priority="23" rank="1"/>
  </conditionalFormatting>
  <conditionalFormatting sqref="E143:J143">
    <cfRule type="top10" dxfId="199" priority="22" rank="1"/>
  </conditionalFormatting>
  <conditionalFormatting sqref="E145:J145">
    <cfRule type="top10" dxfId="198" priority="21" rank="1"/>
  </conditionalFormatting>
  <conditionalFormatting sqref="E147:J147">
    <cfRule type="top10" dxfId="197" priority="20" rank="1"/>
  </conditionalFormatting>
  <conditionalFormatting sqref="E149:J149">
    <cfRule type="top10" dxfId="196" priority="19" rank="1"/>
  </conditionalFormatting>
  <conditionalFormatting sqref="E151:J151">
    <cfRule type="top10" dxfId="195" priority="18" rank="1"/>
  </conditionalFormatting>
  <conditionalFormatting sqref="E153:J153">
    <cfRule type="top10" dxfId="194" priority="17" rank="1"/>
  </conditionalFormatting>
  <conditionalFormatting sqref="E155:J155">
    <cfRule type="top10" dxfId="193" priority="16" rank="1"/>
  </conditionalFormatting>
  <conditionalFormatting sqref="E157:J157">
    <cfRule type="top10" dxfId="192" priority="15" rank="1"/>
  </conditionalFormatting>
  <conditionalFormatting sqref="E159:J159">
    <cfRule type="top10" dxfId="191" priority="14" rank="1"/>
  </conditionalFormatting>
  <conditionalFormatting sqref="E161:J161">
    <cfRule type="top10" dxfId="190" priority="13" rank="1"/>
  </conditionalFormatting>
  <conditionalFormatting sqref="E163:J163">
    <cfRule type="top10" dxfId="189" priority="12" rank="1"/>
  </conditionalFormatting>
  <conditionalFormatting sqref="E165:J165">
    <cfRule type="top10" dxfId="188" priority="11" rank="1"/>
  </conditionalFormatting>
  <conditionalFormatting sqref="E167:J167">
    <cfRule type="top10" dxfId="187" priority="10" rank="1"/>
  </conditionalFormatting>
  <conditionalFormatting sqref="E169:J169">
    <cfRule type="top10" dxfId="186" priority="9" rank="1"/>
  </conditionalFormatting>
  <conditionalFormatting sqref="E171:J171">
    <cfRule type="top10" dxfId="185" priority="8" rank="1"/>
  </conditionalFormatting>
  <conditionalFormatting sqref="E173:J173">
    <cfRule type="top10" dxfId="184" priority="7" rank="1"/>
  </conditionalFormatting>
  <conditionalFormatting sqref="E175:J175">
    <cfRule type="top10" dxfId="183" priority="6" rank="1"/>
  </conditionalFormatting>
  <conditionalFormatting sqref="E177:J177">
    <cfRule type="top10" dxfId="182" priority="5" rank="1"/>
  </conditionalFormatting>
  <conditionalFormatting sqref="E179:J179">
    <cfRule type="top10" dxfId="181" priority="4" rank="1"/>
  </conditionalFormatting>
  <conditionalFormatting sqref="E181:J181">
    <cfRule type="top10" dxfId="180" priority="3" rank="1"/>
  </conditionalFormatting>
  <conditionalFormatting sqref="E183:J183">
    <cfRule type="top10" dxfId="179" priority="2" rank="1"/>
  </conditionalFormatting>
  <conditionalFormatting sqref="E185:J185">
    <cfRule type="top10" dxfId="17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256</v>
      </c>
    </row>
    <row r="3" spans="1:10" ht="15" customHeight="1">
      <c r="B3" s="3" t="s">
        <v>82</v>
      </c>
    </row>
    <row r="4" spans="1:10" ht="15" customHeight="1">
      <c r="B4" s="3" t="s">
        <v>26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171</v>
      </c>
      <c r="F7" s="13" t="s">
        <v>172</v>
      </c>
      <c r="G7" s="13" t="s">
        <v>173</v>
      </c>
      <c r="H7" s="13" t="s">
        <v>174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3074</v>
      </c>
      <c r="F8" s="16">
        <v>8966</v>
      </c>
      <c r="G8" s="16">
        <v>3491</v>
      </c>
      <c r="H8" s="16">
        <v>1663</v>
      </c>
      <c r="I8" s="16">
        <v>5758</v>
      </c>
      <c r="J8" s="16">
        <v>1705</v>
      </c>
    </row>
    <row r="9" spans="1:10" ht="15.95" customHeight="1">
      <c r="B9" s="92"/>
      <c r="C9" s="93"/>
      <c r="D9" s="17">
        <v>1</v>
      </c>
      <c r="E9" s="32">
        <v>0.12467047897148882</v>
      </c>
      <c r="F9" s="33">
        <v>0.36362898973922214</v>
      </c>
      <c r="G9" s="33">
        <v>0.14158251206553921</v>
      </c>
      <c r="H9" s="33">
        <v>6.744535020480999E-2</v>
      </c>
      <c r="I9" s="33">
        <v>0.23352394857444134</v>
      </c>
      <c r="J9" s="33">
        <v>6.9148720444498518E-2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794</v>
      </c>
      <c r="F10" s="36">
        <v>1847</v>
      </c>
      <c r="G10" s="36">
        <v>503</v>
      </c>
      <c r="H10" s="36">
        <v>114</v>
      </c>
      <c r="I10" s="36">
        <v>338</v>
      </c>
      <c r="J10" s="36">
        <v>170</v>
      </c>
    </row>
    <row r="11" spans="1:10" ht="15.95" customHeight="1">
      <c r="B11" s="96"/>
      <c r="C11" s="89"/>
      <c r="D11" s="17">
        <v>1</v>
      </c>
      <c r="E11" s="18">
        <v>0.21083377588953797</v>
      </c>
      <c r="F11" s="19">
        <v>0.49044078597981944</v>
      </c>
      <c r="G11" s="19">
        <v>0.13356346255974508</v>
      </c>
      <c r="H11" s="19">
        <v>3.0270844397238449E-2</v>
      </c>
      <c r="I11" s="19">
        <v>8.9750398300584178E-2</v>
      </c>
      <c r="J11" s="19">
        <v>4.5140732873074879E-2</v>
      </c>
    </row>
    <row r="12" spans="1:10" ht="15.95" customHeight="1">
      <c r="B12" s="96"/>
      <c r="C12" s="88" t="s">
        <v>118</v>
      </c>
      <c r="D12" s="20">
        <v>6139</v>
      </c>
      <c r="E12" s="21">
        <v>1205</v>
      </c>
      <c r="F12" s="22">
        <v>2843</v>
      </c>
      <c r="G12" s="22">
        <v>788</v>
      </c>
      <c r="H12" s="22">
        <v>239</v>
      </c>
      <c r="I12" s="22">
        <v>777</v>
      </c>
      <c r="J12" s="22">
        <v>287</v>
      </c>
    </row>
    <row r="13" spans="1:10" ht="15.95" customHeight="1">
      <c r="B13" s="96"/>
      <c r="C13" s="89"/>
      <c r="D13" s="23">
        <v>1</v>
      </c>
      <c r="E13" s="18">
        <v>0.19628604007167291</v>
      </c>
      <c r="F13" s="19">
        <v>0.46310474018569797</v>
      </c>
      <c r="G13" s="19">
        <v>0.12835966769832219</v>
      </c>
      <c r="H13" s="19">
        <v>3.8931422055709396E-2</v>
      </c>
      <c r="I13" s="19">
        <v>0.12656784492588369</v>
      </c>
      <c r="J13" s="19">
        <v>4.6750285062713795E-2</v>
      </c>
    </row>
    <row r="14" spans="1:10" ht="15.95" customHeight="1">
      <c r="B14" s="96"/>
      <c r="C14" s="88" t="s">
        <v>119</v>
      </c>
      <c r="D14" s="20">
        <v>1262</v>
      </c>
      <c r="E14" s="21">
        <v>187</v>
      </c>
      <c r="F14" s="22">
        <v>522</v>
      </c>
      <c r="G14" s="22">
        <v>212</v>
      </c>
      <c r="H14" s="22">
        <v>80</v>
      </c>
      <c r="I14" s="22">
        <v>202</v>
      </c>
      <c r="J14" s="22">
        <v>59</v>
      </c>
    </row>
    <row r="15" spans="1:10" ht="15.95" customHeight="1">
      <c r="B15" s="96"/>
      <c r="C15" s="89"/>
      <c r="D15" s="23">
        <v>1</v>
      </c>
      <c r="E15" s="18">
        <v>0.14817749603803487</v>
      </c>
      <c r="F15" s="19">
        <v>0.41362916006339145</v>
      </c>
      <c r="G15" s="19">
        <v>0.16798732171156894</v>
      </c>
      <c r="H15" s="19">
        <v>6.3391442155309036E-2</v>
      </c>
      <c r="I15" s="19">
        <v>0.16006339144215531</v>
      </c>
      <c r="J15" s="19">
        <v>4.6751188589540409E-2</v>
      </c>
    </row>
    <row r="16" spans="1:10" ht="15.95" customHeight="1">
      <c r="B16" s="96"/>
      <c r="C16" s="88" t="s">
        <v>120</v>
      </c>
      <c r="D16" s="20">
        <v>7135</v>
      </c>
      <c r="E16" s="21">
        <v>1021</v>
      </c>
      <c r="F16" s="22">
        <v>2893</v>
      </c>
      <c r="G16" s="22">
        <v>1040</v>
      </c>
      <c r="H16" s="22">
        <v>406</v>
      </c>
      <c r="I16" s="22">
        <v>1392</v>
      </c>
      <c r="J16" s="22">
        <v>383</v>
      </c>
    </row>
    <row r="17" spans="1:10" ht="15.95" customHeight="1">
      <c r="B17" s="96"/>
      <c r="C17" s="89"/>
      <c r="D17" s="23">
        <v>1</v>
      </c>
      <c r="E17" s="18">
        <v>0.14309740714786265</v>
      </c>
      <c r="F17" s="19">
        <v>0.40546601261387527</v>
      </c>
      <c r="G17" s="19">
        <v>0.14576033637000702</v>
      </c>
      <c r="H17" s="19">
        <v>5.6902592852137349E-2</v>
      </c>
      <c r="I17" s="19">
        <v>0.19509460406447091</v>
      </c>
      <c r="J17" s="19">
        <v>5.3679046951646811E-2</v>
      </c>
    </row>
    <row r="18" spans="1:10" ht="15.95" customHeight="1">
      <c r="B18" s="96"/>
      <c r="C18" s="88" t="s">
        <v>121</v>
      </c>
      <c r="D18" s="20">
        <v>4528</v>
      </c>
      <c r="E18" s="21">
        <v>656</v>
      </c>
      <c r="F18" s="22">
        <v>1984</v>
      </c>
      <c r="G18" s="22">
        <v>728</v>
      </c>
      <c r="H18" s="22">
        <v>241</v>
      </c>
      <c r="I18" s="22">
        <v>731</v>
      </c>
      <c r="J18" s="22">
        <v>188</v>
      </c>
    </row>
    <row r="19" spans="1:10" ht="15.95" customHeight="1">
      <c r="B19" s="96"/>
      <c r="C19" s="89"/>
      <c r="D19" s="23">
        <v>1</v>
      </c>
      <c r="E19" s="18">
        <v>0.14487632508833923</v>
      </c>
      <c r="F19" s="19">
        <v>0.43816254416961131</v>
      </c>
      <c r="G19" s="19">
        <v>0.16077738515901061</v>
      </c>
      <c r="H19" s="19">
        <v>5.3224381625441693E-2</v>
      </c>
      <c r="I19" s="19">
        <v>0.16143992932862192</v>
      </c>
      <c r="J19" s="19">
        <v>4.1519434628975262E-2</v>
      </c>
    </row>
    <row r="20" spans="1:10" ht="15.95" customHeight="1">
      <c r="B20" s="96"/>
      <c r="C20" s="88" t="s">
        <v>84</v>
      </c>
      <c r="D20" s="20">
        <v>1924</v>
      </c>
      <c r="E20" s="21">
        <v>215</v>
      </c>
      <c r="F20" s="22">
        <v>707</v>
      </c>
      <c r="G20" s="22">
        <v>272</v>
      </c>
      <c r="H20" s="22">
        <v>132</v>
      </c>
      <c r="I20" s="22">
        <v>496</v>
      </c>
      <c r="J20" s="22">
        <v>102</v>
      </c>
    </row>
    <row r="21" spans="1:10" ht="15.95" customHeight="1">
      <c r="B21" s="96"/>
      <c r="C21" s="89"/>
      <c r="D21" s="23">
        <v>1</v>
      </c>
      <c r="E21" s="18">
        <v>0.11174636174636175</v>
      </c>
      <c r="F21" s="19">
        <v>0.36746361746361744</v>
      </c>
      <c r="G21" s="19">
        <v>0.14137214137214138</v>
      </c>
      <c r="H21" s="19">
        <v>6.8607068607068611E-2</v>
      </c>
      <c r="I21" s="19">
        <v>0.25779625779625781</v>
      </c>
      <c r="J21" s="19">
        <v>5.3014553014553017E-2</v>
      </c>
    </row>
    <row r="22" spans="1:10" ht="15.95" customHeight="1">
      <c r="B22" s="102"/>
      <c r="C22" s="88" t="s">
        <v>116</v>
      </c>
      <c r="D22" s="20">
        <v>6018</v>
      </c>
      <c r="E22" s="21">
        <v>412</v>
      </c>
      <c r="F22" s="22">
        <v>1537</v>
      </c>
      <c r="G22" s="22">
        <v>901</v>
      </c>
      <c r="H22" s="22">
        <v>661</v>
      </c>
      <c r="I22" s="22">
        <v>2242</v>
      </c>
      <c r="J22" s="22">
        <v>265</v>
      </c>
    </row>
    <row r="23" spans="1:10" ht="15.95" customHeight="1">
      <c r="B23" s="102"/>
      <c r="C23" s="98"/>
      <c r="D23" s="17">
        <v>1</v>
      </c>
      <c r="E23" s="32">
        <v>6.8461282818212024E-2</v>
      </c>
      <c r="F23" s="33">
        <v>0.25540046527085408</v>
      </c>
      <c r="G23" s="33">
        <v>0.14971751412429379</v>
      </c>
      <c r="H23" s="33">
        <v>0.10983715520106348</v>
      </c>
      <c r="I23" s="33">
        <v>0.37254901960784315</v>
      </c>
      <c r="J23" s="33">
        <v>4.4034562977733463E-2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177" priority="90" rank="1"/>
  </conditionalFormatting>
  <conditionalFormatting sqref="E11:J11">
    <cfRule type="top10" dxfId="176" priority="89" rank="1"/>
  </conditionalFormatting>
  <conditionalFormatting sqref="E13:J13">
    <cfRule type="top10" dxfId="175" priority="88" rank="1"/>
  </conditionalFormatting>
  <conditionalFormatting sqref="E15:J15">
    <cfRule type="top10" dxfId="174" priority="87" rank="1"/>
  </conditionalFormatting>
  <conditionalFormatting sqref="E17:J17">
    <cfRule type="top10" dxfId="173" priority="86" rank="1"/>
  </conditionalFormatting>
  <conditionalFormatting sqref="E19:J19">
    <cfRule type="top10" dxfId="172" priority="85" rank="1"/>
  </conditionalFormatting>
  <conditionalFormatting sqref="E21:J21">
    <cfRule type="top10" dxfId="171" priority="84" rank="1"/>
  </conditionalFormatting>
  <conditionalFormatting sqref="E23:J23">
    <cfRule type="top10" dxfId="170" priority="83" rank="1"/>
  </conditionalFormatting>
  <conditionalFormatting sqref="E25:J25">
    <cfRule type="top10" dxfId="169" priority="81" rank="1"/>
  </conditionalFormatting>
  <conditionalFormatting sqref="E27:J27">
    <cfRule type="top10" dxfId="168" priority="80" rank="1"/>
  </conditionalFormatting>
  <conditionalFormatting sqref="E29:J29">
    <cfRule type="top10" dxfId="167" priority="79" rank="1"/>
  </conditionalFormatting>
  <conditionalFormatting sqref="E31:J31">
    <cfRule type="top10" dxfId="166" priority="78" rank="1"/>
  </conditionalFormatting>
  <conditionalFormatting sqref="E33:J33">
    <cfRule type="top10" dxfId="165" priority="77" rank="1"/>
  </conditionalFormatting>
  <conditionalFormatting sqref="E35:J35">
    <cfRule type="top10" dxfId="164" priority="76" rank="1"/>
  </conditionalFormatting>
  <conditionalFormatting sqref="E37:J37">
    <cfRule type="top10" dxfId="163" priority="75" rank="1"/>
  </conditionalFormatting>
  <conditionalFormatting sqref="E39:J39">
    <cfRule type="top10" dxfId="162" priority="74" rank="1"/>
  </conditionalFormatting>
  <conditionalFormatting sqref="E41:J41">
    <cfRule type="top10" dxfId="161" priority="73" rank="1"/>
  </conditionalFormatting>
  <conditionalFormatting sqref="E43:J43">
    <cfRule type="top10" dxfId="160" priority="72" rank="1"/>
  </conditionalFormatting>
  <conditionalFormatting sqref="E45:J45">
    <cfRule type="top10" dxfId="159" priority="71" rank="1"/>
  </conditionalFormatting>
  <conditionalFormatting sqref="E47:J47">
    <cfRule type="top10" dxfId="158" priority="70" rank="1"/>
  </conditionalFormatting>
  <conditionalFormatting sqref="E49:J49">
    <cfRule type="top10" dxfId="157" priority="69" rank="1"/>
  </conditionalFormatting>
  <conditionalFormatting sqref="E51:J51">
    <cfRule type="top10" dxfId="156" priority="68" rank="1"/>
  </conditionalFormatting>
  <conditionalFormatting sqref="E53:J53">
    <cfRule type="top10" dxfId="155" priority="67" rank="1"/>
  </conditionalFormatting>
  <conditionalFormatting sqref="E55:J55">
    <cfRule type="top10" dxfId="154" priority="66" rank="1"/>
  </conditionalFormatting>
  <conditionalFormatting sqref="E57:J57">
    <cfRule type="top10" dxfId="153" priority="65" rank="1"/>
  </conditionalFormatting>
  <conditionalFormatting sqref="E59:J59">
    <cfRule type="top10" dxfId="152" priority="64" rank="1"/>
  </conditionalFormatting>
  <conditionalFormatting sqref="E61:J61">
    <cfRule type="top10" dxfId="151" priority="63" rank="1"/>
  </conditionalFormatting>
  <conditionalFormatting sqref="E63:J63">
    <cfRule type="top10" dxfId="150" priority="62" rank="1"/>
  </conditionalFormatting>
  <conditionalFormatting sqref="E65:J65">
    <cfRule type="top10" dxfId="149" priority="61" rank="1"/>
  </conditionalFormatting>
  <conditionalFormatting sqref="E67:J67">
    <cfRule type="top10" dxfId="148" priority="60" rank="1"/>
  </conditionalFormatting>
  <conditionalFormatting sqref="E69:J69">
    <cfRule type="top10" dxfId="147" priority="59" rank="1"/>
  </conditionalFormatting>
  <conditionalFormatting sqref="E71:J71">
    <cfRule type="top10" dxfId="146" priority="58" rank="1"/>
  </conditionalFormatting>
  <conditionalFormatting sqref="E73:J73">
    <cfRule type="top10" dxfId="145" priority="57" rank="1"/>
  </conditionalFormatting>
  <conditionalFormatting sqref="E75:J75">
    <cfRule type="top10" dxfId="144" priority="56" rank="1"/>
  </conditionalFormatting>
  <conditionalFormatting sqref="E77:J77">
    <cfRule type="top10" dxfId="143" priority="55" rank="1"/>
  </conditionalFormatting>
  <conditionalFormatting sqref="E79:J79">
    <cfRule type="top10" dxfId="142" priority="54" rank="1"/>
  </conditionalFormatting>
  <conditionalFormatting sqref="E81:J81">
    <cfRule type="top10" dxfId="141" priority="53" rank="1"/>
  </conditionalFormatting>
  <conditionalFormatting sqref="E83:J83">
    <cfRule type="top10" dxfId="140" priority="52" rank="1"/>
  </conditionalFormatting>
  <conditionalFormatting sqref="E85:J85">
    <cfRule type="top10" dxfId="139" priority="51" rank="1"/>
  </conditionalFormatting>
  <conditionalFormatting sqref="E87:J87">
    <cfRule type="top10" dxfId="138" priority="50" rank="1"/>
  </conditionalFormatting>
  <conditionalFormatting sqref="E89:J89">
    <cfRule type="top10" dxfId="137" priority="49" rank="1"/>
  </conditionalFormatting>
  <conditionalFormatting sqref="E91:J91">
    <cfRule type="top10" dxfId="136" priority="48" rank="1"/>
  </conditionalFormatting>
  <conditionalFormatting sqref="E93:J93">
    <cfRule type="top10" dxfId="135" priority="47" rank="1"/>
  </conditionalFormatting>
  <conditionalFormatting sqref="E95:J95">
    <cfRule type="top10" dxfId="134" priority="46" rank="1"/>
  </conditionalFormatting>
  <conditionalFormatting sqref="E97:J97">
    <cfRule type="top10" dxfId="133" priority="45" rank="1"/>
  </conditionalFormatting>
  <conditionalFormatting sqref="E99:J99">
    <cfRule type="top10" dxfId="132" priority="44" rank="1"/>
  </conditionalFormatting>
  <conditionalFormatting sqref="E101:J101">
    <cfRule type="top10" dxfId="131" priority="43" rank="1"/>
  </conditionalFormatting>
  <conditionalFormatting sqref="E103:J103">
    <cfRule type="top10" dxfId="130" priority="42" rank="1"/>
  </conditionalFormatting>
  <conditionalFormatting sqref="E105:J105">
    <cfRule type="top10" dxfId="129" priority="41" rank="1"/>
  </conditionalFormatting>
  <conditionalFormatting sqref="E107:J107">
    <cfRule type="top10" dxfId="128" priority="40" rank="1"/>
  </conditionalFormatting>
  <conditionalFormatting sqref="E109:J109">
    <cfRule type="top10" dxfId="127" priority="39" rank="1"/>
  </conditionalFormatting>
  <conditionalFormatting sqref="E111:J111">
    <cfRule type="top10" dxfId="126" priority="38" rank="1"/>
  </conditionalFormatting>
  <conditionalFormatting sqref="E113:J113">
    <cfRule type="top10" dxfId="125" priority="37" rank="1"/>
  </conditionalFormatting>
  <conditionalFormatting sqref="E115:J115">
    <cfRule type="top10" dxfId="124" priority="36" rank="1"/>
  </conditionalFormatting>
  <conditionalFormatting sqref="E117:J117">
    <cfRule type="top10" dxfId="123" priority="35" rank="1"/>
  </conditionalFormatting>
  <conditionalFormatting sqref="E119:J119">
    <cfRule type="top10" dxfId="122" priority="34" rank="1"/>
  </conditionalFormatting>
  <conditionalFormatting sqref="E121:J121">
    <cfRule type="top10" dxfId="121" priority="33" rank="1"/>
  </conditionalFormatting>
  <conditionalFormatting sqref="E123:J123">
    <cfRule type="top10" dxfId="120" priority="32" rank="1"/>
  </conditionalFormatting>
  <conditionalFormatting sqref="E125:J125">
    <cfRule type="top10" dxfId="119" priority="31" rank="1"/>
  </conditionalFormatting>
  <conditionalFormatting sqref="E127:J127">
    <cfRule type="top10" dxfId="118" priority="30" rank="1"/>
  </conditionalFormatting>
  <conditionalFormatting sqref="E129:J129">
    <cfRule type="top10" dxfId="117" priority="29" rank="1"/>
  </conditionalFormatting>
  <conditionalFormatting sqref="E131:J131">
    <cfRule type="top10" dxfId="116" priority="28" rank="1"/>
  </conditionalFormatting>
  <conditionalFormatting sqref="E133:J133">
    <cfRule type="top10" dxfId="115" priority="27" rank="1"/>
  </conditionalFormatting>
  <conditionalFormatting sqref="E135:J135">
    <cfRule type="top10" dxfId="114" priority="26" rank="1"/>
  </conditionalFormatting>
  <conditionalFormatting sqref="E137:J137">
    <cfRule type="top10" dxfId="113" priority="25" rank="1"/>
  </conditionalFormatting>
  <conditionalFormatting sqref="E139:J139">
    <cfRule type="top10" dxfId="112" priority="24" rank="1"/>
  </conditionalFormatting>
  <conditionalFormatting sqref="E141:J141">
    <cfRule type="top10" dxfId="111" priority="23" rank="1"/>
  </conditionalFormatting>
  <conditionalFormatting sqref="E143:J143">
    <cfRule type="top10" dxfId="110" priority="22" rank="1"/>
  </conditionalFormatting>
  <conditionalFormatting sqref="E145:J145">
    <cfRule type="top10" dxfId="109" priority="21" rank="1"/>
  </conditionalFormatting>
  <conditionalFormatting sqref="E147:J147">
    <cfRule type="top10" dxfId="108" priority="20" rank="1"/>
  </conditionalFormatting>
  <conditionalFormatting sqref="E149:J149">
    <cfRule type="top10" dxfId="107" priority="19" rank="1"/>
  </conditionalFormatting>
  <conditionalFormatting sqref="E151:J151">
    <cfRule type="top10" dxfId="106" priority="18" rank="1"/>
  </conditionalFormatting>
  <conditionalFormatting sqref="E153:J153">
    <cfRule type="top10" dxfId="105" priority="17" rank="1"/>
  </conditionalFormatting>
  <conditionalFormatting sqref="E155:J155">
    <cfRule type="top10" dxfId="104" priority="16" rank="1"/>
  </conditionalFormatting>
  <conditionalFormatting sqref="E157:J157">
    <cfRule type="top10" dxfId="103" priority="15" rank="1"/>
  </conditionalFormatting>
  <conditionalFormatting sqref="E159:J159">
    <cfRule type="top10" dxfId="102" priority="14" rank="1"/>
  </conditionalFormatting>
  <conditionalFormatting sqref="E161:J161">
    <cfRule type="top10" dxfId="101" priority="13" rank="1"/>
  </conditionalFormatting>
  <conditionalFormatting sqref="E163:J163">
    <cfRule type="top10" dxfId="100" priority="12" rank="1"/>
  </conditionalFormatting>
  <conditionalFormatting sqref="E165:J165">
    <cfRule type="top10" dxfId="99" priority="11" rank="1"/>
  </conditionalFormatting>
  <conditionalFormatting sqref="E167:J167">
    <cfRule type="top10" dxfId="98" priority="10" rank="1"/>
  </conditionalFormatting>
  <conditionalFormatting sqref="E169:J169">
    <cfRule type="top10" dxfId="97" priority="9" rank="1"/>
  </conditionalFormatting>
  <conditionalFormatting sqref="E171:J171">
    <cfRule type="top10" dxfId="96" priority="8" rank="1"/>
  </conditionalFormatting>
  <conditionalFormatting sqref="E173:J173">
    <cfRule type="top10" dxfId="95" priority="7" rank="1"/>
  </conditionalFormatting>
  <conditionalFormatting sqref="E175:J175">
    <cfRule type="top10" dxfId="94" priority="6" rank="1"/>
  </conditionalFormatting>
  <conditionalFormatting sqref="E177:J177">
    <cfRule type="top10" dxfId="93" priority="5" rank="1"/>
  </conditionalFormatting>
  <conditionalFormatting sqref="E179:J179">
    <cfRule type="top10" dxfId="92" priority="4" rank="1"/>
  </conditionalFormatting>
  <conditionalFormatting sqref="E181:J181">
    <cfRule type="top10" dxfId="91" priority="3" rank="1"/>
  </conditionalFormatting>
  <conditionalFormatting sqref="E183:J183">
    <cfRule type="top10" dxfId="90" priority="2" rank="1"/>
  </conditionalFormatting>
  <conditionalFormatting sqref="E185:J185">
    <cfRule type="top10" dxfId="8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0</v>
      </c>
    </row>
    <row r="4" spans="1:13" ht="15" customHeight="1">
      <c r="B4" s="3" t="s">
        <v>14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13</v>
      </c>
      <c r="C10" s="94" t="s">
        <v>102</v>
      </c>
      <c r="D10" s="34">
        <v>2651</v>
      </c>
      <c r="E10" s="35">
        <v>983</v>
      </c>
      <c r="F10" s="36">
        <v>1337</v>
      </c>
      <c r="G10" s="36">
        <v>331</v>
      </c>
      <c r="H10" s="36">
        <v>504</v>
      </c>
      <c r="I10" s="36">
        <v>244</v>
      </c>
      <c r="J10" s="36">
        <v>163</v>
      </c>
      <c r="K10" s="36">
        <v>301</v>
      </c>
      <c r="L10" s="36">
        <v>96</v>
      </c>
      <c r="M10" s="36">
        <v>289</v>
      </c>
    </row>
    <row r="11" spans="1:13" ht="15.95" customHeight="1">
      <c r="B11" s="96"/>
      <c r="C11" s="89"/>
      <c r="D11" s="17">
        <v>1</v>
      </c>
      <c r="E11" s="18">
        <v>0.37080347038853262</v>
      </c>
      <c r="F11" s="19">
        <v>0.50433798566578647</v>
      </c>
      <c r="G11" s="19">
        <v>0.12485854394568087</v>
      </c>
      <c r="H11" s="19">
        <v>0.19011693700490381</v>
      </c>
      <c r="I11" s="19">
        <v>9.2040739343643901E-2</v>
      </c>
      <c r="J11" s="19">
        <v>6.1486231610712941E-2</v>
      </c>
      <c r="K11" s="19">
        <v>0.11354205960015089</v>
      </c>
      <c r="L11" s="19">
        <v>3.6212749905695965E-2</v>
      </c>
      <c r="M11" s="19">
        <v>0.10901546586193889</v>
      </c>
    </row>
    <row r="12" spans="1:13" ht="15.95" customHeight="1">
      <c r="B12" s="96"/>
      <c r="C12" s="88" t="s">
        <v>103</v>
      </c>
      <c r="D12" s="20">
        <v>1160</v>
      </c>
      <c r="E12" s="21">
        <v>439</v>
      </c>
      <c r="F12" s="22">
        <v>609</v>
      </c>
      <c r="G12" s="22">
        <v>161</v>
      </c>
      <c r="H12" s="22">
        <v>235</v>
      </c>
      <c r="I12" s="22">
        <v>114</v>
      </c>
      <c r="J12" s="22">
        <v>74</v>
      </c>
      <c r="K12" s="22">
        <v>135</v>
      </c>
      <c r="L12" s="22">
        <v>32</v>
      </c>
      <c r="M12" s="22">
        <v>107</v>
      </c>
    </row>
    <row r="13" spans="1:13" ht="15.95" customHeight="1">
      <c r="B13" s="96"/>
      <c r="C13" s="89"/>
      <c r="D13" s="23">
        <v>1</v>
      </c>
      <c r="E13" s="18">
        <v>0.37844827586206897</v>
      </c>
      <c r="F13" s="19">
        <v>0.52500000000000002</v>
      </c>
      <c r="G13" s="19">
        <v>0.13879310344827586</v>
      </c>
      <c r="H13" s="19">
        <v>0.20258620689655171</v>
      </c>
      <c r="I13" s="19">
        <v>9.8275862068965519E-2</v>
      </c>
      <c r="J13" s="19">
        <v>6.3793103448275865E-2</v>
      </c>
      <c r="K13" s="19">
        <v>0.11637931034482758</v>
      </c>
      <c r="L13" s="19">
        <v>2.7586206896551724E-2</v>
      </c>
      <c r="M13" s="19">
        <v>9.2241379310344832E-2</v>
      </c>
    </row>
    <row r="14" spans="1:13" ht="15.95" customHeight="1">
      <c r="B14" s="96"/>
      <c r="C14" s="88" t="s">
        <v>92</v>
      </c>
      <c r="D14" s="20">
        <v>324</v>
      </c>
      <c r="E14" s="21">
        <v>116</v>
      </c>
      <c r="F14" s="22">
        <v>151</v>
      </c>
      <c r="G14" s="22">
        <v>56</v>
      </c>
      <c r="H14" s="22">
        <v>62</v>
      </c>
      <c r="I14" s="22">
        <v>40</v>
      </c>
      <c r="J14" s="22">
        <v>23</v>
      </c>
      <c r="K14" s="22">
        <v>38</v>
      </c>
      <c r="L14" s="22">
        <v>10</v>
      </c>
      <c r="M14" s="22">
        <v>40</v>
      </c>
    </row>
    <row r="15" spans="1:13" ht="15.95" customHeight="1">
      <c r="B15" s="96"/>
      <c r="C15" s="89"/>
      <c r="D15" s="23">
        <v>1</v>
      </c>
      <c r="E15" s="18">
        <v>0.35802469135802467</v>
      </c>
      <c r="F15" s="19">
        <v>0.4660493827160494</v>
      </c>
      <c r="G15" s="19">
        <v>0.1728395061728395</v>
      </c>
      <c r="H15" s="19">
        <v>0.19135802469135801</v>
      </c>
      <c r="I15" s="19">
        <v>0.12345679012345678</v>
      </c>
      <c r="J15" s="19">
        <v>7.098765432098765E-2</v>
      </c>
      <c r="K15" s="19">
        <v>0.11728395061728394</v>
      </c>
      <c r="L15" s="19">
        <v>3.0864197530864196E-2</v>
      </c>
      <c r="M15" s="19">
        <v>0.12345679012345678</v>
      </c>
    </row>
    <row r="16" spans="1:13" ht="15.95" customHeight="1">
      <c r="B16" s="96"/>
      <c r="C16" s="88" t="s">
        <v>104</v>
      </c>
      <c r="D16" s="20">
        <v>588</v>
      </c>
      <c r="E16" s="21">
        <v>211</v>
      </c>
      <c r="F16" s="22">
        <v>313</v>
      </c>
      <c r="G16" s="22">
        <v>86</v>
      </c>
      <c r="H16" s="22">
        <v>107</v>
      </c>
      <c r="I16" s="22">
        <v>66</v>
      </c>
      <c r="J16" s="22">
        <v>51</v>
      </c>
      <c r="K16" s="22">
        <v>85</v>
      </c>
      <c r="L16" s="22">
        <v>17</v>
      </c>
      <c r="M16" s="22">
        <v>45</v>
      </c>
    </row>
    <row r="17" spans="1:13" ht="15.95" customHeight="1">
      <c r="B17" s="96"/>
      <c r="C17" s="89"/>
      <c r="D17" s="23">
        <v>1</v>
      </c>
      <c r="E17" s="18">
        <v>0.358843537414966</v>
      </c>
      <c r="F17" s="19">
        <v>0.53231292517006801</v>
      </c>
      <c r="G17" s="19">
        <v>0.14625850340136054</v>
      </c>
      <c r="H17" s="19">
        <v>0.18197278911564627</v>
      </c>
      <c r="I17" s="19">
        <v>0.11224489795918367</v>
      </c>
      <c r="J17" s="19">
        <v>8.673469387755102E-2</v>
      </c>
      <c r="K17" s="19">
        <v>0.14455782312925169</v>
      </c>
      <c r="L17" s="19">
        <v>2.8911564625850341E-2</v>
      </c>
      <c r="M17" s="19">
        <v>7.6530612244897961E-2</v>
      </c>
    </row>
    <row r="18" spans="1:13" ht="15.95" customHeight="1">
      <c r="B18" s="96"/>
      <c r="C18" s="88" t="s">
        <v>105</v>
      </c>
      <c r="D18" s="20">
        <v>1097</v>
      </c>
      <c r="E18" s="21">
        <v>389</v>
      </c>
      <c r="F18" s="22">
        <v>557</v>
      </c>
      <c r="G18" s="22">
        <v>141</v>
      </c>
      <c r="H18" s="22">
        <v>208</v>
      </c>
      <c r="I18" s="22">
        <v>103</v>
      </c>
      <c r="J18" s="22">
        <v>84</v>
      </c>
      <c r="K18" s="22">
        <v>153</v>
      </c>
      <c r="L18" s="22">
        <v>45</v>
      </c>
      <c r="M18" s="22">
        <v>114</v>
      </c>
    </row>
    <row r="19" spans="1:13" ht="15.95" customHeight="1">
      <c r="B19" s="96"/>
      <c r="C19" s="89"/>
      <c r="D19" s="23">
        <v>1</v>
      </c>
      <c r="E19" s="18">
        <v>0.35460346399270737</v>
      </c>
      <c r="F19" s="19">
        <v>0.50774840474020055</v>
      </c>
      <c r="G19" s="19">
        <v>0.12853236098450319</v>
      </c>
      <c r="H19" s="19">
        <v>0.18960802187784867</v>
      </c>
      <c r="I19" s="19">
        <v>9.3892433910665457E-2</v>
      </c>
      <c r="J19" s="19">
        <v>7.6572470373746579E-2</v>
      </c>
      <c r="K19" s="19">
        <v>0.13947128532360983</v>
      </c>
      <c r="L19" s="19">
        <v>4.1020966271649952E-2</v>
      </c>
      <c r="M19" s="19">
        <v>0.10391978122151321</v>
      </c>
    </row>
    <row r="20" spans="1:13" ht="15.95" customHeight="1">
      <c r="B20" s="96"/>
      <c r="C20" s="88" t="s">
        <v>106</v>
      </c>
      <c r="D20" s="20">
        <v>10209</v>
      </c>
      <c r="E20" s="21">
        <v>3337</v>
      </c>
      <c r="F20" s="22">
        <v>4695</v>
      </c>
      <c r="G20" s="22">
        <v>953</v>
      </c>
      <c r="H20" s="22">
        <v>2049</v>
      </c>
      <c r="I20" s="22">
        <v>991</v>
      </c>
      <c r="J20" s="22">
        <v>524</v>
      </c>
      <c r="K20" s="22">
        <v>895</v>
      </c>
      <c r="L20" s="22">
        <v>672</v>
      </c>
      <c r="M20" s="22">
        <v>1475</v>
      </c>
    </row>
    <row r="21" spans="1:13" ht="15.95" customHeight="1">
      <c r="B21" s="96"/>
      <c r="C21" s="98"/>
      <c r="D21" s="17">
        <v>1</v>
      </c>
      <c r="E21" s="32">
        <v>0.32686844940738563</v>
      </c>
      <c r="F21" s="33">
        <v>0.45988833382309724</v>
      </c>
      <c r="G21" s="33">
        <v>9.3349005779214414E-2</v>
      </c>
      <c r="H21" s="33">
        <v>0.20070526006464884</v>
      </c>
      <c r="I21" s="33">
        <v>9.7071211675972185E-2</v>
      </c>
      <c r="J21" s="33">
        <v>5.1327260260554411E-2</v>
      </c>
      <c r="K21" s="33">
        <v>8.7667744147320995E-2</v>
      </c>
      <c r="L21" s="33">
        <v>6.5824272700558337E-2</v>
      </c>
      <c r="M21" s="33">
        <v>0.14448036046625526</v>
      </c>
    </row>
    <row r="22" spans="1:13" ht="15.95" customHeight="1">
      <c r="A22" s="38"/>
      <c r="B22" s="41"/>
      <c r="C22" s="99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ht="15.95" hidden="1" customHeight="1">
      <c r="A23" s="38"/>
      <c r="B23" s="43"/>
      <c r="C23" s="97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ht="15.95" hidden="1" customHeight="1">
      <c r="A24" s="38"/>
      <c r="B24" s="43"/>
      <c r="C24" s="97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1:13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  <c r="K27" s="44"/>
      <c r="L27" s="44"/>
      <c r="M27" s="44"/>
    </row>
    <row r="28" spans="1:13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  <c r="K29" s="44"/>
      <c r="L29" s="44"/>
      <c r="M29" s="44"/>
    </row>
    <row r="30" spans="1:13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1"/>
  </mergeCells>
  <phoneticPr fontId="3"/>
  <conditionalFormatting sqref="E9:M9">
    <cfRule type="top10" dxfId="6496" priority="90" rank="1"/>
  </conditionalFormatting>
  <conditionalFormatting sqref="E11:M11">
    <cfRule type="top10" dxfId="6495" priority="89" rank="1"/>
  </conditionalFormatting>
  <conditionalFormatting sqref="E13:M13">
    <cfRule type="top10" dxfId="6494" priority="88" rank="1"/>
  </conditionalFormatting>
  <conditionalFormatting sqref="E15:M15">
    <cfRule type="top10" dxfId="6493" priority="87" rank="1"/>
  </conditionalFormatting>
  <conditionalFormatting sqref="E17:M17">
    <cfRule type="top10" dxfId="6492" priority="86" rank="1"/>
  </conditionalFormatting>
  <conditionalFormatting sqref="E19:M19">
    <cfRule type="top10" dxfId="6491" priority="85" rank="1"/>
  </conditionalFormatting>
  <conditionalFormatting sqref="E21:M21">
    <cfRule type="top10" dxfId="6490" priority="84" rank="1"/>
  </conditionalFormatting>
  <conditionalFormatting sqref="E23:M23">
    <cfRule type="top10" dxfId="6489" priority="82" rank="1"/>
  </conditionalFormatting>
  <conditionalFormatting sqref="E25:M25">
    <cfRule type="top10" dxfId="6488" priority="81" rank="1"/>
  </conditionalFormatting>
  <conditionalFormatting sqref="E27:M27">
    <cfRule type="top10" dxfId="6487" priority="80" rank="1"/>
  </conditionalFormatting>
  <conditionalFormatting sqref="E29:M29">
    <cfRule type="top10" dxfId="6486" priority="79" rank="1"/>
  </conditionalFormatting>
  <conditionalFormatting sqref="E31:M31">
    <cfRule type="top10" dxfId="6485" priority="78" rank="1"/>
  </conditionalFormatting>
  <conditionalFormatting sqref="E33:M33">
    <cfRule type="top10" dxfId="6484" priority="77" rank="1"/>
  </conditionalFormatting>
  <conditionalFormatting sqref="E35:M35">
    <cfRule type="top10" dxfId="6483" priority="76" rank="1"/>
  </conditionalFormatting>
  <conditionalFormatting sqref="E37:M37">
    <cfRule type="top10" dxfId="6482" priority="75" rank="1"/>
  </conditionalFormatting>
  <conditionalFormatting sqref="E39:M39">
    <cfRule type="top10" dxfId="6481" priority="74" rank="1"/>
  </conditionalFormatting>
  <conditionalFormatting sqref="E41:M41">
    <cfRule type="top10" dxfId="6480" priority="73" rank="1"/>
  </conditionalFormatting>
  <conditionalFormatting sqref="E43:M43">
    <cfRule type="top10" dxfId="6479" priority="72" rank="1"/>
  </conditionalFormatting>
  <conditionalFormatting sqref="E45:M45">
    <cfRule type="top10" dxfId="6478" priority="71" rank="1"/>
  </conditionalFormatting>
  <conditionalFormatting sqref="E47:M47">
    <cfRule type="top10" dxfId="6477" priority="70" rank="1"/>
  </conditionalFormatting>
  <conditionalFormatting sqref="E49:M49">
    <cfRule type="top10" dxfId="6476" priority="69" rank="1"/>
  </conditionalFormatting>
  <conditionalFormatting sqref="E51:M51">
    <cfRule type="top10" dxfId="6475" priority="68" rank="1"/>
  </conditionalFormatting>
  <conditionalFormatting sqref="E53:M53">
    <cfRule type="top10" dxfId="6474" priority="67" rank="1"/>
  </conditionalFormatting>
  <conditionalFormatting sqref="E55:M55">
    <cfRule type="top10" dxfId="6473" priority="66" rank="1"/>
  </conditionalFormatting>
  <conditionalFormatting sqref="E57:M57">
    <cfRule type="top10" dxfId="6472" priority="65" rank="1"/>
  </conditionalFormatting>
  <conditionalFormatting sqref="E59:M59">
    <cfRule type="top10" dxfId="6471" priority="64" rank="1"/>
  </conditionalFormatting>
  <conditionalFormatting sqref="E61:M61">
    <cfRule type="top10" dxfId="6470" priority="63" rank="1"/>
  </conditionalFormatting>
  <conditionalFormatting sqref="E63:M63">
    <cfRule type="top10" dxfId="6469" priority="62" rank="1"/>
  </conditionalFormatting>
  <conditionalFormatting sqref="E65:M65">
    <cfRule type="top10" dxfId="6468" priority="61" rank="1"/>
  </conditionalFormatting>
  <conditionalFormatting sqref="E67:M67">
    <cfRule type="top10" dxfId="6467" priority="60" rank="1"/>
  </conditionalFormatting>
  <conditionalFormatting sqref="E69:M69">
    <cfRule type="top10" dxfId="6466" priority="59" rank="1"/>
  </conditionalFormatting>
  <conditionalFormatting sqref="E71:M71">
    <cfRule type="top10" dxfId="6465" priority="58" rank="1"/>
  </conditionalFormatting>
  <conditionalFormatting sqref="E73:M73">
    <cfRule type="top10" dxfId="6464" priority="57" rank="1"/>
  </conditionalFormatting>
  <conditionalFormatting sqref="E75:M75">
    <cfRule type="top10" dxfId="6463" priority="56" rank="1"/>
  </conditionalFormatting>
  <conditionalFormatting sqref="E77:M77">
    <cfRule type="top10" dxfId="6462" priority="55" rank="1"/>
  </conditionalFormatting>
  <conditionalFormatting sqref="E79:M79">
    <cfRule type="top10" dxfId="6461" priority="54" rank="1"/>
  </conditionalFormatting>
  <conditionalFormatting sqref="E81:M81">
    <cfRule type="top10" dxfId="6460" priority="53" rank="1"/>
  </conditionalFormatting>
  <conditionalFormatting sqref="E83:M83">
    <cfRule type="top10" dxfId="6459" priority="52" rank="1"/>
  </conditionalFormatting>
  <conditionalFormatting sqref="E85:M85">
    <cfRule type="top10" dxfId="6458" priority="51" rank="1"/>
  </conditionalFormatting>
  <conditionalFormatting sqref="E87:M87">
    <cfRule type="top10" dxfId="6457" priority="50" rank="1"/>
  </conditionalFormatting>
  <conditionalFormatting sqref="E89:M89">
    <cfRule type="top10" dxfId="6456" priority="49" rank="1"/>
  </conditionalFormatting>
  <conditionalFormatting sqref="E91:M91">
    <cfRule type="top10" dxfId="6455" priority="48" rank="1"/>
  </conditionalFormatting>
  <conditionalFormatting sqref="E93:M93">
    <cfRule type="top10" dxfId="6454" priority="47" rank="1"/>
  </conditionalFormatting>
  <conditionalFormatting sqref="E95:M95">
    <cfRule type="top10" dxfId="6453" priority="46" rank="1"/>
  </conditionalFormatting>
  <conditionalFormatting sqref="E97:M97">
    <cfRule type="top10" dxfId="6452" priority="45" rank="1"/>
  </conditionalFormatting>
  <conditionalFormatting sqref="E99:M99">
    <cfRule type="top10" dxfId="6451" priority="44" rank="1"/>
  </conditionalFormatting>
  <conditionalFormatting sqref="E101:M101">
    <cfRule type="top10" dxfId="6450" priority="43" rank="1"/>
  </conditionalFormatting>
  <conditionalFormatting sqref="E103:M103">
    <cfRule type="top10" dxfId="6449" priority="42" rank="1"/>
  </conditionalFormatting>
  <conditionalFormatting sqref="E105:M105">
    <cfRule type="top10" dxfId="6448" priority="41" rank="1"/>
  </conditionalFormatting>
  <conditionalFormatting sqref="E107:M107">
    <cfRule type="top10" dxfId="6447" priority="40" rank="1"/>
  </conditionalFormatting>
  <conditionalFormatting sqref="E109:M109">
    <cfRule type="top10" dxfId="6446" priority="39" rank="1"/>
  </conditionalFormatting>
  <conditionalFormatting sqref="E111:M111">
    <cfRule type="top10" dxfId="6445" priority="38" rank="1"/>
  </conditionalFormatting>
  <conditionalFormatting sqref="E113:M113">
    <cfRule type="top10" dxfId="6444" priority="37" rank="1"/>
  </conditionalFormatting>
  <conditionalFormatting sqref="E115:M115">
    <cfRule type="top10" dxfId="6443" priority="36" rank="1"/>
  </conditionalFormatting>
  <conditionalFormatting sqref="E117:M117">
    <cfRule type="top10" dxfId="6442" priority="35" rank="1"/>
  </conditionalFormatting>
  <conditionalFormatting sqref="E119:M119">
    <cfRule type="top10" dxfId="6441" priority="34" rank="1"/>
  </conditionalFormatting>
  <conditionalFormatting sqref="E121:M121">
    <cfRule type="top10" dxfId="6440" priority="33" rank="1"/>
  </conditionalFormatting>
  <conditionalFormatting sqref="E123:M123">
    <cfRule type="top10" dxfId="6439" priority="32" rank="1"/>
  </conditionalFormatting>
  <conditionalFormatting sqref="E125:M125">
    <cfRule type="top10" dxfId="6438" priority="31" rank="1"/>
  </conditionalFormatting>
  <conditionalFormatting sqref="E127:M127">
    <cfRule type="top10" dxfId="6437" priority="30" rank="1"/>
  </conditionalFormatting>
  <conditionalFormatting sqref="E129:M129">
    <cfRule type="top10" dxfId="6436" priority="29" rank="1"/>
  </conditionalFormatting>
  <conditionalFormatting sqref="E131:M131">
    <cfRule type="top10" dxfId="6435" priority="28" rank="1"/>
  </conditionalFormatting>
  <conditionalFormatting sqref="E133:M133">
    <cfRule type="top10" dxfId="6434" priority="27" rank="1"/>
  </conditionalFormatting>
  <conditionalFormatting sqref="E135:M135">
    <cfRule type="top10" dxfId="6433" priority="26" rank="1"/>
  </conditionalFormatting>
  <conditionalFormatting sqref="E137:M137">
    <cfRule type="top10" dxfId="6432" priority="25" rank="1"/>
  </conditionalFormatting>
  <conditionalFormatting sqref="E139:M139">
    <cfRule type="top10" dxfId="6431" priority="24" rank="1"/>
  </conditionalFormatting>
  <conditionalFormatting sqref="E141:M141">
    <cfRule type="top10" dxfId="6430" priority="23" rank="1"/>
  </conditionalFormatting>
  <conditionalFormatting sqref="E143:M143">
    <cfRule type="top10" dxfId="6429" priority="22" rank="1"/>
  </conditionalFormatting>
  <conditionalFormatting sqref="E145:M145">
    <cfRule type="top10" dxfId="6428" priority="21" rank="1"/>
  </conditionalFormatting>
  <conditionalFormatting sqref="E147:M147">
    <cfRule type="top10" dxfId="6427" priority="20" rank="1"/>
  </conditionalFormatting>
  <conditionalFormatting sqref="E149:M149">
    <cfRule type="top10" dxfId="6426" priority="19" rank="1"/>
  </conditionalFormatting>
  <conditionalFormatting sqref="E151:M151">
    <cfRule type="top10" dxfId="6425" priority="18" rank="1"/>
  </conditionalFormatting>
  <conditionalFormatting sqref="E153:M153">
    <cfRule type="top10" dxfId="6424" priority="17" rank="1"/>
  </conditionalFormatting>
  <conditionalFormatting sqref="E155:M155">
    <cfRule type="top10" dxfId="6423" priority="16" rank="1"/>
  </conditionalFormatting>
  <conditionalFormatting sqref="E157:M157">
    <cfRule type="top10" dxfId="6422" priority="15" rank="1"/>
  </conditionalFormatting>
  <conditionalFormatting sqref="E159:M159">
    <cfRule type="top10" dxfId="6421" priority="14" rank="1"/>
  </conditionalFormatting>
  <conditionalFormatting sqref="E161:M161">
    <cfRule type="top10" dxfId="6420" priority="13" rank="1"/>
  </conditionalFormatting>
  <conditionalFormatting sqref="E163:M163">
    <cfRule type="top10" dxfId="6419" priority="12" rank="1"/>
  </conditionalFormatting>
  <conditionalFormatting sqref="E165:M165">
    <cfRule type="top10" dxfId="6418" priority="11" rank="1"/>
  </conditionalFormatting>
  <conditionalFormatting sqref="E167:M167">
    <cfRule type="top10" dxfId="6417" priority="10" rank="1"/>
  </conditionalFormatting>
  <conditionalFormatting sqref="E169:M169">
    <cfRule type="top10" dxfId="6416" priority="9" rank="1"/>
  </conditionalFormatting>
  <conditionalFormatting sqref="E171:M171">
    <cfRule type="top10" dxfId="6415" priority="8" rank="1"/>
  </conditionalFormatting>
  <conditionalFormatting sqref="E173:M173">
    <cfRule type="top10" dxfId="6414" priority="7" rank="1"/>
  </conditionalFormatting>
  <conditionalFormatting sqref="E175:M175">
    <cfRule type="top10" dxfId="6413" priority="6" rank="1"/>
  </conditionalFormatting>
  <conditionalFormatting sqref="E177:M177">
    <cfRule type="top10" dxfId="6412" priority="5" rank="1"/>
  </conditionalFormatting>
  <conditionalFormatting sqref="E179:M179">
    <cfRule type="top10" dxfId="6411" priority="4" rank="1"/>
  </conditionalFormatting>
  <conditionalFormatting sqref="E181:M181">
    <cfRule type="top10" dxfId="6410" priority="3" rank="1"/>
  </conditionalFormatting>
  <conditionalFormatting sqref="E183:M183">
    <cfRule type="top10" dxfId="6409" priority="2" rank="1"/>
  </conditionalFormatting>
  <conditionalFormatting sqref="E185:M185">
    <cfRule type="top10" dxfId="640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J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0" width="8.625" style="3"/>
    <col min="11" max="16384" width="8.625" style="39"/>
  </cols>
  <sheetData>
    <row r="1" spans="1:10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</row>
    <row r="2" spans="1:10" ht="15" customHeight="1">
      <c r="B2" s="3" t="s">
        <v>256</v>
      </c>
    </row>
    <row r="3" spans="1:10" ht="15" customHeight="1">
      <c r="B3" s="3" t="s">
        <v>82</v>
      </c>
    </row>
    <row r="4" spans="1:10" ht="15" customHeight="1">
      <c r="B4" s="3" t="s">
        <v>35</v>
      </c>
    </row>
    <row r="5" spans="1:10" ht="15" customHeight="1">
      <c r="B5" s="3"/>
    </row>
    <row r="6" spans="1:10" ht="2.1" customHeight="1">
      <c r="B6" s="4"/>
      <c r="C6" s="5"/>
      <c r="D6" s="6"/>
      <c r="E6" s="7"/>
      <c r="F6" s="8"/>
      <c r="G6" s="8"/>
      <c r="H6" s="8"/>
      <c r="I6" s="8"/>
      <c r="J6" s="8"/>
    </row>
    <row r="7" spans="1:10" ht="117.95" customHeight="1" thickBot="1">
      <c r="A7" s="9"/>
      <c r="B7" s="10"/>
      <c r="C7" s="11" t="s">
        <v>240</v>
      </c>
      <c r="D7" s="12" t="s">
        <v>241</v>
      </c>
      <c r="E7" s="13" t="s">
        <v>175</v>
      </c>
      <c r="F7" s="13" t="s">
        <v>176</v>
      </c>
      <c r="G7" s="13" t="s">
        <v>177</v>
      </c>
      <c r="H7" s="13" t="s">
        <v>178</v>
      </c>
      <c r="I7" s="13" t="s">
        <v>160</v>
      </c>
      <c r="J7" s="13" t="s">
        <v>83</v>
      </c>
    </row>
    <row r="8" spans="1:10" ht="15.95" customHeight="1" thickTop="1">
      <c r="B8" s="90" t="s">
        <v>242</v>
      </c>
      <c r="C8" s="91"/>
      <c r="D8" s="14">
        <v>24657</v>
      </c>
      <c r="E8" s="15">
        <v>7175</v>
      </c>
      <c r="F8" s="16">
        <v>10955</v>
      </c>
      <c r="G8" s="16">
        <v>3052</v>
      </c>
      <c r="H8" s="16">
        <v>333</v>
      </c>
      <c r="I8" s="16">
        <v>1790</v>
      </c>
      <c r="J8" s="16">
        <v>1352</v>
      </c>
    </row>
    <row r="9" spans="1:10" ht="15.95" customHeight="1">
      <c r="B9" s="92"/>
      <c r="C9" s="93"/>
      <c r="D9" s="17">
        <v>1</v>
      </c>
      <c r="E9" s="32">
        <v>0.29099241594678998</v>
      </c>
      <c r="F9" s="33">
        <v>0.44429573751875734</v>
      </c>
      <c r="G9" s="33">
        <v>0.12377823741736627</v>
      </c>
      <c r="H9" s="33">
        <v>1.3505292614673318E-2</v>
      </c>
      <c r="I9" s="33">
        <v>7.2596017358153866E-2</v>
      </c>
      <c r="J9" s="33">
        <v>5.4832299144259238E-2</v>
      </c>
    </row>
    <row r="10" spans="1:10" ht="15.95" customHeight="1">
      <c r="B10" s="95" t="s">
        <v>247</v>
      </c>
      <c r="C10" s="94" t="s">
        <v>117</v>
      </c>
      <c r="D10" s="34">
        <v>3766</v>
      </c>
      <c r="E10" s="35">
        <v>1470</v>
      </c>
      <c r="F10" s="36">
        <v>1748</v>
      </c>
      <c r="G10" s="36">
        <v>279</v>
      </c>
      <c r="H10" s="36">
        <v>13</v>
      </c>
      <c r="I10" s="36">
        <v>123</v>
      </c>
      <c r="J10" s="36">
        <v>133</v>
      </c>
    </row>
    <row r="11" spans="1:10" ht="15.95" customHeight="1">
      <c r="B11" s="96"/>
      <c r="C11" s="89"/>
      <c r="D11" s="17">
        <v>1</v>
      </c>
      <c r="E11" s="18">
        <v>0.3903345724907063</v>
      </c>
      <c r="F11" s="19">
        <v>0.46415294742432289</v>
      </c>
      <c r="G11" s="19">
        <v>7.4083908656399369E-2</v>
      </c>
      <c r="H11" s="19">
        <v>3.4519383961763143E-3</v>
      </c>
      <c r="I11" s="19">
        <v>3.2660647902283589E-2</v>
      </c>
      <c r="J11" s="19">
        <v>3.5315985130111527E-2</v>
      </c>
    </row>
    <row r="12" spans="1:10" ht="15.95" customHeight="1">
      <c r="B12" s="96"/>
      <c r="C12" s="88" t="s">
        <v>118</v>
      </c>
      <c r="D12" s="20">
        <v>6139</v>
      </c>
      <c r="E12" s="21">
        <v>2165</v>
      </c>
      <c r="F12" s="22">
        <v>2911</v>
      </c>
      <c r="G12" s="22">
        <v>541</v>
      </c>
      <c r="H12" s="22">
        <v>38</v>
      </c>
      <c r="I12" s="22">
        <v>275</v>
      </c>
      <c r="J12" s="22">
        <v>209</v>
      </c>
    </row>
    <row r="13" spans="1:10" ht="15.95" customHeight="1">
      <c r="B13" s="96"/>
      <c r="C13" s="89"/>
      <c r="D13" s="23">
        <v>1</v>
      </c>
      <c r="E13" s="18">
        <v>0.3526633002117609</v>
      </c>
      <c r="F13" s="19">
        <v>0.47418146277895423</v>
      </c>
      <c r="G13" s="19">
        <v>8.8125101808112075E-2</v>
      </c>
      <c r="H13" s="19">
        <v>6.1899332138784817E-3</v>
      </c>
      <c r="I13" s="19">
        <v>4.47955693109627E-2</v>
      </c>
      <c r="J13" s="19">
        <v>3.4044632676331649E-2</v>
      </c>
    </row>
    <row r="14" spans="1:10" ht="15.95" customHeight="1">
      <c r="B14" s="96"/>
      <c r="C14" s="88" t="s">
        <v>119</v>
      </c>
      <c r="D14" s="20">
        <v>1262</v>
      </c>
      <c r="E14" s="21">
        <v>373</v>
      </c>
      <c r="F14" s="22">
        <v>608</v>
      </c>
      <c r="G14" s="22">
        <v>146</v>
      </c>
      <c r="H14" s="22">
        <v>18</v>
      </c>
      <c r="I14" s="22">
        <v>65</v>
      </c>
      <c r="J14" s="22">
        <v>52</v>
      </c>
    </row>
    <row r="15" spans="1:10" ht="15.95" customHeight="1">
      <c r="B15" s="96"/>
      <c r="C15" s="89"/>
      <c r="D15" s="23">
        <v>1</v>
      </c>
      <c r="E15" s="18">
        <v>0.29556259904912835</v>
      </c>
      <c r="F15" s="19">
        <v>0.48177496038034867</v>
      </c>
      <c r="G15" s="19">
        <v>0.11568938193343899</v>
      </c>
      <c r="H15" s="19">
        <v>1.4263074484944533E-2</v>
      </c>
      <c r="I15" s="19">
        <v>5.150554675118859E-2</v>
      </c>
      <c r="J15" s="19">
        <v>4.1204437400950873E-2</v>
      </c>
    </row>
    <row r="16" spans="1:10" ht="15.95" customHeight="1">
      <c r="B16" s="96"/>
      <c r="C16" s="88" t="s">
        <v>120</v>
      </c>
      <c r="D16" s="20">
        <v>7135</v>
      </c>
      <c r="E16" s="21">
        <v>2467</v>
      </c>
      <c r="F16" s="22">
        <v>3378</v>
      </c>
      <c r="G16" s="22">
        <v>675</v>
      </c>
      <c r="H16" s="22">
        <v>45</v>
      </c>
      <c r="I16" s="22">
        <v>323</v>
      </c>
      <c r="J16" s="22">
        <v>247</v>
      </c>
    </row>
    <row r="17" spans="1:10" ht="15.95" customHeight="1">
      <c r="B17" s="96"/>
      <c r="C17" s="89"/>
      <c r="D17" s="23">
        <v>1</v>
      </c>
      <c r="E17" s="18">
        <v>0.34576033637000703</v>
      </c>
      <c r="F17" s="19">
        <v>0.47344078486334967</v>
      </c>
      <c r="G17" s="19">
        <v>9.4604064470918015E-2</v>
      </c>
      <c r="H17" s="19">
        <v>6.3069376313945342E-3</v>
      </c>
      <c r="I17" s="19">
        <v>4.5269796776454096E-2</v>
      </c>
      <c r="J17" s="19">
        <v>3.4618079887876664E-2</v>
      </c>
    </row>
    <row r="18" spans="1:10" ht="15.95" customHeight="1">
      <c r="B18" s="96"/>
      <c r="C18" s="88" t="s">
        <v>121</v>
      </c>
      <c r="D18" s="20">
        <v>4528</v>
      </c>
      <c r="E18" s="21">
        <v>1590</v>
      </c>
      <c r="F18" s="22">
        <v>2143</v>
      </c>
      <c r="G18" s="22">
        <v>416</v>
      </c>
      <c r="H18" s="22">
        <v>33</v>
      </c>
      <c r="I18" s="22">
        <v>201</v>
      </c>
      <c r="J18" s="22">
        <v>145</v>
      </c>
    </row>
    <row r="19" spans="1:10" ht="15.95" customHeight="1">
      <c r="B19" s="96"/>
      <c r="C19" s="89"/>
      <c r="D19" s="23">
        <v>1</v>
      </c>
      <c r="E19" s="18">
        <v>0.35114840989399293</v>
      </c>
      <c r="F19" s="19">
        <v>0.47327738515901058</v>
      </c>
      <c r="G19" s="19">
        <v>9.187279151943463E-2</v>
      </c>
      <c r="H19" s="19">
        <v>7.2879858657243814E-3</v>
      </c>
      <c r="I19" s="19">
        <v>4.43904593639576E-2</v>
      </c>
      <c r="J19" s="19">
        <v>3.2022968197879857E-2</v>
      </c>
    </row>
    <row r="20" spans="1:10" ht="15.95" customHeight="1">
      <c r="B20" s="96"/>
      <c r="C20" s="88" t="s">
        <v>84</v>
      </c>
      <c r="D20" s="20">
        <v>1924</v>
      </c>
      <c r="E20" s="21">
        <v>619</v>
      </c>
      <c r="F20" s="22">
        <v>835</v>
      </c>
      <c r="G20" s="22">
        <v>210</v>
      </c>
      <c r="H20" s="22">
        <v>21</v>
      </c>
      <c r="I20" s="22">
        <v>158</v>
      </c>
      <c r="J20" s="22">
        <v>81</v>
      </c>
    </row>
    <row r="21" spans="1:10" ht="15.95" customHeight="1">
      <c r="B21" s="96"/>
      <c r="C21" s="89"/>
      <c r="D21" s="23">
        <v>1</v>
      </c>
      <c r="E21" s="18">
        <v>0.3217255717255717</v>
      </c>
      <c r="F21" s="19">
        <v>0.43399168399168397</v>
      </c>
      <c r="G21" s="19">
        <v>0.10914760914760915</v>
      </c>
      <c r="H21" s="19">
        <v>1.0914760914760915E-2</v>
      </c>
      <c r="I21" s="19">
        <v>8.2120582120582125E-2</v>
      </c>
      <c r="J21" s="19">
        <v>4.2099792099792102E-2</v>
      </c>
    </row>
    <row r="22" spans="1:10" ht="15.95" customHeight="1">
      <c r="B22" s="102"/>
      <c r="C22" s="88" t="s">
        <v>116</v>
      </c>
      <c r="D22" s="20">
        <v>6018</v>
      </c>
      <c r="E22" s="21">
        <v>1177</v>
      </c>
      <c r="F22" s="22">
        <v>2525</v>
      </c>
      <c r="G22" s="22">
        <v>1193</v>
      </c>
      <c r="H22" s="22">
        <v>184</v>
      </c>
      <c r="I22" s="22">
        <v>728</v>
      </c>
      <c r="J22" s="22">
        <v>211</v>
      </c>
    </row>
    <row r="23" spans="1:10" ht="15.95" customHeight="1">
      <c r="B23" s="102"/>
      <c r="C23" s="98"/>
      <c r="D23" s="17">
        <v>1</v>
      </c>
      <c r="E23" s="32">
        <v>0.19557992688600864</v>
      </c>
      <c r="F23" s="33">
        <v>0.4195746095048189</v>
      </c>
      <c r="G23" s="33">
        <v>0.19823861748089067</v>
      </c>
      <c r="H23" s="33">
        <v>3.0574941841143236E-2</v>
      </c>
      <c r="I23" s="33">
        <v>0.12097042206713193</v>
      </c>
      <c r="J23" s="33">
        <v>3.506148222000665E-2</v>
      </c>
    </row>
    <row r="24" spans="1:10" ht="15.95" customHeight="1">
      <c r="A24" s="38"/>
      <c r="B24" s="41"/>
      <c r="C24" s="99"/>
      <c r="D24" s="42"/>
      <c r="E24" s="42"/>
      <c r="F24" s="42"/>
      <c r="G24" s="42"/>
      <c r="H24" s="42"/>
      <c r="I24" s="42"/>
      <c r="J24" s="42"/>
    </row>
    <row r="25" spans="1:10" ht="15.95" hidden="1" customHeight="1">
      <c r="A25" s="38"/>
      <c r="B25" s="43"/>
      <c r="C25" s="97"/>
      <c r="D25" s="44"/>
      <c r="E25" s="44"/>
      <c r="F25" s="44"/>
      <c r="G25" s="44"/>
      <c r="H25" s="44"/>
      <c r="I25" s="44"/>
      <c r="J25" s="44"/>
    </row>
    <row r="26" spans="1:10" ht="15.95" hidden="1" customHeight="1">
      <c r="A26" s="38"/>
      <c r="B26" s="43"/>
      <c r="C26" s="97"/>
      <c r="D26" s="45"/>
      <c r="E26" s="45"/>
      <c r="F26" s="45"/>
      <c r="G26" s="45"/>
      <c r="H26" s="45"/>
      <c r="I26" s="45"/>
      <c r="J26" s="45"/>
    </row>
    <row r="27" spans="1:10" ht="15.95" hidden="1" customHeight="1">
      <c r="A27" s="38"/>
      <c r="B27" s="43"/>
      <c r="C27" s="97"/>
      <c r="D27" s="44"/>
      <c r="E27" s="44"/>
      <c r="F27" s="44"/>
      <c r="G27" s="44"/>
      <c r="H27" s="44"/>
      <c r="I27" s="44"/>
      <c r="J27" s="44"/>
    </row>
    <row r="28" spans="1:10" ht="15.95" hidden="1" customHeight="1">
      <c r="A28" s="38"/>
      <c r="B28" s="43"/>
      <c r="C28" s="97"/>
      <c r="D28" s="45"/>
      <c r="E28" s="45"/>
      <c r="F28" s="45"/>
      <c r="G28" s="45"/>
      <c r="H28" s="45"/>
      <c r="I28" s="45"/>
      <c r="J28" s="45"/>
    </row>
    <row r="29" spans="1:10" ht="15.95" hidden="1" customHeight="1">
      <c r="A29" s="38"/>
      <c r="B29" s="43"/>
      <c r="C29" s="97"/>
      <c r="D29" s="44"/>
      <c r="E29" s="44"/>
      <c r="F29" s="44"/>
      <c r="G29" s="44"/>
      <c r="H29" s="44"/>
      <c r="I29" s="44"/>
      <c r="J29" s="44"/>
    </row>
    <row r="30" spans="1:10" ht="15.95" hidden="1" customHeight="1">
      <c r="A30" s="38"/>
      <c r="B30" s="43"/>
      <c r="C30" s="97"/>
      <c r="D30" s="45"/>
      <c r="E30" s="45"/>
      <c r="F30" s="45"/>
      <c r="G30" s="45"/>
      <c r="H30" s="45"/>
      <c r="I30" s="45"/>
      <c r="J30" s="45"/>
    </row>
    <row r="31" spans="1:10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</row>
    <row r="32" spans="1:10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</row>
    <row r="33" spans="1:10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</row>
    <row r="34" spans="1:10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</row>
    <row r="35" spans="1:10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</row>
    <row r="36" spans="1:10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</row>
    <row r="37" spans="1:10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</row>
    <row r="38" spans="1:10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</row>
    <row r="39" spans="1:10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</row>
    <row r="40" spans="1:10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</row>
    <row r="41" spans="1:10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</row>
    <row r="42" spans="1:10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</row>
    <row r="43" spans="1:10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</row>
    <row r="44" spans="1:10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</row>
    <row r="45" spans="1:10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</row>
    <row r="46" spans="1:10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</row>
    <row r="47" spans="1:10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</row>
    <row r="48" spans="1:10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</row>
    <row r="49" spans="1:10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</row>
    <row r="50" spans="1:10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</row>
    <row r="51" spans="1:10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</row>
    <row r="52" spans="1:10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</row>
    <row r="53" spans="1:10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</row>
    <row r="54" spans="1:10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</row>
    <row r="55" spans="1:10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</row>
    <row r="56" spans="1:10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</row>
    <row r="57" spans="1:10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</row>
    <row r="58" spans="1:10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</row>
    <row r="59" spans="1:10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</row>
    <row r="60" spans="1:10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</row>
    <row r="61" spans="1:10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</row>
    <row r="62" spans="1:10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</row>
    <row r="63" spans="1:10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</row>
    <row r="64" spans="1:10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</row>
    <row r="65" spans="1:10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</row>
    <row r="66" spans="1:10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</row>
    <row r="67" spans="1:10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</row>
    <row r="68" spans="1:10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</row>
    <row r="69" spans="1:10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</row>
    <row r="70" spans="1:10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</row>
    <row r="71" spans="1:10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</row>
    <row r="72" spans="1:10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</row>
    <row r="73" spans="1:10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</row>
    <row r="74" spans="1:10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</row>
    <row r="75" spans="1:10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</row>
    <row r="76" spans="1:10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</row>
    <row r="77" spans="1:10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</row>
    <row r="78" spans="1:10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</row>
    <row r="79" spans="1:10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</row>
    <row r="80" spans="1:10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</row>
    <row r="81" spans="1:10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</row>
    <row r="82" spans="1:10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</row>
    <row r="83" spans="1:10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</row>
    <row r="84" spans="1:10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</row>
    <row r="85" spans="1:10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</row>
    <row r="86" spans="1:10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</row>
    <row r="87" spans="1:10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</row>
    <row r="88" spans="1:10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</row>
    <row r="89" spans="1:10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</row>
    <row r="90" spans="1:10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</row>
    <row r="91" spans="1:10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</row>
    <row r="92" spans="1:10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</row>
    <row r="93" spans="1:10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</row>
    <row r="94" spans="1:10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</row>
    <row r="95" spans="1:10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</row>
    <row r="96" spans="1:10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</row>
    <row r="97" spans="1:10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</row>
    <row r="98" spans="1:10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</row>
    <row r="99" spans="1:10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</row>
    <row r="100" spans="1:10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</row>
    <row r="101" spans="1:10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</row>
    <row r="102" spans="1:10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</row>
    <row r="103" spans="1:10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</row>
    <row r="104" spans="1:10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</row>
    <row r="105" spans="1:10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</row>
    <row r="106" spans="1:10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</row>
    <row r="107" spans="1:10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</row>
    <row r="108" spans="1:10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</row>
    <row r="109" spans="1:10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</row>
    <row r="110" spans="1:10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</row>
    <row r="111" spans="1:10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</row>
    <row r="112" spans="1:10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</row>
    <row r="113" spans="1:10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</row>
    <row r="114" spans="1:10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</row>
    <row r="115" spans="1:10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</row>
    <row r="116" spans="1:10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</row>
    <row r="117" spans="1:10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</row>
    <row r="118" spans="1:10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</row>
    <row r="119" spans="1:10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</row>
    <row r="120" spans="1:10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</row>
    <row r="121" spans="1:10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</row>
    <row r="122" spans="1:10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</row>
    <row r="123" spans="1:10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</row>
    <row r="124" spans="1:10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</row>
    <row r="125" spans="1:10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</row>
    <row r="126" spans="1:10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</row>
    <row r="127" spans="1:10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</row>
    <row r="128" spans="1:10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</row>
    <row r="129" spans="1:10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</row>
    <row r="130" spans="1:10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</row>
    <row r="131" spans="1:10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</row>
    <row r="132" spans="1:10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</row>
    <row r="133" spans="1:10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</row>
    <row r="134" spans="1:10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</row>
    <row r="135" spans="1:10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</row>
    <row r="136" spans="1:10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</row>
    <row r="137" spans="1:10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</row>
    <row r="138" spans="1:10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</row>
    <row r="139" spans="1:10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</row>
    <row r="140" spans="1:10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</row>
    <row r="141" spans="1:10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</row>
    <row r="142" spans="1:10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</row>
    <row r="143" spans="1:10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</row>
    <row r="144" spans="1:10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</row>
    <row r="145" spans="1:10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</row>
    <row r="146" spans="1:10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</row>
    <row r="147" spans="1:10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</row>
    <row r="148" spans="1:10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</row>
    <row r="149" spans="1:10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</row>
    <row r="150" spans="1:10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</row>
    <row r="151" spans="1:10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</row>
    <row r="152" spans="1:10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</row>
    <row r="153" spans="1:10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</row>
    <row r="154" spans="1:10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</row>
    <row r="155" spans="1:10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</row>
    <row r="156" spans="1:10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</row>
    <row r="157" spans="1:10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</row>
    <row r="158" spans="1:10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</row>
    <row r="159" spans="1:10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</row>
    <row r="160" spans="1:10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</row>
    <row r="161" spans="1:10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</row>
    <row r="162" spans="1:10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</row>
    <row r="163" spans="1:10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</row>
    <row r="164" spans="1:10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</row>
    <row r="165" spans="1:10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</row>
    <row r="166" spans="1:10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</row>
    <row r="167" spans="1:10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</row>
    <row r="168" spans="1:10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</row>
    <row r="169" spans="1:10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</row>
    <row r="170" spans="1:10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</row>
    <row r="171" spans="1:10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</row>
    <row r="172" spans="1:10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</row>
    <row r="173" spans="1:10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</row>
    <row r="174" spans="1:10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</row>
    <row r="175" spans="1:10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</row>
    <row r="176" spans="1:10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</row>
    <row r="177" spans="1:10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</row>
    <row r="178" spans="1:10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</row>
    <row r="179" spans="1:10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</row>
    <row r="180" spans="1:10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</row>
    <row r="181" spans="1:10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</row>
    <row r="182" spans="1:10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</row>
    <row r="183" spans="1:10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</row>
    <row r="184" spans="1:10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</row>
    <row r="185" spans="1:10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</row>
    <row r="186" spans="1:10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</row>
    <row r="187" spans="1:10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</row>
    <row r="188" spans="1:10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</row>
    <row r="189" spans="1:10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</row>
    <row r="190" spans="1:10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</row>
    <row r="191" spans="1:10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</row>
    <row r="192" spans="1:10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</row>
    <row r="193" spans="1:10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</row>
    <row r="194" spans="1:10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</row>
    <row r="195" spans="1:10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</row>
    <row r="196" spans="1:10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</row>
    <row r="197" spans="1:10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</row>
    <row r="198" spans="1:10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</row>
    <row r="199" spans="1:10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</row>
    <row r="200" spans="1:10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</row>
    <row r="201" spans="1:10" ht="15" hidden="1" customHeight="1"/>
    <row r="202" spans="1:10" ht="15" hidden="1" customHeight="1"/>
    <row r="203" spans="1:10" ht="15" hidden="1" customHeight="1"/>
    <row r="204" spans="1:10" ht="15" hidden="1" customHeight="1"/>
    <row r="205" spans="1:10" ht="15" hidden="1" customHeight="1"/>
    <row r="206" spans="1:10" ht="15" hidden="1" customHeight="1"/>
    <row r="207" spans="1:10" ht="15" hidden="1" customHeight="1"/>
    <row r="208" spans="1:10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3"/>
  </mergeCells>
  <phoneticPr fontId="3"/>
  <conditionalFormatting sqref="E9:J9">
    <cfRule type="top10" dxfId="88" priority="90" rank="1"/>
  </conditionalFormatting>
  <conditionalFormatting sqref="E11:J11">
    <cfRule type="top10" dxfId="87" priority="89" rank="1"/>
  </conditionalFormatting>
  <conditionalFormatting sqref="E13:J13">
    <cfRule type="top10" dxfId="86" priority="88" rank="1"/>
  </conditionalFormatting>
  <conditionalFormatting sqref="E15:J15">
    <cfRule type="top10" dxfId="85" priority="87" rank="1"/>
  </conditionalFormatting>
  <conditionalFormatting sqref="E17:J17">
    <cfRule type="top10" dxfId="84" priority="86" rank="1"/>
  </conditionalFormatting>
  <conditionalFormatting sqref="E19:J19">
    <cfRule type="top10" dxfId="83" priority="85" rank="1"/>
  </conditionalFormatting>
  <conditionalFormatting sqref="E21:J21">
    <cfRule type="top10" dxfId="82" priority="84" rank="1"/>
  </conditionalFormatting>
  <conditionalFormatting sqref="E23:J23">
    <cfRule type="top10" dxfId="81" priority="83" rank="1"/>
  </conditionalFormatting>
  <conditionalFormatting sqref="E25:J25">
    <cfRule type="top10" dxfId="80" priority="81" rank="1"/>
  </conditionalFormatting>
  <conditionalFormatting sqref="E27:J27">
    <cfRule type="top10" dxfId="79" priority="80" rank="1"/>
  </conditionalFormatting>
  <conditionalFormatting sqref="E29:J29">
    <cfRule type="top10" dxfId="78" priority="79" rank="1"/>
  </conditionalFormatting>
  <conditionalFormatting sqref="E31:J31">
    <cfRule type="top10" dxfId="77" priority="78" rank="1"/>
  </conditionalFormatting>
  <conditionalFormatting sqref="E33:J33">
    <cfRule type="top10" dxfId="76" priority="77" rank="1"/>
  </conditionalFormatting>
  <conditionalFormatting sqref="E35:J35">
    <cfRule type="top10" dxfId="75" priority="76" rank="1"/>
  </conditionalFormatting>
  <conditionalFormatting sqref="E37:J37">
    <cfRule type="top10" dxfId="74" priority="75" rank="1"/>
  </conditionalFormatting>
  <conditionalFormatting sqref="E39:J39">
    <cfRule type="top10" dxfId="73" priority="74" rank="1"/>
  </conditionalFormatting>
  <conditionalFormatting sqref="E41:J41">
    <cfRule type="top10" dxfId="72" priority="73" rank="1"/>
  </conditionalFormatting>
  <conditionalFormatting sqref="E43:J43">
    <cfRule type="top10" dxfId="71" priority="72" rank="1"/>
  </conditionalFormatting>
  <conditionalFormatting sqref="E45:J45">
    <cfRule type="top10" dxfId="70" priority="71" rank="1"/>
  </conditionalFormatting>
  <conditionalFormatting sqref="E47:J47">
    <cfRule type="top10" dxfId="69" priority="70" rank="1"/>
  </conditionalFormatting>
  <conditionalFormatting sqref="E49:J49">
    <cfRule type="top10" dxfId="68" priority="69" rank="1"/>
  </conditionalFormatting>
  <conditionalFormatting sqref="E51:J51">
    <cfRule type="top10" dxfId="67" priority="68" rank="1"/>
  </conditionalFormatting>
  <conditionalFormatting sqref="E53:J53">
    <cfRule type="top10" dxfId="66" priority="67" rank="1"/>
  </conditionalFormatting>
  <conditionalFormatting sqref="E55:J55">
    <cfRule type="top10" dxfId="65" priority="66" rank="1"/>
  </conditionalFormatting>
  <conditionalFormatting sqref="E57:J57">
    <cfRule type="top10" dxfId="64" priority="65" rank="1"/>
  </conditionalFormatting>
  <conditionalFormatting sqref="E59:J59">
    <cfRule type="top10" dxfId="63" priority="64" rank="1"/>
  </conditionalFormatting>
  <conditionalFormatting sqref="E61:J61">
    <cfRule type="top10" dxfId="62" priority="63" rank="1"/>
  </conditionalFormatting>
  <conditionalFormatting sqref="E63:J63">
    <cfRule type="top10" dxfId="61" priority="62" rank="1"/>
  </conditionalFormatting>
  <conditionalFormatting sqref="E65:J65">
    <cfRule type="top10" dxfId="60" priority="61" rank="1"/>
  </conditionalFormatting>
  <conditionalFormatting sqref="E67:J67">
    <cfRule type="top10" dxfId="59" priority="60" rank="1"/>
  </conditionalFormatting>
  <conditionalFormatting sqref="E69:J69">
    <cfRule type="top10" dxfId="58" priority="59" rank="1"/>
  </conditionalFormatting>
  <conditionalFormatting sqref="E71:J71">
    <cfRule type="top10" dxfId="57" priority="58" rank="1"/>
  </conditionalFormatting>
  <conditionalFormatting sqref="E73:J73">
    <cfRule type="top10" dxfId="56" priority="57" rank="1"/>
  </conditionalFormatting>
  <conditionalFormatting sqref="E75:J75">
    <cfRule type="top10" dxfId="55" priority="56" rank="1"/>
  </conditionalFormatting>
  <conditionalFormatting sqref="E77:J77">
    <cfRule type="top10" dxfId="54" priority="55" rank="1"/>
  </conditionalFormatting>
  <conditionalFormatting sqref="E79:J79">
    <cfRule type="top10" dxfId="53" priority="54" rank="1"/>
  </conditionalFormatting>
  <conditionalFormatting sqref="E81:J81">
    <cfRule type="top10" dxfId="52" priority="53" rank="1"/>
  </conditionalFormatting>
  <conditionalFormatting sqref="E83:J83">
    <cfRule type="top10" dxfId="51" priority="52" rank="1"/>
  </conditionalFormatting>
  <conditionalFormatting sqref="E85:J85">
    <cfRule type="top10" dxfId="50" priority="51" rank="1"/>
  </conditionalFormatting>
  <conditionalFormatting sqref="E87:J87">
    <cfRule type="top10" dxfId="49" priority="50" rank="1"/>
  </conditionalFormatting>
  <conditionalFormatting sqref="E89:J89">
    <cfRule type="top10" dxfId="48" priority="49" rank="1"/>
  </conditionalFormatting>
  <conditionalFormatting sqref="E91:J91">
    <cfRule type="top10" dxfId="47" priority="48" rank="1"/>
  </conditionalFormatting>
  <conditionalFormatting sqref="E93:J93">
    <cfRule type="top10" dxfId="46" priority="47" rank="1"/>
  </conditionalFormatting>
  <conditionalFormatting sqref="E95:J95">
    <cfRule type="top10" dxfId="45" priority="46" rank="1"/>
  </conditionalFormatting>
  <conditionalFormatting sqref="E97:J97">
    <cfRule type="top10" dxfId="44" priority="45" rank="1"/>
  </conditionalFormatting>
  <conditionalFormatting sqref="E99:J99">
    <cfRule type="top10" dxfId="43" priority="44" rank="1"/>
  </conditionalFormatting>
  <conditionalFormatting sqref="E101:J101">
    <cfRule type="top10" dxfId="42" priority="43" rank="1"/>
  </conditionalFormatting>
  <conditionalFormatting sqref="E103:J103">
    <cfRule type="top10" dxfId="41" priority="42" rank="1"/>
  </conditionalFormatting>
  <conditionalFormatting sqref="E105:J105">
    <cfRule type="top10" dxfId="40" priority="41" rank="1"/>
  </conditionalFormatting>
  <conditionalFormatting sqref="E107:J107">
    <cfRule type="top10" dxfId="39" priority="40" rank="1"/>
  </conditionalFormatting>
  <conditionalFormatting sqref="E109:J109">
    <cfRule type="top10" dxfId="38" priority="39" rank="1"/>
  </conditionalFormatting>
  <conditionalFormatting sqref="E111:J111">
    <cfRule type="top10" dxfId="37" priority="38" rank="1"/>
  </conditionalFormatting>
  <conditionalFormatting sqref="E113:J113">
    <cfRule type="top10" dxfId="36" priority="37" rank="1"/>
  </conditionalFormatting>
  <conditionalFormatting sqref="E115:J115">
    <cfRule type="top10" dxfId="35" priority="36" rank="1"/>
  </conditionalFormatting>
  <conditionalFormatting sqref="E117:J117">
    <cfRule type="top10" dxfId="34" priority="35" rank="1"/>
  </conditionalFormatting>
  <conditionalFormatting sqref="E119:J119">
    <cfRule type="top10" dxfId="33" priority="34" rank="1"/>
  </conditionalFormatting>
  <conditionalFormatting sqref="E121:J121">
    <cfRule type="top10" dxfId="32" priority="33" rank="1"/>
  </conditionalFormatting>
  <conditionalFormatting sqref="E123:J123">
    <cfRule type="top10" dxfId="31" priority="32" rank="1"/>
  </conditionalFormatting>
  <conditionalFormatting sqref="E125:J125">
    <cfRule type="top10" dxfId="30" priority="31" rank="1"/>
  </conditionalFormatting>
  <conditionalFormatting sqref="E127:J127">
    <cfRule type="top10" dxfId="29" priority="30" rank="1"/>
  </conditionalFormatting>
  <conditionalFormatting sqref="E129:J129">
    <cfRule type="top10" dxfId="28" priority="29" rank="1"/>
  </conditionalFormatting>
  <conditionalFormatting sqref="E131:J131">
    <cfRule type="top10" dxfId="27" priority="28" rank="1"/>
  </conditionalFormatting>
  <conditionalFormatting sqref="E133:J133">
    <cfRule type="top10" dxfId="26" priority="27" rank="1"/>
  </conditionalFormatting>
  <conditionalFormatting sqref="E135:J135">
    <cfRule type="top10" dxfId="25" priority="26" rank="1"/>
  </conditionalFormatting>
  <conditionalFormatting sqref="E137:J137">
    <cfRule type="top10" dxfId="24" priority="25" rank="1"/>
  </conditionalFormatting>
  <conditionalFormatting sqref="E139:J139">
    <cfRule type="top10" dxfId="23" priority="24" rank="1"/>
  </conditionalFormatting>
  <conditionalFormatting sqref="E141:J141">
    <cfRule type="top10" dxfId="22" priority="23" rank="1"/>
  </conditionalFormatting>
  <conditionalFormatting sqref="E143:J143">
    <cfRule type="top10" dxfId="21" priority="22" rank="1"/>
  </conditionalFormatting>
  <conditionalFormatting sqref="E145:J145">
    <cfRule type="top10" dxfId="20" priority="21" rank="1"/>
  </conditionalFormatting>
  <conditionalFormatting sqref="E147:J147">
    <cfRule type="top10" dxfId="19" priority="20" rank="1"/>
  </conditionalFormatting>
  <conditionalFormatting sqref="E149:J149">
    <cfRule type="top10" dxfId="18" priority="19" rank="1"/>
  </conditionalFormatting>
  <conditionalFormatting sqref="E151:J151">
    <cfRule type="top10" dxfId="17" priority="18" rank="1"/>
  </conditionalFormatting>
  <conditionalFormatting sqref="E153:J153">
    <cfRule type="top10" dxfId="16" priority="17" rank="1"/>
  </conditionalFormatting>
  <conditionalFormatting sqref="E155:J155">
    <cfRule type="top10" dxfId="15" priority="16" rank="1"/>
  </conditionalFormatting>
  <conditionalFormatting sqref="E157:J157">
    <cfRule type="top10" dxfId="14" priority="15" rank="1"/>
  </conditionalFormatting>
  <conditionalFormatting sqref="E159:J159">
    <cfRule type="top10" dxfId="13" priority="14" rank="1"/>
  </conditionalFormatting>
  <conditionalFormatting sqref="E161:J161">
    <cfRule type="top10" dxfId="12" priority="13" rank="1"/>
  </conditionalFormatting>
  <conditionalFormatting sqref="E163:J163">
    <cfRule type="top10" dxfId="11" priority="12" rank="1"/>
  </conditionalFormatting>
  <conditionalFormatting sqref="E165:J165">
    <cfRule type="top10" dxfId="10" priority="11" rank="1"/>
  </conditionalFormatting>
  <conditionalFormatting sqref="E167:J167">
    <cfRule type="top10" dxfId="9" priority="10" rank="1"/>
  </conditionalFormatting>
  <conditionalFormatting sqref="E169:J169">
    <cfRule type="top10" dxfId="8" priority="9" rank="1"/>
  </conditionalFormatting>
  <conditionalFormatting sqref="E171:J171">
    <cfRule type="top10" dxfId="7" priority="8" rank="1"/>
  </conditionalFormatting>
  <conditionalFormatting sqref="E173:J173">
    <cfRule type="top10" dxfId="6" priority="7" rank="1"/>
  </conditionalFormatting>
  <conditionalFormatting sqref="E175:J175">
    <cfRule type="top10" dxfId="5" priority="6" rank="1"/>
  </conditionalFormatting>
  <conditionalFormatting sqref="E177:J177">
    <cfRule type="top10" dxfId="4" priority="5" rank="1"/>
  </conditionalFormatting>
  <conditionalFormatting sqref="E179:J179">
    <cfRule type="top10" dxfId="3" priority="4" rank="1"/>
  </conditionalFormatting>
  <conditionalFormatting sqref="E181:J181">
    <cfRule type="top10" dxfId="2" priority="3" rank="1"/>
  </conditionalFormatting>
  <conditionalFormatting sqref="E183:J183">
    <cfRule type="top10" dxfId="1" priority="2" rank="1"/>
  </conditionalFormatting>
  <conditionalFormatting sqref="E185:J185">
    <cfRule type="top10" dxfId="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192"/>
  <sheetViews>
    <sheetView showGridLines="0" zoomScale="80" zoomScaleNormal="80" workbookViewId="0">
      <pane xSplit="1" ySplit="5" topLeftCell="B6" activePane="bottomRight" state="frozen"/>
      <selection activeCell="P1" sqref="P1"/>
      <selection pane="topRight" activeCell="P1" sqref="P1"/>
      <selection pane="bottomLeft" activeCell="P1" sqref="P1"/>
      <selection pane="bottomRight" sqref="A1:F1"/>
    </sheetView>
  </sheetViews>
  <sheetFormatPr defaultRowHeight="10.5"/>
  <cols>
    <col min="1" max="1" width="10" style="49" customWidth="1"/>
    <col min="2" max="2" width="7.125" style="49" customWidth="1"/>
    <col min="3" max="4" width="7.125" style="84" customWidth="1"/>
    <col min="5" max="5" width="8.375" style="49" customWidth="1"/>
    <col min="6" max="6" width="5.875" style="84" customWidth="1"/>
    <col min="7" max="8" width="5.75" style="49" customWidth="1"/>
    <col min="9" max="9" width="6" style="49" customWidth="1"/>
    <col min="10" max="11" width="6.125" style="49" customWidth="1"/>
    <col min="12" max="13" width="7.125" style="49" customWidth="1"/>
    <col min="14" max="14" width="7.125" style="84" customWidth="1"/>
    <col min="15" max="15" width="7.125" style="87" customWidth="1"/>
    <col min="16" max="256" width="9" style="49"/>
    <col min="257" max="257" width="10" style="49" customWidth="1"/>
    <col min="258" max="260" width="7.125" style="49" customWidth="1"/>
    <col min="261" max="261" width="8.375" style="49" customWidth="1"/>
    <col min="262" max="262" width="5.875" style="49" customWidth="1"/>
    <col min="263" max="264" width="5.75" style="49" customWidth="1"/>
    <col min="265" max="265" width="6" style="49" customWidth="1"/>
    <col min="266" max="267" width="6.125" style="49" customWidth="1"/>
    <col min="268" max="270" width="7.125" style="49" customWidth="1"/>
    <col min="271" max="512" width="9" style="49"/>
    <col min="513" max="513" width="10" style="49" customWidth="1"/>
    <col min="514" max="516" width="7.125" style="49" customWidth="1"/>
    <col min="517" max="517" width="8.375" style="49" customWidth="1"/>
    <col min="518" max="518" width="5.875" style="49" customWidth="1"/>
    <col min="519" max="520" width="5.75" style="49" customWidth="1"/>
    <col min="521" max="521" width="6" style="49" customWidth="1"/>
    <col min="522" max="523" width="6.125" style="49" customWidth="1"/>
    <col min="524" max="526" width="7.125" style="49" customWidth="1"/>
    <col min="527" max="768" width="9" style="49"/>
    <col min="769" max="769" width="10" style="49" customWidth="1"/>
    <col min="770" max="772" width="7.125" style="49" customWidth="1"/>
    <col min="773" max="773" width="8.375" style="49" customWidth="1"/>
    <col min="774" max="774" width="5.875" style="49" customWidth="1"/>
    <col min="775" max="776" width="5.75" style="49" customWidth="1"/>
    <col min="777" max="777" width="6" style="49" customWidth="1"/>
    <col min="778" max="779" width="6.125" style="49" customWidth="1"/>
    <col min="780" max="782" width="7.125" style="49" customWidth="1"/>
    <col min="783" max="1024" width="9" style="49"/>
    <col min="1025" max="1025" width="10" style="49" customWidth="1"/>
    <col min="1026" max="1028" width="7.125" style="49" customWidth="1"/>
    <col min="1029" max="1029" width="8.375" style="49" customWidth="1"/>
    <col min="1030" max="1030" width="5.875" style="49" customWidth="1"/>
    <col min="1031" max="1032" width="5.75" style="49" customWidth="1"/>
    <col min="1033" max="1033" width="6" style="49" customWidth="1"/>
    <col min="1034" max="1035" width="6.125" style="49" customWidth="1"/>
    <col min="1036" max="1038" width="7.125" style="49" customWidth="1"/>
    <col min="1039" max="1280" width="9" style="49"/>
    <col min="1281" max="1281" width="10" style="49" customWidth="1"/>
    <col min="1282" max="1284" width="7.125" style="49" customWidth="1"/>
    <col min="1285" max="1285" width="8.375" style="49" customWidth="1"/>
    <col min="1286" max="1286" width="5.875" style="49" customWidth="1"/>
    <col min="1287" max="1288" width="5.75" style="49" customWidth="1"/>
    <col min="1289" max="1289" width="6" style="49" customWidth="1"/>
    <col min="1290" max="1291" width="6.125" style="49" customWidth="1"/>
    <col min="1292" max="1294" width="7.125" style="49" customWidth="1"/>
    <col min="1295" max="1536" width="9" style="49"/>
    <col min="1537" max="1537" width="10" style="49" customWidth="1"/>
    <col min="1538" max="1540" width="7.125" style="49" customWidth="1"/>
    <col min="1541" max="1541" width="8.375" style="49" customWidth="1"/>
    <col min="1542" max="1542" width="5.875" style="49" customWidth="1"/>
    <col min="1543" max="1544" width="5.75" style="49" customWidth="1"/>
    <col min="1545" max="1545" width="6" style="49" customWidth="1"/>
    <col min="1546" max="1547" width="6.125" style="49" customWidth="1"/>
    <col min="1548" max="1550" width="7.125" style="49" customWidth="1"/>
    <col min="1551" max="1792" width="9" style="49"/>
    <col min="1793" max="1793" width="10" style="49" customWidth="1"/>
    <col min="1794" max="1796" width="7.125" style="49" customWidth="1"/>
    <col min="1797" max="1797" width="8.375" style="49" customWidth="1"/>
    <col min="1798" max="1798" width="5.875" style="49" customWidth="1"/>
    <col min="1799" max="1800" width="5.75" style="49" customWidth="1"/>
    <col min="1801" max="1801" width="6" style="49" customWidth="1"/>
    <col min="1802" max="1803" width="6.125" style="49" customWidth="1"/>
    <col min="1804" max="1806" width="7.125" style="49" customWidth="1"/>
    <col min="1807" max="2048" width="9" style="49"/>
    <col min="2049" max="2049" width="10" style="49" customWidth="1"/>
    <col min="2050" max="2052" width="7.125" style="49" customWidth="1"/>
    <col min="2053" max="2053" width="8.375" style="49" customWidth="1"/>
    <col min="2054" max="2054" width="5.875" style="49" customWidth="1"/>
    <col min="2055" max="2056" width="5.75" style="49" customWidth="1"/>
    <col min="2057" max="2057" width="6" style="49" customWidth="1"/>
    <col min="2058" max="2059" width="6.125" style="49" customWidth="1"/>
    <col min="2060" max="2062" width="7.125" style="49" customWidth="1"/>
    <col min="2063" max="2304" width="9" style="49"/>
    <col min="2305" max="2305" width="10" style="49" customWidth="1"/>
    <col min="2306" max="2308" width="7.125" style="49" customWidth="1"/>
    <col min="2309" max="2309" width="8.375" style="49" customWidth="1"/>
    <col min="2310" max="2310" width="5.875" style="49" customWidth="1"/>
    <col min="2311" max="2312" width="5.75" style="49" customWidth="1"/>
    <col min="2313" max="2313" width="6" style="49" customWidth="1"/>
    <col min="2314" max="2315" width="6.125" style="49" customWidth="1"/>
    <col min="2316" max="2318" width="7.125" style="49" customWidth="1"/>
    <col min="2319" max="2560" width="9" style="49"/>
    <col min="2561" max="2561" width="10" style="49" customWidth="1"/>
    <col min="2562" max="2564" width="7.125" style="49" customWidth="1"/>
    <col min="2565" max="2565" width="8.375" style="49" customWidth="1"/>
    <col min="2566" max="2566" width="5.875" style="49" customWidth="1"/>
    <col min="2567" max="2568" width="5.75" style="49" customWidth="1"/>
    <col min="2569" max="2569" width="6" style="49" customWidth="1"/>
    <col min="2570" max="2571" width="6.125" style="49" customWidth="1"/>
    <col min="2572" max="2574" width="7.125" style="49" customWidth="1"/>
    <col min="2575" max="2816" width="9" style="49"/>
    <col min="2817" max="2817" width="10" style="49" customWidth="1"/>
    <col min="2818" max="2820" width="7.125" style="49" customWidth="1"/>
    <col min="2821" max="2821" width="8.375" style="49" customWidth="1"/>
    <col min="2822" max="2822" width="5.875" style="49" customWidth="1"/>
    <col min="2823" max="2824" width="5.75" style="49" customWidth="1"/>
    <col min="2825" max="2825" width="6" style="49" customWidth="1"/>
    <col min="2826" max="2827" width="6.125" style="49" customWidth="1"/>
    <col min="2828" max="2830" width="7.125" style="49" customWidth="1"/>
    <col min="2831" max="3072" width="9" style="49"/>
    <col min="3073" max="3073" width="10" style="49" customWidth="1"/>
    <col min="3074" max="3076" width="7.125" style="49" customWidth="1"/>
    <col min="3077" max="3077" width="8.375" style="49" customWidth="1"/>
    <col min="3078" max="3078" width="5.875" style="49" customWidth="1"/>
    <col min="3079" max="3080" width="5.75" style="49" customWidth="1"/>
    <col min="3081" max="3081" width="6" style="49" customWidth="1"/>
    <col min="3082" max="3083" width="6.125" style="49" customWidth="1"/>
    <col min="3084" max="3086" width="7.125" style="49" customWidth="1"/>
    <col min="3087" max="3328" width="9" style="49"/>
    <col min="3329" max="3329" width="10" style="49" customWidth="1"/>
    <col min="3330" max="3332" width="7.125" style="49" customWidth="1"/>
    <col min="3333" max="3333" width="8.375" style="49" customWidth="1"/>
    <col min="3334" max="3334" width="5.875" style="49" customWidth="1"/>
    <col min="3335" max="3336" width="5.75" style="49" customWidth="1"/>
    <col min="3337" max="3337" width="6" style="49" customWidth="1"/>
    <col min="3338" max="3339" width="6.125" style="49" customWidth="1"/>
    <col min="3340" max="3342" width="7.125" style="49" customWidth="1"/>
    <col min="3343" max="3584" width="9" style="49"/>
    <col min="3585" max="3585" width="10" style="49" customWidth="1"/>
    <col min="3586" max="3588" width="7.125" style="49" customWidth="1"/>
    <col min="3589" max="3589" width="8.375" style="49" customWidth="1"/>
    <col min="3590" max="3590" width="5.875" style="49" customWidth="1"/>
    <col min="3591" max="3592" width="5.75" style="49" customWidth="1"/>
    <col min="3593" max="3593" width="6" style="49" customWidth="1"/>
    <col min="3594" max="3595" width="6.125" style="49" customWidth="1"/>
    <col min="3596" max="3598" width="7.125" style="49" customWidth="1"/>
    <col min="3599" max="3840" width="9" style="49"/>
    <col min="3841" max="3841" width="10" style="49" customWidth="1"/>
    <col min="3842" max="3844" width="7.125" style="49" customWidth="1"/>
    <col min="3845" max="3845" width="8.375" style="49" customWidth="1"/>
    <col min="3846" max="3846" width="5.875" style="49" customWidth="1"/>
    <col min="3847" max="3848" width="5.75" style="49" customWidth="1"/>
    <col min="3849" max="3849" width="6" style="49" customWidth="1"/>
    <col min="3850" max="3851" width="6.125" style="49" customWidth="1"/>
    <col min="3852" max="3854" width="7.125" style="49" customWidth="1"/>
    <col min="3855" max="4096" width="9" style="49"/>
    <col min="4097" max="4097" width="10" style="49" customWidth="1"/>
    <col min="4098" max="4100" width="7.125" style="49" customWidth="1"/>
    <col min="4101" max="4101" width="8.375" style="49" customWidth="1"/>
    <col min="4102" max="4102" width="5.875" style="49" customWidth="1"/>
    <col min="4103" max="4104" width="5.75" style="49" customWidth="1"/>
    <col min="4105" max="4105" width="6" style="49" customWidth="1"/>
    <col min="4106" max="4107" width="6.125" style="49" customWidth="1"/>
    <col min="4108" max="4110" width="7.125" style="49" customWidth="1"/>
    <col min="4111" max="4352" width="9" style="49"/>
    <col min="4353" max="4353" width="10" style="49" customWidth="1"/>
    <col min="4354" max="4356" width="7.125" style="49" customWidth="1"/>
    <col min="4357" max="4357" width="8.375" style="49" customWidth="1"/>
    <col min="4358" max="4358" width="5.875" style="49" customWidth="1"/>
    <col min="4359" max="4360" width="5.75" style="49" customWidth="1"/>
    <col min="4361" max="4361" width="6" style="49" customWidth="1"/>
    <col min="4362" max="4363" width="6.125" style="49" customWidth="1"/>
    <col min="4364" max="4366" width="7.125" style="49" customWidth="1"/>
    <col min="4367" max="4608" width="9" style="49"/>
    <col min="4609" max="4609" width="10" style="49" customWidth="1"/>
    <col min="4610" max="4612" width="7.125" style="49" customWidth="1"/>
    <col min="4613" max="4613" width="8.375" style="49" customWidth="1"/>
    <col min="4614" max="4614" width="5.875" style="49" customWidth="1"/>
    <col min="4615" max="4616" width="5.75" style="49" customWidth="1"/>
    <col min="4617" max="4617" width="6" style="49" customWidth="1"/>
    <col min="4618" max="4619" width="6.125" style="49" customWidth="1"/>
    <col min="4620" max="4622" width="7.125" style="49" customWidth="1"/>
    <col min="4623" max="4864" width="9" style="49"/>
    <col min="4865" max="4865" width="10" style="49" customWidth="1"/>
    <col min="4866" max="4868" width="7.125" style="49" customWidth="1"/>
    <col min="4869" max="4869" width="8.375" style="49" customWidth="1"/>
    <col min="4870" max="4870" width="5.875" style="49" customWidth="1"/>
    <col min="4871" max="4872" width="5.75" style="49" customWidth="1"/>
    <col min="4873" max="4873" width="6" style="49" customWidth="1"/>
    <col min="4874" max="4875" width="6.125" style="49" customWidth="1"/>
    <col min="4876" max="4878" width="7.125" style="49" customWidth="1"/>
    <col min="4879" max="5120" width="9" style="49"/>
    <col min="5121" max="5121" width="10" style="49" customWidth="1"/>
    <col min="5122" max="5124" width="7.125" style="49" customWidth="1"/>
    <col min="5125" max="5125" width="8.375" style="49" customWidth="1"/>
    <col min="5126" max="5126" width="5.875" style="49" customWidth="1"/>
    <col min="5127" max="5128" width="5.75" style="49" customWidth="1"/>
    <col min="5129" max="5129" width="6" style="49" customWidth="1"/>
    <col min="5130" max="5131" width="6.125" style="49" customWidth="1"/>
    <col min="5132" max="5134" width="7.125" style="49" customWidth="1"/>
    <col min="5135" max="5376" width="9" style="49"/>
    <col min="5377" max="5377" width="10" style="49" customWidth="1"/>
    <col min="5378" max="5380" width="7.125" style="49" customWidth="1"/>
    <col min="5381" max="5381" width="8.375" style="49" customWidth="1"/>
    <col min="5382" max="5382" width="5.875" style="49" customWidth="1"/>
    <col min="5383" max="5384" width="5.75" style="49" customWidth="1"/>
    <col min="5385" max="5385" width="6" style="49" customWidth="1"/>
    <col min="5386" max="5387" width="6.125" style="49" customWidth="1"/>
    <col min="5388" max="5390" width="7.125" style="49" customWidth="1"/>
    <col min="5391" max="5632" width="9" style="49"/>
    <col min="5633" max="5633" width="10" style="49" customWidth="1"/>
    <col min="5634" max="5636" width="7.125" style="49" customWidth="1"/>
    <col min="5637" max="5637" width="8.375" style="49" customWidth="1"/>
    <col min="5638" max="5638" width="5.875" style="49" customWidth="1"/>
    <col min="5639" max="5640" width="5.75" style="49" customWidth="1"/>
    <col min="5641" max="5641" width="6" style="49" customWidth="1"/>
    <col min="5642" max="5643" width="6.125" style="49" customWidth="1"/>
    <col min="5644" max="5646" width="7.125" style="49" customWidth="1"/>
    <col min="5647" max="5888" width="9" style="49"/>
    <col min="5889" max="5889" width="10" style="49" customWidth="1"/>
    <col min="5890" max="5892" width="7.125" style="49" customWidth="1"/>
    <col min="5893" max="5893" width="8.375" style="49" customWidth="1"/>
    <col min="5894" max="5894" width="5.875" style="49" customWidth="1"/>
    <col min="5895" max="5896" width="5.75" style="49" customWidth="1"/>
    <col min="5897" max="5897" width="6" style="49" customWidth="1"/>
    <col min="5898" max="5899" width="6.125" style="49" customWidth="1"/>
    <col min="5900" max="5902" width="7.125" style="49" customWidth="1"/>
    <col min="5903" max="6144" width="9" style="49"/>
    <col min="6145" max="6145" width="10" style="49" customWidth="1"/>
    <col min="6146" max="6148" width="7.125" style="49" customWidth="1"/>
    <col min="6149" max="6149" width="8.375" style="49" customWidth="1"/>
    <col min="6150" max="6150" width="5.875" style="49" customWidth="1"/>
    <col min="6151" max="6152" width="5.75" style="49" customWidth="1"/>
    <col min="6153" max="6153" width="6" style="49" customWidth="1"/>
    <col min="6154" max="6155" width="6.125" style="49" customWidth="1"/>
    <col min="6156" max="6158" width="7.125" style="49" customWidth="1"/>
    <col min="6159" max="6400" width="9" style="49"/>
    <col min="6401" max="6401" width="10" style="49" customWidth="1"/>
    <col min="6402" max="6404" width="7.125" style="49" customWidth="1"/>
    <col min="6405" max="6405" width="8.375" style="49" customWidth="1"/>
    <col min="6406" max="6406" width="5.875" style="49" customWidth="1"/>
    <col min="6407" max="6408" width="5.75" style="49" customWidth="1"/>
    <col min="6409" max="6409" width="6" style="49" customWidth="1"/>
    <col min="6410" max="6411" width="6.125" style="49" customWidth="1"/>
    <col min="6412" max="6414" width="7.125" style="49" customWidth="1"/>
    <col min="6415" max="6656" width="9" style="49"/>
    <col min="6657" max="6657" width="10" style="49" customWidth="1"/>
    <col min="6658" max="6660" width="7.125" style="49" customWidth="1"/>
    <col min="6661" max="6661" width="8.375" style="49" customWidth="1"/>
    <col min="6662" max="6662" width="5.875" style="49" customWidth="1"/>
    <col min="6663" max="6664" width="5.75" style="49" customWidth="1"/>
    <col min="6665" max="6665" width="6" style="49" customWidth="1"/>
    <col min="6666" max="6667" width="6.125" style="49" customWidth="1"/>
    <col min="6668" max="6670" width="7.125" style="49" customWidth="1"/>
    <col min="6671" max="6912" width="9" style="49"/>
    <col min="6913" max="6913" width="10" style="49" customWidth="1"/>
    <col min="6914" max="6916" width="7.125" style="49" customWidth="1"/>
    <col min="6917" max="6917" width="8.375" style="49" customWidth="1"/>
    <col min="6918" max="6918" width="5.875" style="49" customWidth="1"/>
    <col min="6919" max="6920" width="5.75" style="49" customWidth="1"/>
    <col min="6921" max="6921" width="6" style="49" customWidth="1"/>
    <col min="6922" max="6923" width="6.125" style="49" customWidth="1"/>
    <col min="6924" max="6926" width="7.125" style="49" customWidth="1"/>
    <col min="6927" max="7168" width="9" style="49"/>
    <col min="7169" max="7169" width="10" style="49" customWidth="1"/>
    <col min="7170" max="7172" width="7.125" style="49" customWidth="1"/>
    <col min="7173" max="7173" width="8.375" style="49" customWidth="1"/>
    <col min="7174" max="7174" width="5.875" style="49" customWidth="1"/>
    <col min="7175" max="7176" width="5.75" style="49" customWidth="1"/>
    <col min="7177" max="7177" width="6" style="49" customWidth="1"/>
    <col min="7178" max="7179" width="6.125" style="49" customWidth="1"/>
    <col min="7180" max="7182" width="7.125" style="49" customWidth="1"/>
    <col min="7183" max="7424" width="9" style="49"/>
    <col min="7425" max="7425" width="10" style="49" customWidth="1"/>
    <col min="7426" max="7428" width="7.125" style="49" customWidth="1"/>
    <col min="7429" max="7429" width="8.375" style="49" customWidth="1"/>
    <col min="7430" max="7430" width="5.875" style="49" customWidth="1"/>
    <col min="7431" max="7432" width="5.75" style="49" customWidth="1"/>
    <col min="7433" max="7433" width="6" style="49" customWidth="1"/>
    <col min="7434" max="7435" width="6.125" style="49" customWidth="1"/>
    <col min="7436" max="7438" width="7.125" style="49" customWidth="1"/>
    <col min="7439" max="7680" width="9" style="49"/>
    <col min="7681" max="7681" width="10" style="49" customWidth="1"/>
    <col min="7682" max="7684" width="7.125" style="49" customWidth="1"/>
    <col min="7685" max="7685" width="8.375" style="49" customWidth="1"/>
    <col min="7686" max="7686" width="5.875" style="49" customWidth="1"/>
    <col min="7687" max="7688" width="5.75" style="49" customWidth="1"/>
    <col min="7689" max="7689" width="6" style="49" customWidth="1"/>
    <col min="7690" max="7691" width="6.125" style="49" customWidth="1"/>
    <col min="7692" max="7694" width="7.125" style="49" customWidth="1"/>
    <col min="7695" max="7936" width="9" style="49"/>
    <col min="7937" max="7937" width="10" style="49" customWidth="1"/>
    <col min="7938" max="7940" width="7.125" style="49" customWidth="1"/>
    <col min="7941" max="7941" width="8.375" style="49" customWidth="1"/>
    <col min="7942" max="7942" width="5.875" style="49" customWidth="1"/>
    <col min="7943" max="7944" width="5.75" style="49" customWidth="1"/>
    <col min="7945" max="7945" width="6" style="49" customWidth="1"/>
    <col min="7946" max="7947" width="6.125" style="49" customWidth="1"/>
    <col min="7948" max="7950" width="7.125" style="49" customWidth="1"/>
    <col min="7951" max="8192" width="9" style="49"/>
    <col min="8193" max="8193" width="10" style="49" customWidth="1"/>
    <col min="8194" max="8196" width="7.125" style="49" customWidth="1"/>
    <col min="8197" max="8197" width="8.375" style="49" customWidth="1"/>
    <col min="8198" max="8198" width="5.875" style="49" customWidth="1"/>
    <col min="8199" max="8200" width="5.75" style="49" customWidth="1"/>
    <col min="8201" max="8201" width="6" style="49" customWidth="1"/>
    <col min="8202" max="8203" width="6.125" style="49" customWidth="1"/>
    <col min="8204" max="8206" width="7.125" style="49" customWidth="1"/>
    <col min="8207" max="8448" width="9" style="49"/>
    <col min="8449" max="8449" width="10" style="49" customWidth="1"/>
    <col min="8450" max="8452" width="7.125" style="49" customWidth="1"/>
    <col min="8453" max="8453" width="8.375" style="49" customWidth="1"/>
    <col min="8454" max="8454" width="5.875" style="49" customWidth="1"/>
    <col min="8455" max="8456" width="5.75" style="49" customWidth="1"/>
    <col min="8457" max="8457" width="6" style="49" customWidth="1"/>
    <col min="8458" max="8459" width="6.125" style="49" customWidth="1"/>
    <col min="8460" max="8462" width="7.125" style="49" customWidth="1"/>
    <col min="8463" max="8704" width="9" style="49"/>
    <col min="8705" max="8705" width="10" style="49" customWidth="1"/>
    <col min="8706" max="8708" width="7.125" style="49" customWidth="1"/>
    <col min="8709" max="8709" width="8.375" style="49" customWidth="1"/>
    <col min="8710" max="8710" width="5.875" style="49" customWidth="1"/>
    <col min="8711" max="8712" width="5.75" style="49" customWidth="1"/>
    <col min="8713" max="8713" width="6" style="49" customWidth="1"/>
    <col min="8714" max="8715" width="6.125" style="49" customWidth="1"/>
    <col min="8716" max="8718" width="7.125" style="49" customWidth="1"/>
    <col min="8719" max="8960" width="9" style="49"/>
    <col min="8961" max="8961" width="10" style="49" customWidth="1"/>
    <col min="8962" max="8964" width="7.125" style="49" customWidth="1"/>
    <col min="8965" max="8965" width="8.375" style="49" customWidth="1"/>
    <col min="8966" max="8966" width="5.875" style="49" customWidth="1"/>
    <col min="8967" max="8968" width="5.75" style="49" customWidth="1"/>
    <col min="8969" max="8969" width="6" style="49" customWidth="1"/>
    <col min="8970" max="8971" width="6.125" style="49" customWidth="1"/>
    <col min="8972" max="8974" width="7.125" style="49" customWidth="1"/>
    <col min="8975" max="9216" width="9" style="49"/>
    <col min="9217" max="9217" width="10" style="49" customWidth="1"/>
    <col min="9218" max="9220" width="7.125" style="49" customWidth="1"/>
    <col min="9221" max="9221" width="8.375" style="49" customWidth="1"/>
    <col min="9222" max="9222" width="5.875" style="49" customWidth="1"/>
    <col min="9223" max="9224" width="5.75" style="49" customWidth="1"/>
    <col min="9225" max="9225" width="6" style="49" customWidth="1"/>
    <col min="9226" max="9227" width="6.125" style="49" customWidth="1"/>
    <col min="9228" max="9230" width="7.125" style="49" customWidth="1"/>
    <col min="9231" max="9472" width="9" style="49"/>
    <col min="9473" max="9473" width="10" style="49" customWidth="1"/>
    <col min="9474" max="9476" width="7.125" style="49" customWidth="1"/>
    <col min="9477" max="9477" width="8.375" style="49" customWidth="1"/>
    <col min="9478" max="9478" width="5.875" style="49" customWidth="1"/>
    <col min="9479" max="9480" width="5.75" style="49" customWidth="1"/>
    <col min="9481" max="9481" width="6" style="49" customWidth="1"/>
    <col min="9482" max="9483" width="6.125" style="49" customWidth="1"/>
    <col min="9484" max="9486" width="7.125" style="49" customWidth="1"/>
    <col min="9487" max="9728" width="9" style="49"/>
    <col min="9729" max="9729" width="10" style="49" customWidth="1"/>
    <col min="9730" max="9732" width="7.125" style="49" customWidth="1"/>
    <col min="9733" max="9733" width="8.375" style="49" customWidth="1"/>
    <col min="9734" max="9734" width="5.875" style="49" customWidth="1"/>
    <col min="9735" max="9736" width="5.75" style="49" customWidth="1"/>
    <col min="9737" max="9737" width="6" style="49" customWidth="1"/>
    <col min="9738" max="9739" width="6.125" style="49" customWidth="1"/>
    <col min="9740" max="9742" width="7.125" style="49" customWidth="1"/>
    <col min="9743" max="9984" width="9" style="49"/>
    <col min="9985" max="9985" width="10" style="49" customWidth="1"/>
    <col min="9986" max="9988" width="7.125" style="49" customWidth="1"/>
    <col min="9989" max="9989" width="8.375" style="49" customWidth="1"/>
    <col min="9990" max="9990" width="5.875" style="49" customWidth="1"/>
    <col min="9991" max="9992" width="5.75" style="49" customWidth="1"/>
    <col min="9993" max="9993" width="6" style="49" customWidth="1"/>
    <col min="9994" max="9995" width="6.125" style="49" customWidth="1"/>
    <col min="9996" max="9998" width="7.125" style="49" customWidth="1"/>
    <col min="9999" max="10240" width="9" style="49"/>
    <col min="10241" max="10241" width="10" style="49" customWidth="1"/>
    <col min="10242" max="10244" width="7.125" style="49" customWidth="1"/>
    <col min="10245" max="10245" width="8.375" style="49" customWidth="1"/>
    <col min="10246" max="10246" width="5.875" style="49" customWidth="1"/>
    <col min="10247" max="10248" width="5.75" style="49" customWidth="1"/>
    <col min="10249" max="10249" width="6" style="49" customWidth="1"/>
    <col min="10250" max="10251" width="6.125" style="49" customWidth="1"/>
    <col min="10252" max="10254" width="7.125" style="49" customWidth="1"/>
    <col min="10255" max="10496" width="9" style="49"/>
    <col min="10497" max="10497" width="10" style="49" customWidth="1"/>
    <col min="10498" max="10500" width="7.125" style="49" customWidth="1"/>
    <col min="10501" max="10501" width="8.375" style="49" customWidth="1"/>
    <col min="10502" max="10502" width="5.875" style="49" customWidth="1"/>
    <col min="10503" max="10504" width="5.75" style="49" customWidth="1"/>
    <col min="10505" max="10505" width="6" style="49" customWidth="1"/>
    <col min="10506" max="10507" width="6.125" style="49" customWidth="1"/>
    <col min="10508" max="10510" width="7.125" style="49" customWidth="1"/>
    <col min="10511" max="10752" width="9" style="49"/>
    <col min="10753" max="10753" width="10" style="49" customWidth="1"/>
    <col min="10754" max="10756" width="7.125" style="49" customWidth="1"/>
    <col min="10757" max="10757" width="8.375" style="49" customWidth="1"/>
    <col min="10758" max="10758" width="5.875" style="49" customWidth="1"/>
    <col min="10759" max="10760" width="5.75" style="49" customWidth="1"/>
    <col min="10761" max="10761" width="6" style="49" customWidth="1"/>
    <col min="10762" max="10763" width="6.125" style="49" customWidth="1"/>
    <col min="10764" max="10766" width="7.125" style="49" customWidth="1"/>
    <col min="10767" max="11008" width="9" style="49"/>
    <col min="11009" max="11009" width="10" style="49" customWidth="1"/>
    <col min="11010" max="11012" width="7.125" style="49" customWidth="1"/>
    <col min="11013" max="11013" width="8.375" style="49" customWidth="1"/>
    <col min="11014" max="11014" width="5.875" style="49" customWidth="1"/>
    <col min="11015" max="11016" width="5.75" style="49" customWidth="1"/>
    <col min="11017" max="11017" width="6" style="49" customWidth="1"/>
    <col min="11018" max="11019" width="6.125" style="49" customWidth="1"/>
    <col min="11020" max="11022" width="7.125" style="49" customWidth="1"/>
    <col min="11023" max="11264" width="9" style="49"/>
    <col min="11265" max="11265" width="10" style="49" customWidth="1"/>
    <col min="11266" max="11268" width="7.125" style="49" customWidth="1"/>
    <col min="11269" max="11269" width="8.375" style="49" customWidth="1"/>
    <col min="11270" max="11270" width="5.875" style="49" customWidth="1"/>
    <col min="11271" max="11272" width="5.75" style="49" customWidth="1"/>
    <col min="11273" max="11273" width="6" style="49" customWidth="1"/>
    <col min="11274" max="11275" width="6.125" style="49" customWidth="1"/>
    <col min="11276" max="11278" width="7.125" style="49" customWidth="1"/>
    <col min="11279" max="11520" width="9" style="49"/>
    <col min="11521" max="11521" width="10" style="49" customWidth="1"/>
    <col min="11522" max="11524" width="7.125" style="49" customWidth="1"/>
    <col min="11525" max="11525" width="8.375" style="49" customWidth="1"/>
    <col min="11526" max="11526" width="5.875" style="49" customWidth="1"/>
    <col min="11527" max="11528" width="5.75" style="49" customWidth="1"/>
    <col min="11529" max="11529" width="6" style="49" customWidth="1"/>
    <col min="11530" max="11531" width="6.125" style="49" customWidth="1"/>
    <col min="11532" max="11534" width="7.125" style="49" customWidth="1"/>
    <col min="11535" max="11776" width="9" style="49"/>
    <col min="11777" max="11777" width="10" style="49" customWidth="1"/>
    <col min="11778" max="11780" width="7.125" style="49" customWidth="1"/>
    <col min="11781" max="11781" width="8.375" style="49" customWidth="1"/>
    <col min="11782" max="11782" width="5.875" style="49" customWidth="1"/>
    <col min="11783" max="11784" width="5.75" style="49" customWidth="1"/>
    <col min="11785" max="11785" width="6" style="49" customWidth="1"/>
    <col min="11786" max="11787" width="6.125" style="49" customWidth="1"/>
    <col min="11788" max="11790" width="7.125" style="49" customWidth="1"/>
    <col min="11791" max="12032" width="9" style="49"/>
    <col min="12033" max="12033" width="10" style="49" customWidth="1"/>
    <col min="12034" max="12036" width="7.125" style="49" customWidth="1"/>
    <col min="12037" max="12037" width="8.375" style="49" customWidth="1"/>
    <col min="12038" max="12038" width="5.875" style="49" customWidth="1"/>
    <col min="12039" max="12040" width="5.75" style="49" customWidth="1"/>
    <col min="12041" max="12041" width="6" style="49" customWidth="1"/>
    <col min="12042" max="12043" width="6.125" style="49" customWidth="1"/>
    <col min="12044" max="12046" width="7.125" style="49" customWidth="1"/>
    <col min="12047" max="12288" width="9" style="49"/>
    <col min="12289" max="12289" width="10" style="49" customWidth="1"/>
    <col min="12290" max="12292" width="7.125" style="49" customWidth="1"/>
    <col min="12293" max="12293" width="8.375" style="49" customWidth="1"/>
    <col min="12294" max="12294" width="5.875" style="49" customWidth="1"/>
    <col min="12295" max="12296" width="5.75" style="49" customWidth="1"/>
    <col min="12297" max="12297" width="6" style="49" customWidth="1"/>
    <col min="12298" max="12299" width="6.125" style="49" customWidth="1"/>
    <col min="12300" max="12302" width="7.125" style="49" customWidth="1"/>
    <col min="12303" max="12544" width="9" style="49"/>
    <col min="12545" max="12545" width="10" style="49" customWidth="1"/>
    <col min="12546" max="12548" width="7.125" style="49" customWidth="1"/>
    <col min="12549" max="12549" width="8.375" style="49" customWidth="1"/>
    <col min="12550" max="12550" width="5.875" style="49" customWidth="1"/>
    <col min="12551" max="12552" width="5.75" style="49" customWidth="1"/>
    <col min="12553" max="12553" width="6" style="49" customWidth="1"/>
    <col min="12554" max="12555" width="6.125" style="49" customWidth="1"/>
    <col min="12556" max="12558" width="7.125" style="49" customWidth="1"/>
    <col min="12559" max="12800" width="9" style="49"/>
    <col min="12801" max="12801" width="10" style="49" customWidth="1"/>
    <col min="12802" max="12804" width="7.125" style="49" customWidth="1"/>
    <col min="12805" max="12805" width="8.375" style="49" customWidth="1"/>
    <col min="12806" max="12806" width="5.875" style="49" customWidth="1"/>
    <col min="12807" max="12808" width="5.75" style="49" customWidth="1"/>
    <col min="12809" max="12809" width="6" style="49" customWidth="1"/>
    <col min="12810" max="12811" width="6.125" style="49" customWidth="1"/>
    <col min="12812" max="12814" width="7.125" style="49" customWidth="1"/>
    <col min="12815" max="13056" width="9" style="49"/>
    <col min="13057" max="13057" width="10" style="49" customWidth="1"/>
    <col min="13058" max="13060" width="7.125" style="49" customWidth="1"/>
    <col min="13061" max="13061" width="8.375" style="49" customWidth="1"/>
    <col min="13062" max="13062" width="5.875" style="49" customWidth="1"/>
    <col min="13063" max="13064" width="5.75" style="49" customWidth="1"/>
    <col min="13065" max="13065" width="6" style="49" customWidth="1"/>
    <col min="13066" max="13067" width="6.125" style="49" customWidth="1"/>
    <col min="13068" max="13070" width="7.125" style="49" customWidth="1"/>
    <col min="13071" max="13312" width="9" style="49"/>
    <col min="13313" max="13313" width="10" style="49" customWidth="1"/>
    <col min="13314" max="13316" width="7.125" style="49" customWidth="1"/>
    <col min="13317" max="13317" width="8.375" style="49" customWidth="1"/>
    <col min="13318" max="13318" width="5.875" style="49" customWidth="1"/>
    <col min="13319" max="13320" width="5.75" style="49" customWidth="1"/>
    <col min="13321" max="13321" width="6" style="49" customWidth="1"/>
    <col min="13322" max="13323" width="6.125" style="49" customWidth="1"/>
    <col min="13324" max="13326" width="7.125" style="49" customWidth="1"/>
    <col min="13327" max="13568" width="9" style="49"/>
    <col min="13569" max="13569" width="10" style="49" customWidth="1"/>
    <col min="13570" max="13572" width="7.125" style="49" customWidth="1"/>
    <col min="13573" max="13573" width="8.375" style="49" customWidth="1"/>
    <col min="13574" max="13574" width="5.875" style="49" customWidth="1"/>
    <col min="13575" max="13576" width="5.75" style="49" customWidth="1"/>
    <col min="13577" max="13577" width="6" style="49" customWidth="1"/>
    <col min="13578" max="13579" width="6.125" style="49" customWidth="1"/>
    <col min="13580" max="13582" width="7.125" style="49" customWidth="1"/>
    <col min="13583" max="13824" width="9" style="49"/>
    <col min="13825" max="13825" width="10" style="49" customWidth="1"/>
    <col min="13826" max="13828" width="7.125" style="49" customWidth="1"/>
    <col min="13829" max="13829" width="8.375" style="49" customWidth="1"/>
    <col min="13830" max="13830" width="5.875" style="49" customWidth="1"/>
    <col min="13831" max="13832" width="5.75" style="49" customWidth="1"/>
    <col min="13833" max="13833" width="6" style="49" customWidth="1"/>
    <col min="13834" max="13835" width="6.125" style="49" customWidth="1"/>
    <col min="13836" max="13838" width="7.125" style="49" customWidth="1"/>
    <col min="13839" max="14080" width="9" style="49"/>
    <col min="14081" max="14081" width="10" style="49" customWidth="1"/>
    <col min="14082" max="14084" width="7.125" style="49" customWidth="1"/>
    <col min="14085" max="14085" width="8.375" style="49" customWidth="1"/>
    <col min="14086" max="14086" width="5.875" style="49" customWidth="1"/>
    <col min="14087" max="14088" width="5.75" style="49" customWidth="1"/>
    <col min="14089" max="14089" width="6" style="49" customWidth="1"/>
    <col min="14090" max="14091" width="6.125" style="49" customWidth="1"/>
    <col min="14092" max="14094" width="7.125" style="49" customWidth="1"/>
    <col min="14095" max="14336" width="9" style="49"/>
    <col min="14337" max="14337" width="10" style="49" customWidth="1"/>
    <col min="14338" max="14340" width="7.125" style="49" customWidth="1"/>
    <col min="14341" max="14341" width="8.375" style="49" customWidth="1"/>
    <col min="14342" max="14342" width="5.875" style="49" customWidth="1"/>
    <col min="14343" max="14344" width="5.75" style="49" customWidth="1"/>
    <col min="14345" max="14345" width="6" style="49" customWidth="1"/>
    <col min="14346" max="14347" width="6.125" style="49" customWidth="1"/>
    <col min="14348" max="14350" width="7.125" style="49" customWidth="1"/>
    <col min="14351" max="14592" width="9" style="49"/>
    <col min="14593" max="14593" width="10" style="49" customWidth="1"/>
    <col min="14594" max="14596" width="7.125" style="49" customWidth="1"/>
    <col min="14597" max="14597" width="8.375" style="49" customWidth="1"/>
    <col min="14598" max="14598" width="5.875" style="49" customWidth="1"/>
    <col min="14599" max="14600" width="5.75" style="49" customWidth="1"/>
    <col min="14601" max="14601" width="6" style="49" customWidth="1"/>
    <col min="14602" max="14603" width="6.125" style="49" customWidth="1"/>
    <col min="14604" max="14606" width="7.125" style="49" customWidth="1"/>
    <col min="14607" max="14848" width="9" style="49"/>
    <col min="14849" max="14849" width="10" style="49" customWidth="1"/>
    <col min="14850" max="14852" width="7.125" style="49" customWidth="1"/>
    <col min="14853" max="14853" width="8.375" style="49" customWidth="1"/>
    <col min="14854" max="14854" width="5.875" style="49" customWidth="1"/>
    <col min="14855" max="14856" width="5.75" style="49" customWidth="1"/>
    <col min="14857" max="14857" width="6" style="49" customWidth="1"/>
    <col min="14858" max="14859" width="6.125" style="49" customWidth="1"/>
    <col min="14860" max="14862" width="7.125" style="49" customWidth="1"/>
    <col min="14863" max="15104" width="9" style="49"/>
    <col min="15105" max="15105" width="10" style="49" customWidth="1"/>
    <col min="15106" max="15108" width="7.125" style="49" customWidth="1"/>
    <col min="15109" max="15109" width="8.375" style="49" customWidth="1"/>
    <col min="15110" max="15110" width="5.875" style="49" customWidth="1"/>
    <col min="15111" max="15112" width="5.75" style="49" customWidth="1"/>
    <col min="15113" max="15113" width="6" style="49" customWidth="1"/>
    <col min="15114" max="15115" width="6.125" style="49" customWidth="1"/>
    <col min="15116" max="15118" width="7.125" style="49" customWidth="1"/>
    <col min="15119" max="15360" width="9" style="49"/>
    <col min="15361" max="15361" width="10" style="49" customWidth="1"/>
    <col min="15362" max="15364" width="7.125" style="49" customWidth="1"/>
    <col min="15365" max="15365" width="8.375" style="49" customWidth="1"/>
    <col min="15366" max="15366" width="5.875" style="49" customWidth="1"/>
    <col min="15367" max="15368" width="5.75" style="49" customWidth="1"/>
    <col min="15369" max="15369" width="6" style="49" customWidth="1"/>
    <col min="15370" max="15371" width="6.125" style="49" customWidth="1"/>
    <col min="15372" max="15374" width="7.125" style="49" customWidth="1"/>
    <col min="15375" max="15616" width="9" style="49"/>
    <col min="15617" max="15617" width="10" style="49" customWidth="1"/>
    <col min="15618" max="15620" width="7.125" style="49" customWidth="1"/>
    <col min="15621" max="15621" width="8.375" style="49" customWidth="1"/>
    <col min="15622" max="15622" width="5.875" style="49" customWidth="1"/>
    <col min="15623" max="15624" width="5.75" style="49" customWidth="1"/>
    <col min="15625" max="15625" width="6" style="49" customWidth="1"/>
    <col min="15626" max="15627" width="6.125" style="49" customWidth="1"/>
    <col min="15628" max="15630" width="7.125" style="49" customWidth="1"/>
    <col min="15631" max="15872" width="9" style="49"/>
    <col min="15873" max="15873" width="10" style="49" customWidth="1"/>
    <col min="15874" max="15876" width="7.125" style="49" customWidth="1"/>
    <col min="15877" max="15877" width="8.375" style="49" customWidth="1"/>
    <col min="15878" max="15878" width="5.875" style="49" customWidth="1"/>
    <col min="15879" max="15880" width="5.75" style="49" customWidth="1"/>
    <col min="15881" max="15881" width="6" style="49" customWidth="1"/>
    <col min="15882" max="15883" width="6.125" style="49" customWidth="1"/>
    <col min="15884" max="15886" width="7.125" style="49" customWidth="1"/>
    <col min="15887" max="16128" width="9" style="49"/>
    <col min="16129" max="16129" width="10" style="49" customWidth="1"/>
    <col min="16130" max="16132" width="7.125" style="49" customWidth="1"/>
    <col min="16133" max="16133" width="8.375" style="49" customWidth="1"/>
    <col min="16134" max="16134" width="5.875" style="49" customWidth="1"/>
    <col min="16135" max="16136" width="5.75" style="49" customWidth="1"/>
    <col min="16137" max="16137" width="6" style="49" customWidth="1"/>
    <col min="16138" max="16139" width="6.125" style="49" customWidth="1"/>
    <col min="16140" max="16142" width="7.125" style="49" customWidth="1"/>
    <col min="16143" max="16384" width="9" style="49"/>
  </cols>
  <sheetData>
    <row r="1" spans="1:20" ht="14.25">
      <c r="A1" s="107" t="s">
        <v>382</v>
      </c>
      <c r="B1" s="107"/>
      <c r="C1" s="107"/>
      <c r="D1" s="107"/>
      <c r="E1" s="107"/>
      <c r="F1" s="107"/>
      <c r="G1" s="108" t="s">
        <v>383</v>
      </c>
      <c r="H1" s="108"/>
      <c r="I1" s="108"/>
      <c r="J1" s="108"/>
      <c r="K1" s="108"/>
      <c r="L1" s="108"/>
      <c r="M1" s="108"/>
      <c r="N1" s="108"/>
      <c r="O1" s="48"/>
    </row>
    <row r="2" spans="1:20" ht="9.9499999999999993" customHeight="1">
      <c r="A2" s="50"/>
      <c r="B2" s="50"/>
      <c r="C2" s="51"/>
      <c r="D2" s="51"/>
      <c r="E2" s="50"/>
      <c r="F2" s="51"/>
      <c r="G2" s="52"/>
      <c r="H2" s="52"/>
      <c r="I2" s="52"/>
      <c r="J2" s="52"/>
      <c r="K2" s="52"/>
      <c r="L2" s="52"/>
      <c r="M2" s="52"/>
      <c r="N2" s="53"/>
      <c r="O2" s="54"/>
    </row>
    <row r="3" spans="1:20" ht="12.75" customHeight="1">
      <c r="A3" s="109" t="s">
        <v>384</v>
      </c>
      <c r="B3" s="112" t="s">
        <v>385</v>
      </c>
      <c r="C3" s="112" t="s">
        <v>386</v>
      </c>
      <c r="D3" s="112"/>
      <c r="E3" s="112"/>
      <c r="F3" s="112"/>
      <c r="G3" s="112" t="s">
        <v>387</v>
      </c>
      <c r="H3" s="112"/>
      <c r="I3" s="112"/>
      <c r="J3" s="112"/>
      <c r="K3" s="112"/>
      <c r="L3" s="112"/>
      <c r="M3" s="115" t="s">
        <v>388</v>
      </c>
      <c r="N3" s="118" t="s">
        <v>389</v>
      </c>
      <c r="O3" s="121" t="s">
        <v>390</v>
      </c>
    </row>
    <row r="4" spans="1:20" ht="12.75" customHeight="1">
      <c r="A4" s="110"/>
      <c r="B4" s="113"/>
      <c r="C4" s="124" t="s">
        <v>391</v>
      </c>
      <c r="D4" s="124" t="s">
        <v>392</v>
      </c>
      <c r="E4" s="126" t="s">
        <v>393</v>
      </c>
      <c r="F4" s="55"/>
      <c r="G4" s="113" t="s">
        <v>394</v>
      </c>
      <c r="H4" s="113"/>
      <c r="I4" s="113"/>
      <c r="J4" s="113" t="s">
        <v>395</v>
      </c>
      <c r="K4" s="113"/>
      <c r="L4" s="113"/>
      <c r="M4" s="116"/>
      <c r="N4" s="119"/>
      <c r="O4" s="122"/>
    </row>
    <row r="5" spans="1:20" ht="12.75" customHeight="1">
      <c r="A5" s="111"/>
      <c r="B5" s="114"/>
      <c r="C5" s="125"/>
      <c r="D5" s="125"/>
      <c r="E5" s="114"/>
      <c r="F5" s="56" t="s">
        <v>396</v>
      </c>
      <c r="G5" s="57" t="s">
        <v>397</v>
      </c>
      <c r="H5" s="57" t="s">
        <v>398</v>
      </c>
      <c r="I5" s="57" t="s">
        <v>399</v>
      </c>
      <c r="J5" s="57" t="s">
        <v>400</v>
      </c>
      <c r="K5" s="57" t="s">
        <v>401</v>
      </c>
      <c r="L5" s="57" t="s">
        <v>399</v>
      </c>
      <c r="M5" s="117"/>
      <c r="N5" s="120"/>
      <c r="O5" s="123"/>
      <c r="P5" s="58"/>
      <c r="Q5" s="58"/>
    </row>
    <row r="6" spans="1:20" s="64" customFormat="1" ht="12.75" customHeight="1">
      <c r="A6" s="59" t="s">
        <v>402</v>
      </c>
      <c r="B6" s="60">
        <v>725987</v>
      </c>
      <c r="C6" s="60">
        <v>768182</v>
      </c>
      <c r="D6" s="60">
        <v>869090</v>
      </c>
      <c r="E6" s="61">
        <v>1637272</v>
      </c>
      <c r="F6" s="61">
        <v>6880</v>
      </c>
      <c r="G6" s="60">
        <v>1176</v>
      </c>
      <c r="H6" s="60">
        <v>1681</v>
      </c>
      <c r="I6" s="60">
        <v>-505</v>
      </c>
      <c r="J6" s="60">
        <v>1929</v>
      </c>
      <c r="K6" s="60">
        <v>1656</v>
      </c>
      <c r="L6" s="60">
        <v>273</v>
      </c>
      <c r="M6" s="60">
        <v>-232</v>
      </c>
      <c r="N6" s="62">
        <v>-10905</v>
      </c>
      <c r="O6" s="63"/>
    </row>
    <row r="7" spans="1:20" ht="12.75" customHeight="1">
      <c r="A7" s="65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7"/>
      <c r="O7" s="68"/>
      <c r="Q7" s="48" t="s">
        <v>390</v>
      </c>
      <c r="R7" s="48" t="s">
        <v>403</v>
      </c>
    </row>
    <row r="8" spans="1:20" s="64" customFormat="1" ht="12.75" customHeight="1">
      <c r="A8" s="69" t="s">
        <v>404</v>
      </c>
      <c r="B8" s="70">
        <v>642569</v>
      </c>
      <c r="C8" s="70">
        <v>678965</v>
      </c>
      <c r="D8" s="70">
        <v>772392</v>
      </c>
      <c r="E8" s="70">
        <v>1451357</v>
      </c>
      <c r="F8" s="70">
        <v>5435</v>
      </c>
      <c r="G8" s="70">
        <v>1066</v>
      </c>
      <c r="H8" s="70">
        <v>1390</v>
      </c>
      <c r="I8" s="70">
        <v>-324</v>
      </c>
      <c r="J8" s="70">
        <v>3450</v>
      </c>
      <c r="K8" s="70">
        <v>3135</v>
      </c>
      <c r="L8" s="70">
        <v>315</v>
      </c>
      <c r="M8" s="70">
        <v>-9</v>
      </c>
      <c r="N8" s="71">
        <v>-7815</v>
      </c>
      <c r="O8" s="72"/>
      <c r="Q8" s="73"/>
      <c r="R8" s="48" t="s">
        <v>405</v>
      </c>
      <c r="T8" s="49"/>
    </row>
    <row r="9" spans="1:20" ht="12.75" customHeight="1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8"/>
      <c r="Q9" s="48"/>
      <c r="R9" s="48" t="s">
        <v>406</v>
      </c>
    </row>
    <row r="10" spans="1:20" s="64" customFormat="1" ht="12.75" customHeight="1">
      <c r="A10" s="69" t="s">
        <v>407</v>
      </c>
      <c r="B10" s="70">
        <v>83418</v>
      </c>
      <c r="C10" s="70">
        <v>89296</v>
      </c>
      <c r="D10" s="70">
        <v>96420</v>
      </c>
      <c r="E10" s="70">
        <v>185716</v>
      </c>
      <c r="F10" s="70">
        <v>1030</v>
      </c>
      <c r="G10" s="70">
        <v>110</v>
      </c>
      <c r="H10" s="70">
        <v>291</v>
      </c>
      <c r="I10" s="70">
        <v>-181</v>
      </c>
      <c r="J10" s="70">
        <v>486</v>
      </c>
      <c r="K10" s="70">
        <v>476</v>
      </c>
      <c r="L10" s="70">
        <v>10</v>
      </c>
      <c r="M10" s="70">
        <v>-171</v>
      </c>
      <c r="N10" s="71">
        <v>-3289</v>
      </c>
      <c r="O10" s="72"/>
      <c r="Q10" s="73"/>
      <c r="R10" s="48" t="s">
        <v>408</v>
      </c>
      <c r="T10" s="49"/>
    </row>
    <row r="11" spans="1:20" ht="12.75" customHeight="1">
      <c r="A11" s="65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7"/>
      <c r="O11" s="68"/>
    </row>
    <row r="12" spans="1:20" ht="12.75" customHeight="1">
      <c r="A12" s="65" t="s">
        <v>409</v>
      </c>
      <c r="B12" s="66">
        <v>272163</v>
      </c>
      <c r="C12" s="66">
        <v>278876</v>
      </c>
      <c r="D12" s="66">
        <v>320260</v>
      </c>
      <c r="E12" s="66">
        <v>599136</v>
      </c>
      <c r="F12" s="66">
        <v>1787</v>
      </c>
      <c r="G12" s="66">
        <v>458</v>
      </c>
      <c r="H12" s="66">
        <v>437</v>
      </c>
      <c r="I12" s="66">
        <v>21</v>
      </c>
      <c r="J12" s="66">
        <v>1352</v>
      </c>
      <c r="K12" s="66">
        <v>1200</v>
      </c>
      <c r="L12" s="66">
        <v>152</v>
      </c>
      <c r="M12" s="66">
        <v>173</v>
      </c>
      <c r="N12" s="67">
        <v>-678</v>
      </c>
      <c r="O12" s="68">
        <f t="shared" ref="O12:O30" si="0">IF(A12="鹿児島市",1,IF(E12&gt;49999,2,IF(E12&gt;9999,3,4)))</f>
        <v>1</v>
      </c>
    </row>
    <row r="13" spans="1:20" ht="12.75" customHeight="1">
      <c r="A13" s="65" t="s">
        <v>410</v>
      </c>
      <c r="B13" s="66">
        <v>45137</v>
      </c>
      <c r="C13" s="66">
        <v>49267</v>
      </c>
      <c r="D13" s="66">
        <v>53918</v>
      </c>
      <c r="E13" s="66">
        <v>103185</v>
      </c>
      <c r="F13" s="66">
        <v>403</v>
      </c>
      <c r="G13" s="66">
        <v>90</v>
      </c>
      <c r="H13" s="66">
        <v>105</v>
      </c>
      <c r="I13" s="66">
        <v>-15</v>
      </c>
      <c r="J13" s="66">
        <v>267</v>
      </c>
      <c r="K13" s="66">
        <v>247</v>
      </c>
      <c r="L13" s="66">
        <v>20</v>
      </c>
      <c r="M13" s="66">
        <v>5</v>
      </c>
      <c r="N13" s="67">
        <v>-423</v>
      </c>
      <c r="O13" s="68">
        <f t="shared" si="0"/>
        <v>2</v>
      </c>
    </row>
    <row r="14" spans="1:20" ht="12.75" customHeight="1">
      <c r="A14" s="65" t="s">
        <v>411</v>
      </c>
      <c r="B14" s="66">
        <v>9976</v>
      </c>
      <c r="C14" s="66">
        <v>9800</v>
      </c>
      <c r="D14" s="66">
        <v>11819</v>
      </c>
      <c r="E14" s="66">
        <v>21619</v>
      </c>
      <c r="F14" s="66">
        <v>298</v>
      </c>
      <c r="G14" s="66">
        <v>12</v>
      </c>
      <c r="H14" s="66">
        <v>26</v>
      </c>
      <c r="I14" s="66">
        <v>-14</v>
      </c>
      <c r="J14" s="66">
        <v>41</v>
      </c>
      <c r="K14" s="66">
        <v>53</v>
      </c>
      <c r="L14" s="66">
        <v>-12</v>
      </c>
      <c r="M14" s="66">
        <v>-26</v>
      </c>
      <c r="N14" s="67">
        <v>-427</v>
      </c>
      <c r="O14" s="68">
        <f t="shared" si="0"/>
        <v>3</v>
      </c>
    </row>
    <row r="15" spans="1:20" ht="12.75" customHeight="1">
      <c r="A15" s="65" t="s">
        <v>412</v>
      </c>
      <c r="B15" s="66">
        <v>9123</v>
      </c>
      <c r="C15" s="66">
        <v>9758</v>
      </c>
      <c r="D15" s="66">
        <v>11068</v>
      </c>
      <c r="E15" s="66">
        <v>20826</v>
      </c>
      <c r="F15" s="66">
        <v>63</v>
      </c>
      <c r="G15" s="66">
        <v>12</v>
      </c>
      <c r="H15" s="66">
        <v>33</v>
      </c>
      <c r="I15" s="66">
        <v>-21</v>
      </c>
      <c r="J15" s="66">
        <v>63</v>
      </c>
      <c r="K15" s="66">
        <v>51</v>
      </c>
      <c r="L15" s="66">
        <v>12</v>
      </c>
      <c r="M15" s="66">
        <v>-9</v>
      </c>
      <c r="N15" s="67">
        <v>-372</v>
      </c>
      <c r="O15" s="68">
        <f t="shared" si="0"/>
        <v>3</v>
      </c>
    </row>
    <row r="16" spans="1:20" ht="12.75" customHeight="1">
      <c r="A16" s="65" t="s">
        <v>413</v>
      </c>
      <c r="B16" s="66">
        <v>22592</v>
      </c>
      <c r="C16" s="66">
        <v>24858</v>
      </c>
      <c r="D16" s="66">
        <v>28626</v>
      </c>
      <c r="E16" s="66">
        <v>53484</v>
      </c>
      <c r="F16" s="66">
        <v>432</v>
      </c>
      <c r="G16" s="66">
        <v>45</v>
      </c>
      <c r="H16" s="66">
        <v>62</v>
      </c>
      <c r="I16" s="66">
        <v>-17</v>
      </c>
      <c r="J16" s="66">
        <v>109</v>
      </c>
      <c r="K16" s="66">
        <v>72</v>
      </c>
      <c r="L16" s="66">
        <v>37</v>
      </c>
      <c r="M16" s="66">
        <v>20</v>
      </c>
      <c r="N16" s="67">
        <v>-274</v>
      </c>
      <c r="O16" s="68">
        <f t="shared" si="0"/>
        <v>2</v>
      </c>
    </row>
    <row r="17" spans="1:15" ht="12.75" customHeight="1">
      <c r="A17" s="65" t="s">
        <v>414</v>
      </c>
      <c r="B17" s="66">
        <v>18347</v>
      </c>
      <c r="C17" s="66">
        <v>18936</v>
      </c>
      <c r="D17" s="66">
        <v>22287</v>
      </c>
      <c r="E17" s="66">
        <v>41223</v>
      </c>
      <c r="F17" s="66">
        <v>202</v>
      </c>
      <c r="G17" s="66">
        <v>33</v>
      </c>
      <c r="H17" s="66">
        <v>57</v>
      </c>
      <c r="I17" s="66">
        <v>-24</v>
      </c>
      <c r="J17" s="66">
        <v>90</v>
      </c>
      <c r="K17" s="66">
        <v>85</v>
      </c>
      <c r="L17" s="66">
        <v>5</v>
      </c>
      <c r="M17" s="66">
        <v>-19</v>
      </c>
      <c r="N17" s="67">
        <v>-608</v>
      </c>
      <c r="O17" s="68">
        <f t="shared" si="0"/>
        <v>3</v>
      </c>
    </row>
    <row r="18" spans="1:15" ht="12.75" customHeight="1">
      <c r="A18" s="65" t="s">
        <v>415</v>
      </c>
      <c r="B18" s="66">
        <v>7344</v>
      </c>
      <c r="C18" s="66">
        <v>7417</v>
      </c>
      <c r="D18" s="66">
        <v>8240</v>
      </c>
      <c r="E18" s="66">
        <v>15657</v>
      </c>
      <c r="F18" s="66">
        <v>60</v>
      </c>
      <c r="G18" s="66">
        <v>9</v>
      </c>
      <c r="H18" s="66">
        <v>21</v>
      </c>
      <c r="I18" s="66">
        <v>-12</v>
      </c>
      <c r="J18" s="66">
        <v>40</v>
      </c>
      <c r="K18" s="66">
        <v>27</v>
      </c>
      <c r="L18" s="66">
        <v>13</v>
      </c>
      <c r="M18" s="66">
        <v>1</v>
      </c>
      <c r="N18" s="67">
        <v>-310</v>
      </c>
      <c r="O18" s="68">
        <f t="shared" si="0"/>
        <v>3</v>
      </c>
    </row>
    <row r="19" spans="1:15" ht="12.75" customHeight="1">
      <c r="A19" s="65" t="s">
        <v>416</v>
      </c>
      <c r="B19" s="66">
        <v>6903</v>
      </c>
      <c r="C19" s="66">
        <v>7001</v>
      </c>
      <c r="D19" s="66">
        <v>8150</v>
      </c>
      <c r="E19" s="66">
        <v>15151</v>
      </c>
      <c r="F19" s="66">
        <v>142</v>
      </c>
      <c r="G19" s="66">
        <v>5</v>
      </c>
      <c r="H19" s="66">
        <v>23</v>
      </c>
      <c r="I19" s="66">
        <v>-18</v>
      </c>
      <c r="J19" s="66">
        <v>35</v>
      </c>
      <c r="K19" s="66">
        <v>38</v>
      </c>
      <c r="L19" s="66">
        <v>-3</v>
      </c>
      <c r="M19" s="66">
        <v>-21</v>
      </c>
      <c r="N19" s="67">
        <v>-369</v>
      </c>
      <c r="O19" s="68">
        <f t="shared" si="0"/>
        <v>3</v>
      </c>
    </row>
    <row r="20" spans="1:15" ht="12.75" customHeight="1">
      <c r="A20" s="65" t="s">
        <v>417</v>
      </c>
      <c r="B20" s="66">
        <v>40775</v>
      </c>
      <c r="C20" s="66">
        <v>45753</v>
      </c>
      <c r="D20" s="66">
        <v>49743</v>
      </c>
      <c r="E20" s="66">
        <v>95496</v>
      </c>
      <c r="F20" s="66">
        <v>337</v>
      </c>
      <c r="G20" s="66">
        <v>75</v>
      </c>
      <c r="H20" s="66">
        <v>96</v>
      </c>
      <c r="I20" s="66">
        <v>-21</v>
      </c>
      <c r="J20" s="66">
        <v>207</v>
      </c>
      <c r="K20" s="66">
        <v>180</v>
      </c>
      <c r="L20" s="66">
        <v>27</v>
      </c>
      <c r="M20" s="66">
        <v>6</v>
      </c>
      <c r="N20" s="67">
        <v>-580</v>
      </c>
      <c r="O20" s="68">
        <f t="shared" si="0"/>
        <v>2</v>
      </c>
    </row>
    <row r="21" spans="1:15" ht="12.75" customHeight="1">
      <c r="A21" s="65" t="s">
        <v>418</v>
      </c>
      <c r="B21" s="66">
        <v>19723</v>
      </c>
      <c r="C21" s="66">
        <v>22947</v>
      </c>
      <c r="D21" s="66">
        <v>25986</v>
      </c>
      <c r="E21" s="66">
        <v>48933</v>
      </c>
      <c r="F21" s="66">
        <v>158</v>
      </c>
      <c r="G21" s="66">
        <v>30</v>
      </c>
      <c r="H21" s="66">
        <v>42</v>
      </c>
      <c r="I21" s="66">
        <v>-12</v>
      </c>
      <c r="J21" s="66">
        <v>115</v>
      </c>
      <c r="K21" s="66">
        <v>103</v>
      </c>
      <c r="L21" s="66">
        <v>12</v>
      </c>
      <c r="M21" s="66">
        <v>0</v>
      </c>
      <c r="N21" s="67">
        <v>-316</v>
      </c>
      <c r="O21" s="68">
        <f t="shared" si="0"/>
        <v>3</v>
      </c>
    </row>
    <row r="22" spans="1:15" ht="12.75" customHeight="1">
      <c r="A22" s="65" t="s">
        <v>419</v>
      </c>
      <c r="B22" s="66">
        <v>15988</v>
      </c>
      <c r="C22" s="66">
        <v>16593</v>
      </c>
      <c r="D22" s="66">
        <v>19262</v>
      </c>
      <c r="E22" s="66">
        <v>35855</v>
      </c>
      <c r="F22" s="66">
        <v>127</v>
      </c>
      <c r="G22" s="66">
        <v>18</v>
      </c>
      <c r="H22" s="66">
        <v>44</v>
      </c>
      <c r="I22" s="66">
        <v>-26</v>
      </c>
      <c r="J22" s="66">
        <v>81</v>
      </c>
      <c r="K22" s="66">
        <v>67</v>
      </c>
      <c r="L22" s="66">
        <v>14</v>
      </c>
      <c r="M22" s="66">
        <v>-12</v>
      </c>
      <c r="N22" s="67">
        <v>-702</v>
      </c>
      <c r="O22" s="68">
        <f t="shared" si="0"/>
        <v>3</v>
      </c>
    </row>
    <row r="23" spans="1:15" ht="12.75" customHeight="1">
      <c r="A23" s="65" t="s">
        <v>420</v>
      </c>
      <c r="B23" s="66">
        <v>54524</v>
      </c>
      <c r="C23" s="66">
        <v>59700</v>
      </c>
      <c r="D23" s="66">
        <v>65747</v>
      </c>
      <c r="E23" s="66">
        <v>125447</v>
      </c>
      <c r="F23" s="66">
        <v>437</v>
      </c>
      <c r="G23" s="66">
        <v>92</v>
      </c>
      <c r="H23" s="66">
        <v>120</v>
      </c>
      <c r="I23" s="66">
        <v>-28</v>
      </c>
      <c r="J23" s="66">
        <v>376</v>
      </c>
      <c r="K23" s="66">
        <v>347</v>
      </c>
      <c r="L23" s="66">
        <v>29</v>
      </c>
      <c r="M23" s="66">
        <v>1</v>
      </c>
      <c r="N23" s="67">
        <v>-410</v>
      </c>
      <c r="O23" s="68">
        <f t="shared" si="0"/>
        <v>2</v>
      </c>
    </row>
    <row r="24" spans="1:15" ht="12.75" customHeight="1">
      <c r="A24" s="65" t="s">
        <v>421</v>
      </c>
      <c r="B24" s="66">
        <v>12140</v>
      </c>
      <c r="C24" s="66">
        <v>13404</v>
      </c>
      <c r="D24" s="66">
        <v>15459</v>
      </c>
      <c r="E24" s="66">
        <v>28863</v>
      </c>
      <c r="F24" s="66">
        <v>135</v>
      </c>
      <c r="G24" s="66">
        <v>20</v>
      </c>
      <c r="H24" s="66">
        <v>30</v>
      </c>
      <c r="I24" s="66">
        <v>-10</v>
      </c>
      <c r="J24" s="66">
        <v>55</v>
      </c>
      <c r="K24" s="66">
        <v>63</v>
      </c>
      <c r="L24" s="66">
        <v>-8</v>
      </c>
      <c r="M24" s="66">
        <v>-18</v>
      </c>
      <c r="N24" s="67">
        <v>-419</v>
      </c>
      <c r="O24" s="68">
        <f t="shared" si="0"/>
        <v>3</v>
      </c>
    </row>
    <row r="25" spans="1:15" ht="12.75" customHeight="1">
      <c r="A25" s="65" t="s">
        <v>422</v>
      </c>
      <c r="B25" s="66">
        <v>15208</v>
      </c>
      <c r="C25" s="66">
        <v>15969</v>
      </c>
      <c r="D25" s="66">
        <v>18991</v>
      </c>
      <c r="E25" s="66">
        <v>34960</v>
      </c>
      <c r="F25" s="66">
        <v>69</v>
      </c>
      <c r="G25" s="66">
        <v>20</v>
      </c>
      <c r="H25" s="66">
        <v>55</v>
      </c>
      <c r="I25" s="66">
        <v>-35</v>
      </c>
      <c r="J25" s="66">
        <v>71</v>
      </c>
      <c r="K25" s="66">
        <v>57</v>
      </c>
      <c r="L25" s="66">
        <v>14</v>
      </c>
      <c r="M25" s="66">
        <v>-21</v>
      </c>
      <c r="N25" s="67">
        <v>-479</v>
      </c>
      <c r="O25" s="68">
        <f t="shared" si="0"/>
        <v>3</v>
      </c>
    </row>
    <row r="26" spans="1:15" ht="12.75" customHeight="1">
      <c r="A26" s="65" t="s">
        <v>423</v>
      </c>
      <c r="B26" s="66">
        <v>13806</v>
      </c>
      <c r="C26" s="66">
        <v>14632</v>
      </c>
      <c r="D26" s="66">
        <v>16516</v>
      </c>
      <c r="E26" s="66">
        <v>31148</v>
      </c>
      <c r="F26" s="66">
        <v>209</v>
      </c>
      <c r="G26" s="66">
        <v>22</v>
      </c>
      <c r="H26" s="66">
        <v>41</v>
      </c>
      <c r="I26" s="66">
        <v>-19</v>
      </c>
      <c r="J26" s="66">
        <v>97</v>
      </c>
      <c r="K26" s="66">
        <v>65</v>
      </c>
      <c r="L26" s="66">
        <v>32</v>
      </c>
      <c r="M26" s="66">
        <v>13</v>
      </c>
      <c r="N26" s="67">
        <v>-331</v>
      </c>
      <c r="O26" s="68">
        <f t="shared" si="0"/>
        <v>3</v>
      </c>
    </row>
    <row r="27" spans="1:15" ht="12.75" customHeight="1">
      <c r="A27" s="65" t="s">
        <v>424</v>
      </c>
      <c r="B27" s="66">
        <v>19604</v>
      </c>
      <c r="C27" s="66">
        <v>20051</v>
      </c>
      <c r="D27" s="66">
        <v>22639</v>
      </c>
      <c r="E27" s="66">
        <v>42690</v>
      </c>
      <c r="F27" s="66">
        <v>107</v>
      </c>
      <c r="G27" s="66">
        <v>26</v>
      </c>
      <c r="H27" s="66">
        <v>50</v>
      </c>
      <c r="I27" s="66">
        <v>-24</v>
      </c>
      <c r="J27" s="66">
        <v>122</v>
      </c>
      <c r="K27" s="66">
        <v>119</v>
      </c>
      <c r="L27" s="66">
        <v>3</v>
      </c>
      <c r="M27" s="66">
        <v>-21</v>
      </c>
      <c r="N27" s="67">
        <v>-466</v>
      </c>
      <c r="O27" s="68">
        <f t="shared" si="0"/>
        <v>3</v>
      </c>
    </row>
    <row r="28" spans="1:15" ht="12.75" customHeight="1">
      <c r="A28" s="65" t="s">
        <v>425</v>
      </c>
      <c r="B28" s="66">
        <v>15217</v>
      </c>
      <c r="C28" s="66">
        <v>16596</v>
      </c>
      <c r="D28" s="66">
        <v>19116</v>
      </c>
      <c r="E28" s="66">
        <v>35712</v>
      </c>
      <c r="F28" s="66">
        <v>235</v>
      </c>
      <c r="G28" s="66">
        <v>18</v>
      </c>
      <c r="H28" s="66">
        <v>61</v>
      </c>
      <c r="I28" s="66">
        <v>-43</v>
      </c>
      <c r="J28" s="66">
        <v>67</v>
      </c>
      <c r="K28" s="66">
        <v>61</v>
      </c>
      <c r="L28" s="66">
        <v>6</v>
      </c>
      <c r="M28" s="66">
        <v>-37</v>
      </c>
      <c r="N28" s="67">
        <v>-640</v>
      </c>
      <c r="O28" s="68">
        <f t="shared" si="0"/>
        <v>3</v>
      </c>
    </row>
    <row r="29" spans="1:15" ht="12.75" customHeight="1">
      <c r="A29" s="65" t="s">
        <v>426</v>
      </c>
      <c r="B29" s="66">
        <v>12131</v>
      </c>
      <c r="C29" s="66">
        <v>12188</v>
      </c>
      <c r="D29" s="66">
        <v>14155</v>
      </c>
      <c r="E29" s="66">
        <v>26343</v>
      </c>
      <c r="F29" s="66">
        <v>68</v>
      </c>
      <c r="G29" s="66">
        <v>18</v>
      </c>
      <c r="H29" s="66">
        <v>30</v>
      </c>
      <c r="I29" s="66">
        <v>-12</v>
      </c>
      <c r="J29" s="66">
        <v>54</v>
      </c>
      <c r="K29" s="66">
        <v>40</v>
      </c>
      <c r="L29" s="66">
        <v>14</v>
      </c>
      <c r="M29" s="66">
        <v>2</v>
      </c>
      <c r="N29" s="67">
        <v>-467</v>
      </c>
      <c r="O29" s="68">
        <f t="shared" si="0"/>
        <v>3</v>
      </c>
    </row>
    <row r="30" spans="1:15" ht="12.75" customHeight="1">
      <c r="A30" s="65" t="s">
        <v>427</v>
      </c>
      <c r="B30" s="66">
        <v>31868</v>
      </c>
      <c r="C30" s="66">
        <v>35219</v>
      </c>
      <c r="D30" s="66">
        <v>40410</v>
      </c>
      <c r="E30" s="66">
        <v>75629</v>
      </c>
      <c r="F30" s="66">
        <v>166</v>
      </c>
      <c r="G30" s="66">
        <v>63</v>
      </c>
      <c r="H30" s="66">
        <v>57</v>
      </c>
      <c r="I30" s="66">
        <v>6</v>
      </c>
      <c r="J30" s="66">
        <v>208</v>
      </c>
      <c r="K30" s="66">
        <v>260</v>
      </c>
      <c r="L30" s="66">
        <v>-52</v>
      </c>
      <c r="M30" s="66">
        <v>-46</v>
      </c>
      <c r="N30" s="67">
        <v>456</v>
      </c>
      <c r="O30" s="68">
        <f t="shared" si="0"/>
        <v>2</v>
      </c>
    </row>
    <row r="31" spans="1:15" ht="12.75" customHeight="1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7"/>
      <c r="O31" s="68"/>
    </row>
    <row r="32" spans="1:15" s="64" customFormat="1" ht="12.75" customHeight="1">
      <c r="A32" s="69" t="s">
        <v>428</v>
      </c>
      <c r="B32" s="70">
        <v>656</v>
      </c>
      <c r="C32" s="70">
        <v>641</v>
      </c>
      <c r="D32" s="70">
        <v>542</v>
      </c>
      <c r="E32" s="70">
        <v>1183</v>
      </c>
      <c r="F32" s="70">
        <v>4</v>
      </c>
      <c r="G32" s="70">
        <v>1</v>
      </c>
      <c r="H32" s="70">
        <v>2</v>
      </c>
      <c r="I32" s="70">
        <v>-1</v>
      </c>
      <c r="J32" s="70">
        <v>4</v>
      </c>
      <c r="K32" s="70">
        <v>1</v>
      </c>
      <c r="L32" s="70">
        <v>3</v>
      </c>
      <c r="M32" s="70">
        <v>2</v>
      </c>
      <c r="N32" s="71">
        <v>20</v>
      </c>
      <c r="O32" s="72"/>
    </row>
    <row r="33" spans="1:15" ht="12.75" customHeight="1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7"/>
      <c r="O33" s="68"/>
    </row>
    <row r="34" spans="1:15" ht="12.75" customHeight="1">
      <c r="A34" s="65" t="s">
        <v>429</v>
      </c>
      <c r="B34" s="66">
        <v>217</v>
      </c>
      <c r="C34" s="66">
        <v>209</v>
      </c>
      <c r="D34" s="66">
        <v>192</v>
      </c>
      <c r="E34" s="66">
        <v>401</v>
      </c>
      <c r="F34" s="66">
        <v>3</v>
      </c>
      <c r="G34" s="66">
        <v>0</v>
      </c>
      <c r="H34" s="66">
        <v>0</v>
      </c>
      <c r="I34" s="66">
        <v>0</v>
      </c>
      <c r="J34" s="66">
        <v>2</v>
      </c>
      <c r="K34" s="66">
        <v>0</v>
      </c>
      <c r="L34" s="66">
        <v>2</v>
      </c>
      <c r="M34" s="66">
        <v>2</v>
      </c>
      <c r="N34" s="67">
        <v>-6</v>
      </c>
      <c r="O34" s="68">
        <f>IF(A34="鹿児島市",1,IF(E34&gt;49999,2,IF(E34&gt;9999,3,4)))</f>
        <v>4</v>
      </c>
    </row>
    <row r="35" spans="1:15" ht="12.75" customHeight="1">
      <c r="A35" s="65" t="s">
        <v>430</v>
      </c>
      <c r="B35" s="66">
        <v>439</v>
      </c>
      <c r="C35" s="66">
        <v>432</v>
      </c>
      <c r="D35" s="66">
        <v>350</v>
      </c>
      <c r="E35" s="66">
        <v>782</v>
      </c>
      <c r="F35" s="66">
        <v>1</v>
      </c>
      <c r="G35" s="66">
        <v>1</v>
      </c>
      <c r="H35" s="66">
        <v>2</v>
      </c>
      <c r="I35" s="66">
        <v>-1</v>
      </c>
      <c r="J35" s="66">
        <v>2</v>
      </c>
      <c r="K35" s="66">
        <v>1</v>
      </c>
      <c r="L35" s="66">
        <v>1</v>
      </c>
      <c r="M35" s="66">
        <v>0</v>
      </c>
      <c r="N35" s="67">
        <v>26</v>
      </c>
      <c r="O35" s="68">
        <f>IF(A35="鹿児島市",1,IF(E35&gt;49999,2,IF(E35&gt;9999,3,4)))</f>
        <v>4</v>
      </c>
    </row>
    <row r="36" spans="1:15" ht="12.75" customHeight="1">
      <c r="A36" s="65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7"/>
      <c r="O36" s="68"/>
    </row>
    <row r="37" spans="1:15" s="64" customFormat="1" ht="12.75" customHeight="1">
      <c r="A37" s="69" t="s">
        <v>431</v>
      </c>
      <c r="B37" s="70">
        <v>9559</v>
      </c>
      <c r="C37" s="70">
        <v>10168</v>
      </c>
      <c r="D37" s="70">
        <v>11721</v>
      </c>
      <c r="E37" s="70">
        <v>21889</v>
      </c>
      <c r="F37" s="70">
        <v>164</v>
      </c>
      <c r="G37" s="70">
        <v>14</v>
      </c>
      <c r="H37" s="70">
        <v>25</v>
      </c>
      <c r="I37" s="70">
        <v>-11</v>
      </c>
      <c r="J37" s="70">
        <v>51</v>
      </c>
      <c r="K37" s="70">
        <v>48</v>
      </c>
      <c r="L37" s="70">
        <v>3</v>
      </c>
      <c r="M37" s="70">
        <v>-8</v>
      </c>
      <c r="N37" s="71">
        <v>-511</v>
      </c>
      <c r="O37" s="72"/>
    </row>
    <row r="38" spans="1:15" ht="12.75" customHeight="1">
      <c r="A38" s="65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7"/>
      <c r="O38" s="68"/>
    </row>
    <row r="39" spans="1:15" ht="12.75" customHeight="1">
      <c r="A39" s="65" t="s">
        <v>432</v>
      </c>
      <c r="B39" s="66">
        <v>9559</v>
      </c>
      <c r="C39" s="66">
        <v>10168</v>
      </c>
      <c r="D39" s="66">
        <v>11721</v>
      </c>
      <c r="E39" s="66">
        <v>21889</v>
      </c>
      <c r="F39" s="66">
        <v>164</v>
      </c>
      <c r="G39" s="66">
        <v>14</v>
      </c>
      <c r="H39" s="66">
        <v>25</v>
      </c>
      <c r="I39" s="66">
        <v>-11</v>
      </c>
      <c r="J39" s="66">
        <v>51</v>
      </c>
      <c r="K39" s="66">
        <v>48</v>
      </c>
      <c r="L39" s="66">
        <v>3</v>
      </c>
      <c r="M39" s="66">
        <v>-8</v>
      </c>
      <c r="N39" s="67">
        <v>-511</v>
      </c>
      <c r="O39" s="68">
        <f>IF(A39="鹿児島市",1,IF(E39&gt;49999,2,IF(E39&gt;9999,3,4)))</f>
        <v>3</v>
      </c>
    </row>
    <row r="40" spans="1:15" ht="12.75" customHeight="1">
      <c r="A40" s="65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7"/>
      <c r="O40" s="68"/>
    </row>
    <row r="41" spans="1:15" s="64" customFormat="1" ht="12.75" customHeight="1">
      <c r="A41" s="69" t="s">
        <v>433</v>
      </c>
      <c r="B41" s="70">
        <v>4139</v>
      </c>
      <c r="C41" s="70">
        <v>4945</v>
      </c>
      <c r="D41" s="70">
        <v>5335</v>
      </c>
      <c r="E41" s="70">
        <v>10280</v>
      </c>
      <c r="F41" s="70">
        <v>53</v>
      </c>
      <c r="G41" s="70">
        <v>3</v>
      </c>
      <c r="H41" s="70">
        <v>11</v>
      </c>
      <c r="I41" s="70">
        <v>-8</v>
      </c>
      <c r="J41" s="70">
        <v>9</v>
      </c>
      <c r="K41" s="70">
        <v>12</v>
      </c>
      <c r="L41" s="70">
        <v>-3</v>
      </c>
      <c r="M41" s="70">
        <v>-11</v>
      </c>
      <c r="N41" s="71">
        <v>-151</v>
      </c>
      <c r="O41" s="72"/>
    </row>
    <row r="42" spans="1:15" ht="12.75" customHeight="1">
      <c r="A42" s="65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7"/>
      <c r="O42" s="68"/>
    </row>
    <row r="43" spans="1:15" ht="12.75" customHeight="1">
      <c r="A43" s="65" t="s">
        <v>434</v>
      </c>
      <c r="B43" s="66">
        <v>4139</v>
      </c>
      <c r="C43" s="66">
        <v>4945</v>
      </c>
      <c r="D43" s="66">
        <v>5335</v>
      </c>
      <c r="E43" s="66">
        <v>10280</v>
      </c>
      <c r="F43" s="66">
        <v>53</v>
      </c>
      <c r="G43" s="66">
        <v>3</v>
      </c>
      <c r="H43" s="66">
        <v>11</v>
      </c>
      <c r="I43" s="66">
        <v>-8</v>
      </c>
      <c r="J43" s="66">
        <v>9</v>
      </c>
      <c r="K43" s="66">
        <v>12</v>
      </c>
      <c r="L43" s="66">
        <v>-3</v>
      </c>
      <c r="M43" s="66">
        <v>-11</v>
      </c>
      <c r="N43" s="67">
        <v>-151</v>
      </c>
      <c r="O43" s="68">
        <f>IF(A43="鹿児島市",1,IF(E43&gt;49999,2,IF(E43&gt;9999,3,4)))</f>
        <v>3</v>
      </c>
    </row>
    <row r="44" spans="1:15" ht="12.75" customHeight="1">
      <c r="A44" s="65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7"/>
      <c r="O44" s="68"/>
    </row>
    <row r="45" spans="1:15" s="64" customFormat="1" ht="12.75" customHeight="1">
      <c r="A45" s="69" t="s">
        <v>435</v>
      </c>
      <c r="B45" s="70">
        <v>4271</v>
      </c>
      <c r="C45" s="70">
        <v>4933</v>
      </c>
      <c r="D45" s="70">
        <v>5155</v>
      </c>
      <c r="E45" s="70">
        <v>10088</v>
      </c>
      <c r="F45" s="70">
        <v>32</v>
      </c>
      <c r="G45" s="70">
        <v>4</v>
      </c>
      <c r="H45" s="70">
        <v>13</v>
      </c>
      <c r="I45" s="70">
        <v>-9</v>
      </c>
      <c r="J45" s="70">
        <v>12</v>
      </c>
      <c r="K45" s="70">
        <v>33</v>
      </c>
      <c r="L45" s="70">
        <v>-21</v>
      </c>
      <c r="M45" s="70">
        <v>-30</v>
      </c>
      <c r="N45" s="71">
        <v>-239</v>
      </c>
      <c r="O45" s="72"/>
    </row>
    <row r="46" spans="1:15" ht="12.75" customHeight="1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7"/>
      <c r="O46" s="68"/>
    </row>
    <row r="47" spans="1:15" ht="12.75" customHeight="1">
      <c r="A47" s="65" t="s">
        <v>436</v>
      </c>
      <c r="B47" s="66">
        <v>4271</v>
      </c>
      <c r="C47" s="66">
        <v>4933</v>
      </c>
      <c r="D47" s="66">
        <v>5155</v>
      </c>
      <c r="E47" s="66">
        <v>10088</v>
      </c>
      <c r="F47" s="66">
        <v>32</v>
      </c>
      <c r="G47" s="66">
        <v>4</v>
      </c>
      <c r="H47" s="66">
        <v>13</v>
      </c>
      <c r="I47" s="66">
        <v>-9</v>
      </c>
      <c r="J47" s="66">
        <v>12</v>
      </c>
      <c r="K47" s="66">
        <v>33</v>
      </c>
      <c r="L47" s="66">
        <v>-21</v>
      </c>
      <c r="M47" s="66">
        <v>-30</v>
      </c>
      <c r="N47" s="67">
        <v>-239</v>
      </c>
      <c r="O47" s="68">
        <f>IF(A47="鹿児島市",1,IF(E47&gt;49999,2,IF(E47&gt;9999,3,4)))</f>
        <v>3</v>
      </c>
    </row>
    <row r="48" spans="1:15" ht="12.75" customHeight="1">
      <c r="A48" s="65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7"/>
      <c r="O48" s="68"/>
    </row>
    <row r="49" spans="1:15" s="64" customFormat="1" ht="12.75" customHeight="1">
      <c r="A49" s="69" t="s">
        <v>437</v>
      </c>
      <c r="B49" s="70">
        <v>6027</v>
      </c>
      <c r="C49" s="70">
        <v>6133</v>
      </c>
      <c r="D49" s="70">
        <v>6877</v>
      </c>
      <c r="E49" s="70">
        <v>13010</v>
      </c>
      <c r="F49" s="70">
        <v>170</v>
      </c>
      <c r="G49" s="70">
        <v>5</v>
      </c>
      <c r="H49" s="70">
        <v>16</v>
      </c>
      <c r="I49" s="70">
        <v>-11</v>
      </c>
      <c r="J49" s="70">
        <v>44</v>
      </c>
      <c r="K49" s="70">
        <v>41</v>
      </c>
      <c r="L49" s="70">
        <v>3</v>
      </c>
      <c r="M49" s="70">
        <v>-8</v>
      </c>
      <c r="N49" s="71">
        <v>-231</v>
      </c>
      <c r="O49" s="72"/>
    </row>
    <row r="50" spans="1:15" ht="12.75" customHeight="1">
      <c r="A50" s="65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7"/>
      <c r="O50" s="68"/>
    </row>
    <row r="51" spans="1:15" ht="12.75" customHeight="1">
      <c r="A51" s="65" t="s">
        <v>438</v>
      </c>
      <c r="B51" s="66">
        <v>6027</v>
      </c>
      <c r="C51" s="66">
        <v>6133</v>
      </c>
      <c r="D51" s="66">
        <v>6877</v>
      </c>
      <c r="E51" s="66">
        <v>13010</v>
      </c>
      <c r="F51" s="66">
        <v>170</v>
      </c>
      <c r="G51" s="66">
        <v>5</v>
      </c>
      <c r="H51" s="66">
        <v>16</v>
      </c>
      <c r="I51" s="66">
        <v>-11</v>
      </c>
      <c r="J51" s="66">
        <v>44</v>
      </c>
      <c r="K51" s="66">
        <v>41</v>
      </c>
      <c r="L51" s="66">
        <v>3</v>
      </c>
      <c r="M51" s="66">
        <v>-8</v>
      </c>
      <c r="N51" s="67">
        <v>-231</v>
      </c>
      <c r="O51" s="68">
        <f>IF(A51="鹿児島市",1,IF(E51&gt;49999,2,IF(E51&gt;9999,3,4)))</f>
        <v>3</v>
      </c>
    </row>
    <row r="52" spans="1:15" ht="12.75" customHeight="1">
      <c r="A52" s="65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7"/>
      <c r="O52" s="68"/>
    </row>
    <row r="53" spans="1:15" s="64" customFormat="1" ht="12.75" customHeight="1">
      <c r="A53" s="69" t="s">
        <v>439</v>
      </c>
      <c r="B53" s="70">
        <v>16567</v>
      </c>
      <c r="C53" s="70">
        <v>17474</v>
      </c>
      <c r="D53" s="70">
        <v>19517</v>
      </c>
      <c r="E53" s="70">
        <v>36991</v>
      </c>
      <c r="F53" s="70">
        <v>218</v>
      </c>
      <c r="G53" s="70">
        <v>17</v>
      </c>
      <c r="H53" s="70">
        <v>55</v>
      </c>
      <c r="I53" s="70">
        <v>-38</v>
      </c>
      <c r="J53" s="70">
        <v>60</v>
      </c>
      <c r="K53" s="70">
        <v>92</v>
      </c>
      <c r="L53" s="70">
        <v>-32</v>
      </c>
      <c r="M53" s="70">
        <v>-70</v>
      </c>
      <c r="N53" s="71">
        <v>-668</v>
      </c>
      <c r="O53" s="72"/>
    </row>
    <row r="54" spans="1:15" ht="12.75" customHeight="1">
      <c r="A54" s="65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7"/>
      <c r="O54" s="68"/>
    </row>
    <row r="55" spans="1:15" ht="12.75" customHeight="1">
      <c r="A55" s="65" t="s">
        <v>440</v>
      </c>
      <c r="B55" s="66">
        <v>2681</v>
      </c>
      <c r="C55" s="66">
        <v>3039</v>
      </c>
      <c r="D55" s="66">
        <v>3397</v>
      </c>
      <c r="E55" s="66">
        <v>6436</v>
      </c>
      <c r="F55" s="66">
        <v>79</v>
      </c>
      <c r="G55" s="66">
        <v>1</v>
      </c>
      <c r="H55" s="66">
        <v>7</v>
      </c>
      <c r="I55" s="66">
        <v>-6</v>
      </c>
      <c r="J55" s="66">
        <v>13</v>
      </c>
      <c r="K55" s="66">
        <v>16</v>
      </c>
      <c r="L55" s="66">
        <v>-3</v>
      </c>
      <c r="M55" s="66">
        <v>-9</v>
      </c>
      <c r="N55" s="67">
        <v>-94</v>
      </c>
      <c r="O55" s="68">
        <f t="shared" ref="O55:O58" si="1">IF(A55="鹿児島市",1,IF(E55&gt;49999,2,IF(E55&gt;9999,3,4)))</f>
        <v>4</v>
      </c>
    </row>
    <row r="56" spans="1:15" ht="12.75" customHeight="1">
      <c r="A56" s="65" t="s">
        <v>441</v>
      </c>
      <c r="B56" s="66">
        <v>3388</v>
      </c>
      <c r="C56" s="66">
        <v>3564</v>
      </c>
      <c r="D56" s="66">
        <v>4159</v>
      </c>
      <c r="E56" s="66">
        <v>7723</v>
      </c>
      <c r="F56" s="66">
        <v>44</v>
      </c>
      <c r="G56" s="66">
        <v>0</v>
      </c>
      <c r="H56" s="66">
        <v>13</v>
      </c>
      <c r="I56" s="66">
        <v>-13</v>
      </c>
      <c r="J56" s="66">
        <v>8</v>
      </c>
      <c r="K56" s="66">
        <v>22</v>
      </c>
      <c r="L56" s="66">
        <v>-14</v>
      </c>
      <c r="M56" s="66">
        <v>-27</v>
      </c>
      <c r="N56" s="67">
        <v>-200</v>
      </c>
      <c r="O56" s="68">
        <f t="shared" si="1"/>
        <v>4</v>
      </c>
    </row>
    <row r="57" spans="1:15" ht="12.75" customHeight="1">
      <c r="A57" s="65" t="s">
        <v>442</v>
      </c>
      <c r="B57" s="66">
        <v>3535</v>
      </c>
      <c r="C57" s="66">
        <v>3469</v>
      </c>
      <c r="D57" s="66">
        <v>3887</v>
      </c>
      <c r="E57" s="66">
        <v>7356</v>
      </c>
      <c r="F57" s="66">
        <v>19</v>
      </c>
      <c r="G57" s="66">
        <v>0</v>
      </c>
      <c r="H57" s="66">
        <v>10</v>
      </c>
      <c r="I57" s="66">
        <v>-10</v>
      </c>
      <c r="J57" s="66">
        <v>11</v>
      </c>
      <c r="K57" s="66">
        <v>12</v>
      </c>
      <c r="L57" s="66">
        <v>-1</v>
      </c>
      <c r="M57" s="66">
        <v>-11</v>
      </c>
      <c r="N57" s="67">
        <v>-186</v>
      </c>
      <c r="O57" s="68">
        <f t="shared" si="1"/>
        <v>4</v>
      </c>
    </row>
    <row r="58" spans="1:15" ht="12.75" customHeight="1">
      <c r="A58" s="65" t="s">
        <v>443</v>
      </c>
      <c r="B58" s="66">
        <v>6963</v>
      </c>
      <c r="C58" s="66">
        <v>7402</v>
      </c>
      <c r="D58" s="66">
        <v>8074</v>
      </c>
      <c r="E58" s="66">
        <v>15476</v>
      </c>
      <c r="F58" s="66">
        <v>76</v>
      </c>
      <c r="G58" s="66">
        <v>16</v>
      </c>
      <c r="H58" s="66">
        <v>25</v>
      </c>
      <c r="I58" s="66">
        <v>-9</v>
      </c>
      <c r="J58" s="66">
        <v>28</v>
      </c>
      <c r="K58" s="66">
        <v>42</v>
      </c>
      <c r="L58" s="66">
        <v>-14</v>
      </c>
      <c r="M58" s="66">
        <v>-23</v>
      </c>
      <c r="N58" s="67">
        <v>-188</v>
      </c>
      <c r="O58" s="68">
        <f t="shared" si="1"/>
        <v>3</v>
      </c>
    </row>
    <row r="59" spans="1:15" ht="12.75" customHeight="1">
      <c r="A59" s="74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6"/>
      <c r="O59" s="77"/>
    </row>
    <row r="60" spans="1:15" s="64" customFormat="1" ht="12.75" customHeight="1">
      <c r="A60" s="69" t="s">
        <v>444</v>
      </c>
      <c r="B60" s="70">
        <v>12501</v>
      </c>
      <c r="C60" s="70">
        <v>12741</v>
      </c>
      <c r="D60" s="70">
        <v>13579</v>
      </c>
      <c r="E60" s="70">
        <v>26320</v>
      </c>
      <c r="F60" s="70">
        <v>95</v>
      </c>
      <c r="G60" s="70">
        <v>19</v>
      </c>
      <c r="H60" s="70">
        <v>33</v>
      </c>
      <c r="I60" s="70">
        <v>-14</v>
      </c>
      <c r="J60" s="70">
        <v>73</v>
      </c>
      <c r="K60" s="70">
        <v>49</v>
      </c>
      <c r="L60" s="70">
        <v>24</v>
      </c>
      <c r="M60" s="70">
        <v>10</v>
      </c>
      <c r="N60" s="71">
        <v>-473</v>
      </c>
      <c r="O60" s="72"/>
    </row>
    <row r="61" spans="1:15" ht="12.75" customHeight="1">
      <c r="A61" s="65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7"/>
      <c r="O61" s="68"/>
    </row>
    <row r="62" spans="1:15" ht="12.75" customHeight="1">
      <c r="A62" s="65" t="s">
        <v>445</v>
      </c>
      <c r="B62" s="66">
        <v>3720</v>
      </c>
      <c r="C62" s="66">
        <v>3778</v>
      </c>
      <c r="D62" s="66">
        <v>4240</v>
      </c>
      <c r="E62" s="66">
        <v>8018</v>
      </c>
      <c r="F62" s="66">
        <v>12</v>
      </c>
      <c r="G62" s="66">
        <v>8</v>
      </c>
      <c r="H62" s="66">
        <v>10</v>
      </c>
      <c r="I62" s="66">
        <v>-2</v>
      </c>
      <c r="J62" s="66">
        <v>22</v>
      </c>
      <c r="K62" s="66">
        <v>8</v>
      </c>
      <c r="L62" s="66">
        <v>14</v>
      </c>
      <c r="M62" s="66">
        <v>12</v>
      </c>
      <c r="N62" s="67">
        <v>-117</v>
      </c>
      <c r="O62" s="68">
        <f t="shared" ref="O62:O64" si="2">IF(A62="鹿児島市",1,IF(E62&gt;49999,2,IF(E62&gt;9999,3,4)))</f>
        <v>4</v>
      </c>
    </row>
    <row r="63" spans="1:15" ht="12.75" customHeight="1">
      <c r="A63" s="65" t="s">
        <v>446</v>
      </c>
      <c r="B63" s="66">
        <v>2692</v>
      </c>
      <c r="C63" s="66">
        <v>2762</v>
      </c>
      <c r="D63" s="66">
        <v>2853</v>
      </c>
      <c r="E63" s="66">
        <v>5615</v>
      </c>
      <c r="F63" s="66">
        <v>6</v>
      </c>
      <c r="G63" s="66">
        <v>2</v>
      </c>
      <c r="H63" s="66">
        <v>3</v>
      </c>
      <c r="I63" s="66">
        <v>-1</v>
      </c>
      <c r="J63" s="66">
        <v>16</v>
      </c>
      <c r="K63" s="66">
        <v>13</v>
      </c>
      <c r="L63" s="66">
        <v>3</v>
      </c>
      <c r="M63" s="66">
        <v>2</v>
      </c>
      <c r="N63" s="67">
        <v>-130</v>
      </c>
      <c r="O63" s="68">
        <f t="shared" si="2"/>
        <v>4</v>
      </c>
    </row>
    <row r="64" spans="1:15" ht="12.75" customHeight="1">
      <c r="A64" s="65" t="s">
        <v>447</v>
      </c>
      <c r="B64" s="66">
        <v>6089</v>
      </c>
      <c r="C64" s="66">
        <v>6201</v>
      </c>
      <c r="D64" s="66">
        <v>6486</v>
      </c>
      <c r="E64" s="66">
        <v>12687</v>
      </c>
      <c r="F64" s="66">
        <v>77</v>
      </c>
      <c r="G64" s="66">
        <v>9</v>
      </c>
      <c r="H64" s="66">
        <v>20</v>
      </c>
      <c r="I64" s="66">
        <v>-11</v>
      </c>
      <c r="J64" s="66">
        <v>35</v>
      </c>
      <c r="K64" s="66">
        <v>28</v>
      </c>
      <c r="L64" s="66">
        <v>7</v>
      </c>
      <c r="M64" s="66">
        <v>-4</v>
      </c>
      <c r="N64" s="67">
        <v>-226</v>
      </c>
      <c r="O64" s="68">
        <f t="shared" si="2"/>
        <v>3</v>
      </c>
    </row>
    <row r="65" spans="1:15" ht="12.75" customHeight="1">
      <c r="A65" s="65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7"/>
      <c r="O65" s="68"/>
    </row>
    <row r="66" spans="1:15" s="64" customFormat="1" ht="12.75" customHeight="1">
      <c r="A66" s="69" t="s">
        <v>448</v>
      </c>
      <c r="B66" s="70">
        <v>29698</v>
      </c>
      <c r="C66" s="70">
        <v>32261</v>
      </c>
      <c r="D66" s="70">
        <v>33694</v>
      </c>
      <c r="E66" s="70">
        <v>65955</v>
      </c>
      <c r="F66" s="70">
        <v>294</v>
      </c>
      <c r="G66" s="70">
        <v>47</v>
      </c>
      <c r="H66" s="70">
        <v>136</v>
      </c>
      <c r="I66" s="70">
        <v>-89</v>
      </c>
      <c r="J66" s="70">
        <v>233</v>
      </c>
      <c r="K66" s="70">
        <v>200</v>
      </c>
      <c r="L66" s="70">
        <v>33</v>
      </c>
      <c r="M66" s="70">
        <v>-56</v>
      </c>
      <c r="N66" s="71">
        <v>-1036</v>
      </c>
      <c r="O66" s="72"/>
    </row>
    <row r="67" spans="1:15" ht="12.75" customHeight="1">
      <c r="A67" s="65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7"/>
      <c r="O67" s="68"/>
    </row>
    <row r="68" spans="1:15" ht="12.75" customHeight="1">
      <c r="A68" s="65" t="s">
        <v>449</v>
      </c>
      <c r="B68" s="66">
        <v>696</v>
      </c>
      <c r="C68" s="66">
        <v>730</v>
      </c>
      <c r="D68" s="66">
        <v>763</v>
      </c>
      <c r="E68" s="66">
        <v>1493</v>
      </c>
      <c r="F68" s="66">
        <v>0</v>
      </c>
      <c r="G68" s="66">
        <v>1</v>
      </c>
      <c r="H68" s="66">
        <v>6</v>
      </c>
      <c r="I68" s="66">
        <v>-5</v>
      </c>
      <c r="J68" s="66">
        <v>2</v>
      </c>
      <c r="K68" s="66">
        <v>3</v>
      </c>
      <c r="L68" s="66">
        <v>-1</v>
      </c>
      <c r="M68" s="66">
        <v>-6</v>
      </c>
      <c r="N68" s="67">
        <v>-37</v>
      </c>
      <c r="O68" s="68">
        <f t="shared" ref="O68:O78" si="3">IF(A68="鹿児島市",1,IF(E68&gt;49999,2,IF(E68&gt;9999,3,4)))</f>
        <v>4</v>
      </c>
    </row>
    <row r="69" spans="1:15" ht="12.75" customHeight="1">
      <c r="A69" s="65" t="s">
        <v>450</v>
      </c>
      <c r="B69" s="66">
        <v>851</v>
      </c>
      <c r="C69" s="66">
        <v>808</v>
      </c>
      <c r="D69" s="66">
        <v>885</v>
      </c>
      <c r="E69" s="66">
        <v>1693</v>
      </c>
      <c r="F69" s="66">
        <v>3</v>
      </c>
      <c r="G69" s="66">
        <v>1</v>
      </c>
      <c r="H69" s="66">
        <v>2</v>
      </c>
      <c r="I69" s="66">
        <v>-1</v>
      </c>
      <c r="J69" s="66">
        <v>10</v>
      </c>
      <c r="K69" s="66">
        <v>4</v>
      </c>
      <c r="L69" s="66">
        <v>6</v>
      </c>
      <c r="M69" s="66">
        <v>5</v>
      </c>
      <c r="N69" s="67">
        <v>-29</v>
      </c>
      <c r="O69" s="68">
        <f t="shared" si="3"/>
        <v>4</v>
      </c>
    </row>
    <row r="70" spans="1:15" ht="12.75" customHeight="1">
      <c r="A70" s="65" t="s">
        <v>451</v>
      </c>
      <c r="B70" s="66">
        <v>4376</v>
      </c>
      <c r="C70" s="66">
        <v>4229</v>
      </c>
      <c r="D70" s="66">
        <v>4642</v>
      </c>
      <c r="E70" s="66">
        <v>8871</v>
      </c>
      <c r="F70" s="66">
        <v>9</v>
      </c>
      <c r="G70" s="66">
        <v>8</v>
      </c>
      <c r="H70" s="66">
        <v>30</v>
      </c>
      <c r="I70" s="66">
        <v>-22</v>
      </c>
      <c r="J70" s="66">
        <v>58</v>
      </c>
      <c r="K70" s="66">
        <v>56</v>
      </c>
      <c r="L70" s="66">
        <v>2</v>
      </c>
      <c r="M70" s="66">
        <v>-20</v>
      </c>
      <c r="N70" s="67">
        <v>-171</v>
      </c>
      <c r="O70" s="68">
        <f t="shared" si="3"/>
        <v>4</v>
      </c>
    </row>
    <row r="71" spans="1:15" ht="12.75" customHeight="1">
      <c r="A71" s="65" t="s">
        <v>452</v>
      </c>
      <c r="B71" s="66">
        <v>2445</v>
      </c>
      <c r="C71" s="66">
        <v>2786</v>
      </c>
      <c r="D71" s="66">
        <v>2998</v>
      </c>
      <c r="E71" s="66">
        <v>5784</v>
      </c>
      <c r="F71" s="66">
        <v>13</v>
      </c>
      <c r="G71" s="66">
        <v>6</v>
      </c>
      <c r="H71" s="66">
        <v>12</v>
      </c>
      <c r="I71" s="66">
        <v>-6</v>
      </c>
      <c r="J71" s="66">
        <v>18</v>
      </c>
      <c r="K71" s="66">
        <v>12</v>
      </c>
      <c r="L71" s="66">
        <v>6</v>
      </c>
      <c r="M71" s="66">
        <v>0</v>
      </c>
      <c r="N71" s="67">
        <v>-22</v>
      </c>
      <c r="O71" s="68">
        <f t="shared" si="3"/>
        <v>4</v>
      </c>
    </row>
    <row r="72" spans="1:15" ht="12.75" customHeight="1">
      <c r="A72" s="65" t="s">
        <v>453</v>
      </c>
      <c r="B72" s="66">
        <v>3322</v>
      </c>
      <c r="C72" s="66">
        <v>3461</v>
      </c>
      <c r="D72" s="66">
        <v>3649</v>
      </c>
      <c r="E72" s="66">
        <v>7110</v>
      </c>
      <c r="F72" s="66">
        <v>38</v>
      </c>
      <c r="G72" s="66">
        <v>5</v>
      </c>
      <c r="H72" s="66">
        <v>17</v>
      </c>
      <c r="I72" s="66">
        <v>-12</v>
      </c>
      <c r="J72" s="66">
        <v>12</v>
      </c>
      <c r="K72" s="66">
        <v>13</v>
      </c>
      <c r="L72" s="66">
        <v>-1</v>
      </c>
      <c r="M72" s="66">
        <v>-13</v>
      </c>
      <c r="N72" s="67">
        <v>-102</v>
      </c>
      <c r="O72" s="68">
        <f t="shared" si="3"/>
        <v>4</v>
      </c>
    </row>
    <row r="73" spans="1:15" ht="12.75" customHeight="1">
      <c r="A73" s="65" t="s">
        <v>454</v>
      </c>
      <c r="B73" s="66">
        <v>4888</v>
      </c>
      <c r="C73" s="66">
        <v>5350</v>
      </c>
      <c r="D73" s="66">
        <v>5582</v>
      </c>
      <c r="E73" s="66">
        <v>10932</v>
      </c>
      <c r="F73" s="66">
        <v>41</v>
      </c>
      <c r="G73" s="66">
        <v>7</v>
      </c>
      <c r="H73" s="66">
        <v>16</v>
      </c>
      <c r="I73" s="66">
        <v>-9</v>
      </c>
      <c r="J73" s="66">
        <v>43</v>
      </c>
      <c r="K73" s="66">
        <v>38</v>
      </c>
      <c r="L73" s="66">
        <v>5</v>
      </c>
      <c r="M73" s="66">
        <v>-4</v>
      </c>
      <c r="N73" s="67">
        <v>-228</v>
      </c>
      <c r="O73" s="68">
        <f t="shared" si="3"/>
        <v>3</v>
      </c>
    </row>
    <row r="74" spans="1:15" ht="12.75" customHeight="1">
      <c r="A74" s="65" t="s">
        <v>455</v>
      </c>
      <c r="B74" s="66">
        <v>2585</v>
      </c>
      <c r="C74" s="66">
        <v>2951</v>
      </c>
      <c r="D74" s="66">
        <v>2909</v>
      </c>
      <c r="E74" s="66">
        <v>5860</v>
      </c>
      <c r="F74" s="66">
        <v>28</v>
      </c>
      <c r="G74" s="66">
        <v>2</v>
      </c>
      <c r="H74" s="66">
        <v>8</v>
      </c>
      <c r="I74" s="66">
        <v>-6</v>
      </c>
      <c r="J74" s="66">
        <v>16</v>
      </c>
      <c r="K74" s="66">
        <v>9</v>
      </c>
      <c r="L74" s="66">
        <v>7</v>
      </c>
      <c r="M74" s="66">
        <v>1</v>
      </c>
      <c r="N74" s="67">
        <v>-115</v>
      </c>
      <c r="O74" s="68">
        <f t="shared" si="3"/>
        <v>4</v>
      </c>
    </row>
    <row r="75" spans="1:15" ht="12.75" customHeight="1">
      <c r="A75" s="65" t="s">
        <v>456</v>
      </c>
      <c r="B75" s="66">
        <v>2861</v>
      </c>
      <c r="C75" s="66">
        <v>3155</v>
      </c>
      <c r="D75" s="66">
        <v>3152</v>
      </c>
      <c r="E75" s="66">
        <v>6307</v>
      </c>
      <c r="F75" s="66">
        <v>14</v>
      </c>
      <c r="G75" s="66">
        <v>8</v>
      </c>
      <c r="H75" s="66">
        <v>17</v>
      </c>
      <c r="I75" s="66">
        <v>-9</v>
      </c>
      <c r="J75" s="66">
        <v>14</v>
      </c>
      <c r="K75" s="66">
        <v>12</v>
      </c>
      <c r="L75" s="66">
        <v>2</v>
      </c>
      <c r="M75" s="66">
        <v>-7</v>
      </c>
      <c r="N75" s="67">
        <v>-55</v>
      </c>
      <c r="O75" s="68">
        <f t="shared" si="3"/>
        <v>4</v>
      </c>
    </row>
    <row r="76" spans="1:15" ht="12.75" customHeight="1">
      <c r="A76" s="65" t="s">
        <v>457</v>
      </c>
      <c r="B76" s="66">
        <v>2914</v>
      </c>
      <c r="C76" s="66">
        <v>3241</v>
      </c>
      <c r="D76" s="66">
        <v>3418</v>
      </c>
      <c r="E76" s="66">
        <v>6659</v>
      </c>
      <c r="F76" s="66">
        <v>85</v>
      </c>
      <c r="G76" s="66">
        <v>3</v>
      </c>
      <c r="H76" s="66">
        <v>12</v>
      </c>
      <c r="I76" s="66">
        <v>-9</v>
      </c>
      <c r="J76" s="66">
        <v>28</v>
      </c>
      <c r="K76" s="66">
        <v>20</v>
      </c>
      <c r="L76" s="66">
        <v>8</v>
      </c>
      <c r="M76" s="66">
        <v>-1</v>
      </c>
      <c r="N76" s="67">
        <v>-124</v>
      </c>
      <c r="O76" s="68">
        <f t="shared" si="3"/>
        <v>4</v>
      </c>
    </row>
    <row r="77" spans="1:15" ht="12.75" customHeight="1">
      <c r="A77" s="65" t="s">
        <v>458</v>
      </c>
      <c r="B77" s="66">
        <v>2677</v>
      </c>
      <c r="C77" s="66">
        <v>3072</v>
      </c>
      <c r="D77" s="66">
        <v>3035</v>
      </c>
      <c r="E77" s="66">
        <v>6107</v>
      </c>
      <c r="F77" s="66">
        <v>54</v>
      </c>
      <c r="G77" s="66">
        <v>5</v>
      </c>
      <c r="H77" s="66">
        <v>8</v>
      </c>
      <c r="I77" s="66">
        <v>-3</v>
      </c>
      <c r="J77" s="66">
        <v>11</v>
      </c>
      <c r="K77" s="66">
        <v>10</v>
      </c>
      <c r="L77" s="66">
        <v>1</v>
      </c>
      <c r="M77" s="66">
        <v>-2</v>
      </c>
      <c r="N77" s="67">
        <v>-106</v>
      </c>
      <c r="O77" s="68">
        <f t="shared" si="3"/>
        <v>4</v>
      </c>
    </row>
    <row r="78" spans="1:15" ht="12.75" customHeight="1">
      <c r="A78" s="65" t="s">
        <v>459</v>
      </c>
      <c r="B78" s="66">
        <v>2083</v>
      </c>
      <c r="C78" s="66">
        <v>2478</v>
      </c>
      <c r="D78" s="66">
        <v>2661</v>
      </c>
      <c r="E78" s="66">
        <v>5139</v>
      </c>
      <c r="F78" s="66">
        <v>9</v>
      </c>
      <c r="G78" s="66">
        <v>1</v>
      </c>
      <c r="H78" s="66">
        <v>8</v>
      </c>
      <c r="I78" s="66">
        <v>-7</v>
      </c>
      <c r="J78" s="66">
        <v>21</v>
      </c>
      <c r="K78" s="66">
        <v>23</v>
      </c>
      <c r="L78" s="66">
        <v>-2</v>
      </c>
      <c r="M78" s="66">
        <v>-9</v>
      </c>
      <c r="N78" s="67">
        <v>-47</v>
      </c>
      <c r="O78" s="68">
        <f t="shared" si="3"/>
        <v>4</v>
      </c>
    </row>
    <row r="79" spans="1:15" ht="12.75" customHeight="1">
      <c r="A79" s="74"/>
      <c r="B79" s="75"/>
      <c r="C79" s="78"/>
      <c r="D79" s="78"/>
      <c r="E79" s="75"/>
      <c r="F79" s="78"/>
      <c r="G79" s="75"/>
      <c r="H79" s="75"/>
      <c r="I79" s="75"/>
      <c r="J79" s="75"/>
      <c r="K79" s="75"/>
      <c r="L79" s="75"/>
      <c r="M79" s="75"/>
      <c r="N79" s="76"/>
      <c r="O79" s="77"/>
    </row>
    <row r="80" spans="1:15" ht="15" customHeight="1">
      <c r="A80" s="79" t="s">
        <v>460</v>
      </c>
      <c r="B80" s="79"/>
      <c r="C80" s="80"/>
      <c r="D80" s="80"/>
      <c r="E80" s="79"/>
      <c r="F80" s="80"/>
      <c r="G80" s="79"/>
      <c r="H80" s="79"/>
      <c r="I80" s="79"/>
      <c r="J80" s="79"/>
      <c r="K80" s="79"/>
      <c r="L80" s="79"/>
      <c r="M80" s="79"/>
      <c r="N80" s="80"/>
      <c r="O80" s="81"/>
    </row>
    <row r="81" spans="1:15" ht="15" customHeight="1">
      <c r="A81" s="79" t="s">
        <v>461</v>
      </c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3"/>
    </row>
    <row r="82" spans="1:15" ht="15" customHeight="1">
      <c r="A82" s="79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3"/>
    </row>
    <row r="83" spans="1:15" ht="15" customHeight="1">
      <c r="A83" s="79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3"/>
    </row>
    <row r="84" spans="1:15" ht="15" customHeight="1">
      <c r="A84" s="79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3"/>
    </row>
    <row r="85" spans="1:15" ht="15" customHeight="1">
      <c r="A85" s="79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3"/>
    </row>
    <row r="86" spans="1:15" ht="15" customHeight="1">
      <c r="A86" s="79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3"/>
    </row>
    <row r="87" spans="1:15" ht="26.2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3"/>
    </row>
    <row r="88" spans="1:15" ht="14.25" customHeight="1">
      <c r="C88" s="49"/>
      <c r="D88" s="49"/>
      <c r="E88" s="84"/>
      <c r="F88" s="49"/>
      <c r="N88" s="49"/>
      <c r="O88" s="48"/>
    </row>
    <row r="89" spans="1:15" ht="9.75" customHeight="1">
      <c r="C89" s="49"/>
      <c r="D89" s="49"/>
      <c r="E89" s="84"/>
      <c r="F89" s="49"/>
      <c r="N89" s="49"/>
      <c r="O89" s="48"/>
    </row>
    <row r="90" spans="1:15" ht="12.75" customHeight="1">
      <c r="C90" s="49"/>
      <c r="D90" s="49"/>
      <c r="E90" s="84"/>
      <c r="F90" s="49"/>
      <c r="N90" s="49"/>
      <c r="O90" s="48"/>
    </row>
    <row r="91" spans="1:15" ht="12.75" customHeight="1">
      <c r="C91" s="49"/>
      <c r="D91" s="49"/>
      <c r="E91" s="84"/>
      <c r="F91" s="49"/>
      <c r="N91" s="49"/>
      <c r="O91" s="48"/>
    </row>
    <row r="92" spans="1:15" ht="12.75" customHeight="1">
      <c r="C92" s="49"/>
      <c r="D92" s="49"/>
      <c r="E92" s="84"/>
      <c r="F92" s="49"/>
      <c r="N92" s="49"/>
      <c r="O92" s="48"/>
    </row>
    <row r="93" spans="1:15" ht="12.75" customHeight="1">
      <c r="C93" s="49"/>
      <c r="D93" s="49"/>
      <c r="E93" s="84"/>
      <c r="F93" s="49"/>
      <c r="N93" s="49"/>
      <c r="O93" s="48"/>
    </row>
    <row r="94" spans="1:15" ht="12.75" customHeight="1">
      <c r="C94" s="49"/>
      <c r="D94" s="49"/>
      <c r="E94" s="84"/>
      <c r="F94" s="49"/>
      <c r="N94" s="49"/>
      <c r="O94" s="48"/>
    </row>
    <row r="95" spans="1:15" ht="12.75" customHeight="1">
      <c r="C95" s="49"/>
      <c r="D95" s="49"/>
      <c r="E95" s="84"/>
      <c r="F95" s="49"/>
      <c r="N95" s="49"/>
      <c r="O95" s="48"/>
    </row>
    <row r="96" spans="1:15" ht="12.75" customHeight="1">
      <c r="C96" s="49"/>
      <c r="D96" s="49"/>
      <c r="E96" s="84"/>
      <c r="F96" s="49"/>
      <c r="N96" s="49"/>
      <c r="O96" s="48"/>
    </row>
    <row r="97" spans="3:15" ht="12.75" customHeight="1">
      <c r="C97" s="49"/>
      <c r="D97" s="49"/>
      <c r="E97" s="84"/>
      <c r="F97" s="49"/>
      <c r="I97" s="85"/>
      <c r="N97" s="49"/>
      <c r="O97" s="48"/>
    </row>
    <row r="98" spans="3:15" ht="12.75" customHeight="1">
      <c r="C98" s="49"/>
      <c r="D98" s="49"/>
      <c r="E98" s="84"/>
      <c r="F98" s="49"/>
      <c r="I98" s="85"/>
      <c r="N98" s="49"/>
      <c r="O98" s="48"/>
    </row>
    <row r="99" spans="3:15" ht="12.75" customHeight="1">
      <c r="C99" s="49"/>
      <c r="D99" s="49"/>
      <c r="E99" s="84"/>
      <c r="F99" s="49"/>
      <c r="I99" s="85"/>
      <c r="N99" s="49"/>
      <c r="O99" s="48"/>
    </row>
    <row r="100" spans="3:15" ht="12.75" customHeight="1">
      <c r="C100" s="49"/>
      <c r="D100" s="49"/>
      <c r="E100" s="84"/>
      <c r="F100" s="49"/>
      <c r="I100" s="85"/>
      <c r="N100" s="49"/>
      <c r="O100" s="48"/>
    </row>
    <row r="101" spans="3:15" ht="12.75" customHeight="1">
      <c r="C101" s="49"/>
      <c r="D101" s="49"/>
      <c r="E101" s="84"/>
      <c r="F101" s="49"/>
      <c r="I101" s="85"/>
      <c r="N101" s="49"/>
      <c r="O101" s="48"/>
    </row>
    <row r="102" spans="3:15" ht="12.75" customHeight="1">
      <c r="C102" s="49"/>
      <c r="D102" s="49"/>
      <c r="E102" s="84"/>
      <c r="F102" s="49"/>
      <c r="I102" s="85"/>
      <c r="N102" s="49"/>
      <c r="O102" s="48"/>
    </row>
    <row r="103" spans="3:15" ht="12.75" customHeight="1">
      <c r="C103" s="49"/>
      <c r="D103" s="49"/>
      <c r="E103" s="84"/>
      <c r="F103" s="49"/>
      <c r="I103" s="85"/>
      <c r="N103" s="49"/>
      <c r="O103" s="48"/>
    </row>
    <row r="104" spans="3:15" ht="12.75" customHeight="1">
      <c r="C104" s="49"/>
      <c r="D104" s="49"/>
      <c r="E104" s="84"/>
      <c r="F104" s="49"/>
      <c r="I104" s="85"/>
      <c r="N104" s="49"/>
      <c r="O104" s="48"/>
    </row>
    <row r="105" spans="3:15" ht="12.75" customHeight="1">
      <c r="C105" s="49"/>
      <c r="D105" s="49"/>
      <c r="E105" s="84"/>
      <c r="F105" s="49"/>
      <c r="I105" s="85"/>
      <c r="N105" s="49"/>
      <c r="O105" s="48"/>
    </row>
    <row r="106" spans="3:15" ht="12.75" customHeight="1">
      <c r="C106" s="49"/>
      <c r="D106" s="49"/>
      <c r="E106" s="84"/>
      <c r="F106" s="49"/>
      <c r="I106" s="85"/>
      <c r="N106" s="49"/>
      <c r="O106" s="48"/>
    </row>
    <row r="107" spans="3:15" ht="12.75" customHeight="1">
      <c r="C107" s="49"/>
      <c r="D107" s="49"/>
      <c r="E107" s="84"/>
      <c r="F107" s="49"/>
      <c r="I107" s="85"/>
      <c r="N107" s="49"/>
      <c r="O107" s="48"/>
    </row>
    <row r="108" spans="3:15" ht="16.5" customHeight="1">
      <c r="C108" s="49"/>
      <c r="D108" s="49"/>
      <c r="E108" s="84"/>
      <c r="F108" s="49"/>
      <c r="I108" s="85"/>
      <c r="N108" s="49"/>
      <c r="O108" s="48"/>
    </row>
    <row r="109" spans="3:15" ht="13.5">
      <c r="C109" s="49"/>
      <c r="D109" s="49"/>
      <c r="E109" s="84"/>
      <c r="F109" s="49"/>
      <c r="I109" s="85"/>
      <c r="N109" s="49"/>
      <c r="O109" s="48"/>
    </row>
    <row r="110" spans="3:15" ht="13.5">
      <c r="C110" s="49"/>
      <c r="D110" s="49"/>
      <c r="E110" s="84"/>
      <c r="F110" s="49"/>
      <c r="I110" s="85"/>
      <c r="N110" s="49"/>
      <c r="O110" s="48"/>
    </row>
    <row r="111" spans="3:15" ht="13.5">
      <c r="C111" s="49"/>
      <c r="D111" s="49"/>
      <c r="E111" s="84"/>
      <c r="F111" s="49"/>
      <c r="I111" s="85"/>
      <c r="N111" s="49"/>
      <c r="O111" s="48"/>
    </row>
    <row r="112" spans="3:15" ht="13.5">
      <c r="C112" s="49"/>
      <c r="D112" s="49"/>
      <c r="E112" s="84"/>
      <c r="F112" s="49"/>
      <c r="I112" s="85"/>
      <c r="N112" s="49"/>
      <c r="O112" s="48"/>
    </row>
    <row r="113" spans="1:15" ht="13.5">
      <c r="C113" s="49"/>
      <c r="D113" s="49"/>
      <c r="E113" s="84"/>
      <c r="F113" s="49"/>
      <c r="I113" s="85"/>
      <c r="N113" s="49"/>
      <c r="O113" s="48"/>
    </row>
    <row r="114" spans="1:15" ht="13.5">
      <c r="C114" s="49"/>
      <c r="D114" s="49"/>
      <c r="E114" s="84"/>
      <c r="F114" s="49"/>
      <c r="I114" s="85"/>
      <c r="N114" s="49"/>
      <c r="O114" s="48"/>
    </row>
    <row r="115" spans="1:15" ht="13.5">
      <c r="C115" s="49"/>
      <c r="D115" s="49"/>
      <c r="E115" s="84"/>
      <c r="F115" s="49"/>
      <c r="I115" s="85"/>
      <c r="N115" s="49"/>
      <c r="O115" s="48"/>
    </row>
    <row r="116" spans="1:15">
      <c r="C116" s="49"/>
      <c r="D116" s="49"/>
      <c r="E116" s="84"/>
      <c r="F116" s="49"/>
      <c r="N116" s="49"/>
      <c r="O116" s="48"/>
    </row>
    <row r="117" spans="1:15">
      <c r="C117" s="49"/>
      <c r="D117" s="49"/>
      <c r="E117" s="84"/>
      <c r="F117" s="49"/>
      <c r="N117" s="49"/>
      <c r="O117" s="48"/>
    </row>
    <row r="118" spans="1:15">
      <c r="C118" s="49"/>
      <c r="D118" s="49"/>
      <c r="E118" s="84"/>
      <c r="F118" s="49"/>
      <c r="N118" s="49"/>
      <c r="O118" s="48"/>
    </row>
    <row r="119" spans="1:15">
      <c r="C119" s="49"/>
      <c r="D119" s="49"/>
      <c r="E119" s="84"/>
      <c r="F119" s="49"/>
      <c r="N119" s="49"/>
      <c r="O119" s="48"/>
    </row>
    <row r="120" spans="1:15">
      <c r="C120" s="49"/>
      <c r="D120" s="49"/>
      <c r="E120" s="84"/>
      <c r="F120" s="49"/>
      <c r="N120" s="49"/>
      <c r="O120" s="48"/>
    </row>
    <row r="121" spans="1:15">
      <c r="C121" s="49"/>
      <c r="D121" s="49"/>
      <c r="E121" s="84"/>
      <c r="F121" s="49"/>
      <c r="N121" s="49"/>
      <c r="O121" s="48"/>
    </row>
    <row r="122" spans="1:15">
      <c r="C122" s="49"/>
      <c r="D122" s="49"/>
      <c r="E122" s="84"/>
      <c r="F122" s="49"/>
      <c r="N122" s="49"/>
      <c r="O122" s="48"/>
    </row>
    <row r="123" spans="1:15">
      <c r="C123" s="49"/>
      <c r="D123" s="49"/>
      <c r="E123" s="84"/>
      <c r="F123" s="49"/>
      <c r="N123" s="49"/>
      <c r="O123" s="48"/>
    </row>
    <row r="124" spans="1:15">
      <c r="C124" s="49"/>
      <c r="D124" s="49"/>
      <c r="E124" s="84"/>
      <c r="F124" s="49"/>
      <c r="N124" s="49"/>
      <c r="O124" s="48"/>
    </row>
    <row r="125" spans="1:15">
      <c r="C125" s="49"/>
      <c r="D125" s="49"/>
      <c r="E125" s="84"/>
      <c r="F125" s="49"/>
      <c r="N125" s="49"/>
      <c r="O125" s="48"/>
    </row>
    <row r="126" spans="1:15">
      <c r="C126" s="49"/>
      <c r="D126" s="49"/>
      <c r="E126" s="84"/>
      <c r="F126" s="49"/>
      <c r="N126" s="49"/>
      <c r="O126" s="48"/>
    </row>
    <row r="127" spans="1:15">
      <c r="A127" s="86"/>
      <c r="B127" s="86"/>
      <c r="C127" s="86"/>
      <c r="D127" s="86"/>
      <c r="E127" s="86"/>
      <c r="F127" s="49"/>
      <c r="N127" s="49"/>
      <c r="O127" s="48"/>
    </row>
    <row r="128" spans="1:15">
      <c r="A128" s="86"/>
      <c r="B128" s="86"/>
      <c r="C128" s="86"/>
      <c r="D128" s="86"/>
      <c r="E128" s="86"/>
      <c r="F128" s="49"/>
      <c r="N128" s="49"/>
      <c r="O128" s="48"/>
    </row>
    <row r="129" spans="1:15">
      <c r="A129" s="86"/>
      <c r="B129" s="86"/>
      <c r="C129" s="86"/>
      <c r="D129" s="86"/>
      <c r="E129" s="86"/>
      <c r="F129" s="49"/>
      <c r="N129" s="49"/>
      <c r="O129" s="48"/>
    </row>
    <row r="130" spans="1:15">
      <c r="A130" s="86"/>
      <c r="B130" s="86"/>
      <c r="C130" s="86"/>
      <c r="D130" s="86"/>
      <c r="E130" s="86"/>
      <c r="F130" s="49"/>
      <c r="N130" s="49"/>
      <c r="O130" s="48"/>
    </row>
    <row r="131" spans="1:15">
      <c r="A131" s="86"/>
      <c r="B131" s="86"/>
      <c r="C131" s="86"/>
      <c r="D131" s="86"/>
      <c r="E131" s="86"/>
      <c r="F131" s="49"/>
      <c r="N131" s="49"/>
      <c r="O131" s="48"/>
    </row>
    <row r="132" spans="1:15">
      <c r="A132" s="86"/>
      <c r="B132" s="86"/>
      <c r="C132" s="86"/>
      <c r="D132" s="86"/>
      <c r="E132" s="86"/>
      <c r="F132" s="49"/>
      <c r="N132" s="49"/>
      <c r="O132" s="48"/>
    </row>
    <row r="133" spans="1:15">
      <c r="A133" s="86"/>
      <c r="B133" s="86"/>
      <c r="C133" s="86"/>
      <c r="D133" s="86"/>
      <c r="E133" s="86"/>
      <c r="F133" s="49"/>
      <c r="N133" s="49"/>
      <c r="O133" s="48"/>
    </row>
    <row r="134" spans="1:15">
      <c r="C134" s="49"/>
      <c r="D134" s="49"/>
      <c r="E134" s="84"/>
      <c r="F134" s="49"/>
      <c r="N134" s="49"/>
      <c r="O134" s="48"/>
    </row>
    <row r="135" spans="1:15">
      <c r="C135" s="49"/>
      <c r="D135" s="49"/>
      <c r="E135" s="84"/>
      <c r="F135" s="49"/>
      <c r="N135" s="49"/>
      <c r="O135" s="48"/>
    </row>
    <row r="136" spans="1:15">
      <c r="C136" s="49"/>
      <c r="D136" s="49"/>
      <c r="E136" s="84"/>
      <c r="F136" s="49"/>
      <c r="N136" s="49"/>
      <c r="O136" s="48"/>
    </row>
    <row r="137" spans="1:15">
      <c r="C137" s="49"/>
      <c r="D137" s="49"/>
      <c r="E137" s="84"/>
      <c r="F137" s="49"/>
      <c r="N137" s="49"/>
      <c r="O137" s="48"/>
    </row>
    <row r="138" spans="1:15">
      <c r="C138" s="49"/>
      <c r="D138" s="49"/>
      <c r="E138" s="84"/>
      <c r="F138" s="49"/>
      <c r="N138" s="49"/>
      <c r="O138" s="48"/>
    </row>
    <row r="139" spans="1:15">
      <c r="C139" s="49"/>
      <c r="D139" s="49"/>
      <c r="E139" s="84"/>
      <c r="F139" s="49"/>
      <c r="N139" s="49"/>
      <c r="O139" s="48"/>
    </row>
    <row r="140" spans="1:15">
      <c r="C140" s="49"/>
      <c r="D140" s="49"/>
      <c r="E140" s="84"/>
      <c r="F140" s="49"/>
      <c r="N140" s="49"/>
      <c r="O140" s="48"/>
    </row>
    <row r="141" spans="1:15">
      <c r="C141" s="49"/>
      <c r="D141" s="49"/>
      <c r="E141" s="84"/>
      <c r="F141" s="49"/>
      <c r="N141" s="49"/>
      <c r="O141" s="48"/>
    </row>
    <row r="142" spans="1:15">
      <c r="C142" s="49"/>
      <c r="D142" s="49"/>
      <c r="E142" s="84"/>
      <c r="F142" s="49"/>
      <c r="N142" s="49"/>
      <c r="O142" s="48"/>
    </row>
    <row r="143" spans="1:15">
      <c r="C143" s="49"/>
      <c r="D143" s="49"/>
      <c r="E143" s="84"/>
      <c r="F143" s="49"/>
      <c r="N143" s="49"/>
      <c r="O143" s="48"/>
    </row>
    <row r="144" spans="1:15">
      <c r="C144" s="49"/>
      <c r="D144" s="49"/>
      <c r="E144" s="84"/>
      <c r="F144" s="49"/>
      <c r="N144" s="49"/>
      <c r="O144" s="48"/>
    </row>
    <row r="145" spans="3:15">
      <c r="C145" s="49"/>
      <c r="D145" s="49"/>
      <c r="E145" s="84"/>
      <c r="F145" s="49"/>
      <c r="N145" s="49"/>
      <c r="O145" s="48"/>
    </row>
    <row r="146" spans="3:15">
      <c r="C146" s="49"/>
      <c r="D146" s="49"/>
      <c r="E146" s="84"/>
      <c r="F146" s="49"/>
      <c r="N146" s="49"/>
      <c r="O146" s="48"/>
    </row>
    <row r="147" spans="3:15">
      <c r="C147" s="49"/>
      <c r="D147" s="49"/>
      <c r="E147" s="84"/>
      <c r="F147" s="49"/>
      <c r="N147" s="49"/>
      <c r="O147" s="48"/>
    </row>
    <row r="148" spans="3:15">
      <c r="C148" s="49"/>
      <c r="D148" s="49"/>
      <c r="E148" s="84"/>
      <c r="F148" s="49"/>
      <c r="N148" s="49"/>
      <c r="O148" s="48"/>
    </row>
    <row r="149" spans="3:15">
      <c r="C149" s="49"/>
      <c r="D149" s="49"/>
      <c r="E149" s="84"/>
      <c r="F149" s="49"/>
      <c r="N149" s="49"/>
      <c r="O149" s="48"/>
    </row>
    <row r="150" spans="3:15">
      <c r="C150" s="49"/>
      <c r="D150" s="49"/>
      <c r="E150" s="84"/>
      <c r="F150" s="49"/>
      <c r="N150" s="49"/>
      <c r="O150" s="48"/>
    </row>
    <row r="151" spans="3:15">
      <c r="C151" s="49"/>
      <c r="D151" s="49"/>
      <c r="E151" s="84"/>
      <c r="F151" s="49"/>
      <c r="N151" s="49"/>
      <c r="O151" s="48"/>
    </row>
    <row r="152" spans="3:15">
      <c r="C152" s="49"/>
      <c r="D152" s="49"/>
      <c r="E152" s="84"/>
      <c r="F152" s="49"/>
      <c r="N152" s="49"/>
      <c r="O152" s="48"/>
    </row>
    <row r="153" spans="3:15">
      <c r="C153" s="49"/>
      <c r="D153" s="49"/>
      <c r="E153" s="84"/>
      <c r="F153" s="49"/>
      <c r="N153" s="49"/>
      <c r="O153" s="48"/>
    </row>
    <row r="154" spans="3:15">
      <c r="C154" s="49"/>
      <c r="D154" s="49"/>
      <c r="E154" s="84"/>
      <c r="F154" s="49"/>
      <c r="N154" s="49"/>
      <c r="O154" s="48"/>
    </row>
    <row r="155" spans="3:15">
      <c r="C155" s="49"/>
      <c r="D155" s="49"/>
      <c r="E155" s="84"/>
      <c r="F155" s="49"/>
      <c r="N155" s="49"/>
      <c r="O155" s="48"/>
    </row>
    <row r="156" spans="3:15">
      <c r="C156" s="49"/>
      <c r="D156" s="49"/>
      <c r="E156" s="84"/>
      <c r="F156" s="49"/>
      <c r="N156" s="49"/>
      <c r="O156" s="48"/>
    </row>
    <row r="157" spans="3:15">
      <c r="C157" s="49"/>
      <c r="D157" s="49"/>
      <c r="E157" s="84"/>
      <c r="F157" s="49"/>
      <c r="N157" s="49"/>
      <c r="O157" s="48"/>
    </row>
    <row r="158" spans="3:15">
      <c r="C158" s="49"/>
      <c r="D158" s="49"/>
      <c r="E158" s="84"/>
      <c r="F158" s="49"/>
      <c r="N158" s="49"/>
      <c r="O158" s="48"/>
    </row>
    <row r="159" spans="3:15">
      <c r="C159" s="49"/>
      <c r="D159" s="49"/>
      <c r="E159" s="84"/>
      <c r="F159" s="49"/>
      <c r="N159" s="49"/>
      <c r="O159" s="48"/>
    </row>
    <row r="160" spans="3:15">
      <c r="C160" s="49"/>
      <c r="D160" s="49"/>
      <c r="E160" s="84"/>
      <c r="F160" s="49"/>
      <c r="N160" s="49"/>
      <c r="O160" s="48"/>
    </row>
    <row r="161" spans="3:15">
      <c r="C161" s="49"/>
      <c r="D161" s="49"/>
      <c r="E161" s="84"/>
      <c r="F161" s="49"/>
      <c r="N161" s="49"/>
      <c r="O161" s="48"/>
    </row>
    <row r="162" spans="3:15">
      <c r="C162" s="49"/>
      <c r="D162" s="49"/>
      <c r="E162" s="84"/>
      <c r="F162" s="49"/>
      <c r="N162" s="49"/>
      <c r="O162" s="48"/>
    </row>
    <row r="163" spans="3:15">
      <c r="C163" s="49"/>
      <c r="D163" s="49"/>
      <c r="E163" s="84"/>
      <c r="F163" s="49"/>
      <c r="N163" s="49"/>
      <c r="O163" s="48"/>
    </row>
    <row r="164" spans="3:15">
      <c r="C164" s="49"/>
      <c r="D164" s="49"/>
      <c r="E164" s="84"/>
      <c r="F164" s="49"/>
      <c r="N164" s="49"/>
      <c r="O164" s="48"/>
    </row>
    <row r="165" spans="3:15">
      <c r="C165" s="49"/>
      <c r="D165" s="49"/>
      <c r="E165" s="84"/>
      <c r="F165" s="49"/>
      <c r="N165" s="49"/>
      <c r="O165" s="48"/>
    </row>
    <row r="166" spans="3:15">
      <c r="C166" s="49"/>
      <c r="D166" s="49"/>
      <c r="E166" s="84"/>
      <c r="F166" s="49"/>
      <c r="N166" s="49"/>
      <c r="O166" s="48"/>
    </row>
    <row r="167" spans="3:15">
      <c r="C167" s="49"/>
      <c r="D167" s="49"/>
      <c r="E167" s="84"/>
      <c r="F167" s="49"/>
      <c r="N167" s="49"/>
      <c r="O167" s="48"/>
    </row>
    <row r="168" spans="3:15">
      <c r="C168" s="49"/>
      <c r="D168" s="49"/>
      <c r="E168" s="84"/>
      <c r="F168" s="49"/>
      <c r="N168" s="49"/>
      <c r="O168" s="48"/>
    </row>
    <row r="169" spans="3:15">
      <c r="C169" s="49"/>
      <c r="D169" s="49"/>
      <c r="E169" s="84"/>
      <c r="F169" s="49"/>
      <c r="N169" s="49"/>
      <c r="O169" s="48"/>
    </row>
    <row r="170" spans="3:15">
      <c r="C170" s="49"/>
      <c r="D170" s="49"/>
      <c r="E170" s="84"/>
      <c r="F170" s="49"/>
      <c r="N170" s="49"/>
      <c r="O170" s="48"/>
    </row>
    <row r="171" spans="3:15">
      <c r="C171" s="49"/>
      <c r="D171" s="49"/>
      <c r="E171" s="84"/>
      <c r="F171" s="49"/>
      <c r="N171" s="49"/>
      <c r="O171" s="48"/>
    </row>
    <row r="172" spans="3:15">
      <c r="C172" s="49"/>
      <c r="D172" s="49"/>
      <c r="E172" s="84"/>
      <c r="F172" s="49"/>
      <c r="N172" s="49"/>
      <c r="O172" s="48"/>
    </row>
    <row r="173" spans="3:15">
      <c r="C173" s="49"/>
      <c r="D173" s="49"/>
      <c r="E173" s="84"/>
      <c r="F173" s="49"/>
      <c r="N173" s="49"/>
      <c r="O173" s="48"/>
    </row>
    <row r="174" spans="3:15">
      <c r="C174" s="49"/>
      <c r="D174" s="49"/>
      <c r="E174" s="84"/>
      <c r="F174" s="49"/>
      <c r="N174" s="49"/>
      <c r="O174" s="48"/>
    </row>
    <row r="175" spans="3:15">
      <c r="C175" s="49"/>
      <c r="D175" s="49"/>
      <c r="E175" s="84"/>
      <c r="F175" s="49"/>
      <c r="N175" s="49"/>
      <c r="O175" s="48"/>
    </row>
    <row r="176" spans="3:15">
      <c r="C176" s="49"/>
      <c r="D176" s="49"/>
      <c r="E176" s="84"/>
      <c r="F176" s="49"/>
      <c r="N176" s="49"/>
      <c r="O176" s="48"/>
    </row>
    <row r="177" spans="3:15">
      <c r="C177" s="49"/>
      <c r="D177" s="49"/>
      <c r="E177" s="84"/>
      <c r="F177" s="49"/>
      <c r="N177" s="49"/>
      <c r="O177" s="48"/>
    </row>
    <row r="178" spans="3:15">
      <c r="C178" s="49"/>
      <c r="D178" s="49"/>
      <c r="E178" s="84"/>
      <c r="F178" s="49"/>
      <c r="N178" s="49"/>
      <c r="O178" s="48"/>
    </row>
    <row r="179" spans="3:15">
      <c r="C179" s="49"/>
      <c r="D179" s="49"/>
      <c r="E179" s="84"/>
      <c r="F179" s="49"/>
      <c r="N179" s="49"/>
      <c r="O179" s="48"/>
    </row>
    <row r="180" spans="3:15">
      <c r="C180" s="49"/>
      <c r="D180" s="49"/>
      <c r="E180" s="84"/>
      <c r="F180" s="49"/>
      <c r="N180" s="49"/>
      <c r="O180" s="48"/>
    </row>
    <row r="181" spans="3:15">
      <c r="C181" s="49"/>
      <c r="D181" s="49"/>
      <c r="E181" s="84"/>
      <c r="F181" s="49"/>
      <c r="N181" s="49"/>
      <c r="O181" s="48"/>
    </row>
    <row r="182" spans="3:15">
      <c r="C182" s="49"/>
      <c r="D182" s="49"/>
      <c r="E182" s="84"/>
      <c r="F182" s="49"/>
      <c r="N182" s="49"/>
      <c r="O182" s="48"/>
    </row>
    <row r="183" spans="3:15">
      <c r="C183" s="49"/>
      <c r="D183" s="49"/>
      <c r="E183" s="84"/>
      <c r="F183" s="49"/>
      <c r="N183" s="49"/>
      <c r="O183" s="48"/>
    </row>
    <row r="184" spans="3:15">
      <c r="C184" s="49"/>
      <c r="D184" s="49"/>
      <c r="E184" s="84"/>
      <c r="F184" s="49"/>
      <c r="N184" s="49"/>
      <c r="O184" s="48"/>
    </row>
    <row r="185" spans="3:15">
      <c r="C185" s="49"/>
      <c r="D185" s="49"/>
      <c r="E185" s="84"/>
      <c r="F185" s="49"/>
      <c r="N185" s="49"/>
      <c r="O185" s="48"/>
    </row>
    <row r="186" spans="3:15">
      <c r="C186" s="49"/>
      <c r="D186" s="49"/>
      <c r="E186" s="84"/>
      <c r="F186" s="49"/>
      <c r="N186" s="49"/>
      <c r="O186" s="48"/>
    </row>
    <row r="187" spans="3:15">
      <c r="C187" s="49"/>
      <c r="D187" s="49"/>
      <c r="E187" s="84"/>
      <c r="F187" s="49"/>
      <c r="N187" s="49"/>
      <c r="O187" s="48"/>
    </row>
    <row r="188" spans="3:15">
      <c r="C188" s="49"/>
      <c r="D188" s="49"/>
      <c r="E188" s="84"/>
      <c r="F188" s="49"/>
      <c r="N188" s="49"/>
      <c r="O188" s="48"/>
    </row>
    <row r="189" spans="3:15">
      <c r="C189" s="49"/>
      <c r="D189" s="49"/>
      <c r="E189" s="84"/>
      <c r="F189" s="49"/>
      <c r="N189" s="49"/>
      <c r="O189" s="48"/>
    </row>
    <row r="190" spans="3:15">
      <c r="C190" s="49"/>
      <c r="D190" s="49"/>
      <c r="E190" s="84"/>
      <c r="F190" s="49"/>
      <c r="N190" s="49"/>
      <c r="O190" s="48"/>
    </row>
    <row r="191" spans="3:15">
      <c r="C191" s="49"/>
      <c r="D191" s="49"/>
      <c r="E191" s="84"/>
      <c r="F191" s="49"/>
      <c r="N191" s="49"/>
      <c r="O191" s="48"/>
    </row>
    <row r="192" spans="3:15">
      <c r="C192" s="49"/>
      <c r="D192" s="49"/>
      <c r="E192" s="84"/>
      <c r="F192" s="49"/>
      <c r="N192" s="49"/>
      <c r="O192" s="48"/>
    </row>
  </sheetData>
  <autoFilter ref="A5:Q78"/>
  <mergeCells count="14">
    <mergeCell ref="O3:O5"/>
    <mergeCell ref="C4:C5"/>
    <mergeCell ref="D4:D5"/>
    <mergeCell ref="E4:E5"/>
    <mergeCell ref="G4:I4"/>
    <mergeCell ref="J4:L4"/>
    <mergeCell ref="A1:F1"/>
    <mergeCell ref="G1:N1"/>
    <mergeCell ref="A3:A5"/>
    <mergeCell ref="B3:B5"/>
    <mergeCell ref="C3:F3"/>
    <mergeCell ref="G3:L3"/>
    <mergeCell ref="M3:M5"/>
    <mergeCell ref="N3:N5"/>
  </mergeCells>
  <phoneticPr fontId="3"/>
  <pageMargins left="0.47244094488188981" right="0.23622047244094491" top="0.74803149606299213" bottom="0.82" header="0.51181102362204722" footer="0.51181102362204722"/>
  <pageSetup paperSize="9" orientation="portrait" r:id="rId1"/>
  <headerFooter alignWithMargins="0"/>
  <rowBreaks count="1" manualBreakCount="1">
    <brk id="59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267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24" customWidth="1"/>
    <col min="3" max="3" width="20.625" style="3" customWidth="1"/>
    <col min="4" max="13" width="8.625" style="3"/>
    <col min="14" max="16384" width="8.625" style="39"/>
  </cols>
  <sheetData>
    <row r="1" spans="1:13" ht="15" customHeight="1">
      <c r="A1" s="3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15" customHeight="1">
      <c r="B2" s="3" t="s">
        <v>243</v>
      </c>
    </row>
    <row r="3" spans="1:13" ht="15" customHeight="1">
      <c r="B3" s="3" t="s">
        <v>15</v>
      </c>
    </row>
    <row r="4" spans="1:13" ht="15" customHeight="1">
      <c r="B4" s="3" t="s">
        <v>2</v>
      </c>
    </row>
    <row r="5" spans="1:13" ht="15" customHeight="1">
      <c r="B5" s="3"/>
    </row>
    <row r="6" spans="1:13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3" ht="117.95" customHeight="1" thickBot="1">
      <c r="A7" s="9"/>
      <c r="B7" s="10"/>
      <c r="C7" s="11" t="s">
        <v>240</v>
      </c>
      <c r="D7" s="12" t="s">
        <v>241</v>
      </c>
      <c r="E7" s="13" t="s">
        <v>217</v>
      </c>
      <c r="F7" s="13" t="s">
        <v>218</v>
      </c>
      <c r="G7" s="13" t="s">
        <v>219</v>
      </c>
      <c r="H7" s="13" t="s">
        <v>220</v>
      </c>
      <c r="I7" s="13" t="s">
        <v>221</v>
      </c>
      <c r="J7" s="13" t="s">
        <v>222</v>
      </c>
      <c r="K7" s="13" t="s">
        <v>223</v>
      </c>
      <c r="L7" s="13" t="s">
        <v>224</v>
      </c>
      <c r="M7" s="13" t="s">
        <v>83</v>
      </c>
    </row>
    <row r="8" spans="1:13" ht="15.95" customHeight="1" thickTop="1">
      <c r="B8" s="90" t="s">
        <v>242</v>
      </c>
      <c r="C8" s="91"/>
      <c r="D8" s="14">
        <v>24657</v>
      </c>
      <c r="E8" s="15">
        <v>7445</v>
      </c>
      <c r="F8" s="16">
        <v>10668</v>
      </c>
      <c r="G8" s="16">
        <v>2416</v>
      </c>
      <c r="H8" s="16">
        <v>4556</v>
      </c>
      <c r="I8" s="16">
        <v>2239</v>
      </c>
      <c r="J8" s="16">
        <v>1328</v>
      </c>
      <c r="K8" s="16">
        <v>2148</v>
      </c>
      <c r="L8" s="16">
        <v>1160</v>
      </c>
      <c r="M8" s="16">
        <v>5158</v>
      </c>
    </row>
    <row r="9" spans="1:13" ht="15.95" customHeight="1">
      <c r="B9" s="92"/>
      <c r="C9" s="93"/>
      <c r="D9" s="17">
        <v>1</v>
      </c>
      <c r="E9" s="32">
        <v>0.30194265320193048</v>
      </c>
      <c r="F9" s="33">
        <v>0.43265604088088577</v>
      </c>
      <c r="G9" s="33">
        <v>9.7984345216368576E-2</v>
      </c>
      <c r="H9" s="33">
        <v>0.18477511457192683</v>
      </c>
      <c r="I9" s="33">
        <v>9.0805856349109787E-2</v>
      </c>
      <c r="J9" s="33">
        <v>5.3858944721580079E-2</v>
      </c>
      <c r="K9" s="33">
        <v>8.7115220829784651E-2</v>
      </c>
      <c r="L9" s="33">
        <v>4.7045463762825972E-2</v>
      </c>
      <c r="M9" s="33">
        <v>0.20919008800746239</v>
      </c>
    </row>
    <row r="10" spans="1:13" ht="15.95" customHeight="1">
      <c r="B10" s="95" t="s">
        <v>244</v>
      </c>
      <c r="C10" s="94" t="s">
        <v>189</v>
      </c>
      <c r="D10" s="34">
        <v>4074</v>
      </c>
      <c r="E10" s="35">
        <v>1674</v>
      </c>
      <c r="F10" s="36">
        <v>2111</v>
      </c>
      <c r="G10" s="36">
        <v>599</v>
      </c>
      <c r="H10" s="36">
        <v>870</v>
      </c>
      <c r="I10" s="36">
        <v>436</v>
      </c>
      <c r="J10" s="36">
        <v>249</v>
      </c>
      <c r="K10" s="36">
        <v>419</v>
      </c>
      <c r="L10" s="36">
        <v>75</v>
      </c>
      <c r="M10" s="36">
        <v>400</v>
      </c>
    </row>
    <row r="11" spans="1:13" ht="15.95" customHeight="1">
      <c r="B11" s="96"/>
      <c r="C11" s="89"/>
      <c r="D11" s="17">
        <v>1</v>
      </c>
      <c r="E11" s="18">
        <v>0.4108983799705449</v>
      </c>
      <c r="F11" s="19">
        <v>0.51816396661757491</v>
      </c>
      <c r="G11" s="19">
        <v>0.14702994599901817</v>
      </c>
      <c r="H11" s="19">
        <v>0.21354933726067746</v>
      </c>
      <c r="I11" s="19">
        <v>0.10702012763868433</v>
      </c>
      <c r="J11" s="19">
        <v>6.1119293078055963E-2</v>
      </c>
      <c r="K11" s="19">
        <v>0.10284732449680903</v>
      </c>
      <c r="L11" s="19">
        <v>1.8409425625920472E-2</v>
      </c>
      <c r="M11" s="19">
        <v>9.8183603338242512E-2</v>
      </c>
    </row>
    <row r="12" spans="1:13" ht="15.95" customHeight="1">
      <c r="B12" s="96"/>
      <c r="C12" s="100" t="s">
        <v>190</v>
      </c>
      <c r="D12" s="20">
        <v>9321</v>
      </c>
      <c r="E12" s="21">
        <v>3410</v>
      </c>
      <c r="F12" s="22">
        <v>4926</v>
      </c>
      <c r="G12" s="22">
        <v>1352</v>
      </c>
      <c r="H12" s="22">
        <v>2032</v>
      </c>
      <c r="I12" s="22">
        <v>1152</v>
      </c>
      <c r="J12" s="22">
        <v>639</v>
      </c>
      <c r="K12" s="22">
        <v>928</v>
      </c>
      <c r="L12" s="22">
        <v>160</v>
      </c>
      <c r="M12" s="22">
        <v>981</v>
      </c>
    </row>
    <row r="13" spans="1:13" ht="15.95" customHeight="1">
      <c r="B13" s="96"/>
      <c r="C13" s="101"/>
      <c r="D13" s="23">
        <v>1</v>
      </c>
      <c r="E13" s="18">
        <v>0.36584057504559597</v>
      </c>
      <c r="F13" s="19">
        <v>0.52848406823302219</v>
      </c>
      <c r="G13" s="19">
        <v>0.14504881450488144</v>
      </c>
      <c r="H13" s="19">
        <v>0.2180023602617745</v>
      </c>
      <c r="I13" s="19">
        <v>0.12359188928226585</v>
      </c>
      <c r="J13" s="19">
        <v>6.8554876086256836E-2</v>
      </c>
      <c r="K13" s="19">
        <v>9.9560133032936385E-2</v>
      </c>
      <c r="L13" s="19">
        <v>1.7165540178092478E-2</v>
      </c>
      <c r="M13" s="19">
        <v>0.10524621821692952</v>
      </c>
    </row>
    <row r="14" spans="1:13" ht="15.95" customHeight="1">
      <c r="B14" s="96"/>
      <c r="C14" s="100" t="s">
        <v>191</v>
      </c>
      <c r="D14" s="20">
        <v>1587</v>
      </c>
      <c r="E14" s="21">
        <v>634</v>
      </c>
      <c r="F14" s="22">
        <v>827</v>
      </c>
      <c r="G14" s="22">
        <v>374</v>
      </c>
      <c r="H14" s="22">
        <v>342</v>
      </c>
      <c r="I14" s="22">
        <v>206</v>
      </c>
      <c r="J14" s="22">
        <v>141</v>
      </c>
      <c r="K14" s="22">
        <v>247</v>
      </c>
      <c r="L14" s="22">
        <v>17</v>
      </c>
      <c r="M14" s="22">
        <v>75</v>
      </c>
    </row>
    <row r="15" spans="1:13" ht="15.95" customHeight="1">
      <c r="B15" s="96"/>
      <c r="C15" s="101"/>
      <c r="D15" s="23">
        <v>1</v>
      </c>
      <c r="E15" s="18">
        <v>0.39949590422180214</v>
      </c>
      <c r="F15" s="19">
        <v>0.5211090107120353</v>
      </c>
      <c r="G15" s="19">
        <v>0.23566477630749844</v>
      </c>
      <c r="H15" s="19">
        <v>0.21550094517958412</v>
      </c>
      <c r="I15" s="19">
        <v>0.12980466288594833</v>
      </c>
      <c r="J15" s="19">
        <v>8.8846880907372403E-2</v>
      </c>
      <c r="K15" s="19">
        <v>0.15563957151858854</v>
      </c>
      <c r="L15" s="19">
        <v>1.0712035286704474E-2</v>
      </c>
      <c r="M15" s="19">
        <v>4.725897920604915E-2</v>
      </c>
    </row>
    <row r="16" spans="1:13" ht="15.95" customHeight="1">
      <c r="B16" s="96"/>
      <c r="C16" s="100" t="s">
        <v>192</v>
      </c>
      <c r="D16" s="20">
        <v>1530</v>
      </c>
      <c r="E16" s="21">
        <v>623</v>
      </c>
      <c r="F16" s="22">
        <v>802</v>
      </c>
      <c r="G16" s="22">
        <v>306</v>
      </c>
      <c r="H16" s="22">
        <v>296</v>
      </c>
      <c r="I16" s="22">
        <v>205</v>
      </c>
      <c r="J16" s="22">
        <v>136</v>
      </c>
      <c r="K16" s="22">
        <v>260</v>
      </c>
      <c r="L16" s="22">
        <v>16</v>
      </c>
      <c r="M16" s="22">
        <v>95</v>
      </c>
    </row>
    <row r="17" spans="1:13" ht="15.95" customHeight="1">
      <c r="B17" s="96"/>
      <c r="C17" s="101"/>
      <c r="D17" s="23">
        <v>1</v>
      </c>
      <c r="E17" s="18">
        <v>0.40718954248366013</v>
      </c>
      <c r="F17" s="19">
        <v>0.52418300653594774</v>
      </c>
      <c r="G17" s="19">
        <v>0.2</v>
      </c>
      <c r="H17" s="19">
        <v>0.19346405228758171</v>
      </c>
      <c r="I17" s="19">
        <v>0.13398692810457516</v>
      </c>
      <c r="J17" s="19">
        <v>8.8888888888888892E-2</v>
      </c>
      <c r="K17" s="19">
        <v>0.16993464052287582</v>
      </c>
      <c r="L17" s="19">
        <v>1.045751633986928E-2</v>
      </c>
      <c r="M17" s="19">
        <v>6.2091503267973858E-2</v>
      </c>
    </row>
    <row r="18" spans="1:13" ht="15.95" customHeight="1">
      <c r="B18" s="96"/>
      <c r="C18" s="88" t="s">
        <v>193</v>
      </c>
      <c r="D18" s="20">
        <v>4810</v>
      </c>
      <c r="E18" s="21">
        <v>1791</v>
      </c>
      <c r="F18" s="22">
        <v>2561</v>
      </c>
      <c r="G18" s="22">
        <v>845</v>
      </c>
      <c r="H18" s="22">
        <v>890</v>
      </c>
      <c r="I18" s="22">
        <v>578</v>
      </c>
      <c r="J18" s="22">
        <v>448</v>
      </c>
      <c r="K18" s="22">
        <v>659</v>
      </c>
      <c r="L18" s="22">
        <v>79</v>
      </c>
      <c r="M18" s="22">
        <v>386</v>
      </c>
    </row>
    <row r="19" spans="1:13" ht="15.95" customHeight="1">
      <c r="B19" s="96"/>
      <c r="C19" s="89"/>
      <c r="D19" s="23">
        <v>1</v>
      </c>
      <c r="E19" s="18">
        <v>0.37234927234927234</v>
      </c>
      <c r="F19" s="19">
        <v>0.53243243243243243</v>
      </c>
      <c r="G19" s="19">
        <v>0.17567567567567569</v>
      </c>
      <c r="H19" s="19">
        <v>0.18503118503118504</v>
      </c>
      <c r="I19" s="19">
        <v>0.12016632016632017</v>
      </c>
      <c r="J19" s="19">
        <v>9.3139293139293144E-2</v>
      </c>
      <c r="K19" s="19">
        <v>0.13700623700623701</v>
      </c>
      <c r="L19" s="19">
        <v>1.6424116424116425E-2</v>
      </c>
      <c r="M19" s="19">
        <v>8.0249480249480254E-2</v>
      </c>
    </row>
    <row r="20" spans="1:13" ht="15.95" customHeight="1">
      <c r="B20" s="96"/>
      <c r="C20" s="88" t="s">
        <v>194</v>
      </c>
      <c r="D20" s="20">
        <v>1823</v>
      </c>
      <c r="E20" s="21">
        <v>701</v>
      </c>
      <c r="F20" s="22">
        <v>997</v>
      </c>
      <c r="G20" s="22">
        <v>362</v>
      </c>
      <c r="H20" s="22">
        <v>380</v>
      </c>
      <c r="I20" s="22">
        <v>258</v>
      </c>
      <c r="J20" s="22">
        <v>177</v>
      </c>
      <c r="K20" s="22">
        <v>258</v>
      </c>
      <c r="L20" s="22">
        <v>27</v>
      </c>
      <c r="M20" s="22">
        <v>94</v>
      </c>
    </row>
    <row r="21" spans="1:13" ht="15.95" customHeight="1">
      <c r="B21" s="96"/>
      <c r="C21" s="89"/>
      <c r="D21" s="23">
        <v>1</v>
      </c>
      <c r="E21" s="18">
        <v>0.38453099286889741</v>
      </c>
      <c r="F21" s="19">
        <v>0.54690071311025779</v>
      </c>
      <c r="G21" s="19">
        <v>0.19857377948436644</v>
      </c>
      <c r="H21" s="19">
        <v>0.20844761382336807</v>
      </c>
      <c r="I21" s="19">
        <v>0.14152495885902358</v>
      </c>
      <c r="J21" s="19">
        <v>9.7092704333516189E-2</v>
      </c>
      <c r="K21" s="19">
        <v>0.14152495885902358</v>
      </c>
      <c r="L21" s="19">
        <v>1.4810751508502468E-2</v>
      </c>
      <c r="M21" s="19">
        <v>5.156335710367526E-2</v>
      </c>
    </row>
    <row r="22" spans="1:13" ht="15.95" customHeight="1">
      <c r="B22" s="102"/>
      <c r="C22" s="88" t="s">
        <v>195</v>
      </c>
      <c r="D22" s="20">
        <v>1308</v>
      </c>
      <c r="E22" s="21">
        <v>516</v>
      </c>
      <c r="F22" s="22">
        <v>693</v>
      </c>
      <c r="G22" s="22">
        <v>267</v>
      </c>
      <c r="H22" s="22">
        <v>284</v>
      </c>
      <c r="I22" s="22">
        <v>178</v>
      </c>
      <c r="J22" s="22">
        <v>120</v>
      </c>
      <c r="K22" s="22">
        <v>186</v>
      </c>
      <c r="L22" s="22">
        <v>16</v>
      </c>
      <c r="M22" s="22">
        <v>77</v>
      </c>
    </row>
    <row r="23" spans="1:13" ht="15.95" customHeight="1">
      <c r="B23" s="102"/>
      <c r="C23" s="89"/>
      <c r="D23" s="23">
        <v>1</v>
      </c>
      <c r="E23" s="18">
        <v>0.39449541284403672</v>
      </c>
      <c r="F23" s="19">
        <v>0.52981651376146788</v>
      </c>
      <c r="G23" s="19">
        <v>0.20412844036697247</v>
      </c>
      <c r="H23" s="19">
        <v>0.21712538226299694</v>
      </c>
      <c r="I23" s="19">
        <v>0.13608562691131498</v>
      </c>
      <c r="J23" s="19">
        <v>9.1743119266055051E-2</v>
      </c>
      <c r="K23" s="19">
        <v>0.14220183486238533</v>
      </c>
      <c r="L23" s="19">
        <v>1.2232415902140673E-2</v>
      </c>
      <c r="M23" s="19">
        <v>5.8868501529051986E-2</v>
      </c>
    </row>
    <row r="24" spans="1:13" ht="15.95" customHeight="1">
      <c r="B24" s="102"/>
      <c r="C24" s="88" t="s">
        <v>196</v>
      </c>
      <c r="D24" s="20">
        <v>590</v>
      </c>
      <c r="E24" s="21">
        <v>245</v>
      </c>
      <c r="F24" s="22">
        <v>321</v>
      </c>
      <c r="G24" s="22">
        <v>112</v>
      </c>
      <c r="H24" s="22">
        <v>127</v>
      </c>
      <c r="I24" s="22">
        <v>66</v>
      </c>
      <c r="J24" s="22">
        <v>39</v>
      </c>
      <c r="K24" s="22">
        <v>78</v>
      </c>
      <c r="L24" s="22">
        <v>8</v>
      </c>
      <c r="M24" s="22">
        <v>43</v>
      </c>
    </row>
    <row r="25" spans="1:13" ht="15.95" customHeight="1">
      <c r="B25" s="102"/>
      <c r="C25" s="89"/>
      <c r="D25" s="23">
        <v>1</v>
      </c>
      <c r="E25" s="18">
        <v>0.4152542372881356</v>
      </c>
      <c r="F25" s="19">
        <v>0.54406779661016946</v>
      </c>
      <c r="G25" s="19">
        <v>0.18983050847457628</v>
      </c>
      <c r="H25" s="19">
        <v>0.21525423728813559</v>
      </c>
      <c r="I25" s="19">
        <v>0.11186440677966102</v>
      </c>
      <c r="J25" s="19">
        <v>6.6101694915254236E-2</v>
      </c>
      <c r="K25" s="19">
        <v>0.13220338983050847</v>
      </c>
      <c r="L25" s="19">
        <v>1.3559322033898305E-2</v>
      </c>
      <c r="M25" s="19">
        <v>7.2881355932203393E-2</v>
      </c>
    </row>
    <row r="26" spans="1:13" ht="15.95" customHeight="1">
      <c r="B26" s="102"/>
      <c r="C26" s="88" t="s">
        <v>197</v>
      </c>
      <c r="D26" s="20">
        <v>5082</v>
      </c>
      <c r="E26" s="21">
        <v>1837</v>
      </c>
      <c r="F26" s="22">
        <v>2685</v>
      </c>
      <c r="G26" s="22">
        <v>828</v>
      </c>
      <c r="H26" s="22">
        <v>1080</v>
      </c>
      <c r="I26" s="22">
        <v>645</v>
      </c>
      <c r="J26" s="22">
        <v>395</v>
      </c>
      <c r="K26" s="22">
        <v>732</v>
      </c>
      <c r="L26" s="22">
        <v>102</v>
      </c>
      <c r="M26" s="22">
        <v>380</v>
      </c>
    </row>
    <row r="27" spans="1:13" ht="15.95" customHeight="1">
      <c r="B27" s="102"/>
      <c r="C27" s="89"/>
      <c r="D27" s="23">
        <v>1</v>
      </c>
      <c r="E27" s="18">
        <v>0.36147186147186144</v>
      </c>
      <c r="F27" s="19">
        <v>0.52833530106257376</v>
      </c>
      <c r="G27" s="19">
        <v>0.16292798110979928</v>
      </c>
      <c r="H27" s="19">
        <v>0.21251475796930341</v>
      </c>
      <c r="I27" s="19">
        <v>0.12691853600944511</v>
      </c>
      <c r="J27" s="19">
        <v>7.7725304998032277E-2</v>
      </c>
      <c r="K27" s="19">
        <v>0.14403778040141677</v>
      </c>
      <c r="L27" s="19">
        <v>2.0070838252656435E-2</v>
      </c>
      <c r="M27" s="19">
        <v>7.4773711137347501E-2</v>
      </c>
    </row>
    <row r="28" spans="1:13" ht="15.95" customHeight="1">
      <c r="B28" s="102"/>
      <c r="C28" s="88" t="s">
        <v>198</v>
      </c>
      <c r="D28" s="20">
        <v>7625</v>
      </c>
      <c r="E28" s="21">
        <v>2122</v>
      </c>
      <c r="F28" s="22">
        <v>2909</v>
      </c>
      <c r="G28" s="22">
        <v>423</v>
      </c>
      <c r="H28" s="22">
        <v>1344</v>
      </c>
      <c r="I28" s="22">
        <v>546</v>
      </c>
      <c r="J28" s="22">
        <v>313</v>
      </c>
      <c r="K28" s="22">
        <v>587</v>
      </c>
      <c r="L28" s="22">
        <v>788</v>
      </c>
      <c r="M28" s="22">
        <v>1644</v>
      </c>
    </row>
    <row r="29" spans="1:13" ht="15.95" customHeight="1">
      <c r="B29" s="102"/>
      <c r="C29" s="98"/>
      <c r="D29" s="17">
        <v>1</v>
      </c>
      <c r="E29" s="32">
        <v>0.27829508196721309</v>
      </c>
      <c r="F29" s="33">
        <v>0.38150819672131148</v>
      </c>
      <c r="G29" s="33">
        <v>5.5475409836065574E-2</v>
      </c>
      <c r="H29" s="33">
        <v>0.17626229508196722</v>
      </c>
      <c r="I29" s="33">
        <v>7.1606557377049185E-2</v>
      </c>
      <c r="J29" s="33">
        <v>4.1049180327868855E-2</v>
      </c>
      <c r="K29" s="33">
        <v>7.6983606557377043E-2</v>
      </c>
      <c r="L29" s="33">
        <v>0.10334426229508197</v>
      </c>
      <c r="M29" s="33">
        <v>0.21560655737704917</v>
      </c>
    </row>
    <row r="30" spans="1:13" ht="15.95" customHeight="1">
      <c r="A30" s="38"/>
      <c r="B30" s="41"/>
      <c r="C30" s="99"/>
      <c r="D30" s="42"/>
      <c r="E30" s="42"/>
      <c r="F30" s="42"/>
      <c r="G30" s="42"/>
      <c r="H30" s="42"/>
      <c r="I30" s="42"/>
      <c r="J30" s="42"/>
      <c r="K30" s="42"/>
      <c r="L30" s="42"/>
      <c r="M30" s="42"/>
    </row>
    <row r="31" spans="1:13" ht="15.95" hidden="1" customHeight="1">
      <c r="A31" s="38"/>
      <c r="B31" s="43"/>
      <c r="C31" s="97"/>
      <c r="D31" s="44"/>
      <c r="E31" s="44"/>
      <c r="F31" s="44"/>
      <c r="G31" s="44"/>
      <c r="H31" s="44"/>
      <c r="I31" s="44"/>
      <c r="J31" s="44"/>
      <c r="K31" s="44"/>
      <c r="L31" s="44"/>
      <c r="M31" s="44"/>
    </row>
    <row r="32" spans="1:13" ht="15.95" hidden="1" customHeight="1">
      <c r="A32" s="38"/>
      <c r="B32" s="43"/>
      <c r="C32" s="97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ht="15.95" hidden="1" customHeight="1">
      <c r="A33" s="38"/>
      <c r="B33" s="43"/>
      <c r="C33" s="97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3" ht="15.95" hidden="1" customHeight="1">
      <c r="A34" s="38"/>
      <c r="B34" s="43"/>
      <c r="C34" s="97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ht="15.95" hidden="1" customHeight="1">
      <c r="A35" s="38"/>
      <c r="B35" s="43"/>
      <c r="C35" s="97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15.95" hidden="1" customHeight="1">
      <c r="A36" s="38"/>
      <c r="B36" s="43"/>
      <c r="C36" s="97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ht="15.95" hidden="1" customHeight="1">
      <c r="A37" s="38"/>
      <c r="B37" s="43"/>
      <c r="C37" s="97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15.95" hidden="1" customHeight="1">
      <c r="A38" s="38"/>
      <c r="B38" s="43"/>
      <c r="C38" s="97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ht="15.95" hidden="1" customHeight="1">
      <c r="A39" s="38"/>
      <c r="B39" s="43"/>
      <c r="C39" s="97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15.95" hidden="1" customHeight="1">
      <c r="A40" s="38"/>
      <c r="B40" s="43"/>
      <c r="C40" s="97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 ht="15.95" hidden="1" customHeight="1">
      <c r="A41" s="38"/>
      <c r="B41" s="43"/>
      <c r="C41" s="97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95" hidden="1" customHeight="1">
      <c r="A42" s="38"/>
      <c r="B42" s="43"/>
      <c r="C42" s="97"/>
      <c r="D42" s="45"/>
      <c r="E42" s="45"/>
      <c r="F42" s="45"/>
      <c r="G42" s="45"/>
      <c r="H42" s="45"/>
      <c r="I42" s="45"/>
      <c r="J42" s="45"/>
      <c r="K42" s="45"/>
      <c r="L42" s="45"/>
      <c r="M42" s="45"/>
    </row>
    <row r="43" spans="1:13" ht="15.95" hidden="1" customHeight="1">
      <c r="A43" s="38"/>
      <c r="B43" s="43"/>
      <c r="C43" s="97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15.95" hidden="1" customHeight="1">
      <c r="A44" s="38"/>
      <c r="B44" s="43"/>
      <c r="C44" s="97"/>
      <c r="D44" s="45"/>
      <c r="E44" s="45"/>
      <c r="F44" s="45"/>
      <c r="G44" s="45"/>
      <c r="H44" s="45"/>
      <c r="I44" s="45"/>
      <c r="J44" s="45"/>
      <c r="K44" s="45"/>
      <c r="L44" s="45"/>
      <c r="M44" s="45"/>
    </row>
    <row r="45" spans="1:13" ht="15.95" hidden="1" customHeight="1">
      <c r="A45" s="38"/>
      <c r="B45" s="43"/>
      <c r="C45" s="97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15.95" hidden="1" customHeight="1">
      <c r="A46" s="38"/>
      <c r="B46" s="43"/>
      <c r="C46" s="97"/>
      <c r="D46" s="45"/>
      <c r="E46" s="45"/>
      <c r="F46" s="45"/>
      <c r="G46" s="45"/>
      <c r="H46" s="45"/>
      <c r="I46" s="45"/>
      <c r="J46" s="45"/>
      <c r="K46" s="45"/>
      <c r="L46" s="45"/>
      <c r="M46" s="45"/>
    </row>
    <row r="47" spans="1:13" ht="15.95" hidden="1" customHeight="1">
      <c r="A47" s="38"/>
      <c r="B47" s="43"/>
      <c r="C47" s="97"/>
      <c r="D47" s="44"/>
      <c r="E47" s="44"/>
      <c r="F47" s="44"/>
      <c r="G47" s="44"/>
      <c r="H47" s="44"/>
      <c r="I47" s="44"/>
      <c r="J47" s="44"/>
      <c r="K47" s="44"/>
      <c r="L47" s="44"/>
      <c r="M47" s="44"/>
    </row>
    <row r="48" spans="1:13" ht="15.95" hidden="1" customHeight="1">
      <c r="A48" s="38"/>
      <c r="B48" s="43"/>
      <c r="C48" s="97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13" ht="15.95" hidden="1" customHeight="1">
      <c r="A49" s="38"/>
      <c r="B49" s="43"/>
      <c r="C49" s="97"/>
      <c r="D49" s="44"/>
      <c r="E49" s="44"/>
      <c r="F49" s="44"/>
      <c r="G49" s="44"/>
      <c r="H49" s="44"/>
      <c r="I49" s="44"/>
      <c r="J49" s="44"/>
      <c r="K49" s="44"/>
      <c r="L49" s="44"/>
      <c r="M49" s="44"/>
    </row>
    <row r="50" spans="1:13" ht="15.95" hidden="1" customHeight="1">
      <c r="A50" s="38"/>
      <c r="B50" s="43"/>
      <c r="C50" s="97"/>
      <c r="D50" s="45"/>
      <c r="E50" s="45"/>
      <c r="F50" s="45"/>
      <c r="G50" s="45"/>
      <c r="H50" s="45"/>
      <c r="I50" s="45"/>
      <c r="J50" s="45"/>
      <c r="K50" s="45"/>
      <c r="L50" s="45"/>
      <c r="M50" s="45"/>
    </row>
    <row r="51" spans="1:13" ht="15.95" hidden="1" customHeight="1">
      <c r="A51" s="38"/>
      <c r="B51" s="43"/>
      <c r="C51" s="97"/>
      <c r="D51" s="44"/>
      <c r="E51" s="44"/>
      <c r="F51" s="44"/>
      <c r="G51" s="44"/>
      <c r="H51" s="44"/>
      <c r="I51" s="44"/>
      <c r="J51" s="44"/>
      <c r="K51" s="44"/>
      <c r="L51" s="44"/>
      <c r="M51" s="44"/>
    </row>
    <row r="52" spans="1:13" ht="15.95" hidden="1" customHeight="1">
      <c r="A52" s="38"/>
      <c r="B52" s="43"/>
      <c r="C52" s="97"/>
      <c r="D52" s="45"/>
      <c r="E52" s="45"/>
      <c r="F52" s="45"/>
      <c r="G52" s="45"/>
      <c r="H52" s="45"/>
      <c r="I52" s="45"/>
      <c r="J52" s="45"/>
      <c r="K52" s="45"/>
      <c r="L52" s="45"/>
      <c r="M52" s="45"/>
    </row>
    <row r="53" spans="1:13" ht="15.95" hidden="1" customHeight="1">
      <c r="A53" s="38"/>
      <c r="B53" s="43"/>
      <c r="C53" s="97"/>
      <c r="D53" s="44"/>
      <c r="E53" s="44"/>
      <c r="F53" s="44"/>
      <c r="G53" s="44"/>
      <c r="H53" s="44"/>
      <c r="I53" s="44"/>
      <c r="J53" s="44"/>
      <c r="K53" s="44"/>
      <c r="L53" s="44"/>
      <c r="M53" s="44"/>
    </row>
    <row r="54" spans="1:13" ht="15.95" hidden="1" customHeight="1">
      <c r="A54" s="38"/>
      <c r="B54" s="43"/>
      <c r="C54" s="97"/>
      <c r="D54" s="45"/>
      <c r="E54" s="45"/>
      <c r="F54" s="45"/>
      <c r="G54" s="45"/>
      <c r="H54" s="45"/>
      <c r="I54" s="45"/>
      <c r="J54" s="45"/>
      <c r="K54" s="45"/>
      <c r="L54" s="45"/>
      <c r="M54" s="45"/>
    </row>
    <row r="55" spans="1:13" ht="15.95" hidden="1" customHeight="1">
      <c r="A55" s="38"/>
      <c r="B55" s="43"/>
      <c r="C55" s="97"/>
      <c r="D55" s="44"/>
      <c r="E55" s="44"/>
      <c r="F55" s="44"/>
      <c r="G55" s="44"/>
      <c r="H55" s="44"/>
      <c r="I55" s="44"/>
      <c r="J55" s="44"/>
      <c r="K55" s="44"/>
      <c r="L55" s="44"/>
      <c r="M55" s="44"/>
    </row>
    <row r="56" spans="1:13" ht="15.95" hidden="1" customHeight="1">
      <c r="A56" s="38"/>
      <c r="B56" s="43"/>
      <c r="C56" s="97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ht="15.95" hidden="1" customHeight="1">
      <c r="A57" s="38"/>
      <c r="B57" s="43"/>
      <c r="C57" s="97"/>
      <c r="D57" s="44"/>
      <c r="E57" s="44"/>
      <c r="F57" s="44"/>
      <c r="G57" s="44"/>
      <c r="H57" s="44"/>
      <c r="I57" s="44"/>
      <c r="J57" s="44"/>
      <c r="K57" s="44"/>
      <c r="L57" s="44"/>
      <c r="M57" s="44"/>
    </row>
    <row r="58" spans="1:13" ht="15.95" hidden="1" customHeight="1">
      <c r="A58" s="38"/>
      <c r="B58" s="43"/>
      <c r="C58" s="97"/>
      <c r="D58" s="45"/>
      <c r="E58" s="45"/>
      <c r="F58" s="45"/>
      <c r="G58" s="45"/>
      <c r="H58" s="45"/>
      <c r="I58" s="45"/>
      <c r="J58" s="45"/>
      <c r="K58" s="45"/>
      <c r="L58" s="45"/>
      <c r="M58" s="45"/>
    </row>
    <row r="59" spans="1:13" ht="15.95" hidden="1" customHeight="1">
      <c r="A59" s="38"/>
      <c r="B59" s="43"/>
      <c r="C59" s="97"/>
      <c r="D59" s="44"/>
      <c r="E59" s="44"/>
      <c r="F59" s="44"/>
      <c r="G59" s="44"/>
      <c r="H59" s="44"/>
      <c r="I59" s="44"/>
      <c r="J59" s="44"/>
      <c r="K59" s="44"/>
      <c r="L59" s="44"/>
      <c r="M59" s="44"/>
    </row>
    <row r="60" spans="1:13" ht="15.95" hidden="1" customHeight="1">
      <c r="A60" s="38"/>
      <c r="B60" s="43"/>
      <c r="C60" s="97"/>
      <c r="D60" s="45"/>
      <c r="E60" s="45"/>
      <c r="F60" s="45"/>
      <c r="G60" s="45"/>
      <c r="H60" s="45"/>
      <c r="I60" s="45"/>
      <c r="J60" s="45"/>
      <c r="K60" s="45"/>
      <c r="L60" s="45"/>
      <c r="M60" s="45"/>
    </row>
    <row r="61" spans="1:13" ht="15.95" hidden="1" customHeight="1">
      <c r="A61" s="38"/>
      <c r="B61" s="43"/>
      <c r="C61" s="97"/>
      <c r="D61" s="44"/>
      <c r="E61" s="44"/>
      <c r="F61" s="44"/>
      <c r="G61" s="44"/>
      <c r="H61" s="44"/>
      <c r="I61" s="44"/>
      <c r="J61" s="44"/>
      <c r="K61" s="44"/>
      <c r="L61" s="44"/>
      <c r="M61" s="44"/>
    </row>
    <row r="62" spans="1:13" ht="15.95" hidden="1" customHeight="1">
      <c r="A62" s="38"/>
      <c r="B62" s="43"/>
      <c r="C62" s="97"/>
      <c r="D62" s="45"/>
      <c r="E62" s="45"/>
      <c r="F62" s="45"/>
      <c r="G62" s="45"/>
      <c r="H62" s="45"/>
      <c r="I62" s="45"/>
      <c r="J62" s="45"/>
      <c r="K62" s="45"/>
      <c r="L62" s="45"/>
      <c r="M62" s="45"/>
    </row>
    <row r="63" spans="1:13" ht="15.95" hidden="1" customHeight="1">
      <c r="A63" s="38"/>
      <c r="B63" s="43"/>
      <c r="C63" s="97"/>
      <c r="D63" s="44"/>
      <c r="E63" s="44"/>
      <c r="F63" s="44"/>
      <c r="G63" s="44"/>
      <c r="H63" s="44"/>
      <c r="I63" s="44"/>
      <c r="J63" s="44"/>
      <c r="K63" s="44"/>
      <c r="L63" s="44"/>
      <c r="M63" s="44"/>
    </row>
    <row r="64" spans="1:13" ht="15.95" hidden="1" customHeight="1">
      <c r="A64" s="38"/>
      <c r="B64" s="43"/>
      <c r="C64" s="97"/>
      <c r="D64" s="45"/>
      <c r="E64" s="45"/>
      <c r="F64" s="45"/>
      <c r="G64" s="45"/>
      <c r="H64" s="45"/>
      <c r="I64" s="45"/>
      <c r="J64" s="45"/>
      <c r="K64" s="45"/>
      <c r="L64" s="45"/>
      <c r="M64" s="45"/>
    </row>
    <row r="65" spans="1:13" ht="15.95" hidden="1" customHeight="1">
      <c r="A65" s="38"/>
      <c r="B65" s="43"/>
      <c r="C65" s="97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1:13" ht="15.95" hidden="1" customHeight="1">
      <c r="A66" s="38"/>
      <c r="B66" s="43"/>
      <c r="C66" s="97"/>
      <c r="D66" s="45"/>
      <c r="E66" s="45"/>
      <c r="F66" s="45"/>
      <c r="G66" s="45"/>
      <c r="H66" s="45"/>
      <c r="I66" s="45"/>
      <c r="J66" s="45"/>
      <c r="K66" s="45"/>
      <c r="L66" s="45"/>
      <c r="M66" s="45"/>
    </row>
    <row r="67" spans="1:13" ht="15.95" hidden="1" customHeight="1">
      <c r="A67" s="38"/>
      <c r="B67" s="43"/>
      <c r="C67" s="97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1:13" ht="15.95" hidden="1" customHeight="1">
      <c r="A68" s="38"/>
      <c r="B68" s="43"/>
      <c r="C68" s="97"/>
      <c r="D68" s="45"/>
      <c r="E68" s="45"/>
      <c r="F68" s="45"/>
      <c r="G68" s="45"/>
      <c r="H68" s="45"/>
      <c r="I68" s="45"/>
      <c r="J68" s="45"/>
      <c r="K68" s="45"/>
      <c r="L68" s="45"/>
      <c r="M68" s="45"/>
    </row>
    <row r="69" spans="1:13" ht="15.95" hidden="1" customHeight="1">
      <c r="A69" s="38"/>
      <c r="B69" s="43"/>
      <c r="C69" s="97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1:13" ht="15.95" hidden="1" customHeight="1">
      <c r="A70" s="38"/>
      <c r="B70" s="43"/>
      <c r="C70" s="97"/>
      <c r="D70" s="45"/>
      <c r="E70" s="45"/>
      <c r="F70" s="45"/>
      <c r="G70" s="45"/>
      <c r="H70" s="45"/>
      <c r="I70" s="45"/>
      <c r="J70" s="45"/>
      <c r="K70" s="45"/>
      <c r="L70" s="45"/>
      <c r="M70" s="45"/>
    </row>
    <row r="71" spans="1:13" ht="15.95" hidden="1" customHeight="1">
      <c r="A71" s="38"/>
      <c r="B71" s="43"/>
      <c r="C71" s="97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1:13" ht="15.95" hidden="1" customHeight="1">
      <c r="A72" s="38"/>
      <c r="B72" s="43"/>
      <c r="C72" s="97"/>
      <c r="D72" s="45"/>
      <c r="E72" s="45"/>
      <c r="F72" s="45"/>
      <c r="G72" s="45"/>
      <c r="H72" s="45"/>
      <c r="I72" s="45"/>
      <c r="J72" s="45"/>
      <c r="K72" s="45"/>
      <c r="L72" s="45"/>
      <c r="M72" s="45"/>
    </row>
    <row r="73" spans="1:13" ht="15.95" hidden="1" customHeight="1">
      <c r="A73" s="38"/>
      <c r="B73" s="43"/>
      <c r="C73" s="97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1:13" ht="15.95" hidden="1" customHeight="1">
      <c r="A74" s="38"/>
      <c r="B74" s="43"/>
      <c r="C74" s="97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1:13" ht="15.95" hidden="1" customHeight="1">
      <c r="A75" s="38"/>
      <c r="B75" s="43"/>
      <c r="C75" s="97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1:13" ht="15.95" hidden="1" customHeight="1">
      <c r="A76" s="38"/>
      <c r="B76" s="43"/>
      <c r="C76" s="97"/>
      <c r="D76" s="45"/>
      <c r="E76" s="45"/>
      <c r="F76" s="45"/>
      <c r="G76" s="45"/>
      <c r="H76" s="45"/>
      <c r="I76" s="45"/>
      <c r="J76" s="45"/>
      <c r="K76" s="45"/>
      <c r="L76" s="45"/>
      <c r="M76" s="45"/>
    </row>
    <row r="77" spans="1:13" ht="15.95" hidden="1" customHeight="1">
      <c r="A77" s="38"/>
      <c r="B77" s="43"/>
      <c r="C77" s="97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1:13" ht="15.95" hidden="1" customHeight="1">
      <c r="A78" s="38"/>
      <c r="B78" s="43"/>
      <c r="C78" s="97"/>
      <c r="D78" s="45"/>
      <c r="E78" s="45"/>
      <c r="F78" s="45"/>
      <c r="G78" s="45"/>
      <c r="H78" s="45"/>
      <c r="I78" s="45"/>
      <c r="J78" s="45"/>
      <c r="K78" s="45"/>
      <c r="L78" s="45"/>
      <c r="M78" s="45"/>
    </row>
    <row r="79" spans="1:13" ht="15.95" hidden="1" customHeight="1">
      <c r="A79" s="38"/>
      <c r="B79" s="43"/>
      <c r="C79" s="97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1:13" ht="15.95" hidden="1" customHeight="1">
      <c r="A80" s="38"/>
      <c r="B80" s="43"/>
      <c r="C80" s="97"/>
      <c r="D80" s="45"/>
      <c r="E80" s="45"/>
      <c r="F80" s="45"/>
      <c r="G80" s="45"/>
      <c r="H80" s="45"/>
      <c r="I80" s="45"/>
      <c r="J80" s="45"/>
      <c r="K80" s="45"/>
      <c r="L80" s="45"/>
      <c r="M80" s="45"/>
    </row>
    <row r="81" spans="1:13" ht="15.95" hidden="1" customHeight="1">
      <c r="A81" s="38"/>
      <c r="B81" s="43"/>
      <c r="C81" s="97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1:13" ht="15.95" hidden="1" customHeight="1">
      <c r="A82" s="38"/>
      <c r="B82" s="43"/>
      <c r="C82" s="97"/>
      <c r="D82" s="45"/>
      <c r="E82" s="45"/>
      <c r="F82" s="45"/>
      <c r="G82" s="45"/>
      <c r="H82" s="45"/>
      <c r="I82" s="45"/>
      <c r="J82" s="45"/>
      <c r="K82" s="45"/>
      <c r="L82" s="45"/>
      <c r="M82" s="45"/>
    </row>
    <row r="83" spans="1:13" ht="15.95" hidden="1" customHeight="1">
      <c r="A83" s="38"/>
      <c r="B83" s="43"/>
      <c r="C83" s="97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1:13" ht="15.95" hidden="1" customHeight="1">
      <c r="A84" s="38"/>
      <c r="B84" s="43"/>
      <c r="C84" s="97"/>
      <c r="D84" s="45"/>
      <c r="E84" s="45"/>
      <c r="F84" s="45"/>
      <c r="G84" s="45"/>
      <c r="H84" s="45"/>
      <c r="I84" s="45"/>
      <c r="J84" s="45"/>
      <c r="K84" s="45"/>
      <c r="L84" s="45"/>
      <c r="M84" s="45"/>
    </row>
    <row r="85" spans="1:13" ht="15.95" hidden="1" customHeight="1">
      <c r="A85" s="38"/>
      <c r="B85" s="43"/>
      <c r="C85" s="97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1:13" ht="15.95" hidden="1" customHeight="1">
      <c r="A86" s="38"/>
      <c r="B86" s="43"/>
      <c r="C86" s="97"/>
      <c r="D86" s="45"/>
      <c r="E86" s="45"/>
      <c r="F86" s="45"/>
      <c r="G86" s="45"/>
      <c r="H86" s="45"/>
      <c r="I86" s="45"/>
      <c r="J86" s="45"/>
      <c r="K86" s="45"/>
      <c r="L86" s="45"/>
      <c r="M86" s="45"/>
    </row>
    <row r="87" spans="1:13" ht="15.95" hidden="1" customHeight="1">
      <c r="A87" s="38"/>
      <c r="B87" s="43"/>
      <c r="C87" s="97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1:13" ht="15.95" hidden="1" customHeight="1">
      <c r="A88" s="38"/>
      <c r="B88" s="43"/>
      <c r="C88" s="97"/>
      <c r="D88" s="45"/>
      <c r="E88" s="45"/>
      <c r="F88" s="45"/>
      <c r="G88" s="45"/>
      <c r="H88" s="45"/>
      <c r="I88" s="45"/>
      <c r="J88" s="45"/>
      <c r="K88" s="45"/>
      <c r="L88" s="45"/>
      <c r="M88" s="45"/>
    </row>
    <row r="89" spans="1:13" ht="15.95" hidden="1" customHeight="1">
      <c r="A89" s="38"/>
      <c r="B89" s="43"/>
      <c r="C89" s="97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1:13" ht="15.95" hidden="1" customHeight="1">
      <c r="A90" s="38"/>
      <c r="B90" s="43"/>
      <c r="C90" s="97"/>
      <c r="D90" s="45"/>
      <c r="E90" s="45"/>
      <c r="F90" s="45"/>
      <c r="G90" s="45"/>
      <c r="H90" s="45"/>
      <c r="I90" s="45"/>
      <c r="J90" s="45"/>
      <c r="K90" s="45"/>
      <c r="L90" s="45"/>
      <c r="M90" s="45"/>
    </row>
    <row r="91" spans="1:13" ht="15.95" hidden="1" customHeight="1">
      <c r="A91" s="38"/>
      <c r="B91" s="43"/>
      <c r="C91" s="97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1:13" ht="15.95" hidden="1" customHeight="1">
      <c r="A92" s="38"/>
      <c r="B92" s="43"/>
      <c r="C92" s="97"/>
      <c r="D92" s="45"/>
      <c r="E92" s="45"/>
      <c r="F92" s="45"/>
      <c r="G92" s="45"/>
      <c r="H92" s="45"/>
      <c r="I92" s="45"/>
      <c r="J92" s="45"/>
      <c r="K92" s="45"/>
      <c r="L92" s="45"/>
      <c r="M92" s="45"/>
    </row>
    <row r="93" spans="1:13" ht="15.95" hidden="1" customHeight="1">
      <c r="A93" s="38"/>
      <c r="B93" s="43"/>
      <c r="C93" s="97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1:13" ht="15.95" hidden="1" customHeight="1">
      <c r="A94" s="38"/>
      <c r="B94" s="43"/>
      <c r="C94" s="97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 ht="15.95" hidden="1" customHeight="1">
      <c r="A95" s="38"/>
      <c r="B95" s="43"/>
      <c r="C95" s="97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1:13" ht="15.95" hidden="1" customHeight="1">
      <c r="A96" s="38"/>
      <c r="B96" s="43"/>
      <c r="C96" s="97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13" ht="15.95" hidden="1" customHeight="1">
      <c r="A97" s="38"/>
      <c r="B97" s="43"/>
      <c r="C97" s="97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1:13" ht="15.95" hidden="1" customHeight="1">
      <c r="A98" s="38"/>
      <c r="B98" s="43"/>
      <c r="C98" s="97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13" ht="15.95" hidden="1" customHeight="1">
      <c r="A99" s="38"/>
      <c r="B99" s="43"/>
      <c r="C99" s="97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1:13" ht="15.95" hidden="1" customHeight="1">
      <c r="A100" s="38"/>
      <c r="B100" s="43"/>
      <c r="C100" s="97"/>
      <c r="D100" s="45"/>
      <c r="E100" s="45"/>
      <c r="F100" s="45"/>
      <c r="G100" s="45"/>
      <c r="H100" s="45"/>
      <c r="I100" s="45"/>
      <c r="J100" s="45"/>
      <c r="K100" s="45"/>
      <c r="L100" s="45"/>
      <c r="M100" s="45"/>
    </row>
    <row r="101" spans="1:13" ht="15.95" hidden="1" customHeight="1">
      <c r="A101" s="38"/>
      <c r="B101" s="43"/>
      <c r="C101" s="97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1:13" ht="15.95" hidden="1" customHeight="1">
      <c r="A102" s="38"/>
      <c r="B102" s="43"/>
      <c r="C102" s="97"/>
      <c r="D102" s="45"/>
      <c r="E102" s="45"/>
      <c r="F102" s="45"/>
      <c r="G102" s="45"/>
      <c r="H102" s="45"/>
      <c r="I102" s="45"/>
      <c r="J102" s="45"/>
      <c r="K102" s="45"/>
      <c r="L102" s="45"/>
      <c r="M102" s="45"/>
    </row>
    <row r="103" spans="1:13" ht="15.95" hidden="1" customHeight="1">
      <c r="A103" s="38"/>
      <c r="B103" s="43"/>
      <c r="C103" s="97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1:13" ht="15.95" hidden="1" customHeight="1">
      <c r="A104" s="38"/>
      <c r="B104" s="43"/>
      <c r="C104" s="97"/>
      <c r="D104" s="45"/>
      <c r="E104" s="45"/>
      <c r="F104" s="45"/>
      <c r="G104" s="45"/>
      <c r="H104" s="45"/>
      <c r="I104" s="45"/>
      <c r="J104" s="45"/>
      <c r="K104" s="45"/>
      <c r="L104" s="45"/>
      <c r="M104" s="45"/>
    </row>
    <row r="105" spans="1:13" ht="15.95" hidden="1" customHeight="1">
      <c r="A105" s="38"/>
      <c r="B105" s="43"/>
      <c r="C105" s="97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1:13" ht="15.95" hidden="1" customHeight="1">
      <c r="A106" s="38"/>
      <c r="B106" s="43"/>
      <c r="C106" s="97"/>
      <c r="D106" s="45"/>
      <c r="E106" s="45"/>
      <c r="F106" s="45"/>
      <c r="G106" s="45"/>
      <c r="H106" s="45"/>
      <c r="I106" s="45"/>
      <c r="J106" s="45"/>
      <c r="K106" s="45"/>
      <c r="L106" s="45"/>
      <c r="M106" s="45"/>
    </row>
    <row r="107" spans="1:13" ht="15.95" hidden="1" customHeight="1">
      <c r="A107" s="38"/>
      <c r="B107" s="43"/>
      <c r="C107" s="97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1:13" ht="15.95" hidden="1" customHeight="1">
      <c r="A108" s="38"/>
      <c r="B108" s="43"/>
      <c r="C108" s="97"/>
      <c r="D108" s="4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13" ht="15.95" hidden="1" customHeight="1">
      <c r="A109" s="38"/>
      <c r="B109" s="43"/>
      <c r="C109" s="97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 ht="15.95" hidden="1" customHeight="1">
      <c r="A110" s="38"/>
      <c r="B110" s="43"/>
      <c r="C110" s="97"/>
      <c r="D110" s="45"/>
      <c r="E110" s="45"/>
      <c r="F110" s="45"/>
      <c r="G110" s="45"/>
      <c r="H110" s="45"/>
      <c r="I110" s="45"/>
      <c r="J110" s="45"/>
      <c r="K110" s="45"/>
      <c r="L110" s="45"/>
      <c r="M110" s="45"/>
    </row>
    <row r="111" spans="1:13" ht="15.95" hidden="1" customHeight="1">
      <c r="A111" s="38"/>
      <c r="B111" s="43"/>
      <c r="C111" s="97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1:13" ht="15.95" hidden="1" customHeight="1">
      <c r="A112" s="38"/>
      <c r="B112" s="43"/>
      <c r="C112" s="97"/>
      <c r="D112" s="45"/>
      <c r="E112" s="45"/>
      <c r="F112" s="45"/>
      <c r="G112" s="45"/>
      <c r="H112" s="45"/>
      <c r="I112" s="45"/>
      <c r="J112" s="45"/>
      <c r="K112" s="45"/>
      <c r="L112" s="45"/>
      <c r="M112" s="45"/>
    </row>
    <row r="113" spans="1:13" ht="15.95" hidden="1" customHeight="1">
      <c r="A113" s="38"/>
      <c r="B113" s="43"/>
      <c r="C113" s="97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1:13" ht="15.95" hidden="1" customHeight="1">
      <c r="A114" s="38"/>
      <c r="B114" s="43"/>
      <c r="C114" s="97"/>
      <c r="D114" s="45"/>
      <c r="E114" s="45"/>
      <c r="F114" s="45"/>
      <c r="G114" s="45"/>
      <c r="H114" s="45"/>
      <c r="I114" s="45"/>
      <c r="J114" s="45"/>
      <c r="K114" s="45"/>
      <c r="L114" s="45"/>
      <c r="M114" s="45"/>
    </row>
    <row r="115" spans="1:13" ht="15.95" hidden="1" customHeight="1">
      <c r="A115" s="38"/>
      <c r="B115" s="43"/>
      <c r="C115" s="97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1:13" ht="15.95" hidden="1" customHeight="1">
      <c r="A116" s="38"/>
      <c r="B116" s="43"/>
      <c r="C116" s="97"/>
      <c r="D116" s="45"/>
      <c r="E116" s="45"/>
      <c r="F116" s="45"/>
      <c r="G116" s="45"/>
      <c r="H116" s="45"/>
      <c r="I116" s="45"/>
      <c r="J116" s="45"/>
      <c r="K116" s="45"/>
      <c r="L116" s="45"/>
      <c r="M116" s="45"/>
    </row>
    <row r="117" spans="1:13" ht="15.95" hidden="1" customHeight="1">
      <c r="A117" s="38"/>
      <c r="B117" s="43"/>
      <c r="C117" s="97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1:13" ht="15.95" hidden="1" customHeight="1">
      <c r="A118" s="38"/>
      <c r="B118" s="43"/>
      <c r="C118" s="97"/>
      <c r="D118" s="45"/>
      <c r="E118" s="45"/>
      <c r="F118" s="45"/>
      <c r="G118" s="45"/>
      <c r="H118" s="45"/>
      <c r="I118" s="45"/>
      <c r="J118" s="45"/>
      <c r="K118" s="45"/>
      <c r="L118" s="45"/>
      <c r="M118" s="45"/>
    </row>
    <row r="119" spans="1:13" ht="15.95" hidden="1" customHeight="1">
      <c r="A119" s="38"/>
      <c r="B119" s="43"/>
      <c r="C119" s="97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1:13" ht="15.95" hidden="1" customHeight="1">
      <c r="A120" s="38"/>
      <c r="B120" s="43"/>
      <c r="C120" s="97"/>
      <c r="D120" s="45"/>
      <c r="E120" s="45"/>
      <c r="F120" s="45"/>
      <c r="G120" s="45"/>
      <c r="H120" s="45"/>
      <c r="I120" s="45"/>
      <c r="J120" s="45"/>
      <c r="K120" s="45"/>
      <c r="L120" s="45"/>
      <c r="M120" s="45"/>
    </row>
    <row r="121" spans="1:13" ht="15.95" hidden="1" customHeight="1">
      <c r="A121" s="38"/>
      <c r="B121" s="43"/>
      <c r="C121" s="97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1:13" ht="15.95" hidden="1" customHeight="1">
      <c r="A122" s="38"/>
      <c r="B122" s="43"/>
      <c r="C122" s="97"/>
      <c r="D122" s="45"/>
      <c r="E122" s="45"/>
      <c r="F122" s="45"/>
      <c r="G122" s="45"/>
      <c r="H122" s="45"/>
      <c r="I122" s="45"/>
      <c r="J122" s="45"/>
      <c r="K122" s="45"/>
      <c r="L122" s="45"/>
      <c r="M122" s="45"/>
    </row>
    <row r="123" spans="1:13" ht="15.95" hidden="1" customHeight="1">
      <c r="A123" s="38"/>
      <c r="B123" s="43"/>
      <c r="C123" s="97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1:13" ht="15.95" hidden="1" customHeight="1">
      <c r="A124" s="38"/>
      <c r="B124" s="43"/>
      <c r="C124" s="97"/>
      <c r="D124" s="45"/>
      <c r="E124" s="45"/>
      <c r="F124" s="45"/>
      <c r="G124" s="45"/>
      <c r="H124" s="45"/>
      <c r="I124" s="45"/>
      <c r="J124" s="45"/>
      <c r="K124" s="45"/>
      <c r="L124" s="45"/>
      <c r="M124" s="45"/>
    </row>
    <row r="125" spans="1:13" ht="15.95" hidden="1" customHeight="1">
      <c r="A125" s="38"/>
      <c r="B125" s="43"/>
      <c r="C125" s="97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1:13" ht="15.95" hidden="1" customHeight="1">
      <c r="A126" s="38"/>
      <c r="B126" s="43"/>
      <c r="C126" s="97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1:13" ht="15.95" hidden="1" customHeight="1">
      <c r="A127" s="38"/>
      <c r="B127" s="43"/>
      <c r="C127" s="97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1:13" ht="15.95" hidden="1" customHeight="1">
      <c r="A128" s="38"/>
      <c r="B128" s="43"/>
      <c r="C128" s="97"/>
      <c r="D128" s="45"/>
      <c r="E128" s="45"/>
      <c r="F128" s="45"/>
      <c r="G128" s="45"/>
      <c r="H128" s="45"/>
      <c r="I128" s="45"/>
      <c r="J128" s="45"/>
      <c r="K128" s="45"/>
      <c r="L128" s="45"/>
      <c r="M128" s="45"/>
    </row>
    <row r="129" spans="1:13" ht="15.95" hidden="1" customHeight="1">
      <c r="A129" s="38"/>
      <c r="B129" s="43"/>
      <c r="C129" s="97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1:13" ht="15.95" hidden="1" customHeight="1">
      <c r="A130" s="38"/>
      <c r="B130" s="43"/>
      <c r="C130" s="97"/>
      <c r="D130" s="45"/>
      <c r="E130" s="45"/>
      <c r="F130" s="45"/>
      <c r="G130" s="45"/>
      <c r="H130" s="45"/>
      <c r="I130" s="45"/>
      <c r="J130" s="45"/>
      <c r="K130" s="45"/>
      <c r="L130" s="45"/>
      <c r="M130" s="45"/>
    </row>
    <row r="131" spans="1:13" ht="15.95" hidden="1" customHeight="1">
      <c r="A131" s="38"/>
      <c r="B131" s="43"/>
      <c r="C131" s="97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1:13" ht="15.95" hidden="1" customHeight="1">
      <c r="A132" s="38"/>
      <c r="B132" s="43"/>
      <c r="C132" s="97"/>
      <c r="D132" s="45"/>
      <c r="E132" s="45"/>
      <c r="F132" s="45"/>
      <c r="G132" s="45"/>
      <c r="H132" s="45"/>
      <c r="I132" s="45"/>
      <c r="J132" s="45"/>
      <c r="K132" s="45"/>
      <c r="L132" s="45"/>
      <c r="M132" s="45"/>
    </row>
    <row r="133" spans="1:13" ht="15.95" hidden="1" customHeight="1">
      <c r="A133" s="38"/>
      <c r="B133" s="43"/>
      <c r="C133" s="97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1:13" ht="15.95" hidden="1" customHeight="1">
      <c r="A134" s="38"/>
      <c r="B134" s="43"/>
      <c r="C134" s="97"/>
      <c r="D134" s="45"/>
      <c r="E134" s="45"/>
      <c r="F134" s="45"/>
      <c r="G134" s="45"/>
      <c r="H134" s="45"/>
      <c r="I134" s="45"/>
      <c r="J134" s="45"/>
      <c r="K134" s="45"/>
      <c r="L134" s="45"/>
      <c r="M134" s="45"/>
    </row>
    <row r="135" spans="1:13" ht="15.95" hidden="1" customHeight="1">
      <c r="A135" s="38"/>
      <c r="B135" s="43"/>
      <c r="C135" s="97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1:13" ht="15.95" hidden="1" customHeight="1">
      <c r="A136" s="38"/>
      <c r="B136" s="43"/>
      <c r="C136" s="97"/>
      <c r="D136" s="45"/>
      <c r="E136" s="45"/>
      <c r="F136" s="45"/>
      <c r="G136" s="45"/>
      <c r="H136" s="45"/>
      <c r="I136" s="45"/>
      <c r="J136" s="45"/>
      <c r="K136" s="45"/>
      <c r="L136" s="45"/>
      <c r="M136" s="45"/>
    </row>
    <row r="137" spans="1:13" ht="15.95" hidden="1" customHeight="1">
      <c r="A137" s="38"/>
      <c r="B137" s="43"/>
      <c r="C137" s="97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1:13" ht="15.95" hidden="1" customHeight="1">
      <c r="A138" s="38"/>
      <c r="B138" s="43"/>
      <c r="C138" s="97"/>
      <c r="D138" s="45"/>
      <c r="E138" s="45"/>
      <c r="F138" s="45"/>
      <c r="G138" s="45"/>
      <c r="H138" s="45"/>
      <c r="I138" s="45"/>
      <c r="J138" s="45"/>
      <c r="K138" s="45"/>
      <c r="L138" s="45"/>
      <c r="M138" s="45"/>
    </row>
    <row r="139" spans="1:13" ht="15.95" hidden="1" customHeight="1">
      <c r="A139" s="38"/>
      <c r="B139" s="43"/>
      <c r="C139" s="97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1:13" ht="15.95" hidden="1" customHeight="1">
      <c r="A140" s="38"/>
      <c r="B140" s="43"/>
      <c r="C140" s="97"/>
      <c r="D140" s="45"/>
      <c r="E140" s="45"/>
      <c r="F140" s="45"/>
      <c r="G140" s="45"/>
      <c r="H140" s="45"/>
      <c r="I140" s="45"/>
      <c r="J140" s="45"/>
      <c r="K140" s="45"/>
      <c r="L140" s="45"/>
      <c r="M140" s="45"/>
    </row>
    <row r="141" spans="1:13" ht="15.95" hidden="1" customHeight="1">
      <c r="A141" s="38"/>
      <c r="B141" s="43"/>
      <c r="C141" s="97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  <row r="142" spans="1:13" ht="15.95" hidden="1" customHeight="1">
      <c r="A142" s="38"/>
      <c r="B142" s="43"/>
      <c r="C142" s="97"/>
      <c r="D142" s="45"/>
      <c r="E142" s="45"/>
      <c r="F142" s="45"/>
      <c r="G142" s="45"/>
      <c r="H142" s="45"/>
      <c r="I142" s="45"/>
      <c r="J142" s="45"/>
      <c r="K142" s="45"/>
      <c r="L142" s="45"/>
      <c r="M142" s="45"/>
    </row>
    <row r="143" spans="1:13" ht="15.95" hidden="1" customHeight="1">
      <c r="A143" s="38"/>
      <c r="B143" s="43"/>
      <c r="C143" s="97"/>
      <c r="D143" s="44"/>
      <c r="E143" s="44"/>
      <c r="F143" s="44"/>
      <c r="G143" s="44"/>
      <c r="H143" s="44"/>
      <c r="I143" s="44"/>
      <c r="J143" s="44"/>
      <c r="K143" s="44"/>
      <c r="L143" s="44"/>
      <c r="M143" s="44"/>
    </row>
    <row r="144" spans="1:13" ht="15.95" hidden="1" customHeight="1">
      <c r="A144" s="38"/>
      <c r="B144" s="43"/>
      <c r="C144" s="97"/>
      <c r="D144" s="45"/>
      <c r="E144" s="45"/>
      <c r="F144" s="45"/>
      <c r="G144" s="45"/>
      <c r="H144" s="45"/>
      <c r="I144" s="45"/>
      <c r="J144" s="45"/>
      <c r="K144" s="45"/>
      <c r="L144" s="45"/>
      <c r="M144" s="45"/>
    </row>
    <row r="145" spans="1:13" ht="15.95" hidden="1" customHeight="1">
      <c r="A145" s="38"/>
      <c r="B145" s="43"/>
      <c r="C145" s="97"/>
      <c r="D145" s="44"/>
      <c r="E145" s="44"/>
      <c r="F145" s="44"/>
      <c r="G145" s="44"/>
      <c r="H145" s="44"/>
      <c r="I145" s="44"/>
      <c r="J145" s="44"/>
      <c r="K145" s="44"/>
      <c r="L145" s="44"/>
      <c r="M145" s="44"/>
    </row>
    <row r="146" spans="1:13" ht="15.95" hidden="1" customHeight="1">
      <c r="A146" s="38"/>
      <c r="B146" s="43"/>
      <c r="C146" s="97"/>
      <c r="D146" s="45"/>
      <c r="E146" s="45"/>
      <c r="F146" s="45"/>
      <c r="G146" s="45"/>
      <c r="H146" s="45"/>
      <c r="I146" s="45"/>
      <c r="J146" s="45"/>
      <c r="K146" s="45"/>
      <c r="L146" s="45"/>
      <c r="M146" s="45"/>
    </row>
    <row r="147" spans="1:13" ht="15.95" hidden="1" customHeight="1">
      <c r="A147" s="38"/>
      <c r="B147" s="43"/>
      <c r="C147" s="97"/>
      <c r="D147" s="44"/>
      <c r="E147" s="44"/>
      <c r="F147" s="44"/>
      <c r="G147" s="44"/>
      <c r="H147" s="44"/>
      <c r="I147" s="44"/>
      <c r="J147" s="44"/>
      <c r="K147" s="44"/>
      <c r="L147" s="44"/>
      <c r="M147" s="44"/>
    </row>
    <row r="148" spans="1:13" ht="15.95" hidden="1" customHeight="1">
      <c r="A148" s="38"/>
      <c r="B148" s="43"/>
      <c r="C148" s="97"/>
      <c r="D148" s="45"/>
      <c r="E148" s="45"/>
      <c r="F148" s="45"/>
      <c r="G148" s="45"/>
      <c r="H148" s="45"/>
      <c r="I148" s="45"/>
      <c r="J148" s="45"/>
      <c r="K148" s="45"/>
      <c r="L148" s="45"/>
      <c r="M148" s="45"/>
    </row>
    <row r="149" spans="1:13" ht="15.95" hidden="1" customHeight="1">
      <c r="A149" s="38"/>
      <c r="B149" s="43"/>
      <c r="C149" s="97"/>
      <c r="D149" s="44"/>
      <c r="E149" s="44"/>
      <c r="F149" s="44"/>
      <c r="G149" s="44"/>
      <c r="H149" s="44"/>
      <c r="I149" s="44"/>
      <c r="J149" s="44"/>
      <c r="K149" s="44"/>
      <c r="L149" s="44"/>
      <c r="M149" s="44"/>
    </row>
    <row r="150" spans="1:13" ht="15.95" hidden="1" customHeight="1">
      <c r="A150" s="38"/>
      <c r="B150" s="43"/>
      <c r="C150" s="97"/>
      <c r="D150" s="45"/>
      <c r="E150" s="45"/>
      <c r="F150" s="45"/>
      <c r="G150" s="45"/>
      <c r="H150" s="45"/>
      <c r="I150" s="45"/>
      <c r="J150" s="45"/>
      <c r="K150" s="45"/>
      <c r="L150" s="45"/>
      <c r="M150" s="45"/>
    </row>
    <row r="151" spans="1:13" ht="15.95" hidden="1" customHeight="1">
      <c r="A151" s="38"/>
      <c r="B151" s="43"/>
      <c r="C151" s="97"/>
      <c r="D151" s="44"/>
      <c r="E151" s="44"/>
      <c r="F151" s="44"/>
      <c r="G151" s="44"/>
      <c r="H151" s="44"/>
      <c r="I151" s="44"/>
      <c r="J151" s="44"/>
      <c r="K151" s="44"/>
      <c r="L151" s="44"/>
      <c r="M151" s="44"/>
    </row>
    <row r="152" spans="1:13" ht="15.95" hidden="1" customHeight="1">
      <c r="A152" s="38"/>
      <c r="B152" s="43"/>
      <c r="C152" s="97"/>
      <c r="D152" s="45"/>
      <c r="E152" s="45"/>
      <c r="F152" s="45"/>
      <c r="G152" s="45"/>
      <c r="H152" s="45"/>
      <c r="I152" s="45"/>
      <c r="J152" s="45"/>
      <c r="K152" s="45"/>
      <c r="L152" s="45"/>
      <c r="M152" s="45"/>
    </row>
    <row r="153" spans="1:13" ht="15.95" hidden="1" customHeight="1">
      <c r="A153" s="38"/>
      <c r="B153" s="43"/>
      <c r="C153" s="97"/>
      <c r="D153" s="44"/>
      <c r="E153" s="44"/>
      <c r="F153" s="44"/>
      <c r="G153" s="44"/>
      <c r="H153" s="44"/>
      <c r="I153" s="44"/>
      <c r="J153" s="44"/>
      <c r="K153" s="44"/>
      <c r="L153" s="44"/>
      <c r="M153" s="44"/>
    </row>
    <row r="154" spans="1:13" ht="15.95" hidden="1" customHeight="1">
      <c r="A154" s="38"/>
      <c r="B154" s="43"/>
      <c r="C154" s="97"/>
      <c r="D154" s="45"/>
      <c r="E154" s="45"/>
      <c r="F154" s="45"/>
      <c r="G154" s="45"/>
      <c r="H154" s="45"/>
      <c r="I154" s="45"/>
      <c r="J154" s="45"/>
      <c r="K154" s="45"/>
      <c r="L154" s="45"/>
      <c r="M154" s="45"/>
    </row>
    <row r="155" spans="1:13" ht="15.95" hidden="1" customHeight="1">
      <c r="A155" s="38"/>
      <c r="B155" s="43"/>
      <c r="C155" s="97"/>
      <c r="D155" s="44"/>
      <c r="E155" s="44"/>
      <c r="F155" s="44"/>
      <c r="G155" s="44"/>
      <c r="H155" s="44"/>
      <c r="I155" s="44"/>
      <c r="J155" s="44"/>
      <c r="K155" s="44"/>
      <c r="L155" s="44"/>
      <c r="M155" s="44"/>
    </row>
    <row r="156" spans="1:13" ht="15.95" hidden="1" customHeight="1">
      <c r="A156" s="38"/>
      <c r="B156" s="43"/>
      <c r="C156" s="97"/>
      <c r="D156" s="45"/>
      <c r="E156" s="45"/>
      <c r="F156" s="45"/>
      <c r="G156" s="45"/>
      <c r="H156" s="45"/>
      <c r="I156" s="45"/>
      <c r="J156" s="45"/>
      <c r="K156" s="45"/>
      <c r="L156" s="45"/>
      <c r="M156" s="45"/>
    </row>
    <row r="157" spans="1:13" ht="15.95" hidden="1" customHeight="1">
      <c r="A157" s="38"/>
      <c r="B157" s="43"/>
      <c r="C157" s="97"/>
      <c r="D157" s="44"/>
      <c r="E157" s="44"/>
      <c r="F157" s="44"/>
      <c r="G157" s="44"/>
      <c r="H157" s="44"/>
      <c r="I157" s="44"/>
      <c r="J157" s="44"/>
      <c r="K157" s="44"/>
      <c r="L157" s="44"/>
      <c r="M157" s="44"/>
    </row>
    <row r="158" spans="1:13" ht="15.95" hidden="1" customHeight="1">
      <c r="A158" s="38"/>
      <c r="B158" s="43"/>
      <c r="C158" s="97"/>
      <c r="D158" s="45"/>
      <c r="E158" s="45"/>
      <c r="F158" s="45"/>
      <c r="G158" s="45"/>
      <c r="H158" s="45"/>
      <c r="I158" s="45"/>
      <c r="J158" s="45"/>
      <c r="K158" s="45"/>
      <c r="L158" s="45"/>
      <c r="M158" s="45"/>
    </row>
    <row r="159" spans="1:13" ht="15.95" hidden="1" customHeight="1">
      <c r="A159" s="38"/>
      <c r="B159" s="43"/>
      <c r="C159" s="97"/>
      <c r="D159" s="44"/>
      <c r="E159" s="44"/>
      <c r="F159" s="44"/>
      <c r="G159" s="44"/>
      <c r="H159" s="44"/>
      <c r="I159" s="44"/>
      <c r="J159" s="44"/>
      <c r="K159" s="44"/>
      <c r="L159" s="44"/>
      <c r="M159" s="44"/>
    </row>
    <row r="160" spans="1:13" ht="15.95" hidden="1" customHeight="1">
      <c r="A160" s="38"/>
      <c r="B160" s="43"/>
      <c r="C160" s="97"/>
      <c r="D160" s="45"/>
      <c r="E160" s="45"/>
      <c r="F160" s="45"/>
      <c r="G160" s="45"/>
      <c r="H160" s="45"/>
      <c r="I160" s="45"/>
      <c r="J160" s="45"/>
      <c r="K160" s="45"/>
      <c r="L160" s="45"/>
      <c r="M160" s="45"/>
    </row>
    <row r="161" spans="1:13" ht="15.95" hidden="1" customHeight="1">
      <c r="A161" s="38"/>
      <c r="B161" s="43"/>
      <c r="C161" s="97"/>
      <c r="D161" s="44"/>
      <c r="E161" s="44"/>
      <c r="F161" s="44"/>
      <c r="G161" s="44"/>
      <c r="H161" s="44"/>
      <c r="I161" s="44"/>
      <c r="J161" s="44"/>
      <c r="K161" s="44"/>
      <c r="L161" s="44"/>
      <c r="M161" s="44"/>
    </row>
    <row r="162" spans="1:13" ht="15.95" hidden="1" customHeight="1">
      <c r="A162" s="38"/>
      <c r="B162" s="43"/>
      <c r="C162" s="97"/>
      <c r="D162" s="45"/>
      <c r="E162" s="45"/>
      <c r="F162" s="45"/>
      <c r="G162" s="45"/>
      <c r="H162" s="45"/>
      <c r="I162" s="45"/>
      <c r="J162" s="45"/>
      <c r="K162" s="45"/>
      <c r="L162" s="45"/>
      <c r="M162" s="45"/>
    </row>
    <row r="163" spans="1:13" ht="15.95" hidden="1" customHeight="1">
      <c r="A163" s="38"/>
      <c r="B163" s="43"/>
      <c r="C163" s="97"/>
      <c r="D163" s="44"/>
      <c r="E163" s="44"/>
      <c r="F163" s="44"/>
      <c r="G163" s="44"/>
      <c r="H163" s="44"/>
      <c r="I163" s="44"/>
      <c r="J163" s="44"/>
      <c r="K163" s="44"/>
      <c r="L163" s="44"/>
      <c r="M163" s="44"/>
    </row>
    <row r="164" spans="1:13" ht="15.95" hidden="1" customHeight="1">
      <c r="A164" s="38"/>
      <c r="B164" s="43"/>
      <c r="C164" s="97"/>
      <c r="D164" s="45"/>
      <c r="E164" s="45"/>
      <c r="F164" s="45"/>
      <c r="G164" s="45"/>
      <c r="H164" s="45"/>
      <c r="I164" s="45"/>
      <c r="J164" s="45"/>
      <c r="K164" s="45"/>
      <c r="L164" s="45"/>
      <c r="M164" s="45"/>
    </row>
    <row r="165" spans="1:13" ht="15.95" hidden="1" customHeight="1">
      <c r="A165" s="38"/>
      <c r="B165" s="43"/>
      <c r="C165" s="97"/>
      <c r="D165" s="44"/>
      <c r="E165" s="44"/>
      <c r="F165" s="44"/>
      <c r="G165" s="44"/>
      <c r="H165" s="44"/>
      <c r="I165" s="44"/>
      <c r="J165" s="44"/>
      <c r="K165" s="44"/>
      <c r="L165" s="44"/>
      <c r="M165" s="44"/>
    </row>
    <row r="166" spans="1:13" ht="15.95" hidden="1" customHeight="1">
      <c r="A166" s="38"/>
      <c r="B166" s="43"/>
      <c r="C166" s="97"/>
      <c r="D166" s="45"/>
      <c r="E166" s="45"/>
      <c r="F166" s="45"/>
      <c r="G166" s="45"/>
      <c r="H166" s="45"/>
      <c r="I166" s="45"/>
      <c r="J166" s="45"/>
      <c r="K166" s="45"/>
      <c r="L166" s="45"/>
      <c r="M166" s="45"/>
    </row>
    <row r="167" spans="1:13" ht="15.95" hidden="1" customHeight="1">
      <c r="A167" s="38"/>
      <c r="B167" s="43"/>
      <c r="C167" s="97"/>
      <c r="D167" s="44"/>
      <c r="E167" s="44"/>
      <c r="F167" s="44"/>
      <c r="G167" s="44"/>
      <c r="H167" s="44"/>
      <c r="I167" s="44"/>
      <c r="J167" s="44"/>
      <c r="K167" s="44"/>
      <c r="L167" s="44"/>
      <c r="M167" s="44"/>
    </row>
    <row r="168" spans="1:13" ht="15.95" hidden="1" customHeight="1">
      <c r="A168" s="38"/>
      <c r="B168" s="43"/>
      <c r="C168" s="97"/>
      <c r="D168" s="45"/>
      <c r="E168" s="45"/>
      <c r="F168" s="45"/>
      <c r="G168" s="45"/>
      <c r="H168" s="45"/>
      <c r="I168" s="45"/>
      <c r="J168" s="45"/>
      <c r="K168" s="45"/>
      <c r="L168" s="45"/>
      <c r="M168" s="45"/>
    </row>
    <row r="169" spans="1:13" ht="15.95" hidden="1" customHeight="1">
      <c r="A169" s="38"/>
      <c r="B169" s="43"/>
      <c r="C169" s="97"/>
      <c r="D169" s="44"/>
      <c r="E169" s="44"/>
      <c r="F169" s="44"/>
      <c r="G169" s="44"/>
      <c r="H169" s="44"/>
      <c r="I169" s="44"/>
      <c r="J169" s="44"/>
      <c r="K169" s="44"/>
      <c r="L169" s="44"/>
      <c r="M169" s="44"/>
    </row>
    <row r="170" spans="1:13" ht="15.95" hidden="1" customHeight="1">
      <c r="A170" s="38"/>
      <c r="B170" s="43"/>
      <c r="C170" s="97"/>
      <c r="D170" s="45"/>
      <c r="E170" s="45"/>
      <c r="F170" s="45"/>
      <c r="G170" s="45"/>
      <c r="H170" s="45"/>
      <c r="I170" s="45"/>
      <c r="J170" s="45"/>
      <c r="K170" s="45"/>
      <c r="L170" s="45"/>
      <c r="M170" s="45"/>
    </row>
    <row r="171" spans="1:13" ht="15.95" hidden="1" customHeight="1">
      <c r="A171" s="38"/>
      <c r="B171" s="43"/>
      <c r="C171" s="97"/>
      <c r="D171" s="44"/>
      <c r="E171" s="44"/>
      <c r="F171" s="44"/>
      <c r="G171" s="44"/>
      <c r="H171" s="44"/>
      <c r="I171" s="44"/>
      <c r="J171" s="44"/>
      <c r="K171" s="44"/>
      <c r="L171" s="44"/>
      <c r="M171" s="44"/>
    </row>
    <row r="172" spans="1:13" ht="15.95" hidden="1" customHeight="1">
      <c r="A172" s="38"/>
      <c r="B172" s="43"/>
      <c r="C172" s="97"/>
      <c r="D172" s="45"/>
      <c r="E172" s="45"/>
      <c r="F172" s="45"/>
      <c r="G172" s="45"/>
      <c r="H172" s="45"/>
      <c r="I172" s="45"/>
      <c r="J172" s="45"/>
      <c r="K172" s="45"/>
      <c r="L172" s="45"/>
      <c r="M172" s="45"/>
    </row>
    <row r="173" spans="1:13" ht="15.95" hidden="1" customHeight="1">
      <c r="A173" s="38"/>
      <c r="B173" s="43"/>
      <c r="C173" s="97"/>
      <c r="D173" s="44"/>
      <c r="E173" s="44"/>
      <c r="F173" s="44"/>
      <c r="G173" s="44"/>
      <c r="H173" s="44"/>
      <c r="I173" s="44"/>
      <c r="J173" s="44"/>
      <c r="K173" s="44"/>
      <c r="L173" s="44"/>
      <c r="M173" s="44"/>
    </row>
    <row r="174" spans="1:13" ht="15.95" hidden="1" customHeight="1">
      <c r="A174" s="38"/>
      <c r="B174" s="43"/>
      <c r="C174" s="97"/>
      <c r="D174" s="45"/>
      <c r="E174" s="45"/>
      <c r="F174" s="45"/>
      <c r="G174" s="45"/>
      <c r="H174" s="45"/>
      <c r="I174" s="45"/>
      <c r="J174" s="45"/>
      <c r="K174" s="45"/>
      <c r="L174" s="45"/>
      <c r="M174" s="45"/>
    </row>
    <row r="175" spans="1:13" ht="15.95" hidden="1" customHeight="1">
      <c r="A175" s="38"/>
      <c r="B175" s="43"/>
      <c r="C175" s="97"/>
      <c r="D175" s="44"/>
      <c r="E175" s="44"/>
      <c r="F175" s="44"/>
      <c r="G175" s="44"/>
      <c r="H175" s="44"/>
      <c r="I175" s="44"/>
      <c r="J175" s="44"/>
      <c r="K175" s="44"/>
      <c r="L175" s="44"/>
      <c r="M175" s="44"/>
    </row>
    <row r="176" spans="1:13" ht="15.95" hidden="1" customHeight="1">
      <c r="A176" s="38"/>
      <c r="B176" s="43"/>
      <c r="C176" s="97"/>
      <c r="D176" s="45"/>
      <c r="E176" s="45"/>
      <c r="F176" s="45"/>
      <c r="G176" s="45"/>
      <c r="H176" s="45"/>
      <c r="I176" s="45"/>
      <c r="J176" s="45"/>
      <c r="K176" s="45"/>
      <c r="L176" s="45"/>
      <c r="M176" s="45"/>
    </row>
    <row r="177" spans="1:13" ht="15.95" hidden="1" customHeight="1">
      <c r="A177" s="38"/>
      <c r="B177" s="43"/>
      <c r="C177" s="97"/>
      <c r="D177" s="44"/>
      <c r="E177" s="44"/>
      <c r="F177" s="44"/>
      <c r="G177" s="44"/>
      <c r="H177" s="44"/>
      <c r="I177" s="44"/>
      <c r="J177" s="44"/>
      <c r="K177" s="44"/>
      <c r="L177" s="44"/>
      <c r="M177" s="44"/>
    </row>
    <row r="178" spans="1:13" ht="15.95" hidden="1" customHeight="1">
      <c r="A178" s="38"/>
      <c r="B178" s="43"/>
      <c r="C178" s="97"/>
      <c r="D178" s="45"/>
      <c r="E178" s="45"/>
      <c r="F178" s="45"/>
      <c r="G178" s="45"/>
      <c r="H178" s="45"/>
      <c r="I178" s="45"/>
      <c r="J178" s="45"/>
      <c r="K178" s="45"/>
      <c r="L178" s="45"/>
      <c r="M178" s="45"/>
    </row>
    <row r="179" spans="1:13" ht="15.95" hidden="1" customHeight="1">
      <c r="A179" s="38"/>
      <c r="B179" s="43"/>
      <c r="C179" s="97"/>
      <c r="D179" s="44"/>
      <c r="E179" s="44"/>
      <c r="F179" s="44"/>
      <c r="G179" s="44"/>
      <c r="H179" s="44"/>
      <c r="I179" s="44"/>
      <c r="J179" s="44"/>
      <c r="K179" s="44"/>
      <c r="L179" s="44"/>
      <c r="M179" s="44"/>
    </row>
    <row r="180" spans="1:13" ht="15.95" hidden="1" customHeight="1">
      <c r="A180" s="38"/>
      <c r="B180" s="43"/>
      <c r="C180" s="97"/>
      <c r="D180" s="45"/>
      <c r="E180" s="45"/>
      <c r="F180" s="45"/>
      <c r="G180" s="45"/>
      <c r="H180" s="45"/>
      <c r="I180" s="45"/>
      <c r="J180" s="45"/>
      <c r="K180" s="45"/>
      <c r="L180" s="45"/>
      <c r="M180" s="45"/>
    </row>
    <row r="181" spans="1:13" ht="15.95" hidden="1" customHeight="1">
      <c r="A181" s="38"/>
      <c r="B181" s="43"/>
      <c r="C181" s="97"/>
      <c r="D181" s="44"/>
      <c r="E181" s="44"/>
      <c r="F181" s="44"/>
      <c r="G181" s="44"/>
      <c r="H181" s="44"/>
      <c r="I181" s="44"/>
      <c r="J181" s="44"/>
      <c r="K181" s="44"/>
      <c r="L181" s="44"/>
      <c r="M181" s="44"/>
    </row>
    <row r="182" spans="1:13" ht="15.95" hidden="1" customHeight="1">
      <c r="A182" s="38"/>
      <c r="B182" s="43"/>
      <c r="C182" s="97"/>
      <c r="D182" s="45"/>
      <c r="E182" s="45"/>
      <c r="F182" s="45"/>
      <c r="G182" s="45"/>
      <c r="H182" s="45"/>
      <c r="I182" s="45"/>
      <c r="J182" s="45"/>
      <c r="K182" s="45"/>
      <c r="L182" s="45"/>
      <c r="M182" s="45"/>
    </row>
    <row r="183" spans="1:13" ht="15.95" hidden="1" customHeight="1">
      <c r="A183" s="38"/>
      <c r="B183" s="43"/>
      <c r="C183" s="97"/>
      <c r="D183" s="44"/>
      <c r="E183" s="44"/>
      <c r="F183" s="44"/>
      <c r="G183" s="44"/>
      <c r="H183" s="44"/>
      <c r="I183" s="44"/>
      <c r="J183" s="44"/>
      <c r="K183" s="44"/>
      <c r="L183" s="44"/>
      <c r="M183" s="44"/>
    </row>
    <row r="184" spans="1:13" ht="15.95" hidden="1" customHeight="1">
      <c r="A184" s="38"/>
      <c r="B184" s="43"/>
      <c r="C184" s="97"/>
      <c r="D184" s="45"/>
      <c r="E184" s="45"/>
      <c r="F184" s="45"/>
      <c r="G184" s="45"/>
      <c r="H184" s="45"/>
      <c r="I184" s="45"/>
      <c r="J184" s="45"/>
      <c r="K184" s="45"/>
      <c r="L184" s="45"/>
      <c r="M184" s="45"/>
    </row>
    <row r="185" spans="1:13" ht="15.95" hidden="1" customHeight="1">
      <c r="A185" s="38"/>
      <c r="B185" s="43"/>
      <c r="C185" s="97"/>
      <c r="D185" s="44"/>
      <c r="E185" s="44"/>
      <c r="F185" s="44"/>
      <c r="G185" s="44"/>
      <c r="H185" s="44"/>
      <c r="I185" s="44"/>
      <c r="J185" s="44"/>
      <c r="K185" s="44"/>
      <c r="L185" s="44"/>
      <c r="M185" s="44"/>
    </row>
    <row r="186" spans="1:13" ht="15" hidden="1" customHeight="1">
      <c r="A186" s="38"/>
      <c r="B186" s="40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5" hidden="1" customHeight="1">
      <c r="A187" s="38"/>
      <c r="B187" s="40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5" hidden="1" customHeight="1">
      <c r="A188" s="38"/>
      <c r="B188" s="40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5" hidden="1" customHeight="1">
      <c r="A189" s="38"/>
      <c r="B189" s="40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5" hidden="1" customHeight="1">
      <c r="A190" s="38"/>
      <c r="B190" s="40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5" hidden="1" customHeight="1">
      <c r="A191" s="38"/>
      <c r="B191" s="40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" hidden="1" customHeight="1">
      <c r="A192" s="38"/>
      <c r="B192" s="40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5" hidden="1" customHeight="1">
      <c r="A193" s="38"/>
      <c r="B193" s="40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5" hidden="1" customHeight="1">
      <c r="A194" s="38"/>
      <c r="B194" s="40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5" hidden="1" customHeight="1">
      <c r="A195" s="38"/>
      <c r="B195" s="40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5" hidden="1" customHeight="1">
      <c r="A196" s="38"/>
      <c r="B196" s="40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5" hidden="1" customHeight="1">
      <c r="A197" s="38"/>
      <c r="B197" s="40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5" hidden="1" customHeight="1">
      <c r="A198" s="38"/>
      <c r="B198" s="40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5" hidden="1" customHeight="1">
      <c r="A199" s="38"/>
      <c r="B199" s="40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5" hidden="1" customHeight="1">
      <c r="A200" s="38"/>
      <c r="B200" s="40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5" hidden="1" customHeight="1"/>
    <row r="202" spans="1:13" ht="15" hidden="1" customHeight="1"/>
    <row r="203" spans="1:13" ht="15" hidden="1" customHeight="1"/>
    <row r="204" spans="1:13" ht="15" hidden="1" customHeight="1"/>
    <row r="205" spans="1:13" ht="15" hidden="1" customHeight="1"/>
    <row r="206" spans="1:13" ht="15" hidden="1" customHeight="1"/>
    <row r="207" spans="1:13" ht="15" hidden="1" customHeight="1"/>
    <row r="208" spans="1:13" ht="15" hidden="1" customHeight="1"/>
    <row r="209" ht="15" hidden="1" customHeight="1"/>
    <row r="210" ht="15" hidden="1" customHeight="1"/>
    <row r="211" ht="15" hidden="1" customHeight="1"/>
    <row r="212" ht="15" hidden="1" customHeight="1"/>
    <row r="213" ht="15" hidden="1" customHeight="1"/>
    <row r="214" ht="15" hidden="1" customHeight="1"/>
    <row r="215" ht="15" hidden="1" customHeight="1"/>
    <row r="216" ht="15" hidden="1" customHeight="1"/>
    <row r="217" ht="15" hidden="1" customHeight="1"/>
    <row r="218" ht="15" hidden="1" customHeight="1"/>
    <row r="219" ht="15" hidden="1" customHeight="1"/>
    <row r="220" ht="15" hidden="1" customHeight="1"/>
    <row r="221" ht="15" hidden="1" customHeight="1"/>
    <row r="222" ht="15" hidden="1" customHeight="1"/>
    <row r="223" ht="15" hidden="1" customHeight="1"/>
    <row r="224" ht="15" hidden="1" customHeight="1"/>
    <row r="225" ht="1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</sheetData>
  <mergeCells count="90">
    <mergeCell ref="C184:C185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60:C161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36:C137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12:C113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88:C89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8:C19"/>
    <mergeCell ref="B8:C9"/>
    <mergeCell ref="C10:C11"/>
    <mergeCell ref="C12:C13"/>
    <mergeCell ref="C14:C15"/>
    <mergeCell ref="C16:C17"/>
    <mergeCell ref="B10:B29"/>
  </mergeCells>
  <phoneticPr fontId="3"/>
  <conditionalFormatting sqref="E9:M9">
    <cfRule type="top10" dxfId="6407" priority="90" rank="1"/>
  </conditionalFormatting>
  <conditionalFormatting sqref="E11:M11">
    <cfRule type="top10" dxfId="6406" priority="89" rank="1"/>
  </conditionalFormatting>
  <conditionalFormatting sqref="E13:M13">
    <cfRule type="top10" dxfId="6405" priority="88" rank="1"/>
  </conditionalFormatting>
  <conditionalFormatting sqref="E15:M15">
    <cfRule type="top10" dxfId="6404" priority="87" rank="1"/>
  </conditionalFormatting>
  <conditionalFormatting sqref="E17:M17">
    <cfRule type="top10" dxfId="6403" priority="86" rank="1"/>
  </conditionalFormatting>
  <conditionalFormatting sqref="E19:M19">
    <cfRule type="top10" dxfId="6402" priority="85" rank="1"/>
  </conditionalFormatting>
  <conditionalFormatting sqref="E21:M21">
    <cfRule type="top10" dxfId="6401" priority="84" rank="1"/>
  </conditionalFormatting>
  <conditionalFormatting sqref="E23:M23">
    <cfRule type="top10" dxfId="6400" priority="83" rank="1"/>
  </conditionalFormatting>
  <conditionalFormatting sqref="E25:M25">
    <cfRule type="top10" dxfId="6399" priority="82" rank="1"/>
  </conditionalFormatting>
  <conditionalFormatting sqref="E27:M27">
    <cfRule type="top10" dxfId="6398" priority="81" rank="1"/>
  </conditionalFormatting>
  <conditionalFormatting sqref="E29:M29">
    <cfRule type="top10" dxfId="6397" priority="80" rank="1"/>
  </conditionalFormatting>
  <conditionalFormatting sqref="E31:M31">
    <cfRule type="top10" dxfId="6396" priority="78" rank="1"/>
  </conditionalFormatting>
  <conditionalFormatting sqref="E33:M33">
    <cfRule type="top10" dxfId="6395" priority="77" rank="1"/>
  </conditionalFormatting>
  <conditionalFormatting sqref="E35:M35">
    <cfRule type="top10" dxfId="6394" priority="76" rank="1"/>
  </conditionalFormatting>
  <conditionalFormatting sqref="E37:M37">
    <cfRule type="top10" dxfId="6393" priority="75" rank="1"/>
  </conditionalFormatting>
  <conditionalFormatting sqref="E39:M39">
    <cfRule type="top10" dxfId="6392" priority="74" rank="1"/>
  </conditionalFormatting>
  <conditionalFormatting sqref="E41:M41">
    <cfRule type="top10" dxfId="6391" priority="73" rank="1"/>
  </conditionalFormatting>
  <conditionalFormatting sqref="E43:M43">
    <cfRule type="top10" dxfId="6390" priority="72" rank="1"/>
  </conditionalFormatting>
  <conditionalFormatting sqref="E45:M45">
    <cfRule type="top10" dxfId="6389" priority="71" rank="1"/>
  </conditionalFormatting>
  <conditionalFormatting sqref="E47:M47">
    <cfRule type="top10" dxfId="6388" priority="70" rank="1"/>
  </conditionalFormatting>
  <conditionalFormatting sqref="E49:M49">
    <cfRule type="top10" dxfId="6387" priority="69" rank="1"/>
  </conditionalFormatting>
  <conditionalFormatting sqref="E51:M51">
    <cfRule type="top10" dxfId="6386" priority="68" rank="1"/>
  </conditionalFormatting>
  <conditionalFormatting sqref="E53:M53">
    <cfRule type="top10" dxfId="6385" priority="67" rank="1"/>
  </conditionalFormatting>
  <conditionalFormatting sqref="E55:M55">
    <cfRule type="top10" dxfId="6384" priority="66" rank="1"/>
  </conditionalFormatting>
  <conditionalFormatting sqref="E57:M57">
    <cfRule type="top10" dxfId="6383" priority="65" rank="1"/>
  </conditionalFormatting>
  <conditionalFormatting sqref="E59:M59">
    <cfRule type="top10" dxfId="6382" priority="64" rank="1"/>
  </conditionalFormatting>
  <conditionalFormatting sqref="E61:M61">
    <cfRule type="top10" dxfId="6381" priority="63" rank="1"/>
  </conditionalFormatting>
  <conditionalFormatting sqref="E63:M63">
    <cfRule type="top10" dxfId="6380" priority="62" rank="1"/>
  </conditionalFormatting>
  <conditionalFormatting sqref="E65:M65">
    <cfRule type="top10" dxfId="6379" priority="61" rank="1"/>
  </conditionalFormatting>
  <conditionalFormatting sqref="E67:M67">
    <cfRule type="top10" dxfId="6378" priority="60" rank="1"/>
  </conditionalFormatting>
  <conditionalFormatting sqref="E69:M69">
    <cfRule type="top10" dxfId="6377" priority="59" rank="1"/>
  </conditionalFormatting>
  <conditionalFormatting sqref="E71:M71">
    <cfRule type="top10" dxfId="6376" priority="58" rank="1"/>
  </conditionalFormatting>
  <conditionalFormatting sqref="E73:M73">
    <cfRule type="top10" dxfId="6375" priority="57" rank="1"/>
  </conditionalFormatting>
  <conditionalFormatting sqref="E75:M75">
    <cfRule type="top10" dxfId="6374" priority="56" rank="1"/>
  </conditionalFormatting>
  <conditionalFormatting sqref="E77:M77">
    <cfRule type="top10" dxfId="6373" priority="55" rank="1"/>
  </conditionalFormatting>
  <conditionalFormatting sqref="E79:M79">
    <cfRule type="top10" dxfId="6372" priority="54" rank="1"/>
  </conditionalFormatting>
  <conditionalFormatting sqref="E81:M81">
    <cfRule type="top10" dxfId="6371" priority="53" rank="1"/>
  </conditionalFormatting>
  <conditionalFormatting sqref="E83:M83">
    <cfRule type="top10" dxfId="6370" priority="52" rank="1"/>
  </conditionalFormatting>
  <conditionalFormatting sqref="E85:M85">
    <cfRule type="top10" dxfId="6369" priority="51" rank="1"/>
  </conditionalFormatting>
  <conditionalFormatting sqref="E87:M87">
    <cfRule type="top10" dxfId="6368" priority="50" rank="1"/>
  </conditionalFormatting>
  <conditionalFormatting sqref="E89:M89">
    <cfRule type="top10" dxfId="6367" priority="49" rank="1"/>
  </conditionalFormatting>
  <conditionalFormatting sqref="E91:M91">
    <cfRule type="top10" dxfId="6366" priority="48" rank="1"/>
  </conditionalFormatting>
  <conditionalFormatting sqref="E93:M93">
    <cfRule type="top10" dxfId="6365" priority="47" rank="1"/>
  </conditionalFormatting>
  <conditionalFormatting sqref="E95:M95">
    <cfRule type="top10" dxfId="6364" priority="46" rank="1"/>
  </conditionalFormatting>
  <conditionalFormatting sqref="E97:M97">
    <cfRule type="top10" dxfId="6363" priority="45" rank="1"/>
  </conditionalFormatting>
  <conditionalFormatting sqref="E99:M99">
    <cfRule type="top10" dxfId="6362" priority="44" rank="1"/>
  </conditionalFormatting>
  <conditionalFormatting sqref="E101:M101">
    <cfRule type="top10" dxfId="6361" priority="43" rank="1"/>
  </conditionalFormatting>
  <conditionalFormatting sqref="E103:M103">
    <cfRule type="top10" dxfId="6360" priority="42" rank="1"/>
  </conditionalFormatting>
  <conditionalFormatting sqref="E105:M105">
    <cfRule type="top10" dxfId="6359" priority="41" rank="1"/>
  </conditionalFormatting>
  <conditionalFormatting sqref="E107:M107">
    <cfRule type="top10" dxfId="6358" priority="40" rank="1"/>
  </conditionalFormatting>
  <conditionalFormatting sqref="E109:M109">
    <cfRule type="top10" dxfId="6357" priority="39" rank="1"/>
  </conditionalFormatting>
  <conditionalFormatting sqref="E111:M111">
    <cfRule type="top10" dxfId="6356" priority="38" rank="1"/>
  </conditionalFormatting>
  <conditionalFormatting sqref="E113:M113">
    <cfRule type="top10" dxfId="6355" priority="37" rank="1"/>
  </conditionalFormatting>
  <conditionalFormatting sqref="E115:M115">
    <cfRule type="top10" dxfId="6354" priority="36" rank="1"/>
  </conditionalFormatting>
  <conditionalFormatting sqref="E117:M117">
    <cfRule type="top10" dxfId="6353" priority="35" rank="1"/>
  </conditionalFormatting>
  <conditionalFormatting sqref="E119:M119">
    <cfRule type="top10" dxfId="6352" priority="34" rank="1"/>
  </conditionalFormatting>
  <conditionalFormatting sqref="E121:M121">
    <cfRule type="top10" dxfId="6351" priority="33" rank="1"/>
  </conditionalFormatting>
  <conditionalFormatting sqref="E123:M123">
    <cfRule type="top10" dxfId="6350" priority="32" rank="1"/>
  </conditionalFormatting>
  <conditionalFormatting sqref="E125:M125">
    <cfRule type="top10" dxfId="6349" priority="31" rank="1"/>
  </conditionalFormatting>
  <conditionalFormatting sqref="E127:M127">
    <cfRule type="top10" dxfId="6348" priority="30" rank="1"/>
  </conditionalFormatting>
  <conditionalFormatting sqref="E129:M129">
    <cfRule type="top10" dxfId="6347" priority="29" rank="1"/>
  </conditionalFormatting>
  <conditionalFormatting sqref="E131:M131">
    <cfRule type="top10" dxfId="6346" priority="28" rank="1"/>
  </conditionalFormatting>
  <conditionalFormatting sqref="E133:M133">
    <cfRule type="top10" dxfId="6345" priority="27" rank="1"/>
  </conditionalFormatting>
  <conditionalFormatting sqref="E135:M135">
    <cfRule type="top10" dxfId="6344" priority="26" rank="1"/>
  </conditionalFormatting>
  <conditionalFormatting sqref="E137:M137">
    <cfRule type="top10" dxfId="6343" priority="25" rank="1"/>
  </conditionalFormatting>
  <conditionalFormatting sqref="E139:M139">
    <cfRule type="top10" dxfId="6342" priority="24" rank="1"/>
  </conditionalFormatting>
  <conditionalFormatting sqref="E141:M141">
    <cfRule type="top10" dxfId="6341" priority="23" rank="1"/>
  </conditionalFormatting>
  <conditionalFormatting sqref="E143:M143">
    <cfRule type="top10" dxfId="6340" priority="22" rank="1"/>
  </conditionalFormatting>
  <conditionalFormatting sqref="E145:M145">
    <cfRule type="top10" dxfId="6339" priority="21" rank="1"/>
  </conditionalFormatting>
  <conditionalFormatting sqref="E147:M147">
    <cfRule type="top10" dxfId="6338" priority="20" rank="1"/>
  </conditionalFormatting>
  <conditionalFormatting sqref="E149:M149">
    <cfRule type="top10" dxfId="6337" priority="19" rank="1"/>
  </conditionalFormatting>
  <conditionalFormatting sqref="E151:M151">
    <cfRule type="top10" dxfId="6336" priority="18" rank="1"/>
  </conditionalFormatting>
  <conditionalFormatting sqref="E153:M153">
    <cfRule type="top10" dxfId="6335" priority="17" rank="1"/>
  </conditionalFormatting>
  <conditionalFormatting sqref="E155:M155">
    <cfRule type="top10" dxfId="6334" priority="16" rank="1"/>
  </conditionalFormatting>
  <conditionalFormatting sqref="E157:M157">
    <cfRule type="top10" dxfId="6333" priority="15" rank="1"/>
  </conditionalFormatting>
  <conditionalFormatting sqref="E159:M159">
    <cfRule type="top10" dxfId="6332" priority="14" rank="1"/>
  </conditionalFormatting>
  <conditionalFormatting sqref="E161:M161">
    <cfRule type="top10" dxfId="6331" priority="13" rank="1"/>
  </conditionalFormatting>
  <conditionalFormatting sqref="E163:M163">
    <cfRule type="top10" dxfId="6330" priority="12" rank="1"/>
  </conditionalFormatting>
  <conditionalFormatting sqref="E165:M165">
    <cfRule type="top10" dxfId="6329" priority="11" rank="1"/>
  </conditionalFormatting>
  <conditionalFormatting sqref="E167:M167">
    <cfRule type="top10" dxfId="6328" priority="10" rank="1"/>
  </conditionalFormatting>
  <conditionalFormatting sqref="E169:M169">
    <cfRule type="top10" dxfId="6327" priority="9" rank="1"/>
  </conditionalFormatting>
  <conditionalFormatting sqref="E171:M171">
    <cfRule type="top10" dxfId="6326" priority="8" rank="1"/>
  </conditionalFormatting>
  <conditionalFormatting sqref="E173:M173">
    <cfRule type="top10" dxfId="6325" priority="7" rank="1"/>
  </conditionalFormatting>
  <conditionalFormatting sqref="E175:M175">
    <cfRule type="top10" dxfId="6324" priority="6" rank="1"/>
  </conditionalFormatting>
  <conditionalFormatting sqref="E177:M177">
    <cfRule type="top10" dxfId="6323" priority="5" rank="1"/>
  </conditionalFormatting>
  <conditionalFormatting sqref="E179:M179">
    <cfRule type="top10" dxfId="6322" priority="4" rank="1"/>
  </conditionalFormatting>
  <conditionalFormatting sqref="E181:M181">
    <cfRule type="top10" dxfId="6321" priority="3" rank="1"/>
  </conditionalFormatting>
  <conditionalFormatting sqref="E183:M183">
    <cfRule type="top10" dxfId="6320" priority="2" rank="1"/>
  </conditionalFormatting>
  <conditionalFormatting sqref="E185:M185">
    <cfRule type="top10" dxfId="6319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2</vt:i4>
      </vt:variant>
    </vt:vector>
  </HeadingPairs>
  <TitlesOfParts>
    <vt:vector size="83" baseType="lpstr">
      <vt:lpstr>目次</vt:lpstr>
      <vt:lpstr>1-1-1</vt:lpstr>
      <vt:lpstr>1-1-2</vt:lpstr>
      <vt:lpstr>1-1-3</vt:lpstr>
      <vt:lpstr>1-1-4</vt:lpstr>
      <vt:lpstr>1-1-5</vt:lpstr>
      <vt:lpstr>1-1-6</vt:lpstr>
      <vt:lpstr>1-1-7</vt:lpstr>
      <vt:lpstr>1-2-1</vt:lpstr>
      <vt:lpstr>2-1-1</vt:lpstr>
      <vt:lpstr>2-1-2</vt:lpstr>
      <vt:lpstr>2-1-3</vt:lpstr>
      <vt:lpstr>2-1-4</vt:lpstr>
      <vt:lpstr>2-1-5</vt:lpstr>
      <vt:lpstr>2-1-6</vt:lpstr>
      <vt:lpstr>2-1-7</vt:lpstr>
      <vt:lpstr>2-2-1</vt:lpstr>
      <vt:lpstr>2-3-1</vt:lpstr>
      <vt:lpstr>2-3-2</vt:lpstr>
      <vt:lpstr>2-3-3</vt:lpstr>
      <vt:lpstr>2-3-4</vt:lpstr>
      <vt:lpstr>2-3-5</vt:lpstr>
      <vt:lpstr>2-3-6</vt:lpstr>
      <vt:lpstr>2-3-7</vt:lpstr>
      <vt:lpstr>2-4-1</vt:lpstr>
      <vt:lpstr>3-1-1</vt:lpstr>
      <vt:lpstr>3-1-2</vt:lpstr>
      <vt:lpstr>3-1-3</vt:lpstr>
      <vt:lpstr>3-2-1</vt:lpstr>
      <vt:lpstr>3-2-2</vt:lpstr>
      <vt:lpstr>3-2-3</vt:lpstr>
      <vt:lpstr>3-2-4</vt:lpstr>
      <vt:lpstr>3-2-5</vt:lpstr>
      <vt:lpstr>3-2-6</vt:lpstr>
      <vt:lpstr>3-2-7</vt:lpstr>
      <vt:lpstr>3-2-8</vt:lpstr>
      <vt:lpstr>4-1-1</vt:lpstr>
      <vt:lpstr>4-1-2</vt:lpstr>
      <vt:lpstr>4-2-1</vt:lpstr>
      <vt:lpstr>4-3-1</vt:lpstr>
      <vt:lpstr>4-4-1</vt:lpstr>
      <vt:lpstr>4-5-1</vt:lpstr>
      <vt:lpstr>5-1-1</vt:lpstr>
      <vt:lpstr>5-1-2</vt:lpstr>
      <vt:lpstr>5-2-1</vt:lpstr>
      <vt:lpstr>5-2-2</vt:lpstr>
      <vt:lpstr>5-2-3</vt:lpstr>
      <vt:lpstr>5-2-4</vt:lpstr>
      <vt:lpstr>5-2-5</vt:lpstr>
      <vt:lpstr>5-2-6</vt:lpstr>
      <vt:lpstr>5-2-7</vt:lpstr>
      <vt:lpstr>5-2-8</vt:lpstr>
      <vt:lpstr>5-2-9</vt:lpstr>
      <vt:lpstr>5-2-10</vt:lpstr>
      <vt:lpstr>5-2-11</vt:lpstr>
      <vt:lpstr>5-2-12</vt:lpstr>
      <vt:lpstr>5-2-13</vt:lpstr>
      <vt:lpstr>5-3-1</vt:lpstr>
      <vt:lpstr>5-3-2</vt:lpstr>
      <vt:lpstr>5-3-3</vt:lpstr>
      <vt:lpstr>5-3-4</vt:lpstr>
      <vt:lpstr>5-3-5</vt:lpstr>
      <vt:lpstr>5-3-6</vt:lpstr>
      <vt:lpstr>5-3-7</vt:lpstr>
      <vt:lpstr>5-4-1</vt:lpstr>
      <vt:lpstr>5-4-2</vt:lpstr>
      <vt:lpstr>5-4-3</vt:lpstr>
      <vt:lpstr>5-4-4</vt:lpstr>
      <vt:lpstr>5-4-5</vt:lpstr>
      <vt:lpstr>5-4-6</vt:lpstr>
      <vt:lpstr>5-4-7</vt:lpstr>
      <vt:lpstr>5-5-1</vt:lpstr>
      <vt:lpstr>5-5-2</vt:lpstr>
      <vt:lpstr>5-5-3</vt:lpstr>
      <vt:lpstr>6-1-1</vt:lpstr>
      <vt:lpstr>6-1-2</vt:lpstr>
      <vt:lpstr>6-1-3</vt:lpstr>
      <vt:lpstr>6-2-1</vt:lpstr>
      <vt:lpstr>6-2-2</vt:lpstr>
      <vt:lpstr>6-2-3</vt:lpstr>
      <vt:lpstr>（参考）H28.10.1</vt:lpstr>
      <vt:lpstr>'（参考）H28.10.1'!Print_Area</vt:lpstr>
      <vt:lpstr>'（参考）H28.10.1'!Print_Titles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Hazuki Yokose</dc:creator>
  <cp:lastModifiedBy>Hazuki Yokose</cp:lastModifiedBy>
  <dcterms:created xsi:type="dcterms:W3CDTF">2017-09-09T04:49:15Z</dcterms:created>
  <dcterms:modified xsi:type="dcterms:W3CDTF">2017-09-19T10:58:33Z</dcterms:modified>
</cp:coreProperties>
</file>