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0 共有データ3（重要項目等）\◎高齢者実態調査\Ｒ元\【最終報告】\02.その他・重点クロス\"/>
    </mc:Choice>
  </mc:AlternateContent>
  <bookViews>
    <workbookView xWindow="0" yWindow="0" windowWidth="20490" windowHeight="7920"/>
  </bookViews>
  <sheets>
    <sheet name="目次" sheetId="37" r:id="rId1"/>
    <sheet name="1-1-1" sheetId="1" r:id="rId2"/>
    <sheet name="1-2-1" sheetId="2" r:id="rId3"/>
    <sheet name="1-2-2" sheetId="34" r:id="rId4"/>
    <sheet name="1-2-3" sheetId="36" r:id="rId5"/>
    <sheet name="1-2-4" sheetId="35" r:id="rId6"/>
    <sheet name="2-1-1" sheetId="3" r:id="rId7"/>
    <sheet name="2-1-2" sheetId="4" r:id="rId8"/>
    <sheet name="2-1-3" sheetId="5" r:id="rId9"/>
    <sheet name="2-1-4" sheetId="6" r:id="rId10"/>
    <sheet name="2-1-5" sheetId="7" r:id="rId11"/>
    <sheet name="2-1-6" sheetId="8" r:id="rId12"/>
    <sheet name="2-1-7" sheetId="9" r:id="rId13"/>
    <sheet name="2-1-8" sheetId="10" r:id="rId14"/>
    <sheet name="2-1-9" sheetId="11" r:id="rId15"/>
    <sheet name="2-2-1" sheetId="12" r:id="rId16"/>
    <sheet name="2-3-1" sheetId="13" r:id="rId17"/>
    <sheet name="3-1-1" sheetId="14" r:id="rId18"/>
    <sheet name="3-1-2" sheetId="15" r:id="rId19"/>
    <sheet name="3-2-1" sheetId="16" r:id="rId20"/>
    <sheet name="3-2-2" sheetId="17" r:id="rId21"/>
    <sheet name="3-2-3" sheetId="18" r:id="rId22"/>
    <sheet name="3-3-1" sheetId="19" r:id="rId23"/>
    <sheet name="3-3-2" sheetId="20" r:id="rId24"/>
    <sheet name="3-3-3" sheetId="21" r:id="rId25"/>
    <sheet name="3-3-4" sheetId="22" r:id="rId26"/>
    <sheet name="4-1-1" sheetId="23" r:id="rId27"/>
    <sheet name="4-1-2" sheetId="24" r:id="rId28"/>
    <sheet name="4-1-3" sheetId="25" r:id="rId29"/>
    <sheet name="4-1-4" sheetId="26" r:id="rId30"/>
    <sheet name="4-1-5" sheetId="27" r:id="rId31"/>
    <sheet name="4-1-6" sheetId="28" r:id="rId32"/>
    <sheet name="4-2-1" sheetId="29" r:id="rId33"/>
  </sheets>
  <definedNames>
    <definedName name="_xlnm._FilterDatabase" localSheetId="0" hidden="1">目次!$A$1:$G$26</definedName>
    <definedName name="anslist_若年者">#REF!</definedName>
    <definedName name="qlist_若年者">#REF!</definedName>
    <definedName name="sheetlist_若年者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37" l="1"/>
  <c r="B31" i="37"/>
  <c r="B32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B3" i="37"/>
  <c r="B2" i="37"/>
</calcChain>
</file>

<file path=xl/sharedStrings.xml><?xml version="1.0" encoding="utf-8"?>
<sst xmlns="http://schemas.openxmlformats.org/spreadsheetml/2006/main" count="855" uniqueCount="254">
  <si>
    <t>週４回以上</t>
  </si>
  <si>
    <t>週２～３回</t>
  </si>
  <si>
    <t>週１回</t>
  </si>
  <si>
    <t>月１～３回</t>
  </si>
  <si>
    <t>年に数回</t>
  </si>
  <si>
    <t>参加していない</t>
  </si>
  <si>
    <t>自分や家族が認知症にならないか心配である</t>
  </si>
  <si>
    <t>現在の住居にずっと住み続けたい</t>
  </si>
  <si>
    <t>有料老人ホーム等へ移り住みたい</t>
  </si>
  <si>
    <t>介護保険施設に入所したい</t>
  </si>
  <si>
    <t>わからない</t>
  </si>
  <si>
    <t>自宅で家族中心の介護を受けたい</t>
  </si>
  <si>
    <t>詳しく話し合っている</t>
  </si>
  <si>
    <t>高齢者対応の住宅やアパートに移り住みたい</t>
  </si>
  <si>
    <t>病院などの医療施設</t>
  </si>
  <si>
    <t>自宅</t>
  </si>
  <si>
    <t>子どもの家</t>
  </si>
  <si>
    <t>兄弟姉妹など親族の家</t>
  </si>
  <si>
    <t>高齢者向けのケア付き住宅</t>
  </si>
  <si>
    <t>その他</t>
  </si>
  <si>
    <t>地域包括支援センター</t>
  </si>
  <si>
    <t>認知症の人と家族の会</t>
  </si>
  <si>
    <t>チラシ・パンフレット</t>
  </si>
  <si>
    <t>ＳＯＳネットワーク等へ協力者としての登録</t>
  </si>
  <si>
    <t>活動をしたことがない</t>
  </si>
  <si>
    <t>言葉は聞いたことがある</t>
  </si>
  <si>
    <t>聞いたことがない</t>
  </si>
  <si>
    <t>上段：回答数
下段：構成比</t>
    <rPh sb="0" eb="2">
      <t>ジョウダン</t>
    </rPh>
    <rPh sb="3" eb="6">
      <t>カイトウスウ</t>
    </rPh>
    <rPh sb="7" eb="9">
      <t>ゲダン</t>
    </rPh>
    <rPh sb="10" eb="13">
      <t>コウセイヒ</t>
    </rPh>
    <phoneticPr fontId="1"/>
  </si>
  <si>
    <t>全　体</t>
    <rPh sb="0" eb="1">
      <t>ゼン</t>
    </rPh>
    <rPh sb="2" eb="3">
      <t>カラダ</t>
    </rPh>
    <phoneticPr fontId="1"/>
  </si>
  <si>
    <t>ボランティアのグループに参加している頻度</t>
  </si>
  <si>
    <t>１．会，グループ及び社会活動に参加している人の意向</t>
  </si>
  <si>
    <t>（１）会・グループ</t>
  </si>
  <si>
    <t>１．ボランティア活動をする上で必要な自治体の取り組み（複数回答）</t>
  </si>
  <si>
    <t>サンプル数</t>
  </si>
  <si>
    <t>活動に関する情報をもっと提供する</t>
  </si>
  <si>
    <t>参加しやすい体制を整備する</t>
  </si>
  <si>
    <t>指導者の養成，活動者の確保のための機会を充実する</t>
  </si>
  <si>
    <t>施設を利用しやすくする</t>
  </si>
  <si>
    <t>活動のための施設を整備する</t>
  </si>
  <si>
    <t>活動者のための保険制度を普及する（ボランティア保険）</t>
  </si>
  <si>
    <t>資金的援助をする</t>
  </si>
  <si>
    <t>特にない</t>
  </si>
  <si>
    <t>無回答</t>
  </si>
  <si>
    <t>全体</t>
    <rPh sb="0" eb="1">
      <t>ゼン</t>
    </rPh>
    <rPh sb="1" eb="2">
      <t>カラダ</t>
    </rPh>
    <phoneticPr fontId="1"/>
  </si>
  <si>
    <t>認知症カフェ・サロンの開催または参加</t>
  </si>
  <si>
    <t>認知症の方や家族への声かけ</t>
  </si>
  <si>
    <t>地域の見守り活動への参加</t>
  </si>
  <si>
    <t>「認知症サポーター養成講座」の開催協力</t>
  </si>
  <si>
    <t>通所施設，入居施設等の行事協力</t>
  </si>
  <si>
    <t>自分が働く店舗等へ来店する認知症の方への配慮</t>
  </si>
  <si>
    <t>認知症サポーター養成講座を受けたことがある</t>
  </si>
  <si>
    <t>講演会</t>
  </si>
  <si>
    <t>テレビ・ラジオ</t>
  </si>
  <si>
    <t>新聞・雑誌</t>
  </si>
  <si>
    <t>医療機関・薬局</t>
  </si>
  <si>
    <t>特定健康診査等の検診会場</t>
  </si>
  <si>
    <t>県や市町村，地域包括支援センターの取組</t>
  </si>
  <si>
    <t>ＮＰＯ法人の活動</t>
  </si>
  <si>
    <t>老人クラブの活動</t>
  </si>
  <si>
    <t>家族・友人・知人</t>
  </si>
  <si>
    <t>ご家族に声をかけ相談にのる</t>
  </si>
  <si>
    <t>民生委員に相談する</t>
  </si>
  <si>
    <t>地域包括支援センターや市町村に相談する</t>
  </si>
  <si>
    <t>どう接して良いかわからないので，特に何もしない</t>
  </si>
  <si>
    <t>本人，家族が気の毒なのでそっとしておく</t>
  </si>
  <si>
    <t>市町村</t>
  </si>
  <si>
    <t>保健所</t>
  </si>
  <si>
    <t>医療機関</t>
  </si>
  <si>
    <t>認知症疾患医療センター</t>
  </si>
  <si>
    <t>知らない</t>
  </si>
  <si>
    <t>心配事を相談したくてもどこに相談したらよいかわからない</t>
  </si>
  <si>
    <t>認知症になったときの対応や介護の仕方がわからない</t>
  </si>
  <si>
    <t>不安なことや心配なことはない</t>
  </si>
  <si>
    <t>一応話し合ったことがある</t>
  </si>
  <si>
    <t>全く話し合ったことがない</t>
  </si>
  <si>
    <t>十分に行われていると思う</t>
  </si>
  <si>
    <t>どちらかといえば行われていると思う</t>
  </si>
  <si>
    <t>どちらかといえば不十分だと思う</t>
  </si>
  <si>
    <t>ほとんど行われていないと思う</t>
  </si>
  <si>
    <t>とても感じる</t>
  </si>
  <si>
    <t>少し感じる</t>
  </si>
  <si>
    <t>あまり感じない</t>
  </si>
  <si>
    <t>感じない</t>
  </si>
  <si>
    <t>家族や親族，兄弟姉妹のところへ移り住みたい</t>
  </si>
  <si>
    <t>活動に関する情報をもっと提供する</t>
    <phoneticPr fontId="1"/>
  </si>
  <si>
    <t>社会活動に参加している頻度
（見守りが必要な高齢者を支援する活動）</t>
    <phoneticPr fontId="1"/>
  </si>
  <si>
    <t>社会活動に参加している頻度（介護が必要な高齢者を支援する活動）</t>
    <phoneticPr fontId="1"/>
  </si>
  <si>
    <t>社会活動に参加している頻度（子どもを育てている親を支援する活動）</t>
    <phoneticPr fontId="1"/>
  </si>
  <si>
    <t>　（２）社会参加活動や仕事</t>
  </si>
  <si>
    <t>　　４．ボランティア活動をする上で必要な自治体の取り組み（複数回答）</t>
    <phoneticPr fontId="1"/>
  </si>
  <si>
    <t>　　３．ボランティア活動をする上で必要な自治体の取り組み（複数回答）</t>
    <phoneticPr fontId="1"/>
  </si>
  <si>
    <t>　　２．ボランティア活動をする上で必要な自治体の取り組み（複数回答）</t>
  </si>
  <si>
    <t>　　１．ボランティア活動をする上で必要な自治体の取り組み（複数回答）</t>
    <phoneticPr fontId="1"/>
  </si>
  <si>
    <t>社会活動に参加している頻度（地域の生活環境の改善（美化）活動）</t>
    <phoneticPr fontId="1"/>
  </si>
  <si>
    <t>近隣同士で挨拶や立ち話をしている</t>
  </si>
  <si>
    <t>困ったときは近隣同士で助けあっている</t>
  </si>
  <si>
    <t>講や結（ゆい）など伝統的なつながりが残っている</t>
  </si>
  <si>
    <t>地域の回覧板・掲示板などが活用されている</t>
  </si>
  <si>
    <t>町内会・自治会・子ども会などの地縁団体の活動が行われている</t>
  </si>
  <si>
    <t>公民館や集会所など気軽に集まれる場所があり，利用されている</t>
  </si>
  <si>
    <t>ボランテイアやＮＰＯの活動が行われている</t>
  </si>
  <si>
    <t>行政が主催するイベントに住民が参加している</t>
  </si>
  <si>
    <t>学校等が実施している行事等に住民が参加している</t>
  </si>
  <si>
    <t>行われていることはない（よく知らない）</t>
  </si>
  <si>
    <t>地域で行われていること（複数回答）</t>
    <phoneticPr fontId="1"/>
  </si>
  <si>
    <t>２．つながりのある地域の状況</t>
  </si>
  <si>
    <t>　（１）参加団体の状況</t>
  </si>
  <si>
    <t>　　３．会・グループ等に参加している頻度（趣味関係のグループ）</t>
    <phoneticPr fontId="1"/>
  </si>
  <si>
    <t>　　４．会・グループ等に参加している頻度（町内会・自治会）</t>
    <phoneticPr fontId="1"/>
  </si>
  <si>
    <t>　　５．会・グループ等に参加している頻度（学習・教養サークル）</t>
    <phoneticPr fontId="1"/>
  </si>
  <si>
    <t>　　６．社会活動に参加している頻度（見守りが必要な高齢者を支援する活動）</t>
  </si>
  <si>
    <t>　　７．社会活動に参加している頻度（介護が必要な高齢者を支援する活動）</t>
  </si>
  <si>
    <t>　　８．社会活動に参加している頻度（子どもを育てている親を支援する活動）</t>
  </si>
  <si>
    <t>　　９．社会活動に参加している頻度（地域の生活環境の改善（美化）活動）</t>
    <phoneticPr fontId="1"/>
  </si>
  <si>
    <t>　（２）就労の有無</t>
  </si>
  <si>
    <t>　　１．就労の有無及び頻度</t>
  </si>
  <si>
    <t>　（３）不安心配事の有無</t>
  </si>
  <si>
    <t>　　１．認知症に対する不安の有無及び内容（複数回答）</t>
  </si>
  <si>
    <t>３．将来希望する生活場所や介護</t>
  </si>
  <si>
    <t>　（１）今後希望する生活場所</t>
  </si>
  <si>
    <t>　　１．地域のつながりの程度</t>
    <phoneticPr fontId="1"/>
  </si>
  <si>
    <t>買い物や通院に便利な市街地に住居を買って（借りて）移り住みたい</t>
  </si>
  <si>
    <t>自然豊かで静かな環境の郊外に住居を買って（借りて）移り住みたい</t>
  </si>
  <si>
    <t>有料老人ホーム等へ移り住みたい</t>
    <phoneticPr fontId="1"/>
  </si>
  <si>
    <t>高齢者対応の住宅やアパートに移り住みたい</t>
    <phoneticPr fontId="1"/>
  </si>
  <si>
    <t>介護保険施設に入所したい</t>
    <phoneticPr fontId="1"/>
  </si>
  <si>
    <t>わからない</t>
    <phoneticPr fontId="1"/>
  </si>
  <si>
    <t>　　２．安否確認や見守り活動の状況</t>
    <phoneticPr fontId="1"/>
  </si>
  <si>
    <t>自宅で家族の介護と外部の介護サービスを組み合わせた介護を受けたい</t>
  </si>
  <si>
    <t>家族に依存せずに生活できるような介護サービスがあれば自宅で介護を受けたい</t>
  </si>
  <si>
    <t>有料老人ホームや高齢者向けの住宅に引っ越して介護を受けたい</t>
  </si>
  <si>
    <t>特別養護老人ホームなどの施設で介護を受けたい</t>
  </si>
  <si>
    <t>医療機関に入院して介護を受けたい</t>
  </si>
  <si>
    <t>　（２）どのような介護を受けたいか</t>
  </si>
  <si>
    <t>　　１．地域のつながりの程度</t>
    <phoneticPr fontId="1"/>
  </si>
  <si>
    <t>　　２．安否確認や見守り活動の状況</t>
  </si>
  <si>
    <t>　　３．受けたい医療等の家族との話し合いの有無</t>
  </si>
  <si>
    <t>特別養護老人ホームなどの福祉施設</t>
  </si>
  <si>
    <t>　（３）最期を迎えたい場所</t>
  </si>
  <si>
    <t>　　１．今後希望する生活場所</t>
  </si>
  <si>
    <t>　　２．地域のつながりの程度</t>
  </si>
  <si>
    <t>　　３．安否確認や見守り活動の状況</t>
    <phoneticPr fontId="1"/>
  </si>
  <si>
    <t>　　４．受けたい医療等の家族との話し合いの有無</t>
  </si>
  <si>
    <t>家族に認知症の症状のある人の有無</t>
    <rPh sb="0" eb="2">
      <t>カゾク</t>
    </rPh>
    <rPh sb="3" eb="6">
      <t>ニンチショウ</t>
    </rPh>
    <rPh sb="7" eb="9">
      <t>ショウジョウ</t>
    </rPh>
    <rPh sb="12" eb="13">
      <t>ヒト</t>
    </rPh>
    <rPh sb="14" eb="16">
      <t>ウム</t>
    </rPh>
    <phoneticPr fontId="1"/>
  </si>
  <si>
    <t>４．認知症について</t>
    <rPh sb="2" eb="5">
      <t>ニンチショウ</t>
    </rPh>
    <phoneticPr fontId="1"/>
  </si>
  <si>
    <t>はい</t>
    <phoneticPr fontId="1"/>
  </si>
  <si>
    <t>いいえ</t>
    <phoneticPr fontId="1"/>
  </si>
  <si>
    <t>　　２．認知症相談窓口の把握の有無及び場所</t>
    <phoneticPr fontId="1"/>
  </si>
  <si>
    <t>　　３．認知症の方がいる場合の対応</t>
    <phoneticPr fontId="1"/>
  </si>
  <si>
    <t>　　４．若年性認知症の周知状況について</t>
    <phoneticPr fontId="1"/>
  </si>
  <si>
    <t>　　５．「認知症サポーター」の把握の有無</t>
    <phoneticPr fontId="1"/>
  </si>
  <si>
    <t>　　６．受講後の活動</t>
    <phoneticPr fontId="1"/>
  </si>
  <si>
    <t>「認知症サポーター」の把握の有無</t>
    <rPh sb="1" eb="4">
      <t>ニンチショウ</t>
    </rPh>
    <rPh sb="11" eb="13">
      <t>ハアク</t>
    </rPh>
    <rPh sb="14" eb="16">
      <t>ウム</t>
    </rPh>
    <phoneticPr fontId="1"/>
  </si>
  <si>
    <t>認知症サポーター養成講座を受けたことがある</t>
    <phoneticPr fontId="1"/>
  </si>
  <si>
    <t>言葉は聞いたことがある</t>
    <phoneticPr fontId="1"/>
  </si>
  <si>
    <t>　（２）サポーター養成講座の活動</t>
    <rPh sb="9" eb="11">
      <t>ヨウセイ</t>
    </rPh>
    <rPh sb="11" eb="13">
      <t>コウザ</t>
    </rPh>
    <rPh sb="14" eb="16">
      <t>カツドウ</t>
    </rPh>
    <phoneticPr fontId="1"/>
  </si>
  <si>
    <t>　　１．受講後の活動</t>
    <rPh sb="4" eb="6">
      <t>ジュコウ</t>
    </rPh>
    <rPh sb="6" eb="7">
      <t>ゴ</t>
    </rPh>
    <rPh sb="8" eb="10">
      <t>カツドウ</t>
    </rPh>
    <phoneticPr fontId="1"/>
  </si>
  <si>
    <t>地域で行われていること（複数回答）</t>
    <phoneticPr fontId="1"/>
  </si>
  <si>
    <t>地域で行われていること（複数回答）</t>
    <phoneticPr fontId="1"/>
  </si>
  <si>
    <t>地域で行われていること（複数回答）</t>
    <phoneticPr fontId="1"/>
  </si>
  <si>
    <t>今後希望する生活場所</t>
    <phoneticPr fontId="1"/>
  </si>
  <si>
    <t>自分はどのような介護を受けたいか</t>
    <phoneticPr fontId="1"/>
  </si>
  <si>
    <t>自分はどのような介護を受けたいか</t>
    <phoneticPr fontId="1"/>
  </si>
  <si>
    <t>最期を迎えたいと思う場所</t>
    <phoneticPr fontId="1"/>
  </si>
  <si>
    <t>最期を迎えたいと思う場所</t>
    <phoneticPr fontId="1"/>
  </si>
  <si>
    <t>　　２．会・グループ等に参加している頻度（スポーツ関係のグループやクラブ）</t>
    <phoneticPr fontId="1"/>
  </si>
  <si>
    <t>　　１．ボランティア活動をする上で必要な自治体の取り組み（複数回答）</t>
    <phoneticPr fontId="1"/>
  </si>
  <si>
    <t>　（１）会・グループ</t>
    <phoneticPr fontId="1"/>
  </si>
  <si>
    <t>No.</t>
    <phoneticPr fontId="1"/>
  </si>
  <si>
    <t>シート名</t>
    <rPh sb="2" eb="3">
      <t>メイ</t>
    </rPh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</si>
  <si>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</si>
  <si>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</si>
  <si>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</si>
  <si>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横-項目</t>
    <rPh sb="0" eb="1">
      <t>ヨコ</t>
    </rPh>
    <rPh sb="2" eb="4">
      <t>コウモク</t>
    </rPh>
    <phoneticPr fontId="1"/>
  </si>
  <si>
    <t>縦-項目</t>
    <rPh sb="0" eb="1">
      <t>タテ</t>
    </rPh>
    <rPh sb="2" eb="4">
      <t>コウモク</t>
    </rPh>
    <phoneticPr fontId="1"/>
  </si>
  <si>
    <t>問10-1（実態）</t>
  </si>
  <si>
    <t>（２）社会参加活動や仕事</t>
  </si>
  <si>
    <t>問11-1（実態）</t>
  </si>
  <si>
    <t>２．ボランティア活動をする上で必要な自治体の取り組み（複数回答）</t>
  </si>
  <si>
    <t>問11-2（実態）</t>
  </si>
  <si>
    <t>３．ボランティア活動をする上で必要な自治体の取り組み（複数回答）</t>
  </si>
  <si>
    <t>問11-3（実態）</t>
  </si>
  <si>
    <t>４．ボランティア活動をする上で必要な自治体の取り組み（複数回答）</t>
  </si>
  <si>
    <t>問11-4（実態）</t>
  </si>
  <si>
    <t>（１）参加団体の状況</t>
  </si>
  <si>
    <t>問6-複（実態）</t>
  </si>
  <si>
    <t>２．会・グループ等に参加している頻度（スポーツ関係のグループやクラブ）</t>
  </si>
  <si>
    <t>問10-2（実態）</t>
  </si>
  <si>
    <t>３．会・グループ等に参加している頻度（趣味関係のグループ）</t>
  </si>
  <si>
    <t>問10-3（実態）</t>
  </si>
  <si>
    <t>４．会・グループ等に参加している頻度（町内会・自治会）</t>
  </si>
  <si>
    <t>問10-4（実態）</t>
  </si>
  <si>
    <t>５．会・グループ等に参加している頻度（学習・教養サークル）</t>
  </si>
  <si>
    <t>問10-5（実態）</t>
  </si>
  <si>
    <t>６．社会活動に参加している頻度（見守りが必要な高齢者を支援する活動）</t>
  </si>
  <si>
    <t>７．社会活動に参加している頻度（介護が必要な高齢者を支援する活動）</t>
  </si>
  <si>
    <t>８．社会活動に参加している頻度（子どもを育てている親を支援する活動）</t>
  </si>
  <si>
    <t>９．社会活動に参加している頻度（地域の生活環境の改善（美化）活動）</t>
  </si>
  <si>
    <t>（２）就労の有無</t>
  </si>
  <si>
    <t>１．就労の有無及び頻度</t>
  </si>
  <si>
    <t>問11-5（実態）</t>
  </si>
  <si>
    <t>（３）不安心配事の有無</t>
  </si>
  <si>
    <t>１．認知症に対する不安の有無及び内容（複数回答）</t>
  </si>
  <si>
    <t>（１）今後希望する生活場所</t>
  </si>
  <si>
    <t>１．地域のつながりの程度</t>
  </si>
  <si>
    <t>問3（実態）</t>
  </si>
  <si>
    <t>問5（実態）</t>
  </si>
  <si>
    <t>２．安否確認や見守り活動の状況</t>
  </si>
  <si>
    <t>問7（実態）</t>
  </si>
  <si>
    <t>（２）どのような介護を受けたいか</t>
  </si>
  <si>
    <t>問25（実態）</t>
  </si>
  <si>
    <t>３．受けたい医療等の家族との話し合いの有無</t>
  </si>
  <si>
    <t>問28（実態）</t>
  </si>
  <si>
    <t>（３）最期を迎えたい場所</t>
  </si>
  <si>
    <t>１．今後希望する生活場所</t>
  </si>
  <si>
    <t>問29（実態）</t>
  </si>
  <si>
    <t>２．地域のつながりの程度</t>
  </si>
  <si>
    <t>３．安否確認や見守り活動の状況</t>
  </si>
  <si>
    <t>４．受けたい医療等の家族との話し合いの有無</t>
  </si>
  <si>
    <t>問15-複（実態）</t>
  </si>
  <si>
    <t>問15-複（実態）</t>
    <phoneticPr fontId="1"/>
  </si>
  <si>
    <t>問35-複（実態）</t>
    <phoneticPr fontId="1"/>
  </si>
  <si>
    <t>１．ボランティアグループに参加している頻度</t>
    <phoneticPr fontId="1"/>
  </si>
  <si>
    <t>　　１．ボランティアグループに参加している頻度</t>
    <phoneticPr fontId="1"/>
  </si>
  <si>
    <t>（１）参加団体の状況</t>
    <phoneticPr fontId="1"/>
  </si>
  <si>
    <t>問34（実態）</t>
    <rPh sb="0" eb="1">
      <t>トイ</t>
    </rPh>
    <rPh sb="4" eb="6">
      <t>ジッタイ</t>
    </rPh>
    <phoneticPr fontId="1"/>
  </si>
  <si>
    <t>問35-複（実態）</t>
    <phoneticPr fontId="1"/>
  </si>
  <si>
    <t>１．認知症不安の有無及び内容（複数回答）</t>
    <rPh sb="2" eb="5">
      <t>ニンチショウ</t>
    </rPh>
    <rPh sb="5" eb="7">
      <t>フアン</t>
    </rPh>
    <rPh sb="8" eb="10">
      <t>ウム</t>
    </rPh>
    <rPh sb="10" eb="11">
      <t>オヨ</t>
    </rPh>
    <rPh sb="12" eb="14">
      <t>ナイヨウ</t>
    </rPh>
    <rPh sb="15" eb="17">
      <t>フクスウ</t>
    </rPh>
    <rPh sb="17" eb="19">
      <t>カイトウ</t>
    </rPh>
    <phoneticPr fontId="1"/>
  </si>
  <si>
    <t>２．認知症相談窓口の把握の有無及び場所</t>
    <rPh sb="2" eb="5">
      <t>ニンチショウ</t>
    </rPh>
    <rPh sb="5" eb="9">
      <t>ソウダンマドグチ</t>
    </rPh>
    <rPh sb="10" eb="12">
      <t>ハアク</t>
    </rPh>
    <rPh sb="13" eb="15">
      <t>ウム</t>
    </rPh>
    <rPh sb="15" eb="16">
      <t>オヨ</t>
    </rPh>
    <rPh sb="17" eb="19">
      <t>バショ</t>
    </rPh>
    <phoneticPr fontId="1"/>
  </si>
  <si>
    <t>３．認知症の方がいる場合の対応</t>
    <rPh sb="2" eb="5">
      <t>ニンチショウ</t>
    </rPh>
    <rPh sb="6" eb="7">
      <t>カタ</t>
    </rPh>
    <rPh sb="10" eb="12">
      <t>バアイ</t>
    </rPh>
    <rPh sb="13" eb="15">
      <t>タイオウ</t>
    </rPh>
    <phoneticPr fontId="1"/>
  </si>
  <si>
    <t>４．若年性認知症の周知状況について</t>
    <rPh sb="2" eb="5">
      <t>ジャクネンセイ</t>
    </rPh>
    <rPh sb="5" eb="8">
      <t>ニンチショウ</t>
    </rPh>
    <rPh sb="9" eb="11">
      <t>シュウチ</t>
    </rPh>
    <rPh sb="11" eb="13">
      <t>ジョウキョウ</t>
    </rPh>
    <phoneticPr fontId="1"/>
  </si>
  <si>
    <t>５．「認知症サポーター」の把握の有無</t>
    <rPh sb="3" eb="6">
      <t>ニンチショウ</t>
    </rPh>
    <rPh sb="13" eb="15">
      <t>ハアク</t>
    </rPh>
    <rPh sb="16" eb="18">
      <t>ウム</t>
    </rPh>
    <phoneticPr fontId="1"/>
  </si>
  <si>
    <t>６．受講後の活動</t>
    <rPh sb="2" eb="4">
      <t>ジュコウ</t>
    </rPh>
    <rPh sb="4" eb="5">
      <t>ゴ</t>
    </rPh>
    <rPh sb="6" eb="8">
      <t>カツドウ</t>
    </rPh>
    <phoneticPr fontId="1"/>
  </si>
  <si>
    <t>問36-複（実態）</t>
  </si>
  <si>
    <t>問37-複（実態）</t>
  </si>
  <si>
    <t>問38-複（実態）</t>
  </si>
  <si>
    <t>問40-複（実態）</t>
  </si>
  <si>
    <t>問39（実態）</t>
    <phoneticPr fontId="1"/>
  </si>
  <si>
    <t>（２）サポーター養成講座の活動</t>
    <rPh sb="8" eb="12">
      <t>ヨウセイコウザ</t>
    </rPh>
    <rPh sb="13" eb="15">
      <t>カツドウ</t>
    </rPh>
    <phoneticPr fontId="1"/>
  </si>
  <si>
    <t>１．受講後の活動</t>
    <rPh sb="2" eb="4">
      <t>ジュコウ</t>
    </rPh>
    <rPh sb="4" eb="5">
      <t>ゴ</t>
    </rPh>
    <rPh sb="6" eb="8">
      <t>カツドウ</t>
    </rPh>
    <phoneticPr fontId="1"/>
  </si>
  <si>
    <t>問39（実態）</t>
    <rPh sb="0" eb="1">
      <t>トイ</t>
    </rPh>
    <rPh sb="4" eb="6">
      <t>ジッタイ</t>
    </rPh>
    <phoneticPr fontId="1"/>
  </si>
  <si>
    <t xml:space="preserve">週４回以上          </t>
  </si>
  <si>
    <t xml:space="preserve">週２～３回          </t>
  </si>
  <si>
    <t xml:space="preserve">週１回              </t>
  </si>
  <si>
    <t xml:space="preserve">月１～３回          </t>
  </si>
  <si>
    <t xml:space="preserve">年に数回            </t>
  </si>
  <si>
    <t xml:space="preserve">参加していない      </t>
  </si>
  <si>
    <t xml:space="preserve">  無回答            </t>
  </si>
  <si>
    <t>自分のことで，最近「もの忘れ」があり認知症ではないかと心配である</t>
  </si>
  <si>
    <t>家族のことで，最近「もの忘れ」が多くなるなど「おかしいな？」と感じるが，単なる「もの忘れ」なのか，認知症なのかわからない</t>
  </si>
  <si>
    <t xml:space="preserve">サンプル数        </t>
    <phoneticPr fontId="1"/>
  </si>
  <si>
    <t>　　１．認知症不安の有無及び内容（複数回答）</t>
    <rPh sb="17" eb="19">
      <t>フクスウ</t>
    </rPh>
    <rPh sb="19" eb="21">
      <t>カイトウ</t>
    </rPh>
    <phoneticPr fontId="1"/>
  </si>
  <si>
    <t>　（１）参加団体の状況</t>
    <rPh sb="4" eb="6">
      <t>サンカ</t>
    </rPh>
    <rPh sb="6" eb="8">
      <t>ダンタイ</t>
    </rPh>
    <rPh sb="9" eb="11">
      <t>ジョウキョウ</t>
    </rPh>
    <phoneticPr fontId="1"/>
  </si>
  <si>
    <t>　　　【「認知症サポーター」の把握の有無，「認知症サポーター養成講座を受けたことがる」人のみ】</t>
    <rPh sb="5" eb="8">
      <t>ニンチショウ</t>
    </rPh>
    <rPh sb="15" eb="17">
      <t>ハアク</t>
    </rPh>
    <rPh sb="18" eb="20">
      <t>ウム</t>
    </rPh>
    <rPh sb="22" eb="25">
      <t>ニンチショウ</t>
    </rPh>
    <rPh sb="30" eb="32">
      <t>ヨウセイ</t>
    </rPh>
    <rPh sb="32" eb="34">
      <t>コウザ</t>
    </rPh>
    <rPh sb="35" eb="36">
      <t>ウ</t>
    </rPh>
    <rPh sb="43" eb="44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</si>
</sst>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&quot;%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@HGPｺﾞｼｯｸM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ゴシック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@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theme="0" tint="-0.14999847407452621"/>
      </bottom>
      <diagonal/>
    </border>
    <border>
      <left/>
      <right style="thin">
        <color auto="1"/>
      </right>
      <top style="thin">
        <color theme="0" tint="-0.1499984740745262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theme="0" tint="-0.149998474074526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theme="0" tint="-0.14999847407452621"/>
      </bottom>
      <diagonal/>
    </border>
    <border>
      <left style="double">
        <color indexed="64"/>
      </left>
      <right style="double">
        <color indexed="64"/>
      </right>
      <top style="thin">
        <color theme="0" tint="-0.14999847407452621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theme="0" tint="-0.1499984740745262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textRotation="180"/>
    </xf>
    <xf numFmtId="0" fontId="3" fillId="2" borderId="2" xfId="0" applyFont="1" applyFill="1" applyBorder="1" applyAlignment="1">
      <alignment horizontal="right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top" textRotation="255" wrapText="1"/>
    </xf>
    <xf numFmtId="0" fontId="3" fillId="0" borderId="0" xfId="0" applyFont="1" applyBorder="1">
      <alignment vertical="center"/>
    </xf>
    <xf numFmtId="38" fontId="3" fillId="0" borderId="5" xfId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176" fontId="3" fillId="0" borderId="12" xfId="0" applyNumberFormat="1" applyFont="1" applyBorder="1">
      <alignment vertical="center"/>
    </xf>
    <xf numFmtId="38" fontId="3" fillId="0" borderId="18" xfId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38" fontId="3" fillId="0" borderId="20" xfId="1" applyFont="1" applyBorder="1">
      <alignment vertical="center"/>
    </xf>
    <xf numFmtId="176" fontId="3" fillId="0" borderId="25" xfId="0" applyNumberFormat="1" applyFont="1" applyBorder="1">
      <alignment vertical="center"/>
    </xf>
    <xf numFmtId="38" fontId="3" fillId="0" borderId="26" xfId="1" applyFont="1" applyBorder="1">
      <alignment vertical="center"/>
    </xf>
    <xf numFmtId="176" fontId="3" fillId="0" borderId="27" xfId="0" applyNumberFormat="1" applyFont="1" applyBorder="1">
      <alignment vertical="center"/>
    </xf>
    <xf numFmtId="38" fontId="3" fillId="0" borderId="28" xfId="1" applyFont="1" applyBorder="1">
      <alignment vertical="center"/>
    </xf>
    <xf numFmtId="0" fontId="3" fillId="2" borderId="29" xfId="0" applyFont="1" applyFill="1" applyBorder="1" applyAlignment="1">
      <alignment vertical="top" textRotation="255" wrapText="1"/>
    </xf>
    <xf numFmtId="0" fontId="5" fillId="2" borderId="30" xfId="0" applyFont="1" applyFill="1" applyBorder="1" applyAlignment="1">
      <alignment horizontal="center" vertical="top" textRotation="180" wrapText="1"/>
    </xf>
    <xf numFmtId="0" fontId="5" fillId="2" borderId="31" xfId="0" applyFont="1" applyFill="1" applyBorder="1" applyAlignment="1">
      <alignment horizontal="center" vertical="top" textRotation="180" wrapText="1"/>
    </xf>
    <xf numFmtId="0" fontId="3" fillId="2" borderId="32" xfId="0" applyFont="1" applyFill="1" applyBorder="1" applyAlignment="1">
      <alignment horizontal="right" wrapText="1"/>
    </xf>
    <xf numFmtId="0" fontId="3" fillId="2" borderId="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2" quotePrefix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quotePrefix="1" applyFont="1" applyFill="1" applyAlignment="1">
      <alignment horizontal="center" vertical="center"/>
    </xf>
    <xf numFmtId="176" fontId="3" fillId="0" borderId="18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10" fillId="2" borderId="31" xfId="0" applyFont="1" applyFill="1" applyBorder="1" applyAlignment="1">
      <alignment horizontal="center" vertical="top" textRotation="180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textRotation="255" wrapText="1"/>
    </xf>
    <xf numFmtId="0" fontId="3" fillId="0" borderId="12" xfId="0" applyFont="1" applyBorder="1" applyAlignment="1">
      <alignment horizontal="center" vertical="top" textRotation="255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51"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  <dxf>
      <font>
        <b/>
        <i val="0"/>
        <u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80" zoomScaleNormal="80" workbookViewId="0">
      <selection activeCell="B1" sqref="B1"/>
    </sheetView>
  </sheetViews>
  <sheetFormatPr defaultRowHeight="15" customHeight="1" x14ac:dyDescent="0.15"/>
  <cols>
    <col min="1" max="1" width="3.625" style="30" customWidth="1"/>
    <col min="2" max="2" width="9.625" style="30" customWidth="1"/>
    <col min="3" max="3" width="49.125" style="32" bestFit="1" customWidth="1"/>
    <col min="4" max="4" width="33.625" style="32" bestFit="1" customWidth="1"/>
    <col min="5" max="5" width="72.375" style="32" bestFit="1" customWidth="1"/>
    <col min="6" max="6" width="14.125" style="30" bestFit="1" customWidth="1"/>
    <col min="7" max="7" width="15.125" style="30" bestFit="1" customWidth="1"/>
    <col min="8" max="16384" width="9" style="32"/>
  </cols>
  <sheetData>
    <row r="1" spans="1:7" s="30" customFormat="1" ht="15" customHeight="1" x14ac:dyDescent="0.15">
      <c r="A1" s="34" t="s">
        <v>168</v>
      </c>
      <c r="B1" s="35" t="s">
        <v>169</v>
      </c>
      <c r="C1" s="34" t="s">
        <v>170</v>
      </c>
      <c r="D1" s="34" t="s">
        <v>171</v>
      </c>
      <c r="E1" s="34" t="s">
        <v>172</v>
      </c>
      <c r="F1" s="34" t="s">
        <v>173</v>
      </c>
      <c r="G1" s="34" t="s">
        <v>174</v>
      </c>
    </row>
    <row r="2" spans="1:7" ht="15" customHeight="1" x14ac:dyDescent="0.15">
      <c r="A2" s="30">
        <v>1</v>
      </c>
      <c r="B2" s="31" t="str">
        <f>HYPERLINK("#'1-1-1'!A1","1-1-1")</f>
        <v>1-1-1</v>
      </c>
      <c r="C2" s="32" t="s">
        <v>30</v>
      </c>
      <c r="D2" s="32" t="s">
        <v>31</v>
      </c>
      <c r="E2" s="32" t="s">
        <v>32</v>
      </c>
      <c r="F2" s="33" t="s">
        <v>175</v>
      </c>
      <c r="G2" s="33" t="s">
        <v>220</v>
      </c>
    </row>
    <row r="3" spans="1:7" ht="15" customHeight="1" x14ac:dyDescent="0.15">
      <c r="A3" s="30">
        <v>2</v>
      </c>
      <c r="B3" s="31" t="str">
        <f>HYPERLINK("#'1-2-1'!A1","1-2-1")</f>
        <v>1-2-1</v>
      </c>
      <c r="C3" s="32" t="s">
        <v>30</v>
      </c>
      <c r="D3" s="32" t="s">
        <v>176</v>
      </c>
      <c r="E3" s="32" t="s">
        <v>32</v>
      </c>
      <c r="F3" s="33" t="s">
        <v>177</v>
      </c>
      <c r="G3" s="33" t="s">
        <v>220</v>
      </c>
    </row>
    <row r="4" spans="1:7" ht="15" customHeight="1" x14ac:dyDescent="0.15">
      <c r="A4" s="30">
        <v>3</v>
      </c>
      <c r="B4" s="31" t="str">
        <f>HYPERLINK("#'1-2-2'!A1","1-2-2")</f>
        <v>1-2-2</v>
      </c>
      <c r="C4" s="32" t="s">
        <v>30</v>
      </c>
      <c r="D4" s="32" t="s">
        <v>176</v>
      </c>
      <c r="E4" s="32" t="s">
        <v>178</v>
      </c>
      <c r="F4" s="33" t="s">
        <v>179</v>
      </c>
      <c r="G4" s="33" t="s">
        <v>219</v>
      </c>
    </row>
    <row r="5" spans="1:7" ht="15" customHeight="1" x14ac:dyDescent="0.15">
      <c r="A5" s="30">
        <v>4</v>
      </c>
      <c r="B5" s="31" t="str">
        <f>HYPERLINK("#'1-2-3'!A1","1-2-3")</f>
        <v>1-2-3</v>
      </c>
      <c r="C5" s="32" t="s">
        <v>30</v>
      </c>
      <c r="D5" s="32" t="s">
        <v>176</v>
      </c>
      <c r="E5" s="32" t="s">
        <v>180</v>
      </c>
      <c r="F5" s="33" t="s">
        <v>181</v>
      </c>
      <c r="G5" s="33" t="s">
        <v>219</v>
      </c>
    </row>
    <row r="6" spans="1:7" ht="15" customHeight="1" x14ac:dyDescent="0.15">
      <c r="A6" s="30">
        <v>5</v>
      </c>
      <c r="B6" s="31" t="str">
        <f>HYPERLINK("#'1-2-4'!A1","1-2-4")</f>
        <v>1-2-4</v>
      </c>
      <c r="C6" s="32" t="s">
        <v>30</v>
      </c>
      <c r="D6" s="32" t="s">
        <v>176</v>
      </c>
      <c r="E6" s="32" t="s">
        <v>182</v>
      </c>
      <c r="F6" s="33" t="s">
        <v>183</v>
      </c>
      <c r="G6" s="33" t="s">
        <v>219</v>
      </c>
    </row>
    <row r="7" spans="1:7" ht="15" customHeight="1" x14ac:dyDescent="0.15">
      <c r="A7" s="30">
        <v>6</v>
      </c>
      <c r="B7" s="31" t="str">
        <f>HYPERLINK("#'2-1-1'!A1","2-1-1")</f>
        <v>2-1-1</v>
      </c>
      <c r="C7" s="32" t="s">
        <v>105</v>
      </c>
      <c r="D7" s="32" t="s">
        <v>184</v>
      </c>
      <c r="E7" s="32" t="s">
        <v>222</v>
      </c>
      <c r="F7" s="33" t="s">
        <v>185</v>
      </c>
      <c r="G7" s="33" t="s">
        <v>175</v>
      </c>
    </row>
    <row r="8" spans="1:7" ht="15" customHeight="1" x14ac:dyDescent="0.15">
      <c r="A8" s="30">
        <v>7</v>
      </c>
      <c r="B8" s="31" t="str">
        <f>HYPERLINK("#'2-1-2'!A1","2-1-2")</f>
        <v>2-1-2</v>
      </c>
      <c r="C8" s="32" t="s">
        <v>105</v>
      </c>
      <c r="D8" s="32" t="s">
        <v>184</v>
      </c>
      <c r="E8" s="32" t="s">
        <v>186</v>
      </c>
      <c r="F8" s="33" t="s">
        <v>185</v>
      </c>
      <c r="G8" s="33" t="s">
        <v>187</v>
      </c>
    </row>
    <row r="9" spans="1:7" ht="15" customHeight="1" x14ac:dyDescent="0.15">
      <c r="A9" s="30">
        <v>8</v>
      </c>
      <c r="B9" s="31" t="str">
        <f>HYPERLINK("#'2-1-3'!A1","2-1-3")</f>
        <v>2-1-3</v>
      </c>
      <c r="C9" s="32" t="s">
        <v>105</v>
      </c>
      <c r="D9" s="32" t="s">
        <v>184</v>
      </c>
      <c r="E9" s="32" t="s">
        <v>188</v>
      </c>
      <c r="F9" s="33" t="s">
        <v>185</v>
      </c>
      <c r="G9" s="33" t="s">
        <v>189</v>
      </c>
    </row>
    <row r="10" spans="1:7" ht="15" customHeight="1" x14ac:dyDescent="0.15">
      <c r="A10" s="30">
        <v>9</v>
      </c>
      <c r="B10" s="31" t="str">
        <f>HYPERLINK("#'2-1-4'!A1","2-1-4")</f>
        <v>2-1-4</v>
      </c>
      <c r="C10" s="32" t="s">
        <v>105</v>
      </c>
      <c r="D10" s="32" t="s">
        <v>184</v>
      </c>
      <c r="E10" s="32" t="s">
        <v>190</v>
      </c>
      <c r="F10" s="33" t="s">
        <v>185</v>
      </c>
      <c r="G10" s="33" t="s">
        <v>191</v>
      </c>
    </row>
    <row r="11" spans="1:7" ht="15" customHeight="1" x14ac:dyDescent="0.15">
      <c r="A11" s="30">
        <v>10</v>
      </c>
      <c r="B11" s="31" t="str">
        <f>HYPERLINK("#'2-1-5'!A1","2-1-5")</f>
        <v>2-1-5</v>
      </c>
      <c r="C11" s="32" t="s">
        <v>105</v>
      </c>
      <c r="D11" s="32" t="s">
        <v>184</v>
      </c>
      <c r="E11" s="32" t="s">
        <v>192</v>
      </c>
      <c r="F11" s="33" t="s">
        <v>185</v>
      </c>
      <c r="G11" s="33" t="s">
        <v>193</v>
      </c>
    </row>
    <row r="12" spans="1:7" ht="15" customHeight="1" x14ac:dyDescent="0.15">
      <c r="A12" s="30">
        <v>11</v>
      </c>
      <c r="B12" s="31" t="str">
        <f>HYPERLINK("#'2-1-6'!A1","2-1-6")</f>
        <v>2-1-6</v>
      </c>
      <c r="C12" s="32" t="s">
        <v>105</v>
      </c>
      <c r="D12" s="32" t="s">
        <v>184</v>
      </c>
      <c r="E12" s="32" t="s">
        <v>194</v>
      </c>
      <c r="F12" s="33" t="s">
        <v>185</v>
      </c>
      <c r="G12" s="33" t="s">
        <v>177</v>
      </c>
    </row>
    <row r="13" spans="1:7" ht="15" customHeight="1" x14ac:dyDescent="0.15">
      <c r="A13" s="30">
        <v>12</v>
      </c>
      <c r="B13" s="31" t="str">
        <f>HYPERLINK("#'2-1-7'!A1","2-1-7")</f>
        <v>2-1-7</v>
      </c>
      <c r="C13" s="32" t="s">
        <v>105</v>
      </c>
      <c r="D13" s="32" t="s">
        <v>184</v>
      </c>
      <c r="E13" s="32" t="s">
        <v>195</v>
      </c>
      <c r="F13" s="33" t="s">
        <v>185</v>
      </c>
      <c r="G13" s="33" t="s">
        <v>179</v>
      </c>
    </row>
    <row r="14" spans="1:7" ht="15" customHeight="1" x14ac:dyDescent="0.15">
      <c r="A14" s="30">
        <v>13</v>
      </c>
      <c r="B14" s="31" t="str">
        <f>HYPERLINK("#'2-1-8'!A1","2-1-8")</f>
        <v>2-1-8</v>
      </c>
      <c r="C14" s="32" t="s">
        <v>105</v>
      </c>
      <c r="D14" s="32" t="s">
        <v>184</v>
      </c>
      <c r="E14" s="32" t="s">
        <v>196</v>
      </c>
      <c r="F14" s="33" t="s">
        <v>185</v>
      </c>
      <c r="G14" s="33" t="s">
        <v>181</v>
      </c>
    </row>
    <row r="15" spans="1:7" ht="15" customHeight="1" x14ac:dyDescent="0.15">
      <c r="A15" s="30">
        <v>14</v>
      </c>
      <c r="B15" s="31" t="str">
        <f>HYPERLINK("#'2-1-9'!A1","2-1-9")</f>
        <v>2-1-9</v>
      </c>
      <c r="C15" s="32" t="s">
        <v>105</v>
      </c>
      <c r="D15" s="32" t="s">
        <v>184</v>
      </c>
      <c r="E15" s="32" t="s">
        <v>197</v>
      </c>
      <c r="F15" s="33" t="s">
        <v>185</v>
      </c>
      <c r="G15" s="33" t="s">
        <v>183</v>
      </c>
    </row>
    <row r="16" spans="1:7" ht="15" customHeight="1" x14ac:dyDescent="0.15">
      <c r="A16" s="30">
        <v>15</v>
      </c>
      <c r="B16" s="31" t="str">
        <f>HYPERLINK("#'2-2-1'!A1","2-2-1")</f>
        <v>2-2-1</v>
      </c>
      <c r="C16" s="32" t="s">
        <v>105</v>
      </c>
      <c r="D16" s="32" t="s">
        <v>198</v>
      </c>
      <c r="E16" s="32" t="s">
        <v>199</v>
      </c>
      <c r="F16" s="33" t="s">
        <v>185</v>
      </c>
      <c r="G16" s="33" t="s">
        <v>200</v>
      </c>
    </row>
    <row r="17" spans="1:7" ht="15" customHeight="1" x14ac:dyDescent="0.15">
      <c r="A17" s="30">
        <v>16</v>
      </c>
      <c r="B17" s="31" t="str">
        <f>HYPERLINK("#'2-3-1'!A1","2-3-1")</f>
        <v>2-3-1</v>
      </c>
      <c r="C17" s="32" t="s">
        <v>105</v>
      </c>
      <c r="D17" s="32" t="s">
        <v>201</v>
      </c>
      <c r="E17" s="32" t="s">
        <v>202</v>
      </c>
      <c r="F17" s="33" t="s">
        <v>185</v>
      </c>
      <c r="G17" s="33" t="s">
        <v>221</v>
      </c>
    </row>
    <row r="18" spans="1:7" ht="15" customHeight="1" x14ac:dyDescent="0.15">
      <c r="A18" s="30">
        <v>17</v>
      </c>
      <c r="B18" s="31" t="str">
        <f>HYPERLINK("#'3-1-1'!A1","3-1-1")</f>
        <v>3-1-1</v>
      </c>
      <c r="C18" s="32" t="s">
        <v>118</v>
      </c>
      <c r="D18" s="32" t="s">
        <v>203</v>
      </c>
      <c r="E18" s="32" t="s">
        <v>204</v>
      </c>
      <c r="F18" s="33" t="s">
        <v>205</v>
      </c>
      <c r="G18" s="33" t="s">
        <v>206</v>
      </c>
    </row>
    <row r="19" spans="1:7" ht="15" customHeight="1" x14ac:dyDescent="0.15">
      <c r="A19" s="30">
        <v>18</v>
      </c>
      <c r="B19" s="31" t="str">
        <f>HYPERLINK("#'3-1-2'!A1","3-1-2")</f>
        <v>3-1-2</v>
      </c>
      <c r="C19" s="32" t="s">
        <v>118</v>
      </c>
      <c r="D19" s="32" t="s">
        <v>203</v>
      </c>
      <c r="E19" s="32" t="s">
        <v>207</v>
      </c>
      <c r="F19" s="33" t="s">
        <v>205</v>
      </c>
      <c r="G19" s="33" t="s">
        <v>208</v>
      </c>
    </row>
    <row r="20" spans="1:7" ht="15" customHeight="1" x14ac:dyDescent="0.15">
      <c r="A20" s="30">
        <v>19</v>
      </c>
      <c r="B20" s="31" t="str">
        <f>HYPERLINK("#'3-2-1'!A1","3-2-1")</f>
        <v>3-2-1</v>
      </c>
      <c r="C20" s="32" t="s">
        <v>118</v>
      </c>
      <c r="D20" s="32" t="s">
        <v>209</v>
      </c>
      <c r="E20" s="32" t="s">
        <v>204</v>
      </c>
      <c r="F20" s="33" t="s">
        <v>210</v>
      </c>
      <c r="G20" s="33" t="s">
        <v>206</v>
      </c>
    </row>
    <row r="21" spans="1:7" ht="15" customHeight="1" x14ac:dyDescent="0.15">
      <c r="A21" s="30">
        <v>20</v>
      </c>
      <c r="B21" s="31" t="str">
        <f>HYPERLINK("#'3-2-2'!A1","3-2-2")</f>
        <v>3-2-2</v>
      </c>
      <c r="C21" s="32" t="s">
        <v>118</v>
      </c>
      <c r="D21" s="32" t="s">
        <v>209</v>
      </c>
      <c r="E21" s="32" t="s">
        <v>207</v>
      </c>
      <c r="F21" s="33" t="s">
        <v>210</v>
      </c>
      <c r="G21" s="33" t="s">
        <v>208</v>
      </c>
    </row>
    <row r="22" spans="1:7" ht="15" customHeight="1" x14ac:dyDescent="0.15">
      <c r="A22" s="30">
        <v>21</v>
      </c>
      <c r="B22" s="31" t="str">
        <f>HYPERLINK("#'3-2-3'!A1","3-2-3")</f>
        <v>3-2-3</v>
      </c>
      <c r="C22" s="32" t="s">
        <v>118</v>
      </c>
      <c r="D22" s="32" t="s">
        <v>209</v>
      </c>
      <c r="E22" s="32" t="s">
        <v>211</v>
      </c>
      <c r="F22" s="33" t="s">
        <v>210</v>
      </c>
      <c r="G22" s="33" t="s">
        <v>212</v>
      </c>
    </row>
    <row r="23" spans="1:7" ht="15" customHeight="1" x14ac:dyDescent="0.15">
      <c r="A23" s="30">
        <v>22</v>
      </c>
      <c r="B23" s="31" t="str">
        <f>HYPERLINK("#'3-3-1'!A1","3-3-1")</f>
        <v>3-3-1</v>
      </c>
      <c r="C23" s="32" t="s">
        <v>118</v>
      </c>
      <c r="D23" s="32" t="s">
        <v>213</v>
      </c>
      <c r="E23" s="32" t="s">
        <v>214</v>
      </c>
      <c r="F23" s="33" t="s">
        <v>215</v>
      </c>
      <c r="G23" s="33" t="s">
        <v>205</v>
      </c>
    </row>
    <row r="24" spans="1:7" ht="15" customHeight="1" x14ac:dyDescent="0.15">
      <c r="A24" s="30">
        <v>23</v>
      </c>
      <c r="B24" s="31" t="str">
        <f>HYPERLINK("#'3-3-2'!A1","3-3-2")</f>
        <v>3-3-2</v>
      </c>
      <c r="C24" s="32" t="s">
        <v>118</v>
      </c>
      <c r="D24" s="32" t="s">
        <v>213</v>
      </c>
      <c r="E24" s="32" t="s">
        <v>216</v>
      </c>
      <c r="F24" s="33" t="s">
        <v>215</v>
      </c>
      <c r="G24" s="33" t="s">
        <v>206</v>
      </c>
    </row>
    <row r="25" spans="1:7" ht="15" customHeight="1" x14ac:dyDescent="0.15">
      <c r="A25" s="30">
        <v>24</v>
      </c>
      <c r="B25" s="31" t="str">
        <f>HYPERLINK("#'3-3-3'!A1","3-3-3")</f>
        <v>3-3-3</v>
      </c>
      <c r="C25" s="32" t="s">
        <v>118</v>
      </c>
      <c r="D25" s="32" t="s">
        <v>213</v>
      </c>
      <c r="E25" s="32" t="s">
        <v>217</v>
      </c>
      <c r="F25" s="33" t="s">
        <v>215</v>
      </c>
      <c r="G25" s="33" t="s">
        <v>208</v>
      </c>
    </row>
    <row r="26" spans="1:7" ht="15" customHeight="1" x14ac:dyDescent="0.15">
      <c r="A26" s="30">
        <v>25</v>
      </c>
      <c r="B26" s="31" t="str">
        <f>HYPERLINK("#'3-3-4'!A1","3-3-4")</f>
        <v>3-3-4</v>
      </c>
      <c r="C26" s="32" t="s">
        <v>118</v>
      </c>
      <c r="D26" s="32" t="s">
        <v>213</v>
      </c>
      <c r="E26" s="32" t="s">
        <v>218</v>
      </c>
      <c r="F26" s="33" t="s">
        <v>215</v>
      </c>
      <c r="G26" s="33" t="s">
        <v>212</v>
      </c>
    </row>
    <row r="27" spans="1:7" ht="15" customHeight="1" x14ac:dyDescent="0.15">
      <c r="A27" s="30">
        <v>26</v>
      </c>
      <c r="B27" s="31" t="str">
        <f>HYPERLINK("#'4-1-1'!A1","4-1-1")</f>
        <v>4-1-1</v>
      </c>
      <c r="C27" s="32" t="s">
        <v>144</v>
      </c>
      <c r="D27" s="32" t="s">
        <v>224</v>
      </c>
      <c r="E27" s="32" t="s">
        <v>227</v>
      </c>
      <c r="F27" s="30" t="s">
        <v>225</v>
      </c>
      <c r="G27" s="30" t="s">
        <v>226</v>
      </c>
    </row>
    <row r="28" spans="1:7" ht="15" customHeight="1" x14ac:dyDescent="0.15">
      <c r="A28" s="30">
        <v>27</v>
      </c>
      <c r="B28" s="31" t="str">
        <f>HYPERLINK("#'4-1-2'!A1","4-1-2")</f>
        <v>4-1-2</v>
      </c>
      <c r="C28" s="32" t="s">
        <v>144</v>
      </c>
      <c r="D28" s="32" t="s">
        <v>224</v>
      </c>
      <c r="E28" s="32" t="s">
        <v>228</v>
      </c>
      <c r="F28" s="30" t="s">
        <v>225</v>
      </c>
      <c r="G28" s="30" t="s">
        <v>233</v>
      </c>
    </row>
    <row r="29" spans="1:7" ht="15" customHeight="1" x14ac:dyDescent="0.15">
      <c r="A29" s="30">
        <v>28</v>
      </c>
      <c r="B29" s="31" t="str">
        <f>HYPERLINK("#'4-1-3'!A1","4-1-3")</f>
        <v>4-1-3</v>
      </c>
      <c r="C29" s="32" t="s">
        <v>144</v>
      </c>
      <c r="D29" s="32" t="s">
        <v>224</v>
      </c>
      <c r="E29" s="32" t="s">
        <v>229</v>
      </c>
      <c r="F29" s="30" t="s">
        <v>225</v>
      </c>
      <c r="G29" s="30" t="s">
        <v>234</v>
      </c>
    </row>
    <row r="30" spans="1:7" ht="15" customHeight="1" x14ac:dyDescent="0.15">
      <c r="A30" s="30">
        <v>29</v>
      </c>
      <c r="B30" s="31" t="str">
        <f>HYPERLINK("#'4-1-4'!A1","4-1-4")</f>
        <v>4-1-4</v>
      </c>
      <c r="C30" s="32" t="s">
        <v>144</v>
      </c>
      <c r="D30" s="32" t="s">
        <v>224</v>
      </c>
      <c r="E30" s="32" t="s">
        <v>230</v>
      </c>
      <c r="F30" s="30" t="s">
        <v>225</v>
      </c>
      <c r="G30" s="30" t="s">
        <v>235</v>
      </c>
    </row>
    <row r="31" spans="1:7" ht="15" customHeight="1" x14ac:dyDescent="0.15">
      <c r="A31" s="30">
        <v>30</v>
      </c>
      <c r="B31" s="31" t="str">
        <f>HYPERLINK("#'4-1-5'!A1","4-1-5")</f>
        <v>4-1-5</v>
      </c>
      <c r="C31" s="32" t="s">
        <v>144</v>
      </c>
      <c r="D31" s="32" t="s">
        <v>224</v>
      </c>
      <c r="E31" s="32" t="s">
        <v>231</v>
      </c>
      <c r="F31" s="30" t="s">
        <v>225</v>
      </c>
      <c r="G31" s="30" t="s">
        <v>237</v>
      </c>
    </row>
    <row r="32" spans="1:7" ht="15" customHeight="1" x14ac:dyDescent="0.15">
      <c r="A32" s="30">
        <v>31</v>
      </c>
      <c r="B32" s="31" t="str">
        <f>HYPERLINK("#'4-1-6'!A1","4-1-6")</f>
        <v>4-1-6</v>
      </c>
      <c r="C32" s="32" t="s">
        <v>144</v>
      </c>
      <c r="D32" s="32" t="s">
        <v>224</v>
      </c>
      <c r="E32" s="32" t="s">
        <v>232</v>
      </c>
      <c r="F32" s="30" t="s">
        <v>225</v>
      </c>
      <c r="G32" s="30" t="s">
        <v>236</v>
      </c>
    </row>
    <row r="33" spans="1:7" ht="15" customHeight="1" x14ac:dyDescent="0.15">
      <c r="A33" s="30">
        <v>32</v>
      </c>
      <c r="B33" s="31" t="str">
        <f>HYPERLINK("#'4-2-1'!A1","4-2-1")</f>
        <v>4-2-1</v>
      </c>
      <c r="C33" s="32" t="s">
        <v>144</v>
      </c>
      <c r="D33" s="32" t="s">
        <v>238</v>
      </c>
      <c r="E33" s="32" t="s">
        <v>239</v>
      </c>
      <c r="F33" s="30" t="s">
        <v>240</v>
      </c>
      <c r="G33" s="30" t="s">
        <v>236</v>
      </c>
    </row>
  </sheetData>
  <phoneticPr fontId="1"/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108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31</v>
      </c>
      <c r="F8" s="6">
        <v>71</v>
      </c>
      <c r="G8" s="6">
        <v>121</v>
      </c>
      <c r="H8" s="6">
        <v>1719</v>
      </c>
      <c r="I8" s="6">
        <v>9907</v>
      </c>
      <c r="J8" s="6">
        <v>6778</v>
      </c>
      <c r="K8" s="6">
        <v>938</v>
      </c>
    </row>
    <row r="9" spans="2:11" ht="15.75" customHeight="1" x14ac:dyDescent="0.15">
      <c r="B9" s="41"/>
      <c r="C9" s="50"/>
      <c r="D9" s="16">
        <v>100</v>
      </c>
      <c r="E9" s="13">
        <v>0.2</v>
      </c>
      <c r="F9" s="11">
        <v>0.4</v>
      </c>
      <c r="G9" s="11">
        <v>0.6</v>
      </c>
      <c r="H9" s="11">
        <v>8.8000000000000007</v>
      </c>
      <c r="I9" s="11">
        <v>50.6</v>
      </c>
      <c r="J9" s="11">
        <v>34.6</v>
      </c>
      <c r="K9" s="11">
        <v>4.8</v>
      </c>
    </row>
    <row r="10" spans="2:11" ht="15.75" customHeight="1" x14ac:dyDescent="0.15">
      <c r="B10" s="43" t="s">
        <v>159</v>
      </c>
      <c r="C10" s="51" t="s">
        <v>94</v>
      </c>
      <c r="D10" s="17">
        <v>10734</v>
      </c>
      <c r="E10" s="12">
        <v>22</v>
      </c>
      <c r="F10" s="6">
        <v>53</v>
      </c>
      <c r="G10" s="6">
        <v>86</v>
      </c>
      <c r="H10" s="6">
        <v>1228</v>
      </c>
      <c r="I10" s="6">
        <v>6051</v>
      </c>
      <c r="J10" s="6">
        <v>2859</v>
      </c>
      <c r="K10" s="6">
        <v>435</v>
      </c>
    </row>
    <row r="11" spans="2:11" ht="15.75" customHeight="1" x14ac:dyDescent="0.15">
      <c r="B11" s="43"/>
      <c r="C11" s="52"/>
      <c r="D11" s="18">
        <v>100</v>
      </c>
      <c r="E11" s="14">
        <v>0.2</v>
      </c>
      <c r="F11" s="8">
        <v>0.5</v>
      </c>
      <c r="G11" s="8">
        <v>0.8</v>
      </c>
      <c r="H11" s="8">
        <v>11.4</v>
      </c>
      <c r="I11" s="8">
        <v>56.4</v>
      </c>
      <c r="J11" s="8">
        <v>26.6</v>
      </c>
      <c r="K11" s="8">
        <v>4.0999999999999996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15</v>
      </c>
      <c r="F12" s="9">
        <v>39</v>
      </c>
      <c r="G12" s="9">
        <v>64</v>
      </c>
      <c r="H12" s="9">
        <v>870</v>
      </c>
      <c r="I12" s="9">
        <v>3646</v>
      </c>
      <c r="J12" s="9">
        <v>1390</v>
      </c>
      <c r="K12" s="9">
        <v>257</v>
      </c>
    </row>
    <row r="13" spans="2:11" ht="15.75" customHeight="1" x14ac:dyDescent="0.15">
      <c r="B13" s="43"/>
      <c r="C13" s="52"/>
      <c r="D13" s="18">
        <v>100</v>
      </c>
      <c r="E13" s="14">
        <v>0.2</v>
      </c>
      <c r="F13" s="8">
        <v>0.6</v>
      </c>
      <c r="G13" s="8">
        <v>1</v>
      </c>
      <c r="H13" s="8">
        <v>13.9</v>
      </c>
      <c r="I13" s="8">
        <v>58</v>
      </c>
      <c r="J13" s="8">
        <v>22.1</v>
      </c>
      <c r="K13" s="8">
        <v>4.0999999999999996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5</v>
      </c>
      <c r="F14" s="6">
        <v>19</v>
      </c>
      <c r="G14" s="6">
        <v>26</v>
      </c>
      <c r="H14" s="6">
        <v>420</v>
      </c>
      <c r="I14" s="6">
        <v>1518</v>
      </c>
      <c r="J14" s="6">
        <v>449</v>
      </c>
      <c r="K14" s="6">
        <v>98</v>
      </c>
    </row>
    <row r="15" spans="2:11" ht="15.75" customHeight="1" x14ac:dyDescent="0.15">
      <c r="B15" s="43"/>
      <c r="C15" s="52"/>
      <c r="D15" s="18">
        <v>100</v>
      </c>
      <c r="E15" s="14">
        <v>0.2</v>
      </c>
      <c r="F15" s="8">
        <v>0.7</v>
      </c>
      <c r="G15" s="8">
        <v>1</v>
      </c>
      <c r="H15" s="8">
        <v>16.600000000000001</v>
      </c>
      <c r="I15" s="8">
        <v>59.9</v>
      </c>
      <c r="J15" s="8">
        <v>17.7</v>
      </c>
      <c r="K15" s="8">
        <v>3.9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14</v>
      </c>
      <c r="F16" s="9">
        <v>28</v>
      </c>
      <c r="G16" s="9">
        <v>44</v>
      </c>
      <c r="H16" s="9">
        <v>729</v>
      </c>
      <c r="I16" s="9">
        <v>4214</v>
      </c>
      <c r="J16" s="9">
        <v>1800</v>
      </c>
      <c r="K16" s="9">
        <v>208</v>
      </c>
    </row>
    <row r="17" spans="2:11" ht="15.75" customHeight="1" x14ac:dyDescent="0.15">
      <c r="B17" s="43"/>
      <c r="C17" s="52"/>
      <c r="D17" s="18">
        <v>100</v>
      </c>
      <c r="E17" s="14">
        <v>0.2</v>
      </c>
      <c r="F17" s="8">
        <v>0.4</v>
      </c>
      <c r="G17" s="8">
        <v>0.6</v>
      </c>
      <c r="H17" s="8">
        <v>10.4</v>
      </c>
      <c r="I17" s="8">
        <v>59.9</v>
      </c>
      <c r="J17" s="8">
        <v>25.6</v>
      </c>
      <c r="K17" s="8">
        <v>3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18</v>
      </c>
      <c r="F18" s="6">
        <v>39</v>
      </c>
      <c r="G18" s="6">
        <v>71</v>
      </c>
      <c r="H18" s="6">
        <v>1110</v>
      </c>
      <c r="I18" s="6">
        <v>4591</v>
      </c>
      <c r="J18" s="6">
        <v>1475</v>
      </c>
      <c r="K18" s="6">
        <v>193</v>
      </c>
    </row>
    <row r="19" spans="2:11" ht="15.75" customHeight="1" x14ac:dyDescent="0.15">
      <c r="B19" s="43"/>
      <c r="C19" s="55"/>
      <c r="D19" s="37">
        <v>100</v>
      </c>
      <c r="E19" s="36">
        <v>0.2</v>
      </c>
      <c r="F19" s="7">
        <v>0.5</v>
      </c>
      <c r="G19" s="7">
        <v>0.9</v>
      </c>
      <c r="H19" s="7">
        <v>14.8</v>
      </c>
      <c r="I19" s="7">
        <v>61.2</v>
      </c>
      <c r="J19" s="7">
        <v>19.7</v>
      </c>
      <c r="K19" s="7">
        <v>2.6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18</v>
      </c>
      <c r="F20" s="9">
        <v>35</v>
      </c>
      <c r="G20" s="9">
        <v>50</v>
      </c>
      <c r="H20" s="9">
        <v>909</v>
      </c>
      <c r="I20" s="9">
        <v>3518</v>
      </c>
      <c r="J20" s="9">
        <v>1043</v>
      </c>
      <c r="K20" s="9">
        <v>200</v>
      </c>
    </row>
    <row r="21" spans="2:11" ht="15.75" customHeight="1" x14ac:dyDescent="0.15">
      <c r="B21" s="43"/>
      <c r="C21" s="57"/>
      <c r="D21" s="18">
        <v>100</v>
      </c>
      <c r="E21" s="14">
        <v>0.3</v>
      </c>
      <c r="F21" s="8">
        <v>0.6</v>
      </c>
      <c r="G21" s="8">
        <v>0.9</v>
      </c>
      <c r="H21" s="8">
        <v>15.7</v>
      </c>
      <c r="I21" s="8">
        <v>60.9</v>
      </c>
      <c r="J21" s="8">
        <v>18.100000000000001</v>
      </c>
      <c r="K21" s="8">
        <v>3.5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4</v>
      </c>
      <c r="F22" s="9">
        <v>3</v>
      </c>
      <c r="G22" s="9">
        <v>17</v>
      </c>
      <c r="H22" s="9">
        <v>167</v>
      </c>
      <c r="I22" s="9">
        <v>449</v>
      </c>
      <c r="J22" s="9">
        <v>133</v>
      </c>
      <c r="K22" s="9">
        <v>32</v>
      </c>
    </row>
    <row r="23" spans="2:11" ht="15.75" customHeight="1" x14ac:dyDescent="0.15">
      <c r="B23" s="43"/>
      <c r="C23" s="52"/>
      <c r="D23" s="18">
        <v>100</v>
      </c>
      <c r="E23" s="14">
        <v>0.5</v>
      </c>
      <c r="F23" s="8">
        <v>0.4</v>
      </c>
      <c r="G23" s="8">
        <v>2.1</v>
      </c>
      <c r="H23" s="8">
        <v>20.7</v>
      </c>
      <c r="I23" s="8">
        <v>55.8</v>
      </c>
      <c r="J23" s="8">
        <v>16.5</v>
      </c>
      <c r="K23" s="8">
        <v>4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7</v>
      </c>
      <c r="F24" s="6">
        <v>13</v>
      </c>
      <c r="G24" s="6">
        <v>35</v>
      </c>
      <c r="H24" s="6">
        <v>361</v>
      </c>
      <c r="I24" s="6">
        <v>1275</v>
      </c>
      <c r="J24" s="6">
        <v>355</v>
      </c>
      <c r="K24" s="6">
        <v>69</v>
      </c>
    </row>
    <row r="25" spans="2:11" ht="15.75" customHeight="1" x14ac:dyDescent="0.15">
      <c r="B25" s="43"/>
      <c r="C25" s="51"/>
      <c r="D25" s="37">
        <v>100</v>
      </c>
      <c r="E25" s="36">
        <v>0.3</v>
      </c>
      <c r="F25" s="7">
        <v>0.6</v>
      </c>
      <c r="G25" s="7">
        <v>1.7</v>
      </c>
      <c r="H25" s="7">
        <v>17.100000000000001</v>
      </c>
      <c r="I25" s="7">
        <v>60.3</v>
      </c>
      <c r="J25" s="7">
        <v>16.8</v>
      </c>
      <c r="K25" s="7">
        <v>3.3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10</v>
      </c>
      <c r="F26" s="9">
        <v>26</v>
      </c>
      <c r="G26" s="9">
        <v>40</v>
      </c>
      <c r="H26" s="9">
        <v>603</v>
      </c>
      <c r="I26" s="9">
        <v>2147</v>
      </c>
      <c r="J26" s="9">
        <v>665</v>
      </c>
      <c r="K26" s="9">
        <v>104</v>
      </c>
    </row>
    <row r="27" spans="2:11" ht="15.75" customHeight="1" x14ac:dyDescent="0.15">
      <c r="B27" s="43"/>
      <c r="C27" s="52"/>
      <c r="D27" s="18">
        <v>100</v>
      </c>
      <c r="E27" s="14">
        <v>0.3</v>
      </c>
      <c r="F27" s="8">
        <v>0.7</v>
      </c>
      <c r="G27" s="8">
        <v>1.1000000000000001</v>
      </c>
      <c r="H27" s="8">
        <v>16.8</v>
      </c>
      <c r="I27" s="8">
        <v>59.7</v>
      </c>
      <c r="J27" s="8">
        <v>18.5</v>
      </c>
      <c r="K27" s="8">
        <v>2.9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</v>
      </c>
      <c r="F28" s="6">
        <v>1</v>
      </c>
      <c r="G28" s="6">
        <v>2</v>
      </c>
      <c r="H28" s="6">
        <v>29</v>
      </c>
      <c r="I28" s="6">
        <v>374</v>
      </c>
      <c r="J28" s="6">
        <v>1804</v>
      </c>
      <c r="K28" s="6">
        <v>95</v>
      </c>
    </row>
    <row r="29" spans="2:11" ht="15.75" customHeight="1" x14ac:dyDescent="0.15">
      <c r="B29" s="44"/>
      <c r="C29" s="53"/>
      <c r="D29" s="16">
        <v>100</v>
      </c>
      <c r="E29" s="13">
        <v>0</v>
      </c>
      <c r="F29" s="11">
        <v>0</v>
      </c>
      <c r="G29" s="11">
        <v>0.1</v>
      </c>
      <c r="H29" s="11">
        <v>1.3</v>
      </c>
      <c r="I29" s="11">
        <v>16.2</v>
      </c>
      <c r="J29" s="11">
        <v>78.2</v>
      </c>
      <c r="K29" s="11">
        <v>4.0999999999999996</v>
      </c>
    </row>
    <row r="30" spans="2:11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82" priority="45" rank="1"/>
  </conditionalFormatting>
  <conditionalFormatting sqref="E11:K11">
    <cfRule type="top10" dxfId="181" priority="46" rank="1"/>
  </conditionalFormatting>
  <conditionalFormatting sqref="E13:K13">
    <cfRule type="top10" dxfId="180" priority="47" rank="1"/>
  </conditionalFormatting>
  <conditionalFormatting sqref="E15:K15">
    <cfRule type="top10" dxfId="179" priority="48" rank="1"/>
  </conditionalFormatting>
  <conditionalFormatting sqref="E17:K17">
    <cfRule type="top10" dxfId="178" priority="49" rank="1"/>
  </conditionalFormatting>
  <conditionalFormatting sqref="E19:K19">
    <cfRule type="top10" dxfId="177" priority="50" rank="1"/>
  </conditionalFormatting>
  <conditionalFormatting sqref="E21:K21">
    <cfRule type="top10" dxfId="176" priority="51" rank="1"/>
  </conditionalFormatting>
  <conditionalFormatting sqref="E23:K23">
    <cfRule type="top10" dxfId="175" priority="52" rank="1"/>
  </conditionalFormatting>
  <conditionalFormatting sqref="E25:K25">
    <cfRule type="top10" dxfId="174" priority="53" rank="1"/>
  </conditionalFormatting>
  <conditionalFormatting sqref="E27:K27">
    <cfRule type="top10" dxfId="173" priority="54" rank="1"/>
  </conditionalFormatting>
  <conditionalFormatting sqref="E29:K29">
    <cfRule type="top10" dxfId="172" priority="55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109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36</v>
      </c>
      <c r="F8" s="6">
        <v>72</v>
      </c>
      <c r="G8" s="6">
        <v>155</v>
      </c>
      <c r="H8" s="6">
        <v>471</v>
      </c>
      <c r="I8" s="6">
        <v>1571</v>
      </c>
      <c r="J8" s="6">
        <v>15984</v>
      </c>
      <c r="K8" s="6">
        <v>1276</v>
      </c>
    </row>
    <row r="9" spans="2:11" ht="15.75" customHeight="1" x14ac:dyDescent="0.15">
      <c r="B9" s="41"/>
      <c r="C9" s="50"/>
      <c r="D9" s="16">
        <v>100</v>
      </c>
      <c r="E9" s="13">
        <v>0.2</v>
      </c>
      <c r="F9" s="11">
        <v>0.4</v>
      </c>
      <c r="G9" s="11">
        <v>0.8</v>
      </c>
      <c r="H9" s="11">
        <v>2.4</v>
      </c>
      <c r="I9" s="11">
        <v>8</v>
      </c>
      <c r="J9" s="11">
        <v>81.7</v>
      </c>
      <c r="K9" s="11">
        <v>6.5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23</v>
      </c>
      <c r="F10" s="6">
        <v>50</v>
      </c>
      <c r="G10" s="6">
        <v>87</v>
      </c>
      <c r="H10" s="6">
        <v>318</v>
      </c>
      <c r="I10" s="6">
        <v>1066</v>
      </c>
      <c r="J10" s="6">
        <v>8541</v>
      </c>
      <c r="K10" s="6">
        <v>649</v>
      </c>
    </row>
    <row r="11" spans="2:11" ht="15.75" customHeight="1" x14ac:dyDescent="0.15">
      <c r="B11" s="43"/>
      <c r="C11" s="52"/>
      <c r="D11" s="18">
        <v>100</v>
      </c>
      <c r="E11" s="14">
        <v>0.2</v>
      </c>
      <c r="F11" s="8">
        <v>0.5</v>
      </c>
      <c r="G11" s="8">
        <v>0.8</v>
      </c>
      <c r="H11" s="8">
        <v>3</v>
      </c>
      <c r="I11" s="8">
        <v>9.9</v>
      </c>
      <c r="J11" s="8">
        <v>79.599999999999994</v>
      </c>
      <c r="K11" s="8">
        <v>6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13</v>
      </c>
      <c r="F12" s="9">
        <v>40</v>
      </c>
      <c r="G12" s="9">
        <v>64</v>
      </c>
      <c r="H12" s="9">
        <v>202</v>
      </c>
      <c r="I12" s="9">
        <v>718</v>
      </c>
      <c r="J12" s="9">
        <v>4835</v>
      </c>
      <c r="K12" s="9">
        <v>409</v>
      </c>
    </row>
    <row r="13" spans="2:11" ht="15.75" customHeight="1" x14ac:dyDescent="0.15">
      <c r="B13" s="43"/>
      <c r="C13" s="52"/>
      <c r="D13" s="18">
        <v>100</v>
      </c>
      <c r="E13" s="14">
        <v>0.2</v>
      </c>
      <c r="F13" s="8">
        <v>0.6</v>
      </c>
      <c r="G13" s="8">
        <v>1</v>
      </c>
      <c r="H13" s="8">
        <v>3.2</v>
      </c>
      <c r="I13" s="8">
        <v>11.4</v>
      </c>
      <c r="J13" s="8">
        <v>77</v>
      </c>
      <c r="K13" s="8">
        <v>6.5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9</v>
      </c>
      <c r="F14" s="6">
        <v>20</v>
      </c>
      <c r="G14" s="6">
        <v>27</v>
      </c>
      <c r="H14" s="6">
        <v>82</v>
      </c>
      <c r="I14" s="6">
        <v>326</v>
      </c>
      <c r="J14" s="6">
        <v>1891</v>
      </c>
      <c r="K14" s="6">
        <v>180</v>
      </c>
    </row>
    <row r="15" spans="2:11" ht="15.75" customHeight="1" x14ac:dyDescent="0.15">
      <c r="B15" s="43"/>
      <c r="C15" s="52"/>
      <c r="D15" s="18">
        <v>100</v>
      </c>
      <c r="E15" s="14">
        <v>0.4</v>
      </c>
      <c r="F15" s="8">
        <v>0.8</v>
      </c>
      <c r="G15" s="8">
        <v>1.1000000000000001</v>
      </c>
      <c r="H15" s="8">
        <v>3.2</v>
      </c>
      <c r="I15" s="8">
        <v>12.9</v>
      </c>
      <c r="J15" s="8">
        <v>74.599999999999994</v>
      </c>
      <c r="K15" s="8">
        <v>7.1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14</v>
      </c>
      <c r="F16" s="9">
        <v>28</v>
      </c>
      <c r="G16" s="9">
        <v>66</v>
      </c>
      <c r="H16" s="9">
        <v>200</v>
      </c>
      <c r="I16" s="9">
        <v>643</v>
      </c>
      <c r="J16" s="9">
        <v>5744</v>
      </c>
      <c r="K16" s="9">
        <v>342</v>
      </c>
    </row>
    <row r="17" spans="2:11" ht="15.75" customHeight="1" x14ac:dyDescent="0.15">
      <c r="B17" s="43"/>
      <c r="C17" s="52"/>
      <c r="D17" s="18">
        <v>100</v>
      </c>
      <c r="E17" s="14">
        <v>0.2</v>
      </c>
      <c r="F17" s="8">
        <v>0.4</v>
      </c>
      <c r="G17" s="8">
        <v>0.9</v>
      </c>
      <c r="H17" s="8">
        <v>2.8</v>
      </c>
      <c r="I17" s="8">
        <v>9.1</v>
      </c>
      <c r="J17" s="8">
        <v>81.599999999999994</v>
      </c>
      <c r="K17" s="8">
        <v>4.9000000000000004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18</v>
      </c>
      <c r="F18" s="6">
        <v>33</v>
      </c>
      <c r="G18" s="6">
        <v>82</v>
      </c>
      <c r="H18" s="6">
        <v>207</v>
      </c>
      <c r="I18" s="6">
        <v>794</v>
      </c>
      <c r="J18" s="6">
        <v>5987</v>
      </c>
      <c r="K18" s="6">
        <v>376</v>
      </c>
    </row>
    <row r="19" spans="2:11" ht="15.75" customHeight="1" x14ac:dyDescent="0.15">
      <c r="B19" s="43"/>
      <c r="C19" s="55"/>
      <c r="D19" s="37">
        <v>100</v>
      </c>
      <c r="E19" s="36">
        <v>0.2</v>
      </c>
      <c r="F19" s="7">
        <v>0.4</v>
      </c>
      <c r="G19" s="7">
        <v>1.1000000000000001</v>
      </c>
      <c r="H19" s="7">
        <v>2.8</v>
      </c>
      <c r="I19" s="7">
        <v>10.6</v>
      </c>
      <c r="J19" s="7">
        <v>79.900000000000006</v>
      </c>
      <c r="K19" s="7">
        <v>5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16</v>
      </c>
      <c r="F20" s="9">
        <v>32</v>
      </c>
      <c r="G20" s="9">
        <v>47</v>
      </c>
      <c r="H20" s="9">
        <v>193</v>
      </c>
      <c r="I20" s="9">
        <v>648</v>
      </c>
      <c r="J20" s="9">
        <v>4478</v>
      </c>
      <c r="K20" s="9">
        <v>359</v>
      </c>
    </row>
    <row r="21" spans="2:11" ht="15.75" customHeight="1" x14ac:dyDescent="0.15">
      <c r="B21" s="43"/>
      <c r="C21" s="57"/>
      <c r="D21" s="18">
        <v>100</v>
      </c>
      <c r="E21" s="14">
        <v>0.3</v>
      </c>
      <c r="F21" s="8">
        <v>0.6</v>
      </c>
      <c r="G21" s="8">
        <v>0.8</v>
      </c>
      <c r="H21" s="8">
        <v>3.3</v>
      </c>
      <c r="I21" s="8">
        <v>11.2</v>
      </c>
      <c r="J21" s="8">
        <v>77.599999999999994</v>
      </c>
      <c r="K21" s="8">
        <v>6.2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6</v>
      </c>
      <c r="F22" s="9">
        <v>12</v>
      </c>
      <c r="G22" s="9">
        <v>13</v>
      </c>
      <c r="H22" s="9">
        <v>47</v>
      </c>
      <c r="I22" s="9">
        <v>128</v>
      </c>
      <c r="J22" s="9">
        <v>553</v>
      </c>
      <c r="K22" s="9">
        <v>46</v>
      </c>
    </row>
    <row r="23" spans="2:11" ht="15.75" customHeight="1" x14ac:dyDescent="0.15">
      <c r="B23" s="43"/>
      <c r="C23" s="52"/>
      <c r="D23" s="18">
        <v>100</v>
      </c>
      <c r="E23" s="14">
        <v>0.7</v>
      </c>
      <c r="F23" s="8">
        <v>1.5</v>
      </c>
      <c r="G23" s="8">
        <v>1.6</v>
      </c>
      <c r="H23" s="8">
        <v>5.8</v>
      </c>
      <c r="I23" s="8">
        <v>15.9</v>
      </c>
      <c r="J23" s="8">
        <v>68.7</v>
      </c>
      <c r="K23" s="8">
        <v>5.7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10</v>
      </c>
      <c r="F24" s="6">
        <v>21</v>
      </c>
      <c r="G24" s="6">
        <v>22</v>
      </c>
      <c r="H24" s="6">
        <v>109</v>
      </c>
      <c r="I24" s="6">
        <v>324</v>
      </c>
      <c r="J24" s="6">
        <v>1503</v>
      </c>
      <c r="K24" s="6">
        <v>126</v>
      </c>
    </row>
    <row r="25" spans="2:11" ht="15.75" customHeight="1" x14ac:dyDescent="0.15">
      <c r="B25" s="43"/>
      <c r="C25" s="51"/>
      <c r="D25" s="37">
        <v>100</v>
      </c>
      <c r="E25" s="36">
        <v>0.5</v>
      </c>
      <c r="F25" s="7">
        <v>1</v>
      </c>
      <c r="G25" s="7">
        <v>1</v>
      </c>
      <c r="H25" s="7">
        <v>5.2</v>
      </c>
      <c r="I25" s="7">
        <v>15.3</v>
      </c>
      <c r="J25" s="7">
        <v>71.099999999999994</v>
      </c>
      <c r="K25" s="7">
        <v>6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8</v>
      </c>
      <c r="F26" s="9">
        <v>30</v>
      </c>
      <c r="G26" s="9">
        <v>34</v>
      </c>
      <c r="H26" s="9">
        <v>133</v>
      </c>
      <c r="I26" s="9">
        <v>491</v>
      </c>
      <c r="J26" s="9">
        <v>2693</v>
      </c>
      <c r="K26" s="9">
        <v>206</v>
      </c>
    </row>
    <row r="27" spans="2:11" ht="15.75" customHeight="1" x14ac:dyDescent="0.15">
      <c r="B27" s="43"/>
      <c r="C27" s="52"/>
      <c r="D27" s="18">
        <v>100</v>
      </c>
      <c r="E27" s="14">
        <v>0.2</v>
      </c>
      <c r="F27" s="8">
        <v>0.8</v>
      </c>
      <c r="G27" s="8">
        <v>0.9</v>
      </c>
      <c r="H27" s="8">
        <v>3.7</v>
      </c>
      <c r="I27" s="8">
        <v>13.7</v>
      </c>
      <c r="J27" s="8">
        <v>74.900000000000006</v>
      </c>
      <c r="K27" s="8">
        <v>5.7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2</v>
      </c>
      <c r="F28" s="6">
        <v>6</v>
      </c>
      <c r="G28" s="6">
        <v>14</v>
      </c>
      <c r="H28" s="6">
        <v>26</v>
      </c>
      <c r="I28" s="6">
        <v>56</v>
      </c>
      <c r="J28" s="6">
        <v>2106</v>
      </c>
      <c r="K28" s="6">
        <v>96</v>
      </c>
    </row>
    <row r="29" spans="2:11" ht="15.75" customHeight="1" x14ac:dyDescent="0.15">
      <c r="B29" s="44"/>
      <c r="C29" s="53"/>
      <c r="D29" s="16">
        <v>100</v>
      </c>
      <c r="E29" s="13">
        <v>0.1</v>
      </c>
      <c r="F29" s="11">
        <v>0.3</v>
      </c>
      <c r="G29" s="11">
        <v>0.6</v>
      </c>
      <c r="H29" s="11">
        <v>1.1000000000000001</v>
      </c>
      <c r="I29" s="11">
        <v>2.4</v>
      </c>
      <c r="J29" s="11">
        <v>91.3</v>
      </c>
      <c r="K29" s="11">
        <v>4.2</v>
      </c>
    </row>
    <row r="30" spans="2:11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71" priority="56" rank="1"/>
  </conditionalFormatting>
  <conditionalFormatting sqref="E11:K11">
    <cfRule type="top10" dxfId="170" priority="57" rank="1"/>
  </conditionalFormatting>
  <conditionalFormatting sqref="E13:K13">
    <cfRule type="top10" dxfId="169" priority="58" rank="1"/>
  </conditionalFormatting>
  <conditionalFormatting sqref="E15:K15">
    <cfRule type="top10" dxfId="168" priority="59" rank="1"/>
  </conditionalFormatting>
  <conditionalFormatting sqref="E17:K17">
    <cfRule type="top10" dxfId="167" priority="60" rank="1"/>
  </conditionalFormatting>
  <conditionalFormatting sqref="E19:K19">
    <cfRule type="top10" dxfId="166" priority="61" rank="1"/>
  </conditionalFormatting>
  <conditionalFormatting sqref="E21:K21">
    <cfRule type="top10" dxfId="165" priority="62" rank="1"/>
  </conditionalFormatting>
  <conditionalFormatting sqref="E23:K23">
    <cfRule type="top10" dxfId="164" priority="63" rank="1"/>
  </conditionalFormatting>
  <conditionalFormatting sqref="E25:K25">
    <cfRule type="top10" dxfId="163" priority="64" rank="1"/>
  </conditionalFormatting>
  <conditionalFormatting sqref="E27:K27">
    <cfRule type="top10" dxfId="162" priority="65" rank="1"/>
  </conditionalFormatting>
  <conditionalFormatting sqref="E29:K29">
    <cfRule type="top10" dxfId="161" priority="66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110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610</v>
      </c>
      <c r="F8" s="6">
        <v>241</v>
      </c>
      <c r="G8" s="6">
        <v>208</v>
      </c>
      <c r="H8" s="6">
        <v>525</v>
      </c>
      <c r="I8" s="6">
        <v>1284</v>
      </c>
      <c r="J8" s="6">
        <v>15673</v>
      </c>
      <c r="K8" s="6">
        <v>1024</v>
      </c>
    </row>
    <row r="9" spans="2:11" ht="15.75" customHeight="1" x14ac:dyDescent="0.15">
      <c r="B9" s="41"/>
      <c r="C9" s="50"/>
      <c r="D9" s="16">
        <v>100</v>
      </c>
      <c r="E9" s="13">
        <v>3.1</v>
      </c>
      <c r="F9" s="11">
        <v>1.2</v>
      </c>
      <c r="G9" s="11">
        <v>1.1000000000000001</v>
      </c>
      <c r="H9" s="11">
        <v>2.7</v>
      </c>
      <c r="I9" s="11">
        <v>6.6</v>
      </c>
      <c r="J9" s="11">
        <v>80.099999999999994</v>
      </c>
      <c r="K9" s="11">
        <v>5.2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360</v>
      </c>
      <c r="F10" s="6">
        <v>164</v>
      </c>
      <c r="G10" s="6">
        <v>156</v>
      </c>
      <c r="H10" s="6">
        <v>391</v>
      </c>
      <c r="I10" s="6">
        <v>902</v>
      </c>
      <c r="J10" s="6">
        <v>8280</v>
      </c>
      <c r="K10" s="6">
        <v>481</v>
      </c>
    </row>
    <row r="11" spans="2:11" ht="15.75" customHeight="1" x14ac:dyDescent="0.15">
      <c r="B11" s="43"/>
      <c r="C11" s="52"/>
      <c r="D11" s="18">
        <v>100</v>
      </c>
      <c r="E11" s="14">
        <v>3.4</v>
      </c>
      <c r="F11" s="8">
        <v>1.5</v>
      </c>
      <c r="G11" s="8">
        <v>1.5</v>
      </c>
      <c r="H11" s="8">
        <v>3.6</v>
      </c>
      <c r="I11" s="8">
        <v>8.4</v>
      </c>
      <c r="J11" s="8">
        <v>77.099999999999994</v>
      </c>
      <c r="K11" s="8">
        <v>4.5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242</v>
      </c>
      <c r="F12" s="9">
        <v>114</v>
      </c>
      <c r="G12" s="9">
        <v>98</v>
      </c>
      <c r="H12" s="9">
        <v>285</v>
      </c>
      <c r="I12" s="9">
        <v>688</v>
      </c>
      <c r="J12" s="9">
        <v>4559</v>
      </c>
      <c r="K12" s="9">
        <v>295</v>
      </c>
    </row>
    <row r="13" spans="2:11" ht="15.75" customHeight="1" x14ac:dyDescent="0.15">
      <c r="B13" s="43"/>
      <c r="C13" s="52"/>
      <c r="D13" s="18">
        <v>100</v>
      </c>
      <c r="E13" s="14">
        <v>3.9</v>
      </c>
      <c r="F13" s="8">
        <v>1.8</v>
      </c>
      <c r="G13" s="8">
        <v>1.6</v>
      </c>
      <c r="H13" s="8">
        <v>4.5</v>
      </c>
      <c r="I13" s="8">
        <v>11</v>
      </c>
      <c r="J13" s="8">
        <v>72.599999999999994</v>
      </c>
      <c r="K13" s="8">
        <v>4.7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98</v>
      </c>
      <c r="F14" s="6">
        <v>49</v>
      </c>
      <c r="G14" s="6">
        <v>45</v>
      </c>
      <c r="H14" s="6">
        <v>118</v>
      </c>
      <c r="I14" s="6">
        <v>301</v>
      </c>
      <c r="J14" s="6">
        <v>1800</v>
      </c>
      <c r="K14" s="6">
        <v>124</v>
      </c>
    </row>
    <row r="15" spans="2:11" ht="15.75" customHeight="1" x14ac:dyDescent="0.15">
      <c r="B15" s="43"/>
      <c r="C15" s="52"/>
      <c r="D15" s="18">
        <v>100</v>
      </c>
      <c r="E15" s="14">
        <v>3.9</v>
      </c>
      <c r="F15" s="8">
        <v>1.9</v>
      </c>
      <c r="G15" s="8">
        <v>1.8</v>
      </c>
      <c r="H15" s="8">
        <v>4.7</v>
      </c>
      <c r="I15" s="8">
        <v>11.9</v>
      </c>
      <c r="J15" s="8">
        <v>71</v>
      </c>
      <c r="K15" s="8">
        <v>4.9000000000000004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223</v>
      </c>
      <c r="F16" s="9">
        <v>101</v>
      </c>
      <c r="G16" s="9">
        <v>83</v>
      </c>
      <c r="H16" s="9">
        <v>221</v>
      </c>
      <c r="I16" s="9">
        <v>490</v>
      </c>
      <c r="J16" s="9">
        <v>5677</v>
      </c>
      <c r="K16" s="9">
        <v>242</v>
      </c>
    </row>
    <row r="17" spans="2:11" ht="15.75" customHeight="1" x14ac:dyDescent="0.15">
      <c r="B17" s="43"/>
      <c r="C17" s="52"/>
      <c r="D17" s="18">
        <v>100</v>
      </c>
      <c r="E17" s="14">
        <v>3.2</v>
      </c>
      <c r="F17" s="8">
        <v>1.4</v>
      </c>
      <c r="G17" s="8">
        <v>1.2</v>
      </c>
      <c r="H17" s="8">
        <v>3.1</v>
      </c>
      <c r="I17" s="8">
        <v>7</v>
      </c>
      <c r="J17" s="8">
        <v>80.7</v>
      </c>
      <c r="K17" s="8">
        <v>3.4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249</v>
      </c>
      <c r="F18" s="6">
        <v>108</v>
      </c>
      <c r="G18" s="6">
        <v>83</v>
      </c>
      <c r="H18" s="6">
        <v>238</v>
      </c>
      <c r="I18" s="6">
        <v>615</v>
      </c>
      <c r="J18" s="6">
        <v>5954</v>
      </c>
      <c r="K18" s="6">
        <v>250</v>
      </c>
    </row>
    <row r="19" spans="2:11" ht="15.75" customHeight="1" x14ac:dyDescent="0.15">
      <c r="B19" s="43"/>
      <c r="C19" s="55"/>
      <c r="D19" s="37">
        <v>100</v>
      </c>
      <c r="E19" s="36">
        <v>3.3</v>
      </c>
      <c r="F19" s="7">
        <v>1.4</v>
      </c>
      <c r="G19" s="7">
        <v>1.1000000000000001</v>
      </c>
      <c r="H19" s="7">
        <v>3.2</v>
      </c>
      <c r="I19" s="7">
        <v>8.1999999999999993</v>
      </c>
      <c r="J19" s="7">
        <v>79.400000000000006</v>
      </c>
      <c r="K19" s="7">
        <v>3.3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210</v>
      </c>
      <c r="F20" s="9">
        <v>83</v>
      </c>
      <c r="G20" s="9">
        <v>76</v>
      </c>
      <c r="H20" s="9">
        <v>241</v>
      </c>
      <c r="I20" s="9">
        <v>574</v>
      </c>
      <c r="J20" s="9">
        <v>4357</v>
      </c>
      <c r="K20" s="9">
        <v>232</v>
      </c>
    </row>
    <row r="21" spans="2:11" ht="15.75" customHeight="1" x14ac:dyDescent="0.15">
      <c r="B21" s="43"/>
      <c r="C21" s="57"/>
      <c r="D21" s="18">
        <v>100</v>
      </c>
      <c r="E21" s="14">
        <v>3.6</v>
      </c>
      <c r="F21" s="8">
        <v>1.4</v>
      </c>
      <c r="G21" s="8">
        <v>1.3</v>
      </c>
      <c r="H21" s="8">
        <v>4.2</v>
      </c>
      <c r="I21" s="8">
        <v>9.9</v>
      </c>
      <c r="J21" s="8">
        <v>75.5</v>
      </c>
      <c r="K21" s="8">
        <v>4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36</v>
      </c>
      <c r="F22" s="9">
        <v>20</v>
      </c>
      <c r="G22" s="9">
        <v>12</v>
      </c>
      <c r="H22" s="9">
        <v>51</v>
      </c>
      <c r="I22" s="9">
        <v>114</v>
      </c>
      <c r="J22" s="9">
        <v>536</v>
      </c>
      <c r="K22" s="9">
        <v>36</v>
      </c>
    </row>
    <row r="23" spans="2:11" ht="15.75" customHeight="1" x14ac:dyDescent="0.15">
      <c r="B23" s="43"/>
      <c r="C23" s="52"/>
      <c r="D23" s="18">
        <v>100</v>
      </c>
      <c r="E23" s="14">
        <v>4.5</v>
      </c>
      <c r="F23" s="8">
        <v>2.5</v>
      </c>
      <c r="G23" s="8">
        <v>1.5</v>
      </c>
      <c r="H23" s="8">
        <v>6.3</v>
      </c>
      <c r="I23" s="8">
        <v>14.2</v>
      </c>
      <c r="J23" s="8">
        <v>66.599999999999994</v>
      </c>
      <c r="K23" s="8">
        <v>4.5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104</v>
      </c>
      <c r="F24" s="6">
        <v>40</v>
      </c>
      <c r="G24" s="6">
        <v>38</v>
      </c>
      <c r="H24" s="6">
        <v>105</v>
      </c>
      <c r="I24" s="6">
        <v>239</v>
      </c>
      <c r="J24" s="6">
        <v>1503</v>
      </c>
      <c r="K24" s="6">
        <v>86</v>
      </c>
    </row>
    <row r="25" spans="2:11" ht="15.75" customHeight="1" x14ac:dyDescent="0.15">
      <c r="B25" s="43"/>
      <c r="C25" s="51"/>
      <c r="D25" s="37">
        <v>100</v>
      </c>
      <c r="E25" s="36">
        <v>4.9000000000000004</v>
      </c>
      <c r="F25" s="7">
        <v>1.9</v>
      </c>
      <c r="G25" s="7">
        <v>1.8</v>
      </c>
      <c r="H25" s="7">
        <v>5</v>
      </c>
      <c r="I25" s="7">
        <v>11.3</v>
      </c>
      <c r="J25" s="7">
        <v>71.099999999999994</v>
      </c>
      <c r="K25" s="7">
        <v>4.0999999999999996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137</v>
      </c>
      <c r="F26" s="9">
        <v>55</v>
      </c>
      <c r="G26" s="9">
        <v>37</v>
      </c>
      <c r="H26" s="9">
        <v>137</v>
      </c>
      <c r="I26" s="9">
        <v>404</v>
      </c>
      <c r="J26" s="9">
        <v>2695</v>
      </c>
      <c r="K26" s="9">
        <v>130</v>
      </c>
    </row>
    <row r="27" spans="2:11" ht="15.75" customHeight="1" x14ac:dyDescent="0.15">
      <c r="B27" s="43"/>
      <c r="C27" s="52"/>
      <c r="D27" s="18">
        <v>100</v>
      </c>
      <c r="E27" s="14">
        <v>3.8</v>
      </c>
      <c r="F27" s="8">
        <v>1.5</v>
      </c>
      <c r="G27" s="8">
        <v>1</v>
      </c>
      <c r="H27" s="8">
        <v>3.8</v>
      </c>
      <c r="I27" s="8">
        <v>11.2</v>
      </c>
      <c r="J27" s="8">
        <v>75</v>
      </c>
      <c r="K27" s="8">
        <v>3.6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66</v>
      </c>
      <c r="F28" s="6">
        <v>13</v>
      </c>
      <c r="G28" s="6">
        <v>7</v>
      </c>
      <c r="H28" s="6">
        <v>10</v>
      </c>
      <c r="I28" s="6">
        <v>30</v>
      </c>
      <c r="J28" s="6">
        <v>2092</v>
      </c>
      <c r="K28" s="6">
        <v>88</v>
      </c>
    </row>
    <row r="29" spans="2:11" ht="15.75" customHeight="1" x14ac:dyDescent="0.15">
      <c r="B29" s="44"/>
      <c r="C29" s="53"/>
      <c r="D29" s="16">
        <v>100</v>
      </c>
      <c r="E29" s="13">
        <v>2.9</v>
      </c>
      <c r="F29" s="11">
        <v>0.6</v>
      </c>
      <c r="G29" s="11">
        <v>0.3</v>
      </c>
      <c r="H29" s="11">
        <v>0.4</v>
      </c>
      <c r="I29" s="11">
        <v>1.3</v>
      </c>
      <c r="J29" s="11">
        <v>90.7</v>
      </c>
      <c r="K29" s="11">
        <v>3.8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60" priority="67" rank="1"/>
  </conditionalFormatting>
  <conditionalFormatting sqref="E11:K11">
    <cfRule type="top10" dxfId="159" priority="68" rank="1"/>
  </conditionalFormatting>
  <conditionalFormatting sqref="E13:K13">
    <cfRule type="top10" dxfId="158" priority="69" rank="1"/>
  </conditionalFormatting>
  <conditionalFormatting sqref="E15:K15">
    <cfRule type="top10" dxfId="157" priority="70" rank="1"/>
  </conditionalFormatting>
  <conditionalFormatting sqref="E17:K17">
    <cfRule type="top10" dxfId="156" priority="71" rank="1"/>
  </conditionalFormatting>
  <conditionalFormatting sqref="E19:K19">
    <cfRule type="top10" dxfId="155" priority="72" rank="1"/>
  </conditionalFormatting>
  <conditionalFormatting sqref="E21:K21">
    <cfRule type="top10" dxfId="154" priority="73" rank="1"/>
  </conditionalFormatting>
  <conditionalFormatting sqref="E23:K23">
    <cfRule type="top10" dxfId="153" priority="74" rank="1"/>
  </conditionalFormatting>
  <conditionalFormatting sqref="E25:K25">
    <cfRule type="top10" dxfId="152" priority="75" rank="1"/>
  </conditionalFormatting>
  <conditionalFormatting sqref="E27:K27">
    <cfRule type="top10" dxfId="151" priority="76" rank="1"/>
  </conditionalFormatting>
  <conditionalFormatting sqref="E29:K29">
    <cfRule type="top10" dxfId="150" priority="77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111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632</v>
      </c>
      <c r="F8" s="6">
        <v>194</v>
      </c>
      <c r="G8" s="6">
        <v>124</v>
      </c>
      <c r="H8" s="6">
        <v>265</v>
      </c>
      <c r="I8" s="6">
        <v>787</v>
      </c>
      <c r="J8" s="6">
        <v>16479</v>
      </c>
      <c r="K8" s="6">
        <v>1084</v>
      </c>
    </row>
    <row r="9" spans="2:11" ht="15.75" customHeight="1" x14ac:dyDescent="0.15">
      <c r="B9" s="41"/>
      <c r="C9" s="50"/>
      <c r="D9" s="16">
        <v>100</v>
      </c>
      <c r="E9" s="13">
        <v>3.2</v>
      </c>
      <c r="F9" s="11">
        <v>1</v>
      </c>
      <c r="G9" s="11">
        <v>0.6</v>
      </c>
      <c r="H9" s="11">
        <v>1.4</v>
      </c>
      <c r="I9" s="11">
        <v>4</v>
      </c>
      <c r="J9" s="11">
        <v>84.2</v>
      </c>
      <c r="K9" s="11">
        <v>5.5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370</v>
      </c>
      <c r="F10" s="6">
        <v>129</v>
      </c>
      <c r="G10" s="6">
        <v>90</v>
      </c>
      <c r="H10" s="6">
        <v>188</v>
      </c>
      <c r="I10" s="6">
        <v>551</v>
      </c>
      <c r="J10" s="6">
        <v>8890</v>
      </c>
      <c r="K10" s="6">
        <v>516</v>
      </c>
    </row>
    <row r="11" spans="2:11" ht="15.75" customHeight="1" x14ac:dyDescent="0.15">
      <c r="B11" s="43"/>
      <c r="C11" s="52"/>
      <c r="D11" s="18">
        <v>100</v>
      </c>
      <c r="E11" s="14">
        <v>3.4</v>
      </c>
      <c r="F11" s="8">
        <v>1.2</v>
      </c>
      <c r="G11" s="8">
        <v>0.8</v>
      </c>
      <c r="H11" s="8">
        <v>1.8</v>
      </c>
      <c r="I11" s="8">
        <v>5.0999999999999996</v>
      </c>
      <c r="J11" s="8">
        <v>82.8</v>
      </c>
      <c r="K11" s="8">
        <v>4.8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235</v>
      </c>
      <c r="F12" s="9">
        <v>75</v>
      </c>
      <c r="G12" s="9">
        <v>59</v>
      </c>
      <c r="H12" s="9">
        <v>142</v>
      </c>
      <c r="I12" s="9">
        <v>417</v>
      </c>
      <c r="J12" s="9">
        <v>5023</v>
      </c>
      <c r="K12" s="9">
        <v>330</v>
      </c>
    </row>
    <row r="13" spans="2:11" ht="15.75" customHeight="1" x14ac:dyDescent="0.15">
      <c r="B13" s="43"/>
      <c r="C13" s="52"/>
      <c r="D13" s="18">
        <v>100</v>
      </c>
      <c r="E13" s="14">
        <v>3.7</v>
      </c>
      <c r="F13" s="8">
        <v>1.2</v>
      </c>
      <c r="G13" s="8">
        <v>0.9</v>
      </c>
      <c r="H13" s="8">
        <v>2.2999999999999998</v>
      </c>
      <c r="I13" s="8">
        <v>6.6</v>
      </c>
      <c r="J13" s="8">
        <v>80</v>
      </c>
      <c r="K13" s="8">
        <v>5.3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97</v>
      </c>
      <c r="F14" s="6">
        <v>42</v>
      </c>
      <c r="G14" s="6">
        <v>24</v>
      </c>
      <c r="H14" s="6">
        <v>55</v>
      </c>
      <c r="I14" s="6">
        <v>201</v>
      </c>
      <c r="J14" s="6">
        <v>1982</v>
      </c>
      <c r="K14" s="6">
        <v>134</v>
      </c>
    </row>
    <row r="15" spans="2:11" ht="15.75" customHeight="1" x14ac:dyDescent="0.15">
      <c r="B15" s="43"/>
      <c r="C15" s="52"/>
      <c r="D15" s="18">
        <v>100</v>
      </c>
      <c r="E15" s="14">
        <v>3.8</v>
      </c>
      <c r="F15" s="8">
        <v>1.7</v>
      </c>
      <c r="G15" s="8">
        <v>0.9</v>
      </c>
      <c r="H15" s="8">
        <v>2.2000000000000002</v>
      </c>
      <c r="I15" s="8">
        <v>7.9</v>
      </c>
      <c r="J15" s="8">
        <v>78.2</v>
      </c>
      <c r="K15" s="8">
        <v>5.3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231</v>
      </c>
      <c r="F16" s="9">
        <v>82</v>
      </c>
      <c r="G16" s="9">
        <v>58</v>
      </c>
      <c r="H16" s="9">
        <v>123</v>
      </c>
      <c r="I16" s="9">
        <v>319</v>
      </c>
      <c r="J16" s="9">
        <v>5960</v>
      </c>
      <c r="K16" s="9">
        <v>264</v>
      </c>
    </row>
    <row r="17" spans="2:11" ht="15.75" customHeight="1" x14ac:dyDescent="0.15">
      <c r="B17" s="43"/>
      <c r="C17" s="52"/>
      <c r="D17" s="18">
        <v>100</v>
      </c>
      <c r="E17" s="14">
        <v>3.3</v>
      </c>
      <c r="F17" s="8">
        <v>1.2</v>
      </c>
      <c r="G17" s="8">
        <v>0.8</v>
      </c>
      <c r="H17" s="8">
        <v>1.7</v>
      </c>
      <c r="I17" s="8">
        <v>4.5</v>
      </c>
      <c r="J17" s="8">
        <v>84.7</v>
      </c>
      <c r="K17" s="8">
        <v>3.8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249</v>
      </c>
      <c r="F18" s="6">
        <v>83</v>
      </c>
      <c r="G18" s="6">
        <v>48</v>
      </c>
      <c r="H18" s="6">
        <v>114</v>
      </c>
      <c r="I18" s="6">
        <v>383</v>
      </c>
      <c r="J18" s="6">
        <v>6347</v>
      </c>
      <c r="K18" s="6">
        <v>273</v>
      </c>
    </row>
    <row r="19" spans="2:11" ht="15.75" customHeight="1" x14ac:dyDescent="0.15">
      <c r="B19" s="43"/>
      <c r="C19" s="55"/>
      <c r="D19" s="37">
        <v>100</v>
      </c>
      <c r="E19" s="36">
        <v>3.3</v>
      </c>
      <c r="F19" s="7">
        <v>1.1000000000000001</v>
      </c>
      <c r="G19" s="7">
        <v>0.6</v>
      </c>
      <c r="H19" s="7">
        <v>1.5</v>
      </c>
      <c r="I19" s="7">
        <v>5.0999999999999996</v>
      </c>
      <c r="J19" s="7">
        <v>84.7</v>
      </c>
      <c r="K19" s="7">
        <v>3.6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213</v>
      </c>
      <c r="F20" s="9">
        <v>69</v>
      </c>
      <c r="G20" s="9">
        <v>42</v>
      </c>
      <c r="H20" s="9">
        <v>119</v>
      </c>
      <c r="I20" s="9">
        <v>349</v>
      </c>
      <c r="J20" s="9">
        <v>4732</v>
      </c>
      <c r="K20" s="9">
        <v>249</v>
      </c>
    </row>
    <row r="21" spans="2:11" ht="15.75" customHeight="1" x14ac:dyDescent="0.15">
      <c r="B21" s="43"/>
      <c r="C21" s="57"/>
      <c r="D21" s="18">
        <v>100</v>
      </c>
      <c r="E21" s="14">
        <v>3.7</v>
      </c>
      <c r="F21" s="8">
        <v>1.2</v>
      </c>
      <c r="G21" s="8">
        <v>0.7</v>
      </c>
      <c r="H21" s="8">
        <v>2.1</v>
      </c>
      <c r="I21" s="8">
        <v>6</v>
      </c>
      <c r="J21" s="8">
        <v>82</v>
      </c>
      <c r="K21" s="8">
        <v>4.3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38</v>
      </c>
      <c r="F22" s="9">
        <v>15</v>
      </c>
      <c r="G22" s="9">
        <v>13</v>
      </c>
      <c r="H22" s="9">
        <v>25</v>
      </c>
      <c r="I22" s="9">
        <v>74</v>
      </c>
      <c r="J22" s="9">
        <v>600</v>
      </c>
      <c r="K22" s="9">
        <v>40</v>
      </c>
    </row>
    <row r="23" spans="2:11" ht="15.75" customHeight="1" x14ac:dyDescent="0.15">
      <c r="B23" s="43"/>
      <c r="C23" s="52"/>
      <c r="D23" s="18">
        <v>100</v>
      </c>
      <c r="E23" s="14">
        <v>4.7</v>
      </c>
      <c r="F23" s="8">
        <v>1.9</v>
      </c>
      <c r="G23" s="8">
        <v>1.6</v>
      </c>
      <c r="H23" s="8">
        <v>3.1</v>
      </c>
      <c r="I23" s="8">
        <v>9.1999999999999993</v>
      </c>
      <c r="J23" s="8">
        <v>74.5</v>
      </c>
      <c r="K23" s="8">
        <v>5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106</v>
      </c>
      <c r="F24" s="6">
        <v>28</v>
      </c>
      <c r="G24" s="6">
        <v>22</v>
      </c>
      <c r="H24" s="6">
        <v>58</v>
      </c>
      <c r="I24" s="6">
        <v>144</v>
      </c>
      <c r="J24" s="6">
        <v>1658</v>
      </c>
      <c r="K24" s="6">
        <v>99</v>
      </c>
    </row>
    <row r="25" spans="2:11" ht="15.75" customHeight="1" x14ac:dyDescent="0.15">
      <c r="B25" s="43"/>
      <c r="C25" s="51"/>
      <c r="D25" s="37">
        <v>100</v>
      </c>
      <c r="E25" s="36">
        <v>5</v>
      </c>
      <c r="F25" s="7">
        <v>1.3</v>
      </c>
      <c r="G25" s="7">
        <v>1</v>
      </c>
      <c r="H25" s="7">
        <v>2.7</v>
      </c>
      <c r="I25" s="7">
        <v>6.8</v>
      </c>
      <c r="J25" s="7">
        <v>78.400000000000006</v>
      </c>
      <c r="K25" s="7">
        <v>4.7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141</v>
      </c>
      <c r="F26" s="9">
        <v>42</v>
      </c>
      <c r="G26" s="9">
        <v>20</v>
      </c>
      <c r="H26" s="9">
        <v>65</v>
      </c>
      <c r="I26" s="9">
        <v>248</v>
      </c>
      <c r="J26" s="9">
        <v>2935</v>
      </c>
      <c r="K26" s="9">
        <v>144</v>
      </c>
    </row>
    <row r="27" spans="2:11" ht="15.75" customHeight="1" x14ac:dyDescent="0.15">
      <c r="B27" s="43"/>
      <c r="C27" s="52"/>
      <c r="D27" s="18">
        <v>100</v>
      </c>
      <c r="E27" s="14">
        <v>3.9</v>
      </c>
      <c r="F27" s="8">
        <v>1.2</v>
      </c>
      <c r="G27" s="8">
        <v>0.6</v>
      </c>
      <c r="H27" s="8">
        <v>1.8</v>
      </c>
      <c r="I27" s="8">
        <v>6.9</v>
      </c>
      <c r="J27" s="8">
        <v>81.599999999999994</v>
      </c>
      <c r="K27" s="8">
        <v>4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68</v>
      </c>
      <c r="F28" s="6">
        <v>17</v>
      </c>
      <c r="G28" s="6">
        <v>3</v>
      </c>
      <c r="H28" s="6">
        <v>8</v>
      </c>
      <c r="I28" s="6">
        <v>20</v>
      </c>
      <c r="J28" s="6">
        <v>2103</v>
      </c>
      <c r="K28" s="6">
        <v>87</v>
      </c>
    </row>
    <row r="29" spans="2:11" ht="15.75" customHeight="1" x14ac:dyDescent="0.15">
      <c r="B29" s="44"/>
      <c r="C29" s="53"/>
      <c r="D29" s="16">
        <v>100</v>
      </c>
      <c r="E29" s="13">
        <v>2.9</v>
      </c>
      <c r="F29" s="11">
        <v>0.7</v>
      </c>
      <c r="G29" s="11">
        <v>0.1</v>
      </c>
      <c r="H29" s="11">
        <v>0.3</v>
      </c>
      <c r="I29" s="11">
        <v>0.9</v>
      </c>
      <c r="J29" s="11">
        <v>91.2</v>
      </c>
      <c r="K29" s="11">
        <v>3.8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49" priority="78" rank="1"/>
  </conditionalFormatting>
  <conditionalFormatting sqref="E11:K11">
    <cfRule type="top10" dxfId="148" priority="79" rank="1"/>
  </conditionalFormatting>
  <conditionalFormatting sqref="E13:K13">
    <cfRule type="top10" dxfId="147" priority="80" rank="1"/>
  </conditionalFormatting>
  <conditionalFormatting sqref="E15:K15">
    <cfRule type="top10" dxfId="146" priority="81" rank="1"/>
  </conditionalFormatting>
  <conditionalFormatting sqref="E17:K17">
    <cfRule type="top10" dxfId="145" priority="82" rank="1"/>
  </conditionalFormatting>
  <conditionalFormatting sqref="E19:K19">
    <cfRule type="top10" dxfId="144" priority="83" rank="1"/>
  </conditionalFormatting>
  <conditionalFormatting sqref="E21:K21">
    <cfRule type="top10" dxfId="143" priority="84" rank="1"/>
  </conditionalFormatting>
  <conditionalFormatting sqref="E23:K23">
    <cfRule type="top10" dxfId="142" priority="85" rank="1"/>
  </conditionalFormatting>
  <conditionalFormatting sqref="E25:K25">
    <cfRule type="top10" dxfId="141" priority="86" rank="1"/>
  </conditionalFormatting>
  <conditionalFormatting sqref="E27:K27">
    <cfRule type="top10" dxfId="140" priority="87" rank="1"/>
  </conditionalFormatting>
  <conditionalFormatting sqref="E29:K29">
    <cfRule type="top10" dxfId="139" priority="88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112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250</v>
      </c>
      <c r="E7" s="21" t="s">
        <v>241</v>
      </c>
      <c r="F7" s="22" t="s">
        <v>242</v>
      </c>
      <c r="G7" s="22" t="s">
        <v>243</v>
      </c>
      <c r="H7" s="22" t="s">
        <v>244</v>
      </c>
      <c r="I7" s="22" t="s">
        <v>245</v>
      </c>
      <c r="J7" s="22" t="s">
        <v>246</v>
      </c>
      <c r="K7" s="22" t="s">
        <v>247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217</v>
      </c>
      <c r="F8" s="6">
        <v>131</v>
      </c>
      <c r="G8" s="6">
        <v>86</v>
      </c>
      <c r="H8" s="6">
        <v>308</v>
      </c>
      <c r="I8" s="6">
        <v>1354</v>
      </c>
      <c r="J8" s="6">
        <v>16348</v>
      </c>
      <c r="K8" s="6">
        <v>1121</v>
      </c>
    </row>
    <row r="9" spans="2:11" ht="15.75" customHeight="1" x14ac:dyDescent="0.15">
      <c r="B9" s="41"/>
      <c r="C9" s="50"/>
      <c r="D9" s="16">
        <v>100</v>
      </c>
      <c r="E9" s="13">
        <v>1.1000000000000001</v>
      </c>
      <c r="F9" s="11">
        <v>0.7</v>
      </c>
      <c r="G9" s="11">
        <v>0.4</v>
      </c>
      <c r="H9" s="11">
        <v>1.6</v>
      </c>
      <c r="I9" s="11">
        <v>6.9</v>
      </c>
      <c r="J9" s="11">
        <v>83.6</v>
      </c>
      <c r="K9" s="11">
        <v>5.7</v>
      </c>
    </row>
    <row r="10" spans="2:11" ht="15.75" customHeight="1" x14ac:dyDescent="0.15">
      <c r="B10" s="43" t="s">
        <v>157</v>
      </c>
      <c r="C10" s="51" t="s">
        <v>94</v>
      </c>
      <c r="D10" s="17">
        <v>10734</v>
      </c>
      <c r="E10" s="12">
        <v>151</v>
      </c>
      <c r="F10" s="6">
        <v>90</v>
      </c>
      <c r="G10" s="6">
        <v>56</v>
      </c>
      <c r="H10" s="6">
        <v>218</v>
      </c>
      <c r="I10" s="6">
        <v>920</v>
      </c>
      <c r="J10" s="6">
        <v>8754</v>
      </c>
      <c r="K10" s="6">
        <v>545</v>
      </c>
    </row>
    <row r="11" spans="2:11" ht="15.75" customHeight="1" x14ac:dyDescent="0.15">
      <c r="B11" s="43"/>
      <c r="C11" s="52"/>
      <c r="D11" s="18">
        <v>100</v>
      </c>
      <c r="E11" s="14">
        <v>1.4</v>
      </c>
      <c r="F11" s="8">
        <v>0.8</v>
      </c>
      <c r="G11" s="8">
        <v>0.5</v>
      </c>
      <c r="H11" s="8">
        <v>2</v>
      </c>
      <c r="I11" s="8">
        <v>8.6</v>
      </c>
      <c r="J11" s="8">
        <v>81.599999999999994</v>
      </c>
      <c r="K11" s="8">
        <v>5.0999999999999996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88</v>
      </c>
      <c r="F12" s="9">
        <v>52</v>
      </c>
      <c r="G12" s="9">
        <v>41</v>
      </c>
      <c r="H12" s="9">
        <v>152</v>
      </c>
      <c r="I12" s="9">
        <v>642</v>
      </c>
      <c r="J12" s="9">
        <v>4961</v>
      </c>
      <c r="K12" s="9">
        <v>345</v>
      </c>
    </row>
    <row r="13" spans="2:11" ht="15.75" customHeight="1" x14ac:dyDescent="0.15">
      <c r="B13" s="43"/>
      <c r="C13" s="52"/>
      <c r="D13" s="18">
        <v>100</v>
      </c>
      <c r="E13" s="14">
        <v>1.4</v>
      </c>
      <c r="F13" s="8">
        <v>0.8</v>
      </c>
      <c r="G13" s="8">
        <v>0.7</v>
      </c>
      <c r="H13" s="8">
        <v>2.4</v>
      </c>
      <c r="I13" s="8">
        <v>10.199999999999999</v>
      </c>
      <c r="J13" s="8">
        <v>79</v>
      </c>
      <c r="K13" s="8">
        <v>5.5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42</v>
      </c>
      <c r="F14" s="6">
        <v>19</v>
      </c>
      <c r="G14" s="6">
        <v>23</v>
      </c>
      <c r="H14" s="6">
        <v>59</v>
      </c>
      <c r="I14" s="6">
        <v>290</v>
      </c>
      <c r="J14" s="6">
        <v>1960</v>
      </c>
      <c r="K14" s="6">
        <v>142</v>
      </c>
    </row>
    <row r="15" spans="2:11" ht="15.75" customHeight="1" x14ac:dyDescent="0.15">
      <c r="B15" s="43"/>
      <c r="C15" s="52"/>
      <c r="D15" s="18">
        <v>100</v>
      </c>
      <c r="E15" s="14">
        <v>1.7</v>
      </c>
      <c r="F15" s="8">
        <v>0.7</v>
      </c>
      <c r="G15" s="8">
        <v>0.9</v>
      </c>
      <c r="H15" s="8">
        <v>2.2999999999999998</v>
      </c>
      <c r="I15" s="8">
        <v>11.4</v>
      </c>
      <c r="J15" s="8">
        <v>77.3</v>
      </c>
      <c r="K15" s="8">
        <v>5.6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81</v>
      </c>
      <c r="F16" s="9">
        <v>52</v>
      </c>
      <c r="G16" s="9">
        <v>34</v>
      </c>
      <c r="H16" s="9">
        <v>146</v>
      </c>
      <c r="I16" s="9">
        <v>525</v>
      </c>
      <c r="J16" s="9">
        <v>5927</v>
      </c>
      <c r="K16" s="9">
        <v>272</v>
      </c>
    </row>
    <row r="17" spans="2:11" ht="15.75" customHeight="1" x14ac:dyDescent="0.15">
      <c r="B17" s="43"/>
      <c r="C17" s="52"/>
      <c r="D17" s="18">
        <v>100</v>
      </c>
      <c r="E17" s="14">
        <v>1.2</v>
      </c>
      <c r="F17" s="8">
        <v>0.7</v>
      </c>
      <c r="G17" s="8">
        <v>0.5</v>
      </c>
      <c r="H17" s="8">
        <v>2.1</v>
      </c>
      <c r="I17" s="8">
        <v>7.5</v>
      </c>
      <c r="J17" s="8">
        <v>84.2</v>
      </c>
      <c r="K17" s="8">
        <v>3.9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111</v>
      </c>
      <c r="F18" s="6">
        <v>62</v>
      </c>
      <c r="G18" s="6">
        <v>34</v>
      </c>
      <c r="H18" s="6">
        <v>171</v>
      </c>
      <c r="I18" s="6">
        <v>726</v>
      </c>
      <c r="J18" s="6">
        <v>6108</v>
      </c>
      <c r="K18" s="6">
        <v>285</v>
      </c>
    </row>
    <row r="19" spans="2:11" ht="15.75" customHeight="1" x14ac:dyDescent="0.15">
      <c r="B19" s="43"/>
      <c r="C19" s="55"/>
      <c r="D19" s="37">
        <v>100</v>
      </c>
      <c r="E19" s="36">
        <v>1.5</v>
      </c>
      <c r="F19" s="7">
        <v>0.8</v>
      </c>
      <c r="G19" s="7">
        <v>0.5</v>
      </c>
      <c r="H19" s="7">
        <v>2.2999999999999998</v>
      </c>
      <c r="I19" s="7">
        <v>9.6999999999999993</v>
      </c>
      <c r="J19" s="7">
        <v>81.5</v>
      </c>
      <c r="K19" s="7">
        <v>3.8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80</v>
      </c>
      <c r="F20" s="9">
        <v>40</v>
      </c>
      <c r="G20" s="9">
        <v>34</v>
      </c>
      <c r="H20" s="9">
        <v>118</v>
      </c>
      <c r="I20" s="9">
        <v>584</v>
      </c>
      <c r="J20" s="9">
        <v>4648</v>
      </c>
      <c r="K20" s="9">
        <v>269</v>
      </c>
    </row>
    <row r="21" spans="2:11" ht="15.75" customHeight="1" x14ac:dyDescent="0.15">
      <c r="B21" s="43"/>
      <c r="C21" s="57"/>
      <c r="D21" s="18">
        <v>100</v>
      </c>
      <c r="E21" s="14">
        <v>1.4</v>
      </c>
      <c r="F21" s="8">
        <v>0.7</v>
      </c>
      <c r="G21" s="8">
        <v>0.6</v>
      </c>
      <c r="H21" s="8">
        <v>2</v>
      </c>
      <c r="I21" s="8">
        <v>10.1</v>
      </c>
      <c r="J21" s="8">
        <v>80.5</v>
      </c>
      <c r="K21" s="8">
        <v>4.7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18</v>
      </c>
      <c r="F22" s="9">
        <v>8</v>
      </c>
      <c r="G22" s="9">
        <v>8</v>
      </c>
      <c r="H22" s="9">
        <v>28</v>
      </c>
      <c r="I22" s="9">
        <v>130</v>
      </c>
      <c r="J22" s="9">
        <v>571</v>
      </c>
      <c r="K22" s="9">
        <v>42</v>
      </c>
    </row>
    <row r="23" spans="2:11" ht="15.75" customHeight="1" x14ac:dyDescent="0.15">
      <c r="B23" s="43"/>
      <c r="C23" s="52"/>
      <c r="D23" s="18">
        <v>100</v>
      </c>
      <c r="E23" s="14">
        <v>2.2000000000000002</v>
      </c>
      <c r="F23" s="8">
        <v>1</v>
      </c>
      <c r="G23" s="8">
        <v>1</v>
      </c>
      <c r="H23" s="8">
        <v>3.5</v>
      </c>
      <c r="I23" s="8">
        <v>16.100000000000001</v>
      </c>
      <c r="J23" s="8">
        <v>70.900000000000006</v>
      </c>
      <c r="K23" s="8">
        <v>5.2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40</v>
      </c>
      <c r="F24" s="6">
        <v>24</v>
      </c>
      <c r="G24" s="6">
        <v>14</v>
      </c>
      <c r="H24" s="6">
        <v>71</v>
      </c>
      <c r="I24" s="6">
        <v>276</v>
      </c>
      <c r="J24" s="6">
        <v>1585</v>
      </c>
      <c r="K24" s="6">
        <v>105</v>
      </c>
    </row>
    <row r="25" spans="2:11" ht="15.75" customHeight="1" x14ac:dyDescent="0.15">
      <c r="B25" s="43"/>
      <c r="C25" s="51"/>
      <c r="D25" s="37">
        <v>100</v>
      </c>
      <c r="E25" s="36">
        <v>1.9</v>
      </c>
      <c r="F25" s="7">
        <v>1.1000000000000001</v>
      </c>
      <c r="G25" s="7">
        <v>0.7</v>
      </c>
      <c r="H25" s="7">
        <v>3.4</v>
      </c>
      <c r="I25" s="7">
        <v>13</v>
      </c>
      <c r="J25" s="7">
        <v>74.900000000000006</v>
      </c>
      <c r="K25" s="7">
        <v>5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66</v>
      </c>
      <c r="F26" s="9">
        <v>40</v>
      </c>
      <c r="G26" s="9">
        <v>20</v>
      </c>
      <c r="H26" s="9">
        <v>103</v>
      </c>
      <c r="I26" s="9">
        <v>479</v>
      </c>
      <c r="J26" s="9">
        <v>2736</v>
      </c>
      <c r="K26" s="9">
        <v>151</v>
      </c>
    </row>
    <row r="27" spans="2:11" ht="15.75" customHeight="1" x14ac:dyDescent="0.15">
      <c r="B27" s="43"/>
      <c r="C27" s="52"/>
      <c r="D27" s="18">
        <v>100</v>
      </c>
      <c r="E27" s="14">
        <v>1.8</v>
      </c>
      <c r="F27" s="8">
        <v>1.1000000000000001</v>
      </c>
      <c r="G27" s="8">
        <v>0.6</v>
      </c>
      <c r="H27" s="8">
        <v>2.9</v>
      </c>
      <c r="I27" s="8">
        <v>13.3</v>
      </c>
      <c r="J27" s="8">
        <v>76.099999999999994</v>
      </c>
      <c r="K27" s="8">
        <v>4.2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12</v>
      </c>
      <c r="F28" s="6">
        <v>5</v>
      </c>
      <c r="G28" s="6">
        <v>5</v>
      </c>
      <c r="H28" s="6">
        <v>14</v>
      </c>
      <c r="I28" s="6">
        <v>46</v>
      </c>
      <c r="J28" s="6">
        <v>2136</v>
      </c>
      <c r="K28" s="6">
        <v>88</v>
      </c>
    </row>
    <row r="29" spans="2:11" ht="15.75" customHeight="1" x14ac:dyDescent="0.15">
      <c r="B29" s="44"/>
      <c r="C29" s="53"/>
      <c r="D29" s="16">
        <v>100</v>
      </c>
      <c r="E29" s="13">
        <v>0.5</v>
      </c>
      <c r="F29" s="11">
        <v>0.2</v>
      </c>
      <c r="G29" s="11">
        <v>0.2</v>
      </c>
      <c r="H29" s="11">
        <v>0.6</v>
      </c>
      <c r="I29" s="11">
        <v>2</v>
      </c>
      <c r="J29" s="11">
        <v>92.6</v>
      </c>
      <c r="K29" s="11">
        <v>3.8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38" priority="228" rank="1"/>
  </conditionalFormatting>
  <conditionalFormatting sqref="E11:K11">
    <cfRule type="top10" dxfId="137" priority="229" rank="1"/>
  </conditionalFormatting>
  <conditionalFormatting sqref="E13:K13">
    <cfRule type="top10" dxfId="136" priority="230" rank="1"/>
  </conditionalFormatting>
  <conditionalFormatting sqref="E15:K15">
    <cfRule type="top10" dxfId="135" priority="231" rank="1"/>
  </conditionalFormatting>
  <conditionalFormatting sqref="E17:K17">
    <cfRule type="top10" dxfId="134" priority="232" rank="1"/>
  </conditionalFormatting>
  <conditionalFormatting sqref="E19:K19">
    <cfRule type="top10" dxfId="133" priority="233" rank="1"/>
  </conditionalFormatting>
  <conditionalFormatting sqref="E21:K21">
    <cfRule type="top10" dxfId="132" priority="234" rank="1"/>
  </conditionalFormatting>
  <conditionalFormatting sqref="E23:K23">
    <cfRule type="top10" dxfId="131" priority="235" rank="1"/>
  </conditionalFormatting>
  <conditionalFormatting sqref="E25:K25">
    <cfRule type="top10" dxfId="130" priority="236" rank="1"/>
  </conditionalFormatting>
  <conditionalFormatting sqref="E27:K27">
    <cfRule type="top10" dxfId="129" priority="237" rank="1"/>
  </conditionalFormatting>
  <conditionalFormatting sqref="E29:K29">
    <cfRule type="top10" dxfId="128" priority="238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113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43</v>
      </c>
      <c r="F8" s="6">
        <v>64</v>
      </c>
      <c r="G8" s="6">
        <v>74</v>
      </c>
      <c r="H8" s="6">
        <v>878</v>
      </c>
      <c r="I8" s="6">
        <v>9761</v>
      </c>
      <c r="J8" s="6">
        <v>7835</v>
      </c>
      <c r="K8" s="6">
        <v>910</v>
      </c>
    </row>
    <row r="9" spans="2:11" ht="15.75" customHeight="1" x14ac:dyDescent="0.15">
      <c r="B9" s="41"/>
      <c r="C9" s="50"/>
      <c r="D9" s="16">
        <v>100</v>
      </c>
      <c r="E9" s="13">
        <v>0.2</v>
      </c>
      <c r="F9" s="11">
        <v>0.3</v>
      </c>
      <c r="G9" s="11">
        <v>0.4</v>
      </c>
      <c r="H9" s="11">
        <v>4.5</v>
      </c>
      <c r="I9" s="11">
        <v>49.9</v>
      </c>
      <c r="J9" s="11">
        <v>40</v>
      </c>
      <c r="K9" s="11">
        <v>4.7</v>
      </c>
    </row>
    <row r="10" spans="2:11" ht="15.75" customHeight="1" x14ac:dyDescent="0.15">
      <c r="B10" s="43" t="s">
        <v>158</v>
      </c>
      <c r="C10" s="51" t="s">
        <v>94</v>
      </c>
      <c r="D10" s="17">
        <v>10734</v>
      </c>
      <c r="E10" s="12">
        <v>32</v>
      </c>
      <c r="F10" s="6">
        <v>41</v>
      </c>
      <c r="G10" s="6">
        <v>49</v>
      </c>
      <c r="H10" s="6">
        <v>630</v>
      </c>
      <c r="I10" s="6">
        <v>6063</v>
      </c>
      <c r="J10" s="6">
        <v>3513</v>
      </c>
      <c r="K10" s="6">
        <v>406</v>
      </c>
    </row>
    <row r="11" spans="2:11" ht="15.75" customHeight="1" x14ac:dyDescent="0.15">
      <c r="B11" s="43"/>
      <c r="C11" s="52"/>
      <c r="D11" s="18">
        <v>100</v>
      </c>
      <c r="E11" s="14">
        <v>0.3</v>
      </c>
      <c r="F11" s="8">
        <v>0.4</v>
      </c>
      <c r="G11" s="8">
        <v>0.5</v>
      </c>
      <c r="H11" s="8">
        <v>5.9</v>
      </c>
      <c r="I11" s="8">
        <v>56.5</v>
      </c>
      <c r="J11" s="8">
        <v>32.700000000000003</v>
      </c>
      <c r="K11" s="8">
        <v>3.8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22</v>
      </c>
      <c r="F12" s="9">
        <v>26</v>
      </c>
      <c r="G12" s="9">
        <v>36</v>
      </c>
      <c r="H12" s="9">
        <v>446</v>
      </c>
      <c r="I12" s="9">
        <v>3692</v>
      </c>
      <c r="J12" s="9">
        <v>1809</v>
      </c>
      <c r="K12" s="9">
        <v>250</v>
      </c>
    </row>
    <row r="13" spans="2:11" ht="15.75" customHeight="1" x14ac:dyDescent="0.15">
      <c r="B13" s="43"/>
      <c r="C13" s="52"/>
      <c r="D13" s="18">
        <v>100</v>
      </c>
      <c r="E13" s="14">
        <v>0.4</v>
      </c>
      <c r="F13" s="8">
        <v>0.4</v>
      </c>
      <c r="G13" s="8">
        <v>0.6</v>
      </c>
      <c r="H13" s="8">
        <v>7.1</v>
      </c>
      <c r="I13" s="8">
        <v>58.8</v>
      </c>
      <c r="J13" s="8">
        <v>28.8</v>
      </c>
      <c r="K13" s="8">
        <v>4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9</v>
      </c>
      <c r="F14" s="6">
        <v>11</v>
      </c>
      <c r="G14" s="6">
        <v>17</v>
      </c>
      <c r="H14" s="6">
        <v>219</v>
      </c>
      <c r="I14" s="6">
        <v>1570</v>
      </c>
      <c r="J14" s="6">
        <v>623</v>
      </c>
      <c r="K14" s="6">
        <v>86</v>
      </c>
    </row>
    <row r="15" spans="2:11" ht="15.75" customHeight="1" x14ac:dyDescent="0.15">
      <c r="B15" s="43"/>
      <c r="C15" s="52"/>
      <c r="D15" s="18">
        <v>100</v>
      </c>
      <c r="E15" s="14">
        <v>0.4</v>
      </c>
      <c r="F15" s="8">
        <v>0.4</v>
      </c>
      <c r="G15" s="8">
        <v>0.7</v>
      </c>
      <c r="H15" s="8">
        <v>8.6</v>
      </c>
      <c r="I15" s="8">
        <v>61.9</v>
      </c>
      <c r="J15" s="8">
        <v>24.6</v>
      </c>
      <c r="K15" s="8">
        <v>3.4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14</v>
      </c>
      <c r="F16" s="9">
        <v>23</v>
      </c>
      <c r="G16" s="9">
        <v>19</v>
      </c>
      <c r="H16" s="9">
        <v>309</v>
      </c>
      <c r="I16" s="9">
        <v>4126</v>
      </c>
      <c r="J16" s="9">
        <v>2334</v>
      </c>
      <c r="K16" s="9">
        <v>212</v>
      </c>
    </row>
    <row r="17" spans="2:11" ht="15.75" customHeight="1" x14ac:dyDescent="0.15">
      <c r="B17" s="43"/>
      <c r="C17" s="52"/>
      <c r="D17" s="18">
        <v>100</v>
      </c>
      <c r="E17" s="14">
        <v>0.2</v>
      </c>
      <c r="F17" s="8">
        <v>0.3</v>
      </c>
      <c r="G17" s="8">
        <v>0.3</v>
      </c>
      <c r="H17" s="8">
        <v>4.4000000000000004</v>
      </c>
      <c r="I17" s="8">
        <v>58.6</v>
      </c>
      <c r="J17" s="8">
        <v>33.200000000000003</v>
      </c>
      <c r="K17" s="8">
        <v>3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23</v>
      </c>
      <c r="F18" s="6">
        <v>27</v>
      </c>
      <c r="G18" s="6">
        <v>30</v>
      </c>
      <c r="H18" s="6">
        <v>475</v>
      </c>
      <c r="I18" s="6">
        <v>4618</v>
      </c>
      <c r="J18" s="6">
        <v>2124</v>
      </c>
      <c r="K18" s="6">
        <v>200</v>
      </c>
    </row>
    <row r="19" spans="2:11" ht="15.75" customHeight="1" x14ac:dyDescent="0.15">
      <c r="B19" s="43"/>
      <c r="C19" s="55"/>
      <c r="D19" s="37">
        <v>100</v>
      </c>
      <c r="E19" s="36">
        <v>0.3</v>
      </c>
      <c r="F19" s="7">
        <v>0.4</v>
      </c>
      <c r="G19" s="7">
        <v>0.4</v>
      </c>
      <c r="H19" s="7">
        <v>6.3</v>
      </c>
      <c r="I19" s="7">
        <v>61.6</v>
      </c>
      <c r="J19" s="7">
        <v>28.3</v>
      </c>
      <c r="K19" s="7">
        <v>2.7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17</v>
      </c>
      <c r="F20" s="9">
        <v>22</v>
      </c>
      <c r="G20" s="9">
        <v>24</v>
      </c>
      <c r="H20" s="9">
        <v>417</v>
      </c>
      <c r="I20" s="9">
        <v>3576</v>
      </c>
      <c r="J20" s="9">
        <v>1544</v>
      </c>
      <c r="K20" s="9">
        <v>173</v>
      </c>
    </row>
    <row r="21" spans="2:11" ht="15.75" customHeight="1" x14ac:dyDescent="0.15">
      <c r="B21" s="43"/>
      <c r="C21" s="57"/>
      <c r="D21" s="18">
        <v>100</v>
      </c>
      <c r="E21" s="14">
        <v>0.3</v>
      </c>
      <c r="F21" s="8">
        <v>0.4</v>
      </c>
      <c r="G21" s="8">
        <v>0.4</v>
      </c>
      <c r="H21" s="8">
        <v>7.2</v>
      </c>
      <c r="I21" s="8">
        <v>61.9</v>
      </c>
      <c r="J21" s="8">
        <v>26.7</v>
      </c>
      <c r="K21" s="8">
        <v>3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5</v>
      </c>
      <c r="F22" s="9">
        <v>3</v>
      </c>
      <c r="G22" s="9">
        <v>10</v>
      </c>
      <c r="H22" s="9">
        <v>107</v>
      </c>
      <c r="I22" s="9">
        <v>493</v>
      </c>
      <c r="J22" s="9">
        <v>163</v>
      </c>
      <c r="K22" s="9">
        <v>24</v>
      </c>
    </row>
    <row r="23" spans="2:11" ht="15.75" customHeight="1" x14ac:dyDescent="0.15">
      <c r="B23" s="43"/>
      <c r="C23" s="52"/>
      <c r="D23" s="18">
        <v>100</v>
      </c>
      <c r="E23" s="14">
        <v>0.6</v>
      </c>
      <c r="F23" s="8">
        <v>0.4</v>
      </c>
      <c r="G23" s="8">
        <v>1.2</v>
      </c>
      <c r="H23" s="8">
        <v>13.3</v>
      </c>
      <c r="I23" s="8">
        <v>61.2</v>
      </c>
      <c r="J23" s="8">
        <v>20.2</v>
      </c>
      <c r="K23" s="8">
        <v>3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9</v>
      </c>
      <c r="F24" s="6">
        <v>9</v>
      </c>
      <c r="G24" s="6">
        <v>18</v>
      </c>
      <c r="H24" s="6">
        <v>180</v>
      </c>
      <c r="I24" s="6">
        <v>1384</v>
      </c>
      <c r="J24" s="6">
        <v>449</v>
      </c>
      <c r="K24" s="6">
        <v>66</v>
      </c>
    </row>
    <row r="25" spans="2:11" ht="15.75" customHeight="1" x14ac:dyDescent="0.15">
      <c r="B25" s="43"/>
      <c r="C25" s="51"/>
      <c r="D25" s="37">
        <v>100</v>
      </c>
      <c r="E25" s="36">
        <v>0.4</v>
      </c>
      <c r="F25" s="7">
        <v>0.4</v>
      </c>
      <c r="G25" s="7">
        <v>0.9</v>
      </c>
      <c r="H25" s="7">
        <v>8.5</v>
      </c>
      <c r="I25" s="7">
        <v>65.400000000000006</v>
      </c>
      <c r="J25" s="7">
        <v>21.2</v>
      </c>
      <c r="K25" s="7">
        <v>3.1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10</v>
      </c>
      <c r="F26" s="9">
        <v>13</v>
      </c>
      <c r="G26" s="9">
        <v>16</v>
      </c>
      <c r="H26" s="9">
        <v>303</v>
      </c>
      <c r="I26" s="9">
        <v>2289</v>
      </c>
      <c r="J26" s="9">
        <v>862</v>
      </c>
      <c r="K26" s="9">
        <v>102</v>
      </c>
    </row>
    <row r="27" spans="2:11" ht="15.75" customHeight="1" x14ac:dyDescent="0.15">
      <c r="B27" s="43"/>
      <c r="C27" s="52"/>
      <c r="D27" s="18">
        <v>100</v>
      </c>
      <c r="E27" s="14">
        <v>0.3</v>
      </c>
      <c r="F27" s="8">
        <v>0.4</v>
      </c>
      <c r="G27" s="8">
        <v>0.4</v>
      </c>
      <c r="H27" s="8">
        <v>8.4</v>
      </c>
      <c r="I27" s="8">
        <v>63.7</v>
      </c>
      <c r="J27" s="8">
        <v>24</v>
      </c>
      <c r="K27" s="8">
        <v>2.8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3</v>
      </c>
      <c r="F28" s="6">
        <v>4</v>
      </c>
      <c r="G28" s="6">
        <v>4</v>
      </c>
      <c r="H28" s="6">
        <v>32</v>
      </c>
      <c r="I28" s="6">
        <v>425</v>
      </c>
      <c r="J28" s="6">
        <v>1754</v>
      </c>
      <c r="K28" s="6">
        <v>84</v>
      </c>
    </row>
    <row r="29" spans="2:11" ht="15.75" customHeight="1" x14ac:dyDescent="0.15">
      <c r="B29" s="44"/>
      <c r="C29" s="53"/>
      <c r="D29" s="16">
        <v>100</v>
      </c>
      <c r="E29" s="13">
        <v>0.1</v>
      </c>
      <c r="F29" s="11">
        <v>0.2</v>
      </c>
      <c r="G29" s="11">
        <v>0.2</v>
      </c>
      <c r="H29" s="11">
        <v>1.4</v>
      </c>
      <c r="I29" s="11">
        <v>18.399999999999999</v>
      </c>
      <c r="J29" s="11">
        <v>76.099999999999994</v>
      </c>
      <c r="K29" s="11">
        <v>3.6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27" priority="100" rank="1"/>
  </conditionalFormatting>
  <conditionalFormatting sqref="E11:K11">
    <cfRule type="top10" dxfId="126" priority="101" rank="1"/>
  </conditionalFormatting>
  <conditionalFormatting sqref="E13:K13">
    <cfRule type="top10" dxfId="125" priority="102" rank="1"/>
  </conditionalFormatting>
  <conditionalFormatting sqref="E15:K15">
    <cfRule type="top10" dxfId="124" priority="103" rank="1"/>
  </conditionalFormatting>
  <conditionalFormatting sqref="E17:K17">
    <cfRule type="top10" dxfId="123" priority="104" rank="1"/>
  </conditionalFormatting>
  <conditionalFormatting sqref="E19:K19">
    <cfRule type="top10" dxfId="122" priority="105" rank="1"/>
  </conditionalFormatting>
  <conditionalFormatting sqref="E21:K21">
    <cfRule type="top10" dxfId="121" priority="106" rank="1"/>
  </conditionalFormatting>
  <conditionalFormatting sqref="E23:K23">
    <cfRule type="top10" dxfId="120" priority="107" rank="1"/>
  </conditionalFormatting>
  <conditionalFormatting sqref="E25:K25">
    <cfRule type="top10" dxfId="119" priority="108" rank="1"/>
  </conditionalFormatting>
  <conditionalFormatting sqref="E27:K27">
    <cfRule type="top10" dxfId="118" priority="109" rank="1"/>
  </conditionalFormatting>
  <conditionalFormatting sqref="E29:K29">
    <cfRule type="top10" dxfId="117" priority="110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114</v>
      </c>
    </row>
    <row r="4" spans="2:11" ht="15.75" customHeight="1" x14ac:dyDescent="0.15">
      <c r="B4" s="3" t="s">
        <v>115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10545</v>
      </c>
      <c r="F8" s="6">
        <v>1123</v>
      </c>
      <c r="G8" s="6">
        <v>113</v>
      </c>
      <c r="H8" s="6">
        <v>278</v>
      </c>
      <c r="I8" s="6">
        <v>889</v>
      </c>
      <c r="J8" s="6">
        <v>5682</v>
      </c>
      <c r="K8" s="6">
        <v>935</v>
      </c>
    </row>
    <row r="9" spans="2:11" ht="15.75" customHeight="1" x14ac:dyDescent="0.15">
      <c r="B9" s="41"/>
      <c r="C9" s="50"/>
      <c r="D9" s="16">
        <v>100</v>
      </c>
      <c r="E9" s="13">
        <v>53.9</v>
      </c>
      <c r="F9" s="11">
        <v>5.7</v>
      </c>
      <c r="G9" s="11">
        <v>0.6</v>
      </c>
      <c r="H9" s="11">
        <v>1.4</v>
      </c>
      <c r="I9" s="11">
        <v>4.5</v>
      </c>
      <c r="J9" s="11">
        <v>29</v>
      </c>
      <c r="K9" s="11">
        <v>4.8</v>
      </c>
    </row>
    <row r="10" spans="2:11" ht="15.75" customHeight="1" x14ac:dyDescent="0.15">
      <c r="B10" s="43" t="s">
        <v>159</v>
      </c>
      <c r="C10" s="51" t="s">
        <v>94</v>
      </c>
      <c r="D10" s="17">
        <v>10734</v>
      </c>
      <c r="E10" s="12">
        <v>5946</v>
      </c>
      <c r="F10" s="6">
        <v>674</v>
      </c>
      <c r="G10" s="6">
        <v>68</v>
      </c>
      <c r="H10" s="6">
        <v>190</v>
      </c>
      <c r="I10" s="6">
        <v>531</v>
      </c>
      <c r="J10" s="6">
        <v>2922</v>
      </c>
      <c r="K10" s="6">
        <v>403</v>
      </c>
    </row>
    <row r="11" spans="2:11" ht="15.75" customHeight="1" x14ac:dyDescent="0.15">
      <c r="B11" s="43"/>
      <c r="C11" s="52"/>
      <c r="D11" s="18">
        <v>100</v>
      </c>
      <c r="E11" s="14">
        <v>55.4</v>
      </c>
      <c r="F11" s="8">
        <v>6.3</v>
      </c>
      <c r="G11" s="8">
        <v>0.6</v>
      </c>
      <c r="H11" s="8">
        <v>1.8</v>
      </c>
      <c r="I11" s="8">
        <v>4.9000000000000004</v>
      </c>
      <c r="J11" s="8">
        <v>27.2</v>
      </c>
      <c r="K11" s="8">
        <v>3.8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3431</v>
      </c>
      <c r="F12" s="9">
        <v>379</v>
      </c>
      <c r="G12" s="9">
        <v>47</v>
      </c>
      <c r="H12" s="9">
        <v>125</v>
      </c>
      <c r="I12" s="9">
        <v>389</v>
      </c>
      <c r="J12" s="9">
        <v>1653</v>
      </c>
      <c r="K12" s="9">
        <v>257</v>
      </c>
    </row>
    <row r="13" spans="2:11" ht="15.75" customHeight="1" x14ac:dyDescent="0.15">
      <c r="B13" s="43"/>
      <c r="C13" s="52"/>
      <c r="D13" s="18">
        <v>100</v>
      </c>
      <c r="E13" s="14">
        <v>54.6</v>
      </c>
      <c r="F13" s="8">
        <v>6</v>
      </c>
      <c r="G13" s="8">
        <v>0.7</v>
      </c>
      <c r="H13" s="8">
        <v>2</v>
      </c>
      <c r="I13" s="8">
        <v>6.2</v>
      </c>
      <c r="J13" s="8">
        <v>26.3</v>
      </c>
      <c r="K13" s="8">
        <v>4.0999999999999996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1398</v>
      </c>
      <c r="F14" s="6">
        <v>160</v>
      </c>
      <c r="G14" s="6">
        <v>13</v>
      </c>
      <c r="H14" s="6">
        <v>59</v>
      </c>
      <c r="I14" s="6">
        <v>165</v>
      </c>
      <c r="J14" s="6">
        <v>624</v>
      </c>
      <c r="K14" s="6">
        <v>116</v>
      </c>
    </row>
    <row r="15" spans="2:11" ht="15.75" customHeight="1" x14ac:dyDescent="0.15">
      <c r="B15" s="43"/>
      <c r="C15" s="52"/>
      <c r="D15" s="18">
        <v>100</v>
      </c>
      <c r="E15" s="14">
        <v>55.1</v>
      </c>
      <c r="F15" s="8">
        <v>6.3</v>
      </c>
      <c r="G15" s="8">
        <v>0.5</v>
      </c>
      <c r="H15" s="8">
        <v>2.2999999999999998</v>
      </c>
      <c r="I15" s="8">
        <v>6.5</v>
      </c>
      <c r="J15" s="8">
        <v>24.6</v>
      </c>
      <c r="K15" s="8">
        <v>4.5999999999999996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3864</v>
      </c>
      <c r="F16" s="9">
        <v>412</v>
      </c>
      <c r="G16" s="9">
        <v>33</v>
      </c>
      <c r="H16" s="9">
        <v>101</v>
      </c>
      <c r="I16" s="9">
        <v>318</v>
      </c>
      <c r="J16" s="9">
        <v>2093</v>
      </c>
      <c r="K16" s="9">
        <v>216</v>
      </c>
    </row>
    <row r="17" spans="2:11" ht="15.75" customHeight="1" x14ac:dyDescent="0.15">
      <c r="B17" s="43"/>
      <c r="C17" s="52"/>
      <c r="D17" s="18">
        <v>100</v>
      </c>
      <c r="E17" s="14">
        <v>54.9</v>
      </c>
      <c r="F17" s="8">
        <v>5.9</v>
      </c>
      <c r="G17" s="8">
        <v>0.5</v>
      </c>
      <c r="H17" s="8">
        <v>1.4</v>
      </c>
      <c r="I17" s="8">
        <v>4.5</v>
      </c>
      <c r="J17" s="8">
        <v>29.7</v>
      </c>
      <c r="K17" s="8">
        <v>3.1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4379</v>
      </c>
      <c r="F18" s="6">
        <v>437</v>
      </c>
      <c r="G18" s="6">
        <v>48</v>
      </c>
      <c r="H18" s="6">
        <v>119</v>
      </c>
      <c r="I18" s="6">
        <v>365</v>
      </c>
      <c r="J18" s="6">
        <v>1925</v>
      </c>
      <c r="K18" s="6">
        <v>224</v>
      </c>
    </row>
    <row r="19" spans="2:11" ht="15.75" customHeight="1" x14ac:dyDescent="0.15">
      <c r="B19" s="43"/>
      <c r="C19" s="55"/>
      <c r="D19" s="37">
        <v>100</v>
      </c>
      <c r="E19" s="36">
        <v>58.4</v>
      </c>
      <c r="F19" s="7">
        <v>5.8</v>
      </c>
      <c r="G19" s="7">
        <v>0.6</v>
      </c>
      <c r="H19" s="7">
        <v>1.6</v>
      </c>
      <c r="I19" s="7">
        <v>4.9000000000000004</v>
      </c>
      <c r="J19" s="7">
        <v>25.7</v>
      </c>
      <c r="K19" s="7">
        <v>3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3232</v>
      </c>
      <c r="F20" s="9">
        <v>327</v>
      </c>
      <c r="G20" s="9">
        <v>38</v>
      </c>
      <c r="H20" s="9">
        <v>116</v>
      </c>
      <c r="I20" s="9">
        <v>329</v>
      </c>
      <c r="J20" s="9">
        <v>1519</v>
      </c>
      <c r="K20" s="9">
        <v>212</v>
      </c>
    </row>
    <row r="21" spans="2:11" ht="15.75" customHeight="1" x14ac:dyDescent="0.15">
      <c r="B21" s="43"/>
      <c r="C21" s="57"/>
      <c r="D21" s="18">
        <v>100</v>
      </c>
      <c r="E21" s="14">
        <v>56</v>
      </c>
      <c r="F21" s="8">
        <v>5.7</v>
      </c>
      <c r="G21" s="8">
        <v>0.7</v>
      </c>
      <c r="H21" s="8">
        <v>2</v>
      </c>
      <c r="I21" s="8">
        <v>5.7</v>
      </c>
      <c r="J21" s="8">
        <v>26.3</v>
      </c>
      <c r="K21" s="8">
        <v>3.7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481</v>
      </c>
      <c r="F22" s="9">
        <v>44</v>
      </c>
      <c r="G22" s="9">
        <v>8</v>
      </c>
      <c r="H22" s="9">
        <v>17</v>
      </c>
      <c r="I22" s="9">
        <v>35</v>
      </c>
      <c r="J22" s="9">
        <v>188</v>
      </c>
      <c r="K22" s="9">
        <v>32</v>
      </c>
    </row>
    <row r="23" spans="2:11" ht="15.75" customHeight="1" x14ac:dyDescent="0.15">
      <c r="B23" s="43"/>
      <c r="C23" s="52"/>
      <c r="D23" s="18">
        <v>100</v>
      </c>
      <c r="E23" s="14">
        <v>59.8</v>
      </c>
      <c r="F23" s="8">
        <v>5.5</v>
      </c>
      <c r="G23" s="8">
        <v>1</v>
      </c>
      <c r="H23" s="8">
        <v>2.1</v>
      </c>
      <c r="I23" s="8">
        <v>4.3</v>
      </c>
      <c r="J23" s="8">
        <v>23.4</v>
      </c>
      <c r="K23" s="8">
        <v>4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1200</v>
      </c>
      <c r="F24" s="6">
        <v>136</v>
      </c>
      <c r="G24" s="6">
        <v>19</v>
      </c>
      <c r="H24" s="6">
        <v>50</v>
      </c>
      <c r="I24" s="6">
        <v>108</v>
      </c>
      <c r="J24" s="6">
        <v>511</v>
      </c>
      <c r="K24" s="6">
        <v>91</v>
      </c>
    </row>
    <row r="25" spans="2:11" ht="15.75" customHeight="1" x14ac:dyDescent="0.15">
      <c r="B25" s="43"/>
      <c r="C25" s="51"/>
      <c r="D25" s="37">
        <v>100</v>
      </c>
      <c r="E25" s="36">
        <v>56.7</v>
      </c>
      <c r="F25" s="7">
        <v>6.4</v>
      </c>
      <c r="G25" s="7">
        <v>0.9</v>
      </c>
      <c r="H25" s="7">
        <v>2.4</v>
      </c>
      <c r="I25" s="7">
        <v>5.0999999999999996</v>
      </c>
      <c r="J25" s="7">
        <v>24.2</v>
      </c>
      <c r="K25" s="7">
        <v>4.3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2087</v>
      </c>
      <c r="F26" s="9">
        <v>210</v>
      </c>
      <c r="G26" s="9">
        <v>16</v>
      </c>
      <c r="H26" s="9">
        <v>68</v>
      </c>
      <c r="I26" s="9">
        <v>183</v>
      </c>
      <c r="J26" s="9">
        <v>898</v>
      </c>
      <c r="K26" s="9">
        <v>133</v>
      </c>
    </row>
    <row r="27" spans="2:11" ht="15.75" customHeight="1" x14ac:dyDescent="0.15">
      <c r="B27" s="43"/>
      <c r="C27" s="52"/>
      <c r="D27" s="18">
        <v>100</v>
      </c>
      <c r="E27" s="14">
        <v>58.1</v>
      </c>
      <c r="F27" s="8">
        <v>5.8</v>
      </c>
      <c r="G27" s="8">
        <v>0.4</v>
      </c>
      <c r="H27" s="8">
        <v>1.9</v>
      </c>
      <c r="I27" s="8">
        <v>5.0999999999999996</v>
      </c>
      <c r="J27" s="8">
        <v>25</v>
      </c>
      <c r="K27" s="8">
        <v>3.7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1188</v>
      </c>
      <c r="F28" s="6">
        <v>123</v>
      </c>
      <c r="G28" s="6">
        <v>8</v>
      </c>
      <c r="H28" s="6">
        <v>13</v>
      </c>
      <c r="I28" s="6">
        <v>61</v>
      </c>
      <c r="J28" s="6">
        <v>833</v>
      </c>
      <c r="K28" s="6">
        <v>80</v>
      </c>
    </row>
    <row r="29" spans="2:11" ht="15.75" customHeight="1" x14ac:dyDescent="0.15">
      <c r="B29" s="44"/>
      <c r="C29" s="53"/>
      <c r="D29" s="16">
        <v>100</v>
      </c>
      <c r="E29" s="13">
        <v>51.5</v>
      </c>
      <c r="F29" s="11">
        <v>5.3</v>
      </c>
      <c r="G29" s="11">
        <v>0.3</v>
      </c>
      <c r="H29" s="11">
        <v>0.6</v>
      </c>
      <c r="I29" s="11">
        <v>2.6</v>
      </c>
      <c r="J29" s="11">
        <v>36.1</v>
      </c>
      <c r="K29" s="11">
        <v>3.5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16" priority="111" rank="1"/>
  </conditionalFormatting>
  <conditionalFormatting sqref="E11:K11">
    <cfRule type="top10" dxfId="115" priority="112" rank="1"/>
  </conditionalFormatting>
  <conditionalFormatting sqref="E13:K13">
    <cfRule type="top10" dxfId="114" priority="113" rank="1"/>
  </conditionalFormatting>
  <conditionalFormatting sqref="E15:K15">
    <cfRule type="top10" dxfId="113" priority="114" rank="1"/>
  </conditionalFormatting>
  <conditionalFormatting sqref="E17:K17">
    <cfRule type="top10" dxfId="112" priority="115" rank="1"/>
  </conditionalFormatting>
  <conditionalFormatting sqref="E19:K19">
    <cfRule type="top10" dxfId="111" priority="116" rank="1"/>
  </conditionalFormatting>
  <conditionalFormatting sqref="E21:K21">
    <cfRule type="top10" dxfId="110" priority="117" rank="1"/>
  </conditionalFormatting>
  <conditionalFormatting sqref="E23:K23">
    <cfRule type="top10" dxfId="109" priority="118" rank="1"/>
  </conditionalFormatting>
  <conditionalFormatting sqref="E25:K25">
    <cfRule type="top10" dxfId="108" priority="119" rank="1"/>
  </conditionalFormatting>
  <conditionalFormatting sqref="E27:K27">
    <cfRule type="top10" dxfId="107" priority="120" rank="1"/>
  </conditionalFormatting>
  <conditionalFormatting sqref="E29:K29">
    <cfRule type="top10" dxfId="106" priority="121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9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4" width="8.625" style="3"/>
    <col min="5" max="12" width="10.625" style="3" customWidth="1"/>
    <col min="13" max="16384" width="8.625" style="3"/>
  </cols>
  <sheetData>
    <row r="2" spans="2:12" ht="15.75" customHeight="1" x14ac:dyDescent="0.15">
      <c r="B2" s="3" t="s">
        <v>105</v>
      </c>
    </row>
    <row r="3" spans="2:12" ht="15.75" customHeight="1" x14ac:dyDescent="0.15">
      <c r="B3" s="3" t="s">
        <v>116</v>
      </c>
    </row>
    <row r="4" spans="2:12" ht="15.75" customHeight="1" x14ac:dyDescent="0.15">
      <c r="B4" s="3" t="s">
        <v>117</v>
      </c>
    </row>
    <row r="6" spans="2:12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</row>
    <row r="7" spans="2:12" s="4" customFormat="1" ht="118.5" customHeight="1" thickBot="1" x14ac:dyDescent="0.2">
      <c r="B7" s="1"/>
      <c r="C7" s="2" t="s">
        <v>27</v>
      </c>
      <c r="D7" s="20" t="s">
        <v>33</v>
      </c>
      <c r="E7" s="21" t="s">
        <v>248</v>
      </c>
      <c r="F7" s="38" t="s">
        <v>249</v>
      </c>
      <c r="G7" s="22" t="s">
        <v>6</v>
      </c>
      <c r="H7" s="22" t="s">
        <v>70</v>
      </c>
      <c r="I7" s="22" t="s">
        <v>71</v>
      </c>
      <c r="J7" s="22" t="s">
        <v>19</v>
      </c>
      <c r="K7" s="22" t="s">
        <v>72</v>
      </c>
      <c r="L7" s="22" t="s">
        <v>42</v>
      </c>
    </row>
    <row r="8" spans="2:12" ht="15.75" customHeight="1" thickTop="1" x14ac:dyDescent="0.15">
      <c r="B8" s="39" t="s">
        <v>28</v>
      </c>
      <c r="C8" s="49"/>
      <c r="D8" s="17">
        <v>19565</v>
      </c>
      <c r="E8" s="12">
        <v>2013</v>
      </c>
      <c r="F8" s="6">
        <v>2384</v>
      </c>
      <c r="G8" s="6">
        <v>11221</v>
      </c>
      <c r="H8" s="6">
        <v>1426</v>
      </c>
      <c r="I8" s="6">
        <v>5441</v>
      </c>
      <c r="J8" s="6">
        <v>1139</v>
      </c>
      <c r="K8" s="6">
        <v>3235</v>
      </c>
      <c r="L8" s="10">
        <v>791</v>
      </c>
    </row>
    <row r="9" spans="2:12" ht="15.75" customHeight="1" x14ac:dyDescent="0.15">
      <c r="B9" s="41"/>
      <c r="C9" s="50"/>
      <c r="D9" s="16">
        <v>100</v>
      </c>
      <c r="E9" s="13">
        <v>10.3</v>
      </c>
      <c r="F9" s="11">
        <v>12.2</v>
      </c>
      <c r="G9" s="11">
        <v>57.4</v>
      </c>
      <c r="H9" s="11">
        <v>7.3</v>
      </c>
      <c r="I9" s="11">
        <v>27.8</v>
      </c>
      <c r="J9" s="11">
        <v>5.8</v>
      </c>
      <c r="K9" s="11">
        <v>16.5</v>
      </c>
      <c r="L9" s="11">
        <v>4</v>
      </c>
    </row>
    <row r="10" spans="2:12" ht="15.75" customHeight="1" x14ac:dyDescent="0.15">
      <c r="B10" s="43" t="s">
        <v>104</v>
      </c>
      <c r="C10" s="51" t="s">
        <v>94</v>
      </c>
      <c r="D10" s="17">
        <v>10734</v>
      </c>
      <c r="E10" s="12">
        <v>1128</v>
      </c>
      <c r="F10" s="6">
        <v>1427</v>
      </c>
      <c r="G10" s="6">
        <v>6490</v>
      </c>
      <c r="H10" s="6">
        <v>685</v>
      </c>
      <c r="I10" s="6">
        <v>2995</v>
      </c>
      <c r="J10" s="6">
        <v>575</v>
      </c>
      <c r="K10" s="6">
        <v>1685</v>
      </c>
      <c r="L10" s="6">
        <v>327</v>
      </c>
    </row>
    <row r="11" spans="2:12" ht="15.75" customHeight="1" x14ac:dyDescent="0.15">
      <c r="B11" s="43"/>
      <c r="C11" s="52"/>
      <c r="D11" s="18">
        <v>100</v>
      </c>
      <c r="E11" s="14">
        <v>10.5</v>
      </c>
      <c r="F11" s="8">
        <v>13.3</v>
      </c>
      <c r="G11" s="8">
        <v>60.5</v>
      </c>
      <c r="H11" s="8">
        <v>6.4</v>
      </c>
      <c r="I11" s="8">
        <v>27.9</v>
      </c>
      <c r="J11" s="8">
        <v>5.4</v>
      </c>
      <c r="K11" s="8">
        <v>15.7</v>
      </c>
      <c r="L11" s="8">
        <v>3</v>
      </c>
    </row>
    <row r="12" spans="2:12" ht="15.75" customHeight="1" x14ac:dyDescent="0.15">
      <c r="B12" s="43"/>
      <c r="C12" s="54" t="s">
        <v>95</v>
      </c>
      <c r="D12" s="19">
        <v>6281</v>
      </c>
      <c r="E12" s="15">
        <v>665</v>
      </c>
      <c r="F12" s="9">
        <v>877</v>
      </c>
      <c r="G12" s="9">
        <v>3731</v>
      </c>
      <c r="H12" s="9">
        <v>396</v>
      </c>
      <c r="I12" s="9">
        <v>1725</v>
      </c>
      <c r="J12" s="9">
        <v>337</v>
      </c>
      <c r="K12" s="9">
        <v>1059</v>
      </c>
      <c r="L12" s="9">
        <v>196</v>
      </c>
    </row>
    <row r="13" spans="2:12" ht="15.75" customHeight="1" x14ac:dyDescent="0.15">
      <c r="B13" s="43"/>
      <c r="C13" s="52"/>
      <c r="D13" s="18">
        <v>100</v>
      </c>
      <c r="E13" s="14">
        <v>10.6</v>
      </c>
      <c r="F13" s="8">
        <v>14</v>
      </c>
      <c r="G13" s="8">
        <v>59.4</v>
      </c>
      <c r="H13" s="8">
        <v>6.3</v>
      </c>
      <c r="I13" s="8">
        <v>27.5</v>
      </c>
      <c r="J13" s="8">
        <v>5.4</v>
      </c>
      <c r="K13" s="8">
        <v>16.899999999999999</v>
      </c>
      <c r="L13" s="8">
        <v>3.1</v>
      </c>
    </row>
    <row r="14" spans="2:12" ht="15.75" customHeight="1" x14ac:dyDescent="0.15">
      <c r="B14" s="43"/>
      <c r="C14" s="51" t="s">
        <v>96</v>
      </c>
      <c r="D14" s="17">
        <v>2535</v>
      </c>
      <c r="E14" s="12">
        <v>286</v>
      </c>
      <c r="F14" s="6">
        <v>347</v>
      </c>
      <c r="G14" s="6">
        <v>1513</v>
      </c>
      <c r="H14" s="6">
        <v>157</v>
      </c>
      <c r="I14" s="6">
        <v>694</v>
      </c>
      <c r="J14" s="6">
        <v>149</v>
      </c>
      <c r="K14" s="6">
        <v>423</v>
      </c>
      <c r="L14" s="6">
        <v>68</v>
      </c>
    </row>
    <row r="15" spans="2:12" ht="15.75" customHeight="1" x14ac:dyDescent="0.15">
      <c r="B15" s="43"/>
      <c r="C15" s="52"/>
      <c r="D15" s="18">
        <v>100</v>
      </c>
      <c r="E15" s="14">
        <v>11.3</v>
      </c>
      <c r="F15" s="8">
        <v>13.7</v>
      </c>
      <c r="G15" s="8">
        <v>59.7</v>
      </c>
      <c r="H15" s="8">
        <v>6.2</v>
      </c>
      <c r="I15" s="8">
        <v>27.4</v>
      </c>
      <c r="J15" s="8">
        <v>5.9</v>
      </c>
      <c r="K15" s="8">
        <v>16.7</v>
      </c>
      <c r="L15" s="8">
        <v>2.7</v>
      </c>
    </row>
    <row r="16" spans="2:12" ht="15.75" customHeight="1" x14ac:dyDescent="0.15">
      <c r="B16" s="43"/>
      <c r="C16" s="54" t="s">
        <v>97</v>
      </c>
      <c r="D16" s="19">
        <v>7037</v>
      </c>
      <c r="E16" s="15">
        <v>701</v>
      </c>
      <c r="F16" s="9">
        <v>944</v>
      </c>
      <c r="G16" s="9">
        <v>4279</v>
      </c>
      <c r="H16" s="9">
        <v>509</v>
      </c>
      <c r="I16" s="9">
        <v>2103</v>
      </c>
      <c r="J16" s="9">
        <v>343</v>
      </c>
      <c r="K16" s="9">
        <v>1110</v>
      </c>
      <c r="L16" s="9">
        <v>194</v>
      </c>
    </row>
    <row r="17" spans="2:12" ht="15.75" customHeight="1" x14ac:dyDescent="0.15">
      <c r="B17" s="43"/>
      <c r="C17" s="52"/>
      <c r="D17" s="18">
        <v>100</v>
      </c>
      <c r="E17" s="14">
        <v>10</v>
      </c>
      <c r="F17" s="8">
        <v>13.4</v>
      </c>
      <c r="G17" s="8">
        <v>60.8</v>
      </c>
      <c r="H17" s="8">
        <v>7.2</v>
      </c>
      <c r="I17" s="8">
        <v>29.9</v>
      </c>
      <c r="J17" s="8">
        <v>4.9000000000000004</v>
      </c>
      <c r="K17" s="8">
        <v>15.8</v>
      </c>
      <c r="L17" s="8">
        <v>2.8</v>
      </c>
    </row>
    <row r="18" spans="2:12" ht="15.75" customHeight="1" x14ac:dyDescent="0.15">
      <c r="B18" s="43"/>
      <c r="C18" s="55" t="s">
        <v>98</v>
      </c>
      <c r="D18" s="17">
        <v>7497</v>
      </c>
      <c r="E18" s="12">
        <v>760</v>
      </c>
      <c r="F18" s="6">
        <v>987</v>
      </c>
      <c r="G18" s="6">
        <v>4692</v>
      </c>
      <c r="H18" s="6">
        <v>508</v>
      </c>
      <c r="I18" s="6">
        <v>2263</v>
      </c>
      <c r="J18" s="6">
        <v>348</v>
      </c>
      <c r="K18" s="6">
        <v>1140</v>
      </c>
      <c r="L18" s="6">
        <v>188</v>
      </c>
    </row>
    <row r="19" spans="2:12" ht="15.75" customHeight="1" x14ac:dyDescent="0.15">
      <c r="B19" s="43"/>
      <c r="C19" s="55"/>
      <c r="D19" s="37">
        <v>100</v>
      </c>
      <c r="E19" s="36">
        <v>10.1</v>
      </c>
      <c r="F19" s="7">
        <v>13.2</v>
      </c>
      <c r="G19" s="7">
        <v>62.6</v>
      </c>
      <c r="H19" s="7">
        <v>6.8</v>
      </c>
      <c r="I19" s="7">
        <v>30.2</v>
      </c>
      <c r="J19" s="7">
        <v>4.5999999999999996</v>
      </c>
      <c r="K19" s="7">
        <v>15.2</v>
      </c>
      <c r="L19" s="7">
        <v>2.5</v>
      </c>
    </row>
    <row r="20" spans="2:12" ht="15.75" customHeight="1" x14ac:dyDescent="0.15">
      <c r="B20" s="43"/>
      <c r="C20" s="56" t="s">
        <v>99</v>
      </c>
      <c r="D20" s="19">
        <v>5773</v>
      </c>
      <c r="E20" s="15">
        <v>662</v>
      </c>
      <c r="F20" s="9">
        <v>816</v>
      </c>
      <c r="G20" s="9">
        <v>3572</v>
      </c>
      <c r="H20" s="9">
        <v>357</v>
      </c>
      <c r="I20" s="9">
        <v>1733</v>
      </c>
      <c r="J20" s="9">
        <v>298</v>
      </c>
      <c r="K20" s="9">
        <v>895</v>
      </c>
      <c r="L20" s="9">
        <v>151</v>
      </c>
    </row>
    <row r="21" spans="2:12" ht="15.75" customHeight="1" x14ac:dyDescent="0.15">
      <c r="B21" s="43"/>
      <c r="C21" s="57"/>
      <c r="D21" s="18">
        <v>100</v>
      </c>
      <c r="E21" s="14">
        <v>11.5</v>
      </c>
      <c r="F21" s="8">
        <v>14.1</v>
      </c>
      <c r="G21" s="8">
        <v>61.9</v>
      </c>
      <c r="H21" s="8">
        <v>6.2</v>
      </c>
      <c r="I21" s="8">
        <v>30</v>
      </c>
      <c r="J21" s="8">
        <v>5.2</v>
      </c>
      <c r="K21" s="8">
        <v>15.5</v>
      </c>
      <c r="L21" s="8">
        <v>2.6</v>
      </c>
    </row>
    <row r="22" spans="2:12" ht="15.75" customHeight="1" x14ac:dyDescent="0.15">
      <c r="B22" s="43"/>
      <c r="C22" s="54" t="s">
        <v>100</v>
      </c>
      <c r="D22" s="19">
        <v>805</v>
      </c>
      <c r="E22" s="15">
        <v>120</v>
      </c>
      <c r="F22" s="9">
        <v>111</v>
      </c>
      <c r="G22" s="9">
        <v>463</v>
      </c>
      <c r="H22" s="9">
        <v>52</v>
      </c>
      <c r="I22" s="9">
        <v>215</v>
      </c>
      <c r="J22" s="9">
        <v>50</v>
      </c>
      <c r="K22" s="9">
        <v>154</v>
      </c>
      <c r="L22" s="9">
        <v>16</v>
      </c>
    </row>
    <row r="23" spans="2:12" ht="15.75" customHeight="1" x14ac:dyDescent="0.15">
      <c r="B23" s="43"/>
      <c r="C23" s="52"/>
      <c r="D23" s="18">
        <v>100</v>
      </c>
      <c r="E23" s="14">
        <v>14.9</v>
      </c>
      <c r="F23" s="8">
        <v>13.8</v>
      </c>
      <c r="G23" s="8">
        <v>57.5</v>
      </c>
      <c r="H23" s="8">
        <v>6.5</v>
      </c>
      <c r="I23" s="8">
        <v>26.7</v>
      </c>
      <c r="J23" s="8">
        <v>6.2</v>
      </c>
      <c r="K23" s="8">
        <v>19.100000000000001</v>
      </c>
      <c r="L23" s="8">
        <v>2</v>
      </c>
    </row>
    <row r="24" spans="2:12" ht="15.75" customHeight="1" x14ac:dyDescent="0.15">
      <c r="B24" s="43"/>
      <c r="C24" s="51" t="s">
        <v>101</v>
      </c>
      <c r="D24" s="17">
        <v>2115</v>
      </c>
      <c r="E24" s="12">
        <v>243</v>
      </c>
      <c r="F24" s="6">
        <v>316</v>
      </c>
      <c r="G24" s="6">
        <v>1336</v>
      </c>
      <c r="H24" s="6">
        <v>139</v>
      </c>
      <c r="I24" s="6">
        <v>631</v>
      </c>
      <c r="J24" s="6">
        <v>106</v>
      </c>
      <c r="K24" s="6">
        <v>357</v>
      </c>
      <c r="L24" s="6">
        <v>44</v>
      </c>
    </row>
    <row r="25" spans="2:12" ht="15.75" customHeight="1" x14ac:dyDescent="0.15">
      <c r="B25" s="43"/>
      <c r="C25" s="51"/>
      <c r="D25" s="37">
        <v>100</v>
      </c>
      <c r="E25" s="36">
        <v>11.5</v>
      </c>
      <c r="F25" s="7">
        <v>14.9</v>
      </c>
      <c r="G25" s="7">
        <v>63.2</v>
      </c>
      <c r="H25" s="7">
        <v>6.6</v>
      </c>
      <c r="I25" s="7">
        <v>29.8</v>
      </c>
      <c r="J25" s="7">
        <v>5</v>
      </c>
      <c r="K25" s="7">
        <v>16.899999999999999</v>
      </c>
      <c r="L25" s="7">
        <v>2.1</v>
      </c>
    </row>
    <row r="26" spans="2:12" ht="15.75" customHeight="1" x14ac:dyDescent="0.15">
      <c r="B26" s="43"/>
      <c r="C26" s="54" t="s">
        <v>102</v>
      </c>
      <c r="D26" s="19">
        <v>3595</v>
      </c>
      <c r="E26" s="15">
        <v>380</v>
      </c>
      <c r="F26" s="9">
        <v>491</v>
      </c>
      <c r="G26" s="9">
        <v>2160</v>
      </c>
      <c r="H26" s="9">
        <v>238</v>
      </c>
      <c r="I26" s="9">
        <v>1044</v>
      </c>
      <c r="J26" s="9">
        <v>193</v>
      </c>
      <c r="K26" s="9">
        <v>616</v>
      </c>
      <c r="L26" s="9">
        <v>92</v>
      </c>
    </row>
    <row r="27" spans="2:12" ht="15.75" customHeight="1" x14ac:dyDescent="0.15">
      <c r="B27" s="43"/>
      <c r="C27" s="52"/>
      <c r="D27" s="18">
        <v>100</v>
      </c>
      <c r="E27" s="14">
        <v>10.6</v>
      </c>
      <c r="F27" s="8">
        <v>13.7</v>
      </c>
      <c r="G27" s="8">
        <v>60.1</v>
      </c>
      <c r="H27" s="8">
        <v>6.6</v>
      </c>
      <c r="I27" s="8">
        <v>29</v>
      </c>
      <c r="J27" s="8">
        <v>5.4</v>
      </c>
      <c r="K27" s="8">
        <v>17.100000000000001</v>
      </c>
      <c r="L27" s="8">
        <v>2.6</v>
      </c>
    </row>
    <row r="28" spans="2:12" ht="15.75" customHeight="1" x14ac:dyDescent="0.15">
      <c r="B28" s="43"/>
      <c r="C28" s="51" t="s">
        <v>103</v>
      </c>
      <c r="D28" s="17">
        <v>2306</v>
      </c>
      <c r="E28" s="12">
        <v>233</v>
      </c>
      <c r="F28" s="6">
        <v>234</v>
      </c>
      <c r="G28" s="6">
        <v>1137</v>
      </c>
      <c r="H28" s="6">
        <v>271</v>
      </c>
      <c r="I28" s="6">
        <v>609</v>
      </c>
      <c r="J28" s="6">
        <v>179</v>
      </c>
      <c r="K28" s="6">
        <v>493</v>
      </c>
      <c r="L28" s="6">
        <v>90</v>
      </c>
    </row>
    <row r="29" spans="2:12" ht="15.75" customHeight="1" x14ac:dyDescent="0.15">
      <c r="B29" s="44"/>
      <c r="C29" s="53"/>
      <c r="D29" s="16">
        <v>100</v>
      </c>
      <c r="E29" s="13">
        <v>10.1</v>
      </c>
      <c r="F29" s="11">
        <v>10.1</v>
      </c>
      <c r="G29" s="11">
        <v>49.3</v>
      </c>
      <c r="H29" s="11">
        <v>11.8</v>
      </c>
      <c r="I29" s="11">
        <v>26.4</v>
      </c>
      <c r="J29" s="11">
        <v>7.8</v>
      </c>
      <c r="K29" s="11">
        <v>21.4</v>
      </c>
      <c r="L29" s="11">
        <v>3.9</v>
      </c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L9">
    <cfRule type="top10" dxfId="105" priority="122" rank="1"/>
  </conditionalFormatting>
  <conditionalFormatting sqref="E11:L11">
    <cfRule type="top10" dxfId="104" priority="123" rank="1"/>
  </conditionalFormatting>
  <conditionalFormatting sqref="E13:L13">
    <cfRule type="top10" dxfId="103" priority="124" rank="1"/>
  </conditionalFormatting>
  <conditionalFormatting sqref="E15:L15">
    <cfRule type="top10" dxfId="102" priority="125" rank="1"/>
  </conditionalFormatting>
  <conditionalFormatting sqref="E17:L17">
    <cfRule type="top10" dxfId="101" priority="126" rank="1"/>
  </conditionalFormatting>
  <conditionalFormatting sqref="E19:L19">
    <cfRule type="top10" dxfId="100" priority="127" rank="1"/>
  </conditionalFormatting>
  <conditionalFormatting sqref="E21:L21">
    <cfRule type="top10" dxfId="99" priority="128" rank="1"/>
  </conditionalFormatting>
  <conditionalFormatting sqref="E23:L23">
    <cfRule type="top10" dxfId="98" priority="129" rank="1"/>
  </conditionalFormatting>
  <conditionalFormatting sqref="E25:L25">
    <cfRule type="top10" dxfId="97" priority="130" rank="1"/>
  </conditionalFormatting>
  <conditionalFormatting sqref="E27:L27">
    <cfRule type="top10" dxfId="96" priority="131" rank="1"/>
  </conditionalFormatting>
  <conditionalFormatting sqref="E29:L29">
    <cfRule type="top10" dxfId="95" priority="132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119</v>
      </c>
    </row>
    <row r="4" spans="2:10" ht="15.75" customHeight="1" x14ac:dyDescent="0.15">
      <c r="B4" s="3" t="s">
        <v>120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79</v>
      </c>
      <c r="F7" s="22" t="s">
        <v>80</v>
      </c>
      <c r="G7" s="22" t="s">
        <v>81</v>
      </c>
      <c r="H7" s="22" t="s">
        <v>82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5653</v>
      </c>
      <c r="F8" s="6">
        <v>8644</v>
      </c>
      <c r="G8" s="6">
        <v>3092</v>
      </c>
      <c r="H8" s="6">
        <v>873</v>
      </c>
      <c r="I8" s="6">
        <v>979</v>
      </c>
      <c r="J8" s="6">
        <v>324</v>
      </c>
    </row>
    <row r="9" spans="2:10" ht="15.75" customHeight="1" x14ac:dyDescent="0.15">
      <c r="B9" s="41"/>
      <c r="C9" s="50"/>
      <c r="D9" s="16">
        <v>100</v>
      </c>
      <c r="E9" s="13">
        <v>28.9</v>
      </c>
      <c r="F9" s="11">
        <v>44.2</v>
      </c>
      <c r="G9" s="11">
        <v>15.8</v>
      </c>
      <c r="H9" s="11">
        <v>4.5</v>
      </c>
      <c r="I9" s="11">
        <v>5</v>
      </c>
      <c r="J9" s="11">
        <v>1.7</v>
      </c>
    </row>
    <row r="10" spans="2:10" ht="15.75" customHeight="1" x14ac:dyDescent="0.15">
      <c r="B10" s="43" t="s">
        <v>160</v>
      </c>
      <c r="C10" s="51" t="s">
        <v>7</v>
      </c>
      <c r="D10" s="17">
        <v>11582</v>
      </c>
      <c r="E10" s="12">
        <v>3790</v>
      </c>
      <c r="F10" s="6">
        <v>5304</v>
      </c>
      <c r="G10" s="6">
        <v>1621</v>
      </c>
      <c r="H10" s="6">
        <v>358</v>
      </c>
      <c r="I10" s="6">
        <v>370</v>
      </c>
      <c r="J10" s="6">
        <v>139</v>
      </c>
    </row>
    <row r="11" spans="2:10" ht="15.75" customHeight="1" x14ac:dyDescent="0.15">
      <c r="B11" s="43"/>
      <c r="C11" s="52"/>
      <c r="D11" s="18">
        <v>100</v>
      </c>
      <c r="E11" s="14">
        <v>32.700000000000003</v>
      </c>
      <c r="F11" s="8">
        <v>45.8</v>
      </c>
      <c r="G11" s="8">
        <v>14</v>
      </c>
      <c r="H11" s="8">
        <v>3.1</v>
      </c>
      <c r="I11" s="8">
        <v>3.2</v>
      </c>
      <c r="J11" s="8">
        <v>1.2</v>
      </c>
    </row>
    <row r="12" spans="2:10" ht="15.75" customHeight="1" x14ac:dyDescent="0.15">
      <c r="B12" s="43"/>
      <c r="C12" s="58" t="s">
        <v>121</v>
      </c>
      <c r="D12" s="19">
        <v>2012</v>
      </c>
      <c r="E12" s="15">
        <v>458</v>
      </c>
      <c r="F12" s="9">
        <v>846</v>
      </c>
      <c r="G12" s="9">
        <v>439</v>
      </c>
      <c r="H12" s="9">
        <v>132</v>
      </c>
      <c r="I12" s="9">
        <v>111</v>
      </c>
      <c r="J12" s="9">
        <v>26</v>
      </c>
    </row>
    <row r="13" spans="2:10" ht="15.75" customHeight="1" x14ac:dyDescent="0.15">
      <c r="B13" s="43"/>
      <c r="C13" s="59"/>
      <c r="D13" s="18">
        <v>100</v>
      </c>
      <c r="E13" s="14">
        <v>22.8</v>
      </c>
      <c r="F13" s="8">
        <v>42</v>
      </c>
      <c r="G13" s="8">
        <v>21.8</v>
      </c>
      <c r="H13" s="8">
        <v>6.6</v>
      </c>
      <c r="I13" s="8">
        <v>5.5</v>
      </c>
      <c r="J13" s="8">
        <v>1.3</v>
      </c>
    </row>
    <row r="14" spans="2:10" ht="15.75" customHeight="1" x14ac:dyDescent="0.15">
      <c r="B14" s="43"/>
      <c r="C14" s="60" t="s">
        <v>122</v>
      </c>
      <c r="D14" s="17">
        <v>525</v>
      </c>
      <c r="E14" s="12">
        <v>152</v>
      </c>
      <c r="F14" s="6">
        <v>210</v>
      </c>
      <c r="G14" s="6">
        <v>107</v>
      </c>
      <c r="H14" s="6">
        <v>35</v>
      </c>
      <c r="I14" s="6">
        <v>16</v>
      </c>
      <c r="J14" s="6">
        <v>5</v>
      </c>
    </row>
    <row r="15" spans="2:10" ht="15.75" customHeight="1" x14ac:dyDescent="0.15">
      <c r="B15" s="43"/>
      <c r="C15" s="59"/>
      <c r="D15" s="18">
        <v>100</v>
      </c>
      <c r="E15" s="14">
        <v>29</v>
      </c>
      <c r="F15" s="8">
        <v>40</v>
      </c>
      <c r="G15" s="8">
        <v>20.399999999999999</v>
      </c>
      <c r="H15" s="8">
        <v>6.7</v>
      </c>
      <c r="I15" s="8">
        <v>3</v>
      </c>
      <c r="J15" s="8">
        <v>1</v>
      </c>
    </row>
    <row r="16" spans="2:10" ht="15.75" customHeight="1" x14ac:dyDescent="0.15">
      <c r="B16" s="43"/>
      <c r="C16" s="54" t="s">
        <v>83</v>
      </c>
      <c r="D16" s="19">
        <v>744</v>
      </c>
      <c r="E16" s="15">
        <v>206</v>
      </c>
      <c r="F16" s="9">
        <v>305</v>
      </c>
      <c r="G16" s="9">
        <v>128</v>
      </c>
      <c r="H16" s="9">
        <v>48</v>
      </c>
      <c r="I16" s="9">
        <v>47</v>
      </c>
      <c r="J16" s="9">
        <v>10</v>
      </c>
    </row>
    <row r="17" spans="2:10" ht="15.75" customHeight="1" x14ac:dyDescent="0.15">
      <c r="B17" s="43"/>
      <c r="C17" s="52"/>
      <c r="D17" s="18">
        <v>100</v>
      </c>
      <c r="E17" s="14">
        <v>27.7</v>
      </c>
      <c r="F17" s="8">
        <v>41</v>
      </c>
      <c r="G17" s="8">
        <v>17.2</v>
      </c>
      <c r="H17" s="8">
        <v>6.5</v>
      </c>
      <c r="I17" s="8">
        <v>6.3</v>
      </c>
      <c r="J17" s="8">
        <v>1.3</v>
      </c>
    </row>
    <row r="18" spans="2:10" ht="15.75" customHeight="1" x14ac:dyDescent="0.15">
      <c r="B18" s="43"/>
      <c r="C18" s="55" t="s">
        <v>123</v>
      </c>
      <c r="D18" s="17">
        <v>291</v>
      </c>
      <c r="E18" s="12">
        <v>80</v>
      </c>
      <c r="F18" s="6">
        <v>134</v>
      </c>
      <c r="G18" s="6">
        <v>56</v>
      </c>
      <c r="H18" s="6">
        <v>11</v>
      </c>
      <c r="I18" s="6">
        <v>6</v>
      </c>
      <c r="J18" s="6">
        <v>4</v>
      </c>
    </row>
    <row r="19" spans="2:10" ht="15.75" customHeight="1" x14ac:dyDescent="0.15">
      <c r="B19" s="43"/>
      <c r="C19" s="55"/>
      <c r="D19" s="37">
        <v>100</v>
      </c>
      <c r="E19" s="36">
        <v>27.5</v>
      </c>
      <c r="F19" s="7">
        <v>46</v>
      </c>
      <c r="G19" s="7">
        <v>19.2</v>
      </c>
      <c r="H19" s="7">
        <v>3.8</v>
      </c>
      <c r="I19" s="7">
        <v>2.1</v>
      </c>
      <c r="J19" s="7">
        <v>1.4</v>
      </c>
    </row>
    <row r="20" spans="2:10" ht="15.75" customHeight="1" x14ac:dyDescent="0.15">
      <c r="B20" s="43"/>
      <c r="C20" s="56" t="s">
        <v>124</v>
      </c>
      <c r="D20" s="19">
        <v>581</v>
      </c>
      <c r="E20" s="15">
        <v>136</v>
      </c>
      <c r="F20" s="9">
        <v>234</v>
      </c>
      <c r="G20" s="9">
        <v>118</v>
      </c>
      <c r="H20" s="9">
        <v>56</v>
      </c>
      <c r="I20" s="9">
        <v>32</v>
      </c>
      <c r="J20" s="9">
        <v>5</v>
      </c>
    </row>
    <row r="21" spans="2:10" ht="15.75" customHeight="1" x14ac:dyDescent="0.15">
      <c r="B21" s="43"/>
      <c r="C21" s="57"/>
      <c r="D21" s="18">
        <v>100</v>
      </c>
      <c r="E21" s="14">
        <v>23.4</v>
      </c>
      <c r="F21" s="8">
        <v>40.299999999999997</v>
      </c>
      <c r="G21" s="8">
        <v>20.3</v>
      </c>
      <c r="H21" s="8">
        <v>9.6</v>
      </c>
      <c r="I21" s="8">
        <v>5.5</v>
      </c>
      <c r="J21" s="8">
        <v>0.9</v>
      </c>
    </row>
    <row r="22" spans="2:10" ht="15.75" customHeight="1" x14ac:dyDescent="0.15">
      <c r="B22" s="43"/>
      <c r="C22" s="54" t="s">
        <v>125</v>
      </c>
      <c r="D22" s="19">
        <v>436</v>
      </c>
      <c r="E22" s="15">
        <v>103</v>
      </c>
      <c r="F22" s="9">
        <v>203</v>
      </c>
      <c r="G22" s="9">
        <v>66</v>
      </c>
      <c r="H22" s="9">
        <v>34</v>
      </c>
      <c r="I22" s="9">
        <v>27</v>
      </c>
      <c r="J22" s="9">
        <v>3</v>
      </c>
    </row>
    <row r="23" spans="2:10" ht="15.75" customHeight="1" x14ac:dyDescent="0.15">
      <c r="B23" s="43"/>
      <c r="C23" s="52"/>
      <c r="D23" s="18">
        <v>100</v>
      </c>
      <c r="E23" s="14">
        <v>23.6</v>
      </c>
      <c r="F23" s="8">
        <v>46.6</v>
      </c>
      <c r="G23" s="8">
        <v>15.1</v>
      </c>
      <c r="H23" s="8">
        <v>7.8</v>
      </c>
      <c r="I23" s="8">
        <v>6.2</v>
      </c>
      <c r="J23" s="8">
        <v>0.7</v>
      </c>
    </row>
    <row r="24" spans="2:10" ht="15.75" customHeight="1" x14ac:dyDescent="0.15">
      <c r="B24" s="43"/>
      <c r="C24" s="51" t="s">
        <v>126</v>
      </c>
      <c r="D24" s="17">
        <v>3059</v>
      </c>
      <c r="E24" s="12">
        <v>666</v>
      </c>
      <c r="F24" s="6">
        <v>1297</v>
      </c>
      <c r="G24" s="6">
        <v>525</v>
      </c>
      <c r="H24" s="6">
        <v>193</v>
      </c>
      <c r="I24" s="6">
        <v>347</v>
      </c>
      <c r="J24" s="6">
        <v>31</v>
      </c>
    </row>
    <row r="25" spans="2:10" ht="15.75" customHeight="1" x14ac:dyDescent="0.15">
      <c r="B25" s="44"/>
      <c r="C25" s="53"/>
      <c r="D25" s="16">
        <v>100</v>
      </c>
      <c r="E25" s="13">
        <v>21.8</v>
      </c>
      <c r="F25" s="11">
        <v>42.4</v>
      </c>
      <c r="G25" s="11">
        <v>17.2</v>
      </c>
      <c r="H25" s="11">
        <v>6.3</v>
      </c>
      <c r="I25" s="11">
        <v>11.3</v>
      </c>
      <c r="J25" s="11">
        <v>1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J9">
    <cfRule type="top10" dxfId="94" priority="133" rank="1"/>
  </conditionalFormatting>
  <conditionalFormatting sqref="E11:J11">
    <cfRule type="top10" dxfId="93" priority="134" rank="1"/>
  </conditionalFormatting>
  <conditionalFormatting sqref="E13:J13">
    <cfRule type="top10" dxfId="92" priority="135" rank="1"/>
  </conditionalFormatting>
  <conditionalFormatting sqref="E15:J15">
    <cfRule type="top10" dxfId="91" priority="136" rank="1"/>
  </conditionalFormatting>
  <conditionalFormatting sqref="E17:J17">
    <cfRule type="top10" dxfId="90" priority="137" rank="1"/>
  </conditionalFormatting>
  <conditionalFormatting sqref="E19:J19">
    <cfRule type="top10" dxfId="89" priority="138" rank="1"/>
  </conditionalFormatting>
  <conditionalFormatting sqref="E21:J21">
    <cfRule type="top10" dxfId="88" priority="139" rank="1"/>
  </conditionalFormatting>
  <conditionalFormatting sqref="E23:J23">
    <cfRule type="top10" dxfId="87" priority="140" rank="1"/>
  </conditionalFormatting>
  <conditionalFormatting sqref="E25:J25">
    <cfRule type="top10" dxfId="86" priority="14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119</v>
      </c>
    </row>
    <row r="4" spans="2:10" ht="15.75" customHeight="1" x14ac:dyDescent="0.15">
      <c r="B4" s="3" t="s">
        <v>127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75</v>
      </c>
      <c r="F7" s="22" t="s">
        <v>76</v>
      </c>
      <c r="G7" s="22" t="s">
        <v>77</v>
      </c>
      <c r="H7" s="22" t="s">
        <v>78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1155</v>
      </c>
      <c r="F8" s="6">
        <v>6710</v>
      </c>
      <c r="G8" s="6">
        <v>3245</v>
      </c>
      <c r="H8" s="6">
        <v>1210</v>
      </c>
      <c r="I8" s="6">
        <v>6949</v>
      </c>
      <c r="J8" s="6">
        <v>296</v>
      </c>
    </row>
    <row r="9" spans="2:10" ht="15.75" customHeight="1" x14ac:dyDescent="0.15">
      <c r="B9" s="41"/>
      <c r="C9" s="50"/>
      <c r="D9" s="16">
        <v>100</v>
      </c>
      <c r="E9" s="13">
        <v>5.9</v>
      </c>
      <c r="F9" s="11">
        <v>34.299999999999997</v>
      </c>
      <c r="G9" s="11">
        <v>16.600000000000001</v>
      </c>
      <c r="H9" s="11">
        <v>6.2</v>
      </c>
      <c r="I9" s="11">
        <v>35.5</v>
      </c>
      <c r="J9" s="11">
        <v>1.5</v>
      </c>
    </row>
    <row r="10" spans="2:10" ht="15.75" customHeight="1" x14ac:dyDescent="0.15">
      <c r="B10" s="43" t="s">
        <v>160</v>
      </c>
      <c r="C10" s="51" t="s">
        <v>7</v>
      </c>
      <c r="D10" s="17">
        <v>11582</v>
      </c>
      <c r="E10" s="12">
        <v>804</v>
      </c>
      <c r="F10" s="6">
        <v>4414</v>
      </c>
      <c r="G10" s="6">
        <v>2041</v>
      </c>
      <c r="H10" s="6">
        <v>653</v>
      </c>
      <c r="I10" s="6">
        <v>3542</v>
      </c>
      <c r="J10" s="6">
        <v>128</v>
      </c>
    </row>
    <row r="11" spans="2:10" ht="15.75" customHeight="1" x14ac:dyDescent="0.15">
      <c r="B11" s="43"/>
      <c r="C11" s="52"/>
      <c r="D11" s="18">
        <v>100</v>
      </c>
      <c r="E11" s="14">
        <v>6.9</v>
      </c>
      <c r="F11" s="8">
        <v>38.1</v>
      </c>
      <c r="G11" s="8">
        <v>17.600000000000001</v>
      </c>
      <c r="H11" s="8">
        <v>5.6</v>
      </c>
      <c r="I11" s="8">
        <v>30.6</v>
      </c>
      <c r="J11" s="8">
        <v>1.1000000000000001</v>
      </c>
    </row>
    <row r="12" spans="2:10" ht="15.75" customHeight="1" x14ac:dyDescent="0.15">
      <c r="B12" s="43"/>
      <c r="C12" s="58" t="s">
        <v>121</v>
      </c>
      <c r="D12" s="19">
        <v>2012</v>
      </c>
      <c r="E12" s="15">
        <v>102</v>
      </c>
      <c r="F12" s="9">
        <v>579</v>
      </c>
      <c r="G12" s="9">
        <v>354</v>
      </c>
      <c r="H12" s="9">
        <v>150</v>
      </c>
      <c r="I12" s="9">
        <v>810</v>
      </c>
      <c r="J12" s="9">
        <v>17</v>
      </c>
    </row>
    <row r="13" spans="2:10" ht="15.75" customHeight="1" x14ac:dyDescent="0.15">
      <c r="B13" s="43"/>
      <c r="C13" s="59"/>
      <c r="D13" s="18">
        <v>100</v>
      </c>
      <c r="E13" s="14">
        <v>5.0999999999999996</v>
      </c>
      <c r="F13" s="8">
        <v>28.8</v>
      </c>
      <c r="G13" s="8">
        <v>17.600000000000001</v>
      </c>
      <c r="H13" s="8">
        <v>7.5</v>
      </c>
      <c r="I13" s="8">
        <v>40.299999999999997</v>
      </c>
      <c r="J13" s="8">
        <v>0.8</v>
      </c>
    </row>
    <row r="14" spans="2:10" ht="15.75" customHeight="1" x14ac:dyDescent="0.15">
      <c r="B14" s="43"/>
      <c r="C14" s="60" t="s">
        <v>122</v>
      </c>
      <c r="D14" s="17">
        <v>525</v>
      </c>
      <c r="E14" s="12">
        <v>21</v>
      </c>
      <c r="F14" s="6">
        <v>163</v>
      </c>
      <c r="G14" s="6">
        <v>91</v>
      </c>
      <c r="H14" s="6">
        <v>44</v>
      </c>
      <c r="I14" s="6">
        <v>201</v>
      </c>
      <c r="J14" s="6">
        <v>5</v>
      </c>
    </row>
    <row r="15" spans="2:10" ht="15.75" customHeight="1" x14ac:dyDescent="0.15">
      <c r="B15" s="43"/>
      <c r="C15" s="59"/>
      <c r="D15" s="18">
        <v>100</v>
      </c>
      <c r="E15" s="14">
        <v>4</v>
      </c>
      <c r="F15" s="8">
        <v>31</v>
      </c>
      <c r="G15" s="8">
        <v>17.3</v>
      </c>
      <c r="H15" s="8">
        <v>8.4</v>
      </c>
      <c r="I15" s="8">
        <v>38.299999999999997</v>
      </c>
      <c r="J15" s="8">
        <v>1</v>
      </c>
    </row>
    <row r="16" spans="2:10" ht="15.75" customHeight="1" x14ac:dyDescent="0.15">
      <c r="B16" s="43"/>
      <c r="C16" s="54" t="s">
        <v>83</v>
      </c>
      <c r="D16" s="19">
        <v>744</v>
      </c>
      <c r="E16" s="15">
        <v>34</v>
      </c>
      <c r="F16" s="9">
        <v>243</v>
      </c>
      <c r="G16" s="9">
        <v>121</v>
      </c>
      <c r="H16" s="9">
        <v>45</v>
      </c>
      <c r="I16" s="9">
        <v>293</v>
      </c>
      <c r="J16" s="9">
        <v>8</v>
      </c>
    </row>
    <row r="17" spans="2:10" ht="15.75" customHeight="1" x14ac:dyDescent="0.15">
      <c r="B17" s="43"/>
      <c r="C17" s="52"/>
      <c r="D17" s="18">
        <v>100</v>
      </c>
      <c r="E17" s="14">
        <v>4.5999999999999996</v>
      </c>
      <c r="F17" s="8">
        <v>32.700000000000003</v>
      </c>
      <c r="G17" s="8">
        <v>16.3</v>
      </c>
      <c r="H17" s="8">
        <v>6</v>
      </c>
      <c r="I17" s="8">
        <v>39.4</v>
      </c>
      <c r="J17" s="8">
        <v>1.1000000000000001</v>
      </c>
    </row>
    <row r="18" spans="2:10" ht="15.75" customHeight="1" x14ac:dyDescent="0.15">
      <c r="B18" s="43"/>
      <c r="C18" s="55" t="s">
        <v>123</v>
      </c>
      <c r="D18" s="17">
        <v>291</v>
      </c>
      <c r="E18" s="12">
        <v>14</v>
      </c>
      <c r="F18" s="6">
        <v>104</v>
      </c>
      <c r="G18" s="6">
        <v>46</v>
      </c>
      <c r="H18" s="6">
        <v>26</v>
      </c>
      <c r="I18" s="6">
        <v>99</v>
      </c>
      <c r="J18" s="6">
        <v>2</v>
      </c>
    </row>
    <row r="19" spans="2:10" ht="15.75" customHeight="1" x14ac:dyDescent="0.15">
      <c r="B19" s="43"/>
      <c r="C19" s="55"/>
      <c r="D19" s="37">
        <v>100</v>
      </c>
      <c r="E19" s="36">
        <v>4.8</v>
      </c>
      <c r="F19" s="7">
        <v>35.700000000000003</v>
      </c>
      <c r="G19" s="7">
        <v>15.8</v>
      </c>
      <c r="H19" s="7">
        <v>8.9</v>
      </c>
      <c r="I19" s="7">
        <v>34</v>
      </c>
      <c r="J19" s="7">
        <v>0.7</v>
      </c>
    </row>
    <row r="20" spans="2:10" ht="15.75" customHeight="1" x14ac:dyDescent="0.15">
      <c r="B20" s="43"/>
      <c r="C20" s="56" t="s">
        <v>124</v>
      </c>
      <c r="D20" s="19">
        <v>581</v>
      </c>
      <c r="E20" s="15">
        <v>20</v>
      </c>
      <c r="F20" s="9">
        <v>189</v>
      </c>
      <c r="G20" s="9">
        <v>82</v>
      </c>
      <c r="H20" s="9">
        <v>55</v>
      </c>
      <c r="I20" s="9">
        <v>228</v>
      </c>
      <c r="J20" s="9">
        <v>7</v>
      </c>
    </row>
    <row r="21" spans="2:10" ht="15.75" customHeight="1" x14ac:dyDescent="0.15">
      <c r="B21" s="43"/>
      <c r="C21" s="57"/>
      <c r="D21" s="18">
        <v>100</v>
      </c>
      <c r="E21" s="14">
        <v>3.4</v>
      </c>
      <c r="F21" s="8">
        <v>32.5</v>
      </c>
      <c r="G21" s="8">
        <v>14.1</v>
      </c>
      <c r="H21" s="8">
        <v>9.5</v>
      </c>
      <c r="I21" s="8">
        <v>39.200000000000003</v>
      </c>
      <c r="J21" s="8">
        <v>1.2</v>
      </c>
    </row>
    <row r="22" spans="2:10" ht="15.75" customHeight="1" x14ac:dyDescent="0.15">
      <c r="B22" s="43"/>
      <c r="C22" s="54" t="s">
        <v>125</v>
      </c>
      <c r="D22" s="19">
        <v>436</v>
      </c>
      <c r="E22" s="15">
        <v>28</v>
      </c>
      <c r="F22" s="9">
        <v>148</v>
      </c>
      <c r="G22" s="9">
        <v>87</v>
      </c>
      <c r="H22" s="9">
        <v>39</v>
      </c>
      <c r="I22" s="9">
        <v>130</v>
      </c>
      <c r="J22" s="9">
        <v>4</v>
      </c>
    </row>
    <row r="23" spans="2:10" ht="15.75" customHeight="1" x14ac:dyDescent="0.15">
      <c r="B23" s="43"/>
      <c r="C23" s="52"/>
      <c r="D23" s="18">
        <v>100</v>
      </c>
      <c r="E23" s="14">
        <v>6.4</v>
      </c>
      <c r="F23" s="8">
        <v>33.9</v>
      </c>
      <c r="G23" s="8">
        <v>20</v>
      </c>
      <c r="H23" s="8">
        <v>8.9</v>
      </c>
      <c r="I23" s="8">
        <v>29.8</v>
      </c>
      <c r="J23" s="8">
        <v>0.9</v>
      </c>
    </row>
    <row r="24" spans="2:10" ht="15.75" customHeight="1" x14ac:dyDescent="0.15">
      <c r="B24" s="43"/>
      <c r="C24" s="51" t="s">
        <v>126</v>
      </c>
      <c r="D24" s="17">
        <v>3059</v>
      </c>
      <c r="E24" s="12">
        <v>114</v>
      </c>
      <c r="F24" s="6">
        <v>794</v>
      </c>
      <c r="G24" s="6">
        <v>388</v>
      </c>
      <c r="H24" s="6">
        <v>184</v>
      </c>
      <c r="I24" s="6">
        <v>1553</v>
      </c>
      <c r="J24" s="6">
        <v>26</v>
      </c>
    </row>
    <row r="25" spans="2:10" ht="15.75" customHeight="1" x14ac:dyDescent="0.15">
      <c r="B25" s="44"/>
      <c r="C25" s="53"/>
      <c r="D25" s="16">
        <v>100</v>
      </c>
      <c r="E25" s="13">
        <v>3.7</v>
      </c>
      <c r="F25" s="11">
        <v>26</v>
      </c>
      <c r="G25" s="11">
        <v>12.7</v>
      </c>
      <c r="H25" s="11">
        <v>6</v>
      </c>
      <c r="I25" s="11">
        <v>50.8</v>
      </c>
      <c r="J25" s="11">
        <v>0.8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J9">
    <cfRule type="top10" dxfId="85" priority="142" rank="1"/>
  </conditionalFormatting>
  <conditionalFormatting sqref="E11:J11">
    <cfRule type="top10" dxfId="84" priority="143" rank="1"/>
  </conditionalFormatting>
  <conditionalFormatting sqref="E13:J13">
    <cfRule type="top10" dxfId="83" priority="144" rank="1"/>
  </conditionalFormatting>
  <conditionalFormatting sqref="E15:J15">
    <cfRule type="top10" dxfId="82" priority="145" rank="1"/>
  </conditionalFormatting>
  <conditionalFormatting sqref="E17:J17">
    <cfRule type="top10" dxfId="81" priority="146" rank="1"/>
  </conditionalFormatting>
  <conditionalFormatting sqref="E19:J19">
    <cfRule type="top10" dxfId="80" priority="147" rank="1"/>
  </conditionalFormatting>
  <conditionalFormatting sqref="E21:J21">
    <cfRule type="top10" dxfId="79" priority="148" rank="1"/>
  </conditionalFormatting>
  <conditionalFormatting sqref="E23:J23">
    <cfRule type="top10" dxfId="78" priority="149" rank="1"/>
  </conditionalFormatting>
  <conditionalFormatting sqref="E25:J25">
    <cfRule type="top10" dxfId="77" priority="150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0.625" style="3" customWidth="1"/>
    <col min="4" max="16384" width="8.625" style="3"/>
  </cols>
  <sheetData>
    <row r="2" spans="2:14" ht="15.75" customHeight="1" x14ac:dyDescent="0.15">
      <c r="B2" s="3" t="s">
        <v>30</v>
      </c>
    </row>
    <row r="3" spans="2:14" ht="15.75" customHeight="1" x14ac:dyDescent="0.15">
      <c r="B3" s="3" t="s">
        <v>167</v>
      </c>
    </row>
    <row r="4" spans="2:14" ht="15.75" customHeight="1" x14ac:dyDescent="0.15">
      <c r="B4" s="3" t="s">
        <v>166</v>
      </c>
    </row>
    <row r="6" spans="2:14" ht="2.25" customHeight="1" x14ac:dyDescent="0.15">
      <c r="B6" s="24"/>
      <c r="C6" s="25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3" t="s">
        <v>27</v>
      </c>
      <c r="D7" s="20" t="s">
        <v>33</v>
      </c>
      <c r="E7" s="21" t="s">
        <v>84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22" t="s">
        <v>19</v>
      </c>
      <c r="N7" s="22" t="s">
        <v>42</v>
      </c>
    </row>
    <row r="8" spans="2:14" ht="15.75" customHeight="1" thickTop="1" x14ac:dyDescent="0.15">
      <c r="B8" s="39" t="s">
        <v>43</v>
      </c>
      <c r="C8" s="40"/>
      <c r="D8" s="17">
        <v>19565</v>
      </c>
      <c r="E8" s="12">
        <v>7517</v>
      </c>
      <c r="F8" s="6">
        <v>9884</v>
      </c>
      <c r="G8" s="6">
        <v>2578</v>
      </c>
      <c r="H8" s="6">
        <v>3234</v>
      </c>
      <c r="I8" s="6">
        <v>1522</v>
      </c>
      <c r="J8" s="6">
        <v>1537</v>
      </c>
      <c r="K8" s="6">
        <v>3046</v>
      </c>
      <c r="L8" s="6">
        <v>1782</v>
      </c>
      <c r="M8" s="6">
        <v>386</v>
      </c>
      <c r="N8" s="6">
        <v>975</v>
      </c>
    </row>
    <row r="9" spans="2:14" ht="15.75" customHeight="1" x14ac:dyDescent="0.15">
      <c r="B9" s="41"/>
      <c r="C9" s="42"/>
      <c r="D9" s="16">
        <v>100</v>
      </c>
      <c r="E9" s="13">
        <v>38.4</v>
      </c>
      <c r="F9" s="11">
        <v>50.5</v>
      </c>
      <c r="G9" s="11">
        <v>13.2</v>
      </c>
      <c r="H9" s="11">
        <v>16.5</v>
      </c>
      <c r="I9" s="11">
        <v>7.8</v>
      </c>
      <c r="J9" s="11">
        <v>7.9</v>
      </c>
      <c r="K9" s="11">
        <v>15.6</v>
      </c>
      <c r="L9" s="11">
        <v>9.1</v>
      </c>
      <c r="M9" s="11">
        <v>2</v>
      </c>
      <c r="N9" s="11">
        <v>5</v>
      </c>
    </row>
    <row r="10" spans="2:14" ht="15.75" customHeight="1" x14ac:dyDescent="0.15">
      <c r="B10" s="43" t="s">
        <v>29</v>
      </c>
      <c r="C10" s="45" t="s">
        <v>0</v>
      </c>
      <c r="D10" s="17">
        <v>63</v>
      </c>
      <c r="E10" s="12">
        <v>19</v>
      </c>
      <c r="F10" s="6">
        <v>31</v>
      </c>
      <c r="G10" s="6">
        <v>11</v>
      </c>
      <c r="H10" s="6">
        <v>6</v>
      </c>
      <c r="I10" s="6">
        <v>4</v>
      </c>
      <c r="J10" s="6">
        <v>8</v>
      </c>
      <c r="K10" s="6">
        <v>14</v>
      </c>
      <c r="L10" s="6">
        <v>4</v>
      </c>
      <c r="M10" s="6">
        <v>2</v>
      </c>
      <c r="N10" s="6">
        <v>5</v>
      </c>
    </row>
    <row r="11" spans="2:14" ht="15.75" customHeight="1" x14ac:dyDescent="0.15">
      <c r="B11" s="43"/>
      <c r="C11" s="46"/>
      <c r="D11" s="18">
        <v>100</v>
      </c>
      <c r="E11" s="14">
        <v>30.2</v>
      </c>
      <c r="F11" s="8">
        <v>49.2</v>
      </c>
      <c r="G11" s="8">
        <v>17.5</v>
      </c>
      <c r="H11" s="8">
        <v>9.5</v>
      </c>
      <c r="I11" s="8">
        <v>6.3</v>
      </c>
      <c r="J11" s="8">
        <v>12.7</v>
      </c>
      <c r="K11" s="8">
        <v>22.2</v>
      </c>
      <c r="L11" s="8">
        <v>6.3</v>
      </c>
      <c r="M11" s="8">
        <v>3.2</v>
      </c>
      <c r="N11" s="8">
        <v>7.9</v>
      </c>
    </row>
    <row r="12" spans="2:14" ht="15.75" customHeight="1" x14ac:dyDescent="0.15">
      <c r="B12" s="43"/>
      <c r="C12" s="45" t="s">
        <v>1</v>
      </c>
      <c r="D12" s="17">
        <v>98</v>
      </c>
      <c r="E12" s="12">
        <v>44</v>
      </c>
      <c r="F12" s="6">
        <v>40</v>
      </c>
      <c r="G12" s="6">
        <v>15</v>
      </c>
      <c r="H12" s="6">
        <v>16</v>
      </c>
      <c r="I12" s="6">
        <v>7</v>
      </c>
      <c r="J12" s="6">
        <v>3</v>
      </c>
      <c r="K12" s="6">
        <v>17</v>
      </c>
      <c r="L12" s="6">
        <v>9</v>
      </c>
      <c r="M12" s="6">
        <v>0</v>
      </c>
      <c r="N12" s="6">
        <v>7</v>
      </c>
    </row>
    <row r="13" spans="2:14" ht="15.75" customHeight="1" x14ac:dyDescent="0.15">
      <c r="B13" s="43"/>
      <c r="C13" s="46"/>
      <c r="D13" s="18">
        <v>100</v>
      </c>
      <c r="E13" s="14">
        <v>44.9</v>
      </c>
      <c r="F13" s="8">
        <v>40.799999999999997</v>
      </c>
      <c r="G13" s="8">
        <v>15.3</v>
      </c>
      <c r="H13" s="8">
        <v>16.3</v>
      </c>
      <c r="I13" s="8">
        <v>7.1</v>
      </c>
      <c r="J13" s="8">
        <v>3.1</v>
      </c>
      <c r="K13" s="8">
        <v>17.3</v>
      </c>
      <c r="L13" s="8">
        <v>9.1999999999999993</v>
      </c>
      <c r="M13" s="8">
        <v>0</v>
      </c>
      <c r="N13" s="8">
        <v>7.1</v>
      </c>
    </row>
    <row r="14" spans="2:14" ht="15.75" customHeight="1" x14ac:dyDescent="0.15">
      <c r="B14" s="43"/>
      <c r="C14" s="45" t="s">
        <v>2</v>
      </c>
      <c r="D14" s="17">
        <v>175</v>
      </c>
      <c r="E14" s="12">
        <v>70</v>
      </c>
      <c r="F14" s="6">
        <v>100</v>
      </c>
      <c r="G14" s="6">
        <v>21</v>
      </c>
      <c r="H14" s="6">
        <v>30</v>
      </c>
      <c r="I14" s="6">
        <v>24</v>
      </c>
      <c r="J14" s="6">
        <v>12</v>
      </c>
      <c r="K14" s="6">
        <v>30</v>
      </c>
      <c r="L14" s="6">
        <v>10</v>
      </c>
      <c r="M14" s="6">
        <v>4</v>
      </c>
      <c r="N14" s="6">
        <v>5</v>
      </c>
    </row>
    <row r="15" spans="2:14" ht="15.75" customHeight="1" x14ac:dyDescent="0.15">
      <c r="B15" s="43"/>
      <c r="C15" s="46"/>
      <c r="D15" s="18">
        <v>100</v>
      </c>
      <c r="E15" s="14">
        <v>40</v>
      </c>
      <c r="F15" s="8">
        <v>57.1</v>
      </c>
      <c r="G15" s="8">
        <v>12</v>
      </c>
      <c r="H15" s="8">
        <v>17.100000000000001</v>
      </c>
      <c r="I15" s="8">
        <v>13.7</v>
      </c>
      <c r="J15" s="8">
        <v>6.9</v>
      </c>
      <c r="K15" s="8">
        <v>17.100000000000001</v>
      </c>
      <c r="L15" s="8">
        <v>5.7</v>
      </c>
      <c r="M15" s="8">
        <v>2.2999999999999998</v>
      </c>
      <c r="N15" s="8">
        <v>2.9</v>
      </c>
    </row>
    <row r="16" spans="2:14" ht="15.75" customHeight="1" x14ac:dyDescent="0.15">
      <c r="B16" s="43"/>
      <c r="C16" s="47" t="s">
        <v>3</v>
      </c>
      <c r="D16" s="19">
        <v>948</v>
      </c>
      <c r="E16" s="15">
        <v>402</v>
      </c>
      <c r="F16" s="9">
        <v>539</v>
      </c>
      <c r="G16" s="9">
        <v>171</v>
      </c>
      <c r="H16" s="9">
        <v>177</v>
      </c>
      <c r="I16" s="9">
        <v>94</v>
      </c>
      <c r="J16" s="9">
        <v>81</v>
      </c>
      <c r="K16" s="9">
        <v>194</v>
      </c>
      <c r="L16" s="9">
        <v>23</v>
      </c>
      <c r="M16" s="9">
        <v>10</v>
      </c>
      <c r="N16" s="9">
        <v>21</v>
      </c>
    </row>
    <row r="17" spans="2:14" ht="15.75" customHeight="1" x14ac:dyDescent="0.15">
      <c r="B17" s="43"/>
      <c r="C17" s="46"/>
      <c r="D17" s="18">
        <v>100</v>
      </c>
      <c r="E17" s="14">
        <v>42.4</v>
      </c>
      <c r="F17" s="8">
        <v>56.9</v>
      </c>
      <c r="G17" s="8">
        <v>18</v>
      </c>
      <c r="H17" s="8">
        <v>18.7</v>
      </c>
      <c r="I17" s="8">
        <v>9.9</v>
      </c>
      <c r="J17" s="8">
        <v>8.5</v>
      </c>
      <c r="K17" s="8">
        <v>20.5</v>
      </c>
      <c r="L17" s="8">
        <v>2.4</v>
      </c>
      <c r="M17" s="8">
        <v>1.1000000000000001</v>
      </c>
      <c r="N17" s="8">
        <v>2.2000000000000002</v>
      </c>
    </row>
    <row r="18" spans="2:14" ht="15.75" customHeight="1" x14ac:dyDescent="0.15">
      <c r="B18" s="43"/>
      <c r="C18" s="45" t="s">
        <v>4</v>
      </c>
      <c r="D18" s="17">
        <v>3840</v>
      </c>
      <c r="E18" s="12">
        <v>1519</v>
      </c>
      <c r="F18" s="6">
        <v>2179</v>
      </c>
      <c r="G18" s="6">
        <v>629</v>
      </c>
      <c r="H18" s="6">
        <v>645</v>
      </c>
      <c r="I18" s="6">
        <v>357</v>
      </c>
      <c r="J18" s="6">
        <v>332</v>
      </c>
      <c r="K18" s="6">
        <v>666</v>
      </c>
      <c r="L18" s="6">
        <v>183</v>
      </c>
      <c r="M18" s="6">
        <v>56</v>
      </c>
      <c r="N18" s="6">
        <v>122</v>
      </c>
    </row>
    <row r="19" spans="2:14" ht="15.75" customHeight="1" x14ac:dyDescent="0.15">
      <c r="B19" s="43"/>
      <c r="C19" s="46"/>
      <c r="D19" s="18">
        <v>100</v>
      </c>
      <c r="E19" s="14">
        <v>39.6</v>
      </c>
      <c r="F19" s="8">
        <v>56.7</v>
      </c>
      <c r="G19" s="8">
        <v>16.399999999999999</v>
      </c>
      <c r="H19" s="8">
        <v>16.8</v>
      </c>
      <c r="I19" s="8">
        <v>9.3000000000000007</v>
      </c>
      <c r="J19" s="8">
        <v>8.6</v>
      </c>
      <c r="K19" s="8">
        <v>17.3</v>
      </c>
      <c r="L19" s="8">
        <v>4.8</v>
      </c>
      <c r="M19" s="8">
        <v>1.5</v>
      </c>
      <c r="N19" s="8">
        <v>3.2</v>
      </c>
    </row>
    <row r="20" spans="2:14" ht="15.75" customHeight="1" x14ac:dyDescent="0.15">
      <c r="B20" s="43"/>
      <c r="C20" s="45" t="s">
        <v>5</v>
      </c>
      <c r="D20" s="17">
        <v>13324</v>
      </c>
      <c r="E20" s="12">
        <v>5162</v>
      </c>
      <c r="F20" s="6">
        <v>6572</v>
      </c>
      <c r="G20" s="6">
        <v>1606</v>
      </c>
      <c r="H20" s="6">
        <v>2188</v>
      </c>
      <c r="I20" s="6">
        <v>977</v>
      </c>
      <c r="J20" s="6">
        <v>1037</v>
      </c>
      <c r="K20" s="6">
        <v>2006</v>
      </c>
      <c r="L20" s="6">
        <v>1459</v>
      </c>
      <c r="M20" s="6">
        <v>295</v>
      </c>
      <c r="N20" s="6">
        <v>548</v>
      </c>
    </row>
    <row r="21" spans="2:14" ht="15.75" customHeight="1" x14ac:dyDescent="0.15">
      <c r="B21" s="44"/>
      <c r="C21" s="48"/>
      <c r="D21" s="16">
        <v>100</v>
      </c>
      <c r="E21" s="13">
        <v>38.700000000000003</v>
      </c>
      <c r="F21" s="11">
        <v>49.3</v>
      </c>
      <c r="G21" s="11">
        <v>12.1</v>
      </c>
      <c r="H21" s="11">
        <v>16.399999999999999</v>
      </c>
      <c r="I21" s="11">
        <v>7.3</v>
      </c>
      <c r="J21" s="11">
        <v>7.8</v>
      </c>
      <c r="K21" s="11">
        <v>15.1</v>
      </c>
      <c r="L21" s="11">
        <v>11</v>
      </c>
      <c r="M21" s="11">
        <v>2.2000000000000002</v>
      </c>
      <c r="N21" s="11">
        <v>4.0999999999999996</v>
      </c>
    </row>
  </sheetData>
  <mergeCells count="8">
    <mergeCell ref="B8:C9"/>
    <mergeCell ref="B10:B21"/>
    <mergeCell ref="C10:C11"/>
    <mergeCell ref="C12:C13"/>
    <mergeCell ref="C14:C15"/>
    <mergeCell ref="C16:C17"/>
    <mergeCell ref="C18:C19"/>
    <mergeCell ref="C20:C21"/>
  </mergeCells>
  <phoneticPr fontId="1"/>
  <conditionalFormatting sqref="E9:N9">
    <cfRule type="top10" dxfId="250" priority="7" rank="1"/>
  </conditionalFormatting>
  <conditionalFormatting sqref="E11:N11">
    <cfRule type="top10" dxfId="249" priority="6" rank="1"/>
  </conditionalFormatting>
  <conditionalFormatting sqref="E13:N13">
    <cfRule type="top10" dxfId="248" priority="5" rank="1"/>
  </conditionalFormatting>
  <conditionalFormatting sqref="E15:N15">
    <cfRule type="top10" dxfId="247" priority="4" rank="1"/>
  </conditionalFormatting>
  <conditionalFormatting sqref="E17:N17">
    <cfRule type="top10" dxfId="246" priority="3" rank="1"/>
  </conditionalFormatting>
  <conditionalFormatting sqref="E19:N19">
    <cfRule type="top10" dxfId="245" priority="2" rank="1"/>
  </conditionalFormatting>
  <conditionalFormatting sqref="E21:N21">
    <cfRule type="top10" dxfId="244" priority="1" rank="1"/>
  </conditionalFormatting>
  <pageMargins left="0.70866141732283472" right="0.70866141732283472" top="0.74803149606299213" bottom="0.74803149606299213" header="0.31496062992125984" footer="0.31496062992125984"/>
  <pageSetup paperSize="9" orientation="landscape" useFirstPageNumber="1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75" style="3" customWidth="1"/>
    <col min="3" max="3" width="29.7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133</v>
      </c>
    </row>
    <row r="4" spans="2:10" ht="15.75" customHeight="1" x14ac:dyDescent="0.15">
      <c r="B4" s="3" t="s">
        <v>134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79</v>
      </c>
      <c r="F7" s="22" t="s">
        <v>80</v>
      </c>
      <c r="G7" s="22" t="s">
        <v>81</v>
      </c>
      <c r="H7" s="22" t="s">
        <v>82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5653</v>
      </c>
      <c r="F8" s="6">
        <v>8644</v>
      </c>
      <c r="G8" s="6">
        <v>3092</v>
      </c>
      <c r="H8" s="6">
        <v>873</v>
      </c>
      <c r="I8" s="6">
        <v>979</v>
      </c>
      <c r="J8" s="6">
        <v>324</v>
      </c>
    </row>
    <row r="9" spans="2:10" ht="15.75" customHeight="1" x14ac:dyDescent="0.15">
      <c r="B9" s="41"/>
      <c r="C9" s="50"/>
      <c r="D9" s="16">
        <v>100</v>
      </c>
      <c r="E9" s="13">
        <v>28.9</v>
      </c>
      <c r="F9" s="11">
        <v>44.2</v>
      </c>
      <c r="G9" s="11">
        <v>15.8</v>
      </c>
      <c r="H9" s="11">
        <v>4.5</v>
      </c>
      <c r="I9" s="11">
        <v>5</v>
      </c>
      <c r="J9" s="11">
        <v>1.7</v>
      </c>
    </row>
    <row r="10" spans="2:10" ht="15.75" customHeight="1" x14ac:dyDescent="0.15">
      <c r="B10" s="43" t="s">
        <v>161</v>
      </c>
      <c r="C10" s="51" t="s">
        <v>11</v>
      </c>
      <c r="D10" s="17">
        <v>1532</v>
      </c>
      <c r="E10" s="12">
        <v>472</v>
      </c>
      <c r="F10" s="6">
        <v>616</v>
      </c>
      <c r="G10" s="6">
        <v>247</v>
      </c>
      <c r="H10" s="6">
        <v>84</v>
      </c>
      <c r="I10" s="6">
        <v>89</v>
      </c>
      <c r="J10" s="6">
        <v>24</v>
      </c>
    </row>
    <row r="11" spans="2:10" ht="15.75" customHeight="1" x14ac:dyDescent="0.15">
      <c r="B11" s="43"/>
      <c r="C11" s="52"/>
      <c r="D11" s="18">
        <v>100</v>
      </c>
      <c r="E11" s="14">
        <v>30.8</v>
      </c>
      <c r="F11" s="8">
        <v>40.200000000000003</v>
      </c>
      <c r="G11" s="8">
        <v>16.100000000000001</v>
      </c>
      <c r="H11" s="8">
        <v>5.5</v>
      </c>
      <c r="I11" s="8">
        <v>5.8</v>
      </c>
      <c r="J11" s="8">
        <v>1.6</v>
      </c>
    </row>
    <row r="12" spans="2:10" ht="15.75" customHeight="1" x14ac:dyDescent="0.15">
      <c r="B12" s="43"/>
      <c r="C12" s="56" t="s">
        <v>128</v>
      </c>
      <c r="D12" s="19">
        <v>3964</v>
      </c>
      <c r="E12" s="15">
        <v>1279</v>
      </c>
      <c r="F12" s="9">
        <v>1879</v>
      </c>
      <c r="G12" s="9">
        <v>538</v>
      </c>
      <c r="H12" s="9">
        <v>110</v>
      </c>
      <c r="I12" s="9">
        <v>117</v>
      </c>
      <c r="J12" s="9">
        <v>41</v>
      </c>
    </row>
    <row r="13" spans="2:10" ht="15.75" customHeight="1" x14ac:dyDescent="0.15">
      <c r="B13" s="43"/>
      <c r="C13" s="57"/>
      <c r="D13" s="18">
        <v>100</v>
      </c>
      <c r="E13" s="14">
        <v>32.299999999999997</v>
      </c>
      <c r="F13" s="8">
        <v>47.4</v>
      </c>
      <c r="G13" s="8">
        <v>13.6</v>
      </c>
      <c r="H13" s="8">
        <v>2.8</v>
      </c>
      <c r="I13" s="8">
        <v>3</v>
      </c>
      <c r="J13" s="8">
        <v>1</v>
      </c>
    </row>
    <row r="14" spans="2:10" ht="15.75" customHeight="1" x14ac:dyDescent="0.15">
      <c r="B14" s="43"/>
      <c r="C14" s="55" t="s">
        <v>129</v>
      </c>
      <c r="D14" s="17">
        <v>7811</v>
      </c>
      <c r="E14" s="12">
        <v>2240</v>
      </c>
      <c r="F14" s="6">
        <v>3540</v>
      </c>
      <c r="G14" s="6">
        <v>1273</v>
      </c>
      <c r="H14" s="6">
        <v>339</v>
      </c>
      <c r="I14" s="6">
        <v>338</v>
      </c>
      <c r="J14" s="6">
        <v>81</v>
      </c>
    </row>
    <row r="15" spans="2:10" ht="15.75" customHeight="1" x14ac:dyDescent="0.15">
      <c r="B15" s="43"/>
      <c r="C15" s="57"/>
      <c r="D15" s="18">
        <v>100</v>
      </c>
      <c r="E15" s="14">
        <v>28.7</v>
      </c>
      <c r="F15" s="8">
        <v>45.3</v>
      </c>
      <c r="G15" s="8">
        <v>16.3</v>
      </c>
      <c r="H15" s="8">
        <v>4.3</v>
      </c>
      <c r="I15" s="8">
        <v>4.3</v>
      </c>
      <c r="J15" s="8">
        <v>1</v>
      </c>
    </row>
    <row r="16" spans="2:10" ht="15.75" customHeight="1" x14ac:dyDescent="0.15">
      <c r="B16" s="43"/>
      <c r="C16" s="54" t="s">
        <v>130</v>
      </c>
      <c r="D16" s="19">
        <v>2494</v>
      </c>
      <c r="E16" s="15">
        <v>703</v>
      </c>
      <c r="F16" s="9">
        <v>1083</v>
      </c>
      <c r="G16" s="9">
        <v>436</v>
      </c>
      <c r="H16" s="9">
        <v>118</v>
      </c>
      <c r="I16" s="9">
        <v>134</v>
      </c>
      <c r="J16" s="9">
        <v>20</v>
      </c>
    </row>
    <row r="17" spans="2:10" ht="15.75" customHeight="1" x14ac:dyDescent="0.15">
      <c r="B17" s="43"/>
      <c r="C17" s="52"/>
      <c r="D17" s="18">
        <v>100</v>
      </c>
      <c r="E17" s="14">
        <v>28.2</v>
      </c>
      <c r="F17" s="8">
        <v>43.4</v>
      </c>
      <c r="G17" s="8">
        <v>17.5</v>
      </c>
      <c r="H17" s="8">
        <v>4.7</v>
      </c>
      <c r="I17" s="8">
        <v>5.4</v>
      </c>
      <c r="J17" s="8">
        <v>0.8</v>
      </c>
    </row>
    <row r="18" spans="2:10" ht="15.75" customHeight="1" x14ac:dyDescent="0.15">
      <c r="B18" s="43"/>
      <c r="C18" s="55" t="s">
        <v>131</v>
      </c>
      <c r="D18" s="17">
        <v>2081</v>
      </c>
      <c r="E18" s="12">
        <v>573</v>
      </c>
      <c r="F18" s="6">
        <v>923</v>
      </c>
      <c r="G18" s="6">
        <v>333</v>
      </c>
      <c r="H18" s="6">
        <v>98</v>
      </c>
      <c r="I18" s="6">
        <v>126</v>
      </c>
      <c r="J18" s="6">
        <v>28</v>
      </c>
    </row>
    <row r="19" spans="2:10" ht="15.75" customHeight="1" x14ac:dyDescent="0.15">
      <c r="B19" s="43"/>
      <c r="C19" s="55"/>
      <c r="D19" s="37">
        <v>100</v>
      </c>
      <c r="E19" s="36">
        <v>27.5</v>
      </c>
      <c r="F19" s="7">
        <v>44.4</v>
      </c>
      <c r="G19" s="7">
        <v>16</v>
      </c>
      <c r="H19" s="7">
        <v>4.7</v>
      </c>
      <c r="I19" s="7">
        <v>6.1</v>
      </c>
      <c r="J19" s="7">
        <v>1.3</v>
      </c>
    </row>
    <row r="20" spans="2:10" ht="15.75" customHeight="1" x14ac:dyDescent="0.15">
      <c r="B20" s="43"/>
      <c r="C20" s="56" t="s">
        <v>132</v>
      </c>
      <c r="D20" s="19">
        <v>1030</v>
      </c>
      <c r="E20" s="15">
        <v>246</v>
      </c>
      <c r="F20" s="9">
        <v>402</v>
      </c>
      <c r="G20" s="9">
        <v>188</v>
      </c>
      <c r="H20" s="9">
        <v>87</v>
      </c>
      <c r="I20" s="9">
        <v>91</v>
      </c>
      <c r="J20" s="9">
        <v>16</v>
      </c>
    </row>
    <row r="21" spans="2:10" ht="15.75" customHeight="1" x14ac:dyDescent="0.15">
      <c r="B21" s="44"/>
      <c r="C21" s="61"/>
      <c r="D21" s="16">
        <v>100</v>
      </c>
      <c r="E21" s="13">
        <v>23.9</v>
      </c>
      <c r="F21" s="11">
        <v>39</v>
      </c>
      <c r="G21" s="11">
        <v>18.3</v>
      </c>
      <c r="H21" s="11">
        <v>8.4</v>
      </c>
      <c r="I21" s="11">
        <v>8.8000000000000007</v>
      </c>
      <c r="J21" s="11">
        <v>1.6</v>
      </c>
    </row>
  </sheetData>
  <mergeCells count="8">
    <mergeCell ref="C18:C19"/>
    <mergeCell ref="C20:C21"/>
    <mergeCell ref="B10:B21"/>
    <mergeCell ref="B8:C9"/>
    <mergeCell ref="C10:C11"/>
    <mergeCell ref="C12:C13"/>
    <mergeCell ref="C14:C15"/>
    <mergeCell ref="C16:C17"/>
  </mergeCells>
  <phoneticPr fontId="1"/>
  <conditionalFormatting sqref="E9:J9">
    <cfRule type="top10" dxfId="76" priority="151" rank="1"/>
  </conditionalFormatting>
  <conditionalFormatting sqref="E11:J11">
    <cfRule type="top10" dxfId="75" priority="152" rank="1"/>
  </conditionalFormatting>
  <conditionalFormatting sqref="E13:J13">
    <cfRule type="top10" dxfId="74" priority="153" rank="1"/>
  </conditionalFormatting>
  <conditionalFormatting sqref="E15:J15">
    <cfRule type="top10" dxfId="73" priority="154" rank="1"/>
  </conditionalFormatting>
  <conditionalFormatting sqref="E17:J17">
    <cfRule type="top10" dxfId="72" priority="155" rank="1"/>
  </conditionalFormatting>
  <conditionalFormatting sqref="E19:J19">
    <cfRule type="top10" dxfId="71" priority="156" rank="1"/>
  </conditionalFormatting>
  <conditionalFormatting sqref="E21:J21">
    <cfRule type="top10" dxfId="70" priority="157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9.7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133</v>
      </c>
    </row>
    <row r="4" spans="2:10" ht="15.75" customHeight="1" x14ac:dyDescent="0.15">
      <c r="B4" s="3" t="s">
        <v>135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75</v>
      </c>
      <c r="F7" s="22" t="s">
        <v>76</v>
      </c>
      <c r="G7" s="22" t="s">
        <v>77</v>
      </c>
      <c r="H7" s="22" t="s">
        <v>78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1155</v>
      </c>
      <c r="F8" s="6">
        <v>6710</v>
      </c>
      <c r="G8" s="6">
        <v>3245</v>
      </c>
      <c r="H8" s="6">
        <v>1210</v>
      </c>
      <c r="I8" s="6">
        <v>6949</v>
      </c>
      <c r="J8" s="6">
        <v>296</v>
      </c>
    </row>
    <row r="9" spans="2:10" ht="15.75" customHeight="1" x14ac:dyDescent="0.15">
      <c r="B9" s="41"/>
      <c r="C9" s="50"/>
      <c r="D9" s="16">
        <v>100</v>
      </c>
      <c r="E9" s="13">
        <v>5.9</v>
      </c>
      <c r="F9" s="11">
        <v>34.299999999999997</v>
      </c>
      <c r="G9" s="11">
        <v>16.600000000000001</v>
      </c>
      <c r="H9" s="11">
        <v>6.2</v>
      </c>
      <c r="I9" s="11">
        <v>35.5</v>
      </c>
      <c r="J9" s="11">
        <v>1.5</v>
      </c>
    </row>
    <row r="10" spans="2:10" ht="15.75" customHeight="1" x14ac:dyDescent="0.15">
      <c r="B10" s="43" t="s">
        <v>161</v>
      </c>
      <c r="C10" s="51" t="s">
        <v>11</v>
      </c>
      <c r="D10" s="17">
        <v>1532</v>
      </c>
      <c r="E10" s="12">
        <v>141</v>
      </c>
      <c r="F10" s="6">
        <v>475</v>
      </c>
      <c r="G10" s="6">
        <v>260</v>
      </c>
      <c r="H10" s="6">
        <v>91</v>
      </c>
      <c r="I10" s="6">
        <v>547</v>
      </c>
      <c r="J10" s="6">
        <v>18</v>
      </c>
    </row>
    <row r="11" spans="2:10" ht="15.75" customHeight="1" x14ac:dyDescent="0.15">
      <c r="B11" s="43"/>
      <c r="C11" s="52"/>
      <c r="D11" s="18">
        <v>100</v>
      </c>
      <c r="E11" s="14">
        <v>9.1999999999999993</v>
      </c>
      <c r="F11" s="8">
        <v>31</v>
      </c>
      <c r="G11" s="8">
        <v>17</v>
      </c>
      <c r="H11" s="8">
        <v>5.9</v>
      </c>
      <c r="I11" s="8">
        <v>35.700000000000003</v>
      </c>
      <c r="J11" s="8">
        <v>1.2</v>
      </c>
    </row>
    <row r="12" spans="2:10" ht="15.75" customHeight="1" x14ac:dyDescent="0.15">
      <c r="B12" s="43"/>
      <c r="C12" s="54" t="s">
        <v>128</v>
      </c>
      <c r="D12" s="19">
        <v>3964</v>
      </c>
      <c r="E12" s="15">
        <v>272</v>
      </c>
      <c r="F12" s="9">
        <v>1536</v>
      </c>
      <c r="G12" s="9">
        <v>700</v>
      </c>
      <c r="H12" s="9">
        <v>196</v>
      </c>
      <c r="I12" s="9">
        <v>1228</v>
      </c>
      <c r="J12" s="9">
        <v>32</v>
      </c>
    </row>
    <row r="13" spans="2:10" ht="15.75" customHeight="1" x14ac:dyDescent="0.15">
      <c r="B13" s="43"/>
      <c r="C13" s="52"/>
      <c r="D13" s="18">
        <v>100</v>
      </c>
      <c r="E13" s="14">
        <v>6.9</v>
      </c>
      <c r="F13" s="8">
        <v>38.700000000000003</v>
      </c>
      <c r="G13" s="8">
        <v>17.7</v>
      </c>
      <c r="H13" s="8">
        <v>4.9000000000000004</v>
      </c>
      <c r="I13" s="8">
        <v>31</v>
      </c>
      <c r="J13" s="8">
        <v>0.8</v>
      </c>
    </row>
    <row r="14" spans="2:10" ht="15.75" customHeight="1" x14ac:dyDescent="0.15">
      <c r="B14" s="43"/>
      <c r="C14" s="55" t="s">
        <v>129</v>
      </c>
      <c r="D14" s="17">
        <v>7811</v>
      </c>
      <c r="E14" s="12">
        <v>364</v>
      </c>
      <c r="F14" s="6">
        <v>2748</v>
      </c>
      <c r="G14" s="6">
        <v>1345</v>
      </c>
      <c r="H14" s="6">
        <v>493</v>
      </c>
      <c r="I14" s="6">
        <v>2792</v>
      </c>
      <c r="J14" s="6">
        <v>69</v>
      </c>
    </row>
    <row r="15" spans="2:10" ht="15.75" customHeight="1" x14ac:dyDescent="0.15">
      <c r="B15" s="43"/>
      <c r="C15" s="57"/>
      <c r="D15" s="18">
        <v>100</v>
      </c>
      <c r="E15" s="14">
        <v>4.7</v>
      </c>
      <c r="F15" s="8">
        <v>35.200000000000003</v>
      </c>
      <c r="G15" s="8">
        <v>17.2</v>
      </c>
      <c r="H15" s="8">
        <v>6.3</v>
      </c>
      <c r="I15" s="8">
        <v>35.700000000000003</v>
      </c>
      <c r="J15" s="8">
        <v>0.9</v>
      </c>
    </row>
    <row r="16" spans="2:10" ht="15.75" customHeight="1" x14ac:dyDescent="0.15">
      <c r="B16" s="43"/>
      <c r="C16" s="54" t="s">
        <v>130</v>
      </c>
      <c r="D16" s="19">
        <v>2494</v>
      </c>
      <c r="E16" s="15">
        <v>153</v>
      </c>
      <c r="F16" s="9">
        <v>798</v>
      </c>
      <c r="G16" s="9">
        <v>360</v>
      </c>
      <c r="H16" s="9">
        <v>165</v>
      </c>
      <c r="I16" s="9">
        <v>1000</v>
      </c>
      <c r="J16" s="9">
        <v>18</v>
      </c>
    </row>
    <row r="17" spans="2:10" ht="15.75" customHeight="1" x14ac:dyDescent="0.15">
      <c r="B17" s="43"/>
      <c r="C17" s="52"/>
      <c r="D17" s="18">
        <v>100</v>
      </c>
      <c r="E17" s="14">
        <v>6.1</v>
      </c>
      <c r="F17" s="8">
        <v>32</v>
      </c>
      <c r="G17" s="8">
        <v>14.4</v>
      </c>
      <c r="H17" s="8">
        <v>6.6</v>
      </c>
      <c r="I17" s="8">
        <v>40.1</v>
      </c>
      <c r="J17" s="8">
        <v>0.7</v>
      </c>
    </row>
    <row r="18" spans="2:10" ht="15.75" customHeight="1" x14ac:dyDescent="0.15">
      <c r="B18" s="43"/>
      <c r="C18" s="55" t="s">
        <v>131</v>
      </c>
      <c r="D18" s="17">
        <v>2081</v>
      </c>
      <c r="E18" s="12">
        <v>133</v>
      </c>
      <c r="F18" s="6">
        <v>696</v>
      </c>
      <c r="G18" s="6">
        <v>363</v>
      </c>
      <c r="H18" s="6">
        <v>131</v>
      </c>
      <c r="I18" s="6">
        <v>737</v>
      </c>
      <c r="J18" s="6">
        <v>21</v>
      </c>
    </row>
    <row r="19" spans="2:10" ht="15.75" customHeight="1" x14ac:dyDescent="0.15">
      <c r="B19" s="43"/>
      <c r="C19" s="55"/>
      <c r="D19" s="37">
        <v>100</v>
      </c>
      <c r="E19" s="36">
        <v>6.4</v>
      </c>
      <c r="F19" s="7">
        <v>33.4</v>
      </c>
      <c r="G19" s="7">
        <v>17.399999999999999</v>
      </c>
      <c r="H19" s="7">
        <v>6.3</v>
      </c>
      <c r="I19" s="7">
        <v>35.4</v>
      </c>
      <c r="J19" s="7">
        <v>1</v>
      </c>
    </row>
    <row r="20" spans="2:10" ht="15.75" customHeight="1" x14ac:dyDescent="0.15">
      <c r="B20" s="43"/>
      <c r="C20" s="56" t="s">
        <v>132</v>
      </c>
      <c r="D20" s="19">
        <v>1030</v>
      </c>
      <c r="E20" s="15">
        <v>59</v>
      </c>
      <c r="F20" s="9">
        <v>314</v>
      </c>
      <c r="G20" s="9">
        <v>153</v>
      </c>
      <c r="H20" s="9">
        <v>86</v>
      </c>
      <c r="I20" s="9">
        <v>398</v>
      </c>
      <c r="J20" s="9">
        <v>20</v>
      </c>
    </row>
    <row r="21" spans="2:10" ht="15.75" customHeight="1" x14ac:dyDescent="0.15">
      <c r="B21" s="44"/>
      <c r="C21" s="61"/>
      <c r="D21" s="16">
        <v>100</v>
      </c>
      <c r="E21" s="13">
        <v>5.7</v>
      </c>
      <c r="F21" s="11">
        <v>30.5</v>
      </c>
      <c r="G21" s="11">
        <v>14.9</v>
      </c>
      <c r="H21" s="11">
        <v>8.3000000000000007</v>
      </c>
      <c r="I21" s="11">
        <v>38.6</v>
      </c>
      <c r="J21" s="11">
        <v>1.9</v>
      </c>
    </row>
  </sheetData>
  <mergeCells count="8">
    <mergeCell ref="C18:C19"/>
    <mergeCell ref="C20:C21"/>
    <mergeCell ref="B10:B21"/>
    <mergeCell ref="B8:C9"/>
    <mergeCell ref="C10:C11"/>
    <mergeCell ref="C12:C13"/>
    <mergeCell ref="C14:C15"/>
    <mergeCell ref="C16:C17"/>
  </mergeCells>
  <phoneticPr fontId="1"/>
  <conditionalFormatting sqref="E9:J9">
    <cfRule type="top10" dxfId="69" priority="158" rank="1"/>
  </conditionalFormatting>
  <conditionalFormatting sqref="E11:J11">
    <cfRule type="top10" dxfId="68" priority="159" rank="1"/>
  </conditionalFormatting>
  <conditionalFormatting sqref="E13:J13">
    <cfRule type="top10" dxfId="67" priority="160" rank="1"/>
  </conditionalFormatting>
  <conditionalFormatting sqref="E15:J15">
    <cfRule type="top10" dxfId="66" priority="161" rank="1"/>
  </conditionalFormatting>
  <conditionalFormatting sqref="E17:J17">
    <cfRule type="top10" dxfId="65" priority="162" rank="1"/>
  </conditionalFormatting>
  <conditionalFormatting sqref="E19:J19">
    <cfRule type="top10" dxfId="64" priority="163" rank="1"/>
  </conditionalFormatting>
  <conditionalFormatting sqref="E21:J21">
    <cfRule type="top10" dxfId="63" priority="164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9.75" style="3" customWidth="1"/>
    <col min="4" max="16384" width="8.625" style="3"/>
  </cols>
  <sheetData>
    <row r="2" spans="2:8" ht="15.75" customHeight="1" x14ac:dyDescent="0.15">
      <c r="B2" s="3" t="s">
        <v>118</v>
      </c>
    </row>
    <row r="3" spans="2:8" ht="15.75" customHeight="1" x14ac:dyDescent="0.15">
      <c r="B3" s="3" t="s">
        <v>133</v>
      </c>
    </row>
    <row r="4" spans="2:8" ht="15.75" customHeight="1" x14ac:dyDescent="0.15">
      <c r="B4" s="3" t="s">
        <v>136</v>
      </c>
    </row>
    <row r="6" spans="2:8" ht="2.25" customHeight="1" x14ac:dyDescent="0.15">
      <c r="B6" s="24"/>
      <c r="C6" s="29"/>
      <c r="D6" s="26"/>
      <c r="E6" s="27"/>
      <c r="F6" s="28"/>
      <c r="G6" s="28"/>
      <c r="H6" s="28"/>
    </row>
    <row r="7" spans="2:8" s="4" customFormat="1" ht="118.5" customHeight="1" thickBot="1" x14ac:dyDescent="0.2">
      <c r="B7" s="1"/>
      <c r="C7" s="2" t="s">
        <v>27</v>
      </c>
      <c r="D7" s="20" t="s">
        <v>33</v>
      </c>
      <c r="E7" s="21" t="s">
        <v>12</v>
      </c>
      <c r="F7" s="22" t="s">
        <v>73</v>
      </c>
      <c r="G7" s="22" t="s">
        <v>74</v>
      </c>
      <c r="H7" s="22" t="s">
        <v>42</v>
      </c>
    </row>
    <row r="8" spans="2:8" ht="15.75" customHeight="1" thickTop="1" x14ac:dyDescent="0.15">
      <c r="B8" s="39" t="s">
        <v>28</v>
      </c>
      <c r="C8" s="49"/>
      <c r="D8" s="17">
        <v>19565</v>
      </c>
      <c r="E8" s="12">
        <v>736</v>
      </c>
      <c r="F8" s="6">
        <v>6219</v>
      </c>
      <c r="G8" s="6">
        <v>12243</v>
      </c>
      <c r="H8" s="6">
        <v>367</v>
      </c>
    </row>
    <row r="9" spans="2:8" ht="15.75" customHeight="1" x14ac:dyDescent="0.15">
      <c r="B9" s="41"/>
      <c r="C9" s="50"/>
      <c r="D9" s="16">
        <v>100</v>
      </c>
      <c r="E9" s="13">
        <v>3.8</v>
      </c>
      <c r="F9" s="11">
        <v>31.8</v>
      </c>
      <c r="G9" s="11">
        <v>62.6</v>
      </c>
      <c r="H9" s="11">
        <v>1.9</v>
      </c>
    </row>
    <row r="10" spans="2:8" ht="15.75" customHeight="1" x14ac:dyDescent="0.15">
      <c r="B10" s="43" t="s">
        <v>162</v>
      </c>
      <c r="C10" s="51" t="s">
        <v>11</v>
      </c>
      <c r="D10" s="17">
        <v>1532</v>
      </c>
      <c r="E10" s="12">
        <v>83</v>
      </c>
      <c r="F10" s="6">
        <v>440</v>
      </c>
      <c r="G10" s="6">
        <v>995</v>
      </c>
      <c r="H10" s="6">
        <v>14</v>
      </c>
    </row>
    <row r="11" spans="2:8" ht="15.75" customHeight="1" x14ac:dyDescent="0.15">
      <c r="B11" s="43"/>
      <c r="C11" s="52"/>
      <c r="D11" s="18">
        <v>100</v>
      </c>
      <c r="E11" s="14">
        <v>5.4</v>
      </c>
      <c r="F11" s="8">
        <v>28.7</v>
      </c>
      <c r="G11" s="8">
        <v>64.900000000000006</v>
      </c>
      <c r="H11" s="8">
        <v>0.9</v>
      </c>
    </row>
    <row r="12" spans="2:8" ht="15.75" customHeight="1" x14ac:dyDescent="0.15">
      <c r="B12" s="43"/>
      <c r="C12" s="54" t="s">
        <v>128</v>
      </c>
      <c r="D12" s="19">
        <v>3964</v>
      </c>
      <c r="E12" s="15">
        <v>135</v>
      </c>
      <c r="F12" s="9">
        <v>1290</v>
      </c>
      <c r="G12" s="9">
        <v>2515</v>
      </c>
      <c r="H12" s="9">
        <v>24</v>
      </c>
    </row>
    <row r="13" spans="2:8" ht="15.75" customHeight="1" x14ac:dyDescent="0.15">
      <c r="B13" s="43"/>
      <c r="C13" s="52"/>
      <c r="D13" s="18">
        <v>100</v>
      </c>
      <c r="E13" s="14">
        <v>3.4</v>
      </c>
      <c r="F13" s="8">
        <v>32.5</v>
      </c>
      <c r="G13" s="8">
        <v>63.4</v>
      </c>
      <c r="H13" s="8">
        <v>0.6</v>
      </c>
    </row>
    <row r="14" spans="2:8" ht="15.75" customHeight="1" x14ac:dyDescent="0.15">
      <c r="B14" s="43"/>
      <c r="C14" s="55" t="s">
        <v>129</v>
      </c>
      <c r="D14" s="17">
        <v>7811</v>
      </c>
      <c r="E14" s="12">
        <v>266</v>
      </c>
      <c r="F14" s="6">
        <v>2544</v>
      </c>
      <c r="G14" s="6">
        <v>4969</v>
      </c>
      <c r="H14" s="6">
        <v>32</v>
      </c>
    </row>
    <row r="15" spans="2:8" ht="15.75" customHeight="1" x14ac:dyDescent="0.15">
      <c r="B15" s="43"/>
      <c r="C15" s="57"/>
      <c r="D15" s="18">
        <v>100</v>
      </c>
      <c r="E15" s="14">
        <v>3.4</v>
      </c>
      <c r="F15" s="8">
        <v>32.6</v>
      </c>
      <c r="G15" s="8">
        <v>63.6</v>
      </c>
      <c r="H15" s="8">
        <v>0.4</v>
      </c>
    </row>
    <row r="16" spans="2:8" ht="15.75" customHeight="1" x14ac:dyDescent="0.15">
      <c r="B16" s="43"/>
      <c r="C16" s="54" t="s">
        <v>130</v>
      </c>
      <c r="D16" s="19">
        <v>2494</v>
      </c>
      <c r="E16" s="15">
        <v>117</v>
      </c>
      <c r="F16" s="9">
        <v>883</v>
      </c>
      <c r="G16" s="9">
        <v>1484</v>
      </c>
      <c r="H16" s="9">
        <v>10</v>
      </c>
    </row>
    <row r="17" spans="2:8" ht="15.75" customHeight="1" x14ac:dyDescent="0.15">
      <c r="B17" s="43"/>
      <c r="C17" s="52"/>
      <c r="D17" s="18">
        <v>100</v>
      </c>
      <c r="E17" s="14">
        <v>4.7</v>
      </c>
      <c r="F17" s="8">
        <v>35.4</v>
      </c>
      <c r="G17" s="8">
        <v>59.5</v>
      </c>
      <c r="H17" s="8">
        <v>0.4</v>
      </c>
    </row>
    <row r="18" spans="2:8" ht="15.75" customHeight="1" x14ac:dyDescent="0.15">
      <c r="B18" s="43"/>
      <c r="C18" s="55" t="s">
        <v>131</v>
      </c>
      <c r="D18" s="17">
        <v>2081</v>
      </c>
      <c r="E18" s="12">
        <v>72</v>
      </c>
      <c r="F18" s="6">
        <v>670</v>
      </c>
      <c r="G18" s="6">
        <v>1319</v>
      </c>
      <c r="H18" s="6">
        <v>20</v>
      </c>
    </row>
    <row r="19" spans="2:8" ht="15.75" customHeight="1" x14ac:dyDescent="0.15">
      <c r="B19" s="43"/>
      <c r="C19" s="55"/>
      <c r="D19" s="37">
        <v>100</v>
      </c>
      <c r="E19" s="36">
        <v>3.5</v>
      </c>
      <c r="F19" s="7">
        <v>32.200000000000003</v>
      </c>
      <c r="G19" s="7">
        <v>63.4</v>
      </c>
      <c r="H19" s="7">
        <v>1</v>
      </c>
    </row>
    <row r="20" spans="2:8" ht="15.75" customHeight="1" x14ac:dyDescent="0.15">
      <c r="B20" s="43"/>
      <c r="C20" s="56" t="s">
        <v>132</v>
      </c>
      <c r="D20" s="19">
        <v>1030</v>
      </c>
      <c r="E20" s="15">
        <v>40</v>
      </c>
      <c r="F20" s="9">
        <v>294</v>
      </c>
      <c r="G20" s="9">
        <v>678</v>
      </c>
      <c r="H20" s="9">
        <v>18</v>
      </c>
    </row>
    <row r="21" spans="2:8" ht="15.75" customHeight="1" x14ac:dyDescent="0.15">
      <c r="B21" s="44"/>
      <c r="C21" s="61"/>
      <c r="D21" s="16">
        <v>100</v>
      </c>
      <c r="E21" s="13">
        <v>3.9</v>
      </c>
      <c r="F21" s="11">
        <v>28.5</v>
      </c>
      <c r="G21" s="11">
        <v>65.8</v>
      </c>
      <c r="H21" s="11">
        <v>1.7</v>
      </c>
    </row>
  </sheetData>
  <mergeCells count="8">
    <mergeCell ref="C18:C19"/>
    <mergeCell ref="C20:C21"/>
    <mergeCell ref="B10:B21"/>
    <mergeCell ref="B8:C9"/>
    <mergeCell ref="C10:C11"/>
    <mergeCell ref="C12:C13"/>
    <mergeCell ref="C14:C15"/>
    <mergeCell ref="C16:C17"/>
  </mergeCells>
  <phoneticPr fontId="1"/>
  <conditionalFormatting sqref="E9:H9">
    <cfRule type="top10" dxfId="62" priority="165" rank="1"/>
  </conditionalFormatting>
  <conditionalFormatting sqref="E11:H11">
    <cfRule type="top10" dxfId="61" priority="166" rank="1"/>
  </conditionalFormatting>
  <conditionalFormatting sqref="E13:H13">
    <cfRule type="top10" dxfId="60" priority="167" rank="1"/>
  </conditionalFormatting>
  <conditionalFormatting sqref="E15:H15">
    <cfRule type="top10" dxfId="59" priority="168" rank="1"/>
  </conditionalFormatting>
  <conditionalFormatting sqref="E17:H17">
    <cfRule type="top10" dxfId="58" priority="169" rank="1"/>
  </conditionalFormatting>
  <conditionalFormatting sqref="E19:H19">
    <cfRule type="top10" dxfId="57" priority="170" rank="1"/>
  </conditionalFormatting>
  <conditionalFormatting sqref="E21:H21">
    <cfRule type="top10" dxfId="56" priority="17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5"/>
  <sheetViews>
    <sheetView showGridLines="0" zoomScaleNormal="100" workbookViewId="0"/>
  </sheetViews>
  <sheetFormatPr defaultColWidth="8.625" defaultRowHeight="15.75" customHeight="1" x14ac:dyDescent="0.15"/>
  <cols>
    <col min="1" max="2" width="5.625" style="3" customWidth="1"/>
    <col min="3" max="3" width="20.625" style="3" customWidth="1"/>
    <col min="4" max="16384" width="8.625" style="3"/>
  </cols>
  <sheetData>
    <row r="2" spans="2:13" ht="15.75" customHeight="1" x14ac:dyDescent="0.15">
      <c r="B2" s="3" t="s">
        <v>118</v>
      </c>
    </row>
    <row r="3" spans="2:13" ht="15.75" customHeight="1" x14ac:dyDescent="0.15">
      <c r="B3" s="3" t="s">
        <v>138</v>
      </c>
    </row>
    <row r="4" spans="2:13" ht="15.75" customHeight="1" x14ac:dyDescent="0.15">
      <c r="B4" s="3" t="s">
        <v>139</v>
      </c>
    </row>
    <row r="6" spans="2:13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</row>
    <row r="7" spans="2:13" s="4" customFormat="1" ht="118.5" customHeight="1" thickBot="1" x14ac:dyDescent="0.2">
      <c r="B7" s="1"/>
      <c r="C7" s="2" t="s">
        <v>27</v>
      </c>
      <c r="D7" s="20" t="s">
        <v>33</v>
      </c>
      <c r="E7" s="21" t="s">
        <v>7</v>
      </c>
      <c r="F7" s="22" t="s">
        <v>121</v>
      </c>
      <c r="G7" s="22" t="s">
        <v>122</v>
      </c>
      <c r="H7" s="22" t="s">
        <v>83</v>
      </c>
      <c r="I7" s="22" t="s">
        <v>8</v>
      </c>
      <c r="J7" s="22" t="s">
        <v>13</v>
      </c>
      <c r="K7" s="22" t="s">
        <v>9</v>
      </c>
      <c r="L7" s="22" t="s">
        <v>10</v>
      </c>
      <c r="M7" s="22" t="s">
        <v>42</v>
      </c>
    </row>
    <row r="8" spans="2:13" ht="15.75" customHeight="1" thickTop="1" x14ac:dyDescent="0.15">
      <c r="B8" s="39" t="s">
        <v>28</v>
      </c>
      <c r="C8" s="49"/>
      <c r="D8" s="17">
        <v>19565</v>
      </c>
      <c r="E8" s="12">
        <v>11582</v>
      </c>
      <c r="F8" s="6">
        <v>2012</v>
      </c>
      <c r="G8" s="6">
        <v>525</v>
      </c>
      <c r="H8" s="6">
        <v>744</v>
      </c>
      <c r="I8" s="6">
        <v>291</v>
      </c>
      <c r="J8" s="6">
        <v>581</v>
      </c>
      <c r="K8" s="6">
        <v>436</v>
      </c>
      <c r="L8" s="10">
        <v>3059</v>
      </c>
      <c r="M8" s="10">
        <v>335</v>
      </c>
    </row>
    <row r="9" spans="2:13" ht="15.75" customHeight="1" x14ac:dyDescent="0.15">
      <c r="B9" s="41"/>
      <c r="C9" s="50"/>
      <c r="D9" s="16">
        <v>100</v>
      </c>
      <c r="E9" s="13">
        <v>59.2</v>
      </c>
      <c r="F9" s="11">
        <v>10.3</v>
      </c>
      <c r="G9" s="11">
        <v>2.7</v>
      </c>
      <c r="H9" s="11">
        <v>3.8</v>
      </c>
      <c r="I9" s="11">
        <v>1.5</v>
      </c>
      <c r="J9" s="11">
        <v>3</v>
      </c>
      <c r="K9" s="11">
        <v>2.2000000000000002</v>
      </c>
      <c r="L9" s="11">
        <v>15.6</v>
      </c>
      <c r="M9" s="11">
        <v>1.7</v>
      </c>
    </row>
    <row r="10" spans="2:13" ht="15.75" customHeight="1" x14ac:dyDescent="0.15">
      <c r="B10" s="43" t="s">
        <v>163</v>
      </c>
      <c r="C10" s="51" t="s">
        <v>14</v>
      </c>
      <c r="D10" s="17">
        <v>3783</v>
      </c>
      <c r="E10" s="12">
        <v>2275</v>
      </c>
      <c r="F10" s="6">
        <v>450</v>
      </c>
      <c r="G10" s="6">
        <v>68</v>
      </c>
      <c r="H10" s="6">
        <v>150</v>
      </c>
      <c r="I10" s="6">
        <v>80</v>
      </c>
      <c r="J10" s="6">
        <v>138</v>
      </c>
      <c r="K10" s="6">
        <v>141</v>
      </c>
      <c r="L10" s="6">
        <v>436</v>
      </c>
      <c r="M10" s="6">
        <v>45</v>
      </c>
    </row>
    <row r="11" spans="2:13" ht="15.75" customHeight="1" x14ac:dyDescent="0.15">
      <c r="B11" s="43"/>
      <c r="C11" s="52"/>
      <c r="D11" s="18">
        <v>100</v>
      </c>
      <c r="E11" s="14">
        <v>60.1</v>
      </c>
      <c r="F11" s="8">
        <v>11.9</v>
      </c>
      <c r="G11" s="8">
        <v>1.8</v>
      </c>
      <c r="H11" s="8">
        <v>4</v>
      </c>
      <c r="I11" s="8">
        <v>2.1</v>
      </c>
      <c r="J11" s="8">
        <v>3.6</v>
      </c>
      <c r="K11" s="8">
        <v>3.7</v>
      </c>
      <c r="L11" s="8">
        <v>11.5</v>
      </c>
      <c r="M11" s="8">
        <v>1.2</v>
      </c>
    </row>
    <row r="12" spans="2:13" ht="15.75" customHeight="1" x14ac:dyDescent="0.15">
      <c r="B12" s="43"/>
      <c r="C12" s="54" t="s">
        <v>15</v>
      </c>
      <c r="D12" s="19">
        <v>8376</v>
      </c>
      <c r="E12" s="15">
        <v>6045</v>
      </c>
      <c r="F12" s="9">
        <v>680</v>
      </c>
      <c r="G12" s="9">
        <v>265</v>
      </c>
      <c r="H12" s="9">
        <v>312</v>
      </c>
      <c r="I12" s="9">
        <v>37</v>
      </c>
      <c r="J12" s="9">
        <v>101</v>
      </c>
      <c r="K12" s="9">
        <v>64</v>
      </c>
      <c r="L12" s="9">
        <v>771</v>
      </c>
      <c r="M12" s="9">
        <v>101</v>
      </c>
    </row>
    <row r="13" spans="2:13" ht="15.75" customHeight="1" x14ac:dyDescent="0.15">
      <c r="B13" s="43"/>
      <c r="C13" s="52"/>
      <c r="D13" s="18">
        <v>100</v>
      </c>
      <c r="E13" s="14">
        <v>72.2</v>
      </c>
      <c r="F13" s="8">
        <v>8.1</v>
      </c>
      <c r="G13" s="8">
        <v>3.2</v>
      </c>
      <c r="H13" s="8">
        <v>3.7</v>
      </c>
      <c r="I13" s="8">
        <v>0.4</v>
      </c>
      <c r="J13" s="8">
        <v>1.2</v>
      </c>
      <c r="K13" s="8">
        <v>0.8</v>
      </c>
      <c r="L13" s="8">
        <v>9.1999999999999993</v>
      </c>
      <c r="M13" s="8">
        <v>1.2</v>
      </c>
    </row>
    <row r="14" spans="2:13" ht="15.75" customHeight="1" x14ac:dyDescent="0.15">
      <c r="B14" s="43"/>
      <c r="C14" s="51" t="s">
        <v>16</v>
      </c>
      <c r="D14" s="17">
        <v>63</v>
      </c>
      <c r="E14" s="12">
        <v>24</v>
      </c>
      <c r="F14" s="6">
        <v>9</v>
      </c>
      <c r="G14" s="6">
        <v>0</v>
      </c>
      <c r="H14" s="6">
        <v>15</v>
      </c>
      <c r="I14" s="6">
        <v>0</v>
      </c>
      <c r="J14" s="6">
        <v>1</v>
      </c>
      <c r="K14" s="6">
        <v>0</v>
      </c>
      <c r="L14" s="6">
        <v>13</v>
      </c>
      <c r="M14" s="6">
        <v>1</v>
      </c>
    </row>
    <row r="15" spans="2:13" ht="15.75" customHeight="1" x14ac:dyDescent="0.15">
      <c r="B15" s="43"/>
      <c r="C15" s="52"/>
      <c r="D15" s="18">
        <v>100</v>
      </c>
      <c r="E15" s="14">
        <v>38.1</v>
      </c>
      <c r="F15" s="8">
        <v>14.3</v>
      </c>
      <c r="G15" s="8">
        <v>0</v>
      </c>
      <c r="H15" s="8">
        <v>23.8</v>
      </c>
      <c r="I15" s="8">
        <v>0</v>
      </c>
      <c r="J15" s="8">
        <v>1.6</v>
      </c>
      <c r="K15" s="8">
        <v>0</v>
      </c>
      <c r="L15" s="8">
        <v>20.6</v>
      </c>
      <c r="M15" s="8">
        <v>1.6</v>
      </c>
    </row>
    <row r="16" spans="2:13" ht="15.75" customHeight="1" x14ac:dyDescent="0.15">
      <c r="B16" s="43"/>
      <c r="C16" s="54" t="s">
        <v>17</v>
      </c>
      <c r="D16" s="19">
        <v>37</v>
      </c>
      <c r="E16" s="15">
        <v>10</v>
      </c>
      <c r="F16" s="9">
        <v>6</v>
      </c>
      <c r="G16" s="9">
        <v>1</v>
      </c>
      <c r="H16" s="9">
        <v>9</v>
      </c>
      <c r="I16" s="9">
        <v>0</v>
      </c>
      <c r="J16" s="9">
        <v>1</v>
      </c>
      <c r="K16" s="9">
        <v>0</v>
      </c>
      <c r="L16" s="9">
        <v>7</v>
      </c>
      <c r="M16" s="9">
        <v>3</v>
      </c>
    </row>
    <row r="17" spans="2:13" ht="15.75" customHeight="1" x14ac:dyDescent="0.15">
      <c r="B17" s="43"/>
      <c r="C17" s="52"/>
      <c r="D17" s="18">
        <v>100</v>
      </c>
      <c r="E17" s="14">
        <v>27</v>
      </c>
      <c r="F17" s="8">
        <v>16.2</v>
      </c>
      <c r="G17" s="8">
        <v>2.7</v>
      </c>
      <c r="H17" s="8">
        <v>24.3</v>
      </c>
      <c r="I17" s="8">
        <v>0</v>
      </c>
      <c r="J17" s="8">
        <v>2.7</v>
      </c>
      <c r="K17" s="8">
        <v>0</v>
      </c>
      <c r="L17" s="8">
        <v>18.899999999999999</v>
      </c>
      <c r="M17" s="8">
        <v>8.1</v>
      </c>
    </row>
    <row r="18" spans="2:13" ht="15.75" customHeight="1" x14ac:dyDescent="0.15">
      <c r="B18" s="43"/>
      <c r="C18" s="55" t="s">
        <v>18</v>
      </c>
      <c r="D18" s="17">
        <v>589</v>
      </c>
      <c r="E18" s="12">
        <v>170</v>
      </c>
      <c r="F18" s="6">
        <v>94</v>
      </c>
      <c r="G18" s="6">
        <v>15</v>
      </c>
      <c r="H18" s="6">
        <v>27</v>
      </c>
      <c r="I18" s="6">
        <v>50</v>
      </c>
      <c r="J18" s="6">
        <v>129</v>
      </c>
      <c r="K18" s="6">
        <v>26</v>
      </c>
      <c r="L18" s="6">
        <v>71</v>
      </c>
      <c r="M18" s="6">
        <v>7</v>
      </c>
    </row>
    <row r="19" spans="2:13" ht="15.75" customHeight="1" x14ac:dyDescent="0.15">
      <c r="B19" s="43"/>
      <c r="C19" s="55"/>
      <c r="D19" s="37">
        <v>100</v>
      </c>
      <c r="E19" s="36">
        <v>28.9</v>
      </c>
      <c r="F19" s="7">
        <v>16</v>
      </c>
      <c r="G19" s="7">
        <v>2.5</v>
      </c>
      <c r="H19" s="7">
        <v>4.5999999999999996</v>
      </c>
      <c r="I19" s="7">
        <v>8.5</v>
      </c>
      <c r="J19" s="7">
        <v>21.9</v>
      </c>
      <c r="K19" s="7">
        <v>4.4000000000000004</v>
      </c>
      <c r="L19" s="7">
        <v>12.1</v>
      </c>
      <c r="M19" s="7">
        <v>1.2</v>
      </c>
    </row>
    <row r="20" spans="2:13" ht="15.75" customHeight="1" x14ac:dyDescent="0.15">
      <c r="B20" s="43"/>
      <c r="C20" s="56" t="s">
        <v>137</v>
      </c>
      <c r="D20" s="19">
        <v>566</v>
      </c>
      <c r="E20" s="15">
        <v>268</v>
      </c>
      <c r="F20" s="9">
        <v>67</v>
      </c>
      <c r="G20" s="9">
        <v>7</v>
      </c>
      <c r="H20" s="9">
        <v>17</v>
      </c>
      <c r="I20" s="9">
        <v>32</v>
      </c>
      <c r="J20" s="9">
        <v>31</v>
      </c>
      <c r="K20" s="9">
        <v>91</v>
      </c>
      <c r="L20" s="9">
        <v>45</v>
      </c>
      <c r="M20" s="9">
        <v>8</v>
      </c>
    </row>
    <row r="21" spans="2:13" ht="15.75" customHeight="1" x14ac:dyDescent="0.15">
      <c r="B21" s="43"/>
      <c r="C21" s="57"/>
      <c r="D21" s="18">
        <v>100</v>
      </c>
      <c r="E21" s="14">
        <v>47.3</v>
      </c>
      <c r="F21" s="8">
        <v>11.8</v>
      </c>
      <c r="G21" s="8">
        <v>1.2</v>
      </c>
      <c r="H21" s="8">
        <v>3</v>
      </c>
      <c r="I21" s="8">
        <v>5.7</v>
      </c>
      <c r="J21" s="8">
        <v>5.5</v>
      </c>
      <c r="K21" s="8">
        <v>16.100000000000001</v>
      </c>
      <c r="L21" s="8">
        <v>8</v>
      </c>
      <c r="M21" s="8">
        <v>1.4</v>
      </c>
    </row>
    <row r="22" spans="2:13" ht="15.75" customHeight="1" x14ac:dyDescent="0.15">
      <c r="B22" s="43"/>
      <c r="C22" s="54" t="s">
        <v>19</v>
      </c>
      <c r="D22" s="19">
        <v>300</v>
      </c>
      <c r="E22" s="15">
        <v>111</v>
      </c>
      <c r="F22" s="9">
        <v>43</v>
      </c>
      <c r="G22" s="9">
        <v>19</v>
      </c>
      <c r="H22" s="9">
        <v>17</v>
      </c>
      <c r="I22" s="9">
        <v>7</v>
      </c>
      <c r="J22" s="9">
        <v>12</v>
      </c>
      <c r="K22" s="9">
        <v>8</v>
      </c>
      <c r="L22" s="9">
        <v>79</v>
      </c>
      <c r="M22" s="9">
        <v>4</v>
      </c>
    </row>
    <row r="23" spans="2:13" ht="15.75" customHeight="1" x14ac:dyDescent="0.15">
      <c r="B23" s="43"/>
      <c r="C23" s="52"/>
      <c r="D23" s="18">
        <v>100</v>
      </c>
      <c r="E23" s="14">
        <v>37</v>
      </c>
      <c r="F23" s="8">
        <v>14.3</v>
      </c>
      <c r="G23" s="8">
        <v>6.3</v>
      </c>
      <c r="H23" s="8">
        <v>5.7</v>
      </c>
      <c r="I23" s="8">
        <v>2.2999999999999998</v>
      </c>
      <c r="J23" s="8">
        <v>4</v>
      </c>
      <c r="K23" s="8">
        <v>2.7</v>
      </c>
      <c r="L23" s="8">
        <v>26.3</v>
      </c>
      <c r="M23" s="8">
        <v>1.3</v>
      </c>
    </row>
    <row r="24" spans="2:13" ht="15.75" customHeight="1" x14ac:dyDescent="0.15">
      <c r="B24" s="43"/>
      <c r="C24" s="51" t="s">
        <v>10</v>
      </c>
      <c r="D24" s="17">
        <v>5474</v>
      </c>
      <c r="E24" s="12">
        <v>2493</v>
      </c>
      <c r="F24" s="6">
        <v>642</v>
      </c>
      <c r="G24" s="6">
        <v>139</v>
      </c>
      <c r="H24" s="6">
        <v>193</v>
      </c>
      <c r="I24" s="6">
        <v>80</v>
      </c>
      <c r="J24" s="6">
        <v>157</v>
      </c>
      <c r="K24" s="6">
        <v>101</v>
      </c>
      <c r="L24" s="6">
        <v>1596</v>
      </c>
      <c r="M24" s="6">
        <v>73</v>
      </c>
    </row>
    <row r="25" spans="2:13" ht="15.75" customHeight="1" x14ac:dyDescent="0.15">
      <c r="B25" s="44"/>
      <c r="C25" s="53"/>
      <c r="D25" s="16">
        <v>100</v>
      </c>
      <c r="E25" s="13">
        <v>45.5</v>
      </c>
      <c r="F25" s="11">
        <v>11.7</v>
      </c>
      <c r="G25" s="11">
        <v>2.5</v>
      </c>
      <c r="H25" s="11">
        <v>3.5</v>
      </c>
      <c r="I25" s="11">
        <v>1.5</v>
      </c>
      <c r="J25" s="11">
        <v>2.9</v>
      </c>
      <c r="K25" s="11">
        <v>1.8</v>
      </c>
      <c r="L25" s="11">
        <v>29.2</v>
      </c>
      <c r="M25" s="11">
        <v>1.3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M9">
    <cfRule type="top10" dxfId="55" priority="172" rank="1"/>
  </conditionalFormatting>
  <conditionalFormatting sqref="E11:M11">
    <cfRule type="top10" dxfId="54" priority="173" rank="1"/>
  </conditionalFormatting>
  <conditionalFormatting sqref="E13:M13">
    <cfRule type="top10" dxfId="53" priority="174" rank="1"/>
  </conditionalFormatting>
  <conditionalFormatting sqref="E15:M15">
    <cfRule type="top10" dxfId="52" priority="175" rank="1"/>
  </conditionalFormatting>
  <conditionalFormatting sqref="E17:M17">
    <cfRule type="top10" dxfId="51" priority="176" rank="1"/>
  </conditionalFormatting>
  <conditionalFormatting sqref="E19:M19">
    <cfRule type="top10" dxfId="50" priority="177" rank="1"/>
  </conditionalFormatting>
  <conditionalFormatting sqref="E21:M21">
    <cfRule type="top10" dxfId="49" priority="178" rank="1"/>
  </conditionalFormatting>
  <conditionalFormatting sqref="E23:M23">
    <cfRule type="top10" dxfId="48" priority="179" rank="1"/>
  </conditionalFormatting>
  <conditionalFormatting sqref="E25:M25">
    <cfRule type="top10" dxfId="47" priority="180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zoomScaleNormal="100" workbookViewId="0"/>
  </sheetViews>
  <sheetFormatPr defaultColWidth="8.625" defaultRowHeight="15.75" customHeight="1" x14ac:dyDescent="0.15"/>
  <cols>
    <col min="1" max="2" width="5.625" style="3" customWidth="1"/>
    <col min="3" max="3" width="20.62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138</v>
      </c>
    </row>
    <row r="4" spans="2:10" ht="15.75" customHeight="1" x14ac:dyDescent="0.15">
      <c r="B4" s="3" t="s">
        <v>140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79</v>
      </c>
      <c r="F7" s="22" t="s">
        <v>80</v>
      </c>
      <c r="G7" s="22" t="s">
        <v>81</v>
      </c>
      <c r="H7" s="22" t="s">
        <v>82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5653</v>
      </c>
      <c r="F8" s="6">
        <v>8644</v>
      </c>
      <c r="G8" s="6">
        <v>3092</v>
      </c>
      <c r="H8" s="6">
        <v>873</v>
      </c>
      <c r="I8" s="6">
        <v>979</v>
      </c>
      <c r="J8" s="6">
        <v>324</v>
      </c>
    </row>
    <row r="9" spans="2:10" ht="15.75" customHeight="1" x14ac:dyDescent="0.15">
      <c r="B9" s="41"/>
      <c r="C9" s="50"/>
      <c r="D9" s="16">
        <v>100</v>
      </c>
      <c r="E9" s="13">
        <v>28.9</v>
      </c>
      <c r="F9" s="11">
        <v>44.2</v>
      </c>
      <c r="G9" s="11">
        <v>15.8</v>
      </c>
      <c r="H9" s="11">
        <v>4.5</v>
      </c>
      <c r="I9" s="11">
        <v>5</v>
      </c>
      <c r="J9" s="11">
        <v>1.7</v>
      </c>
    </row>
    <row r="10" spans="2:10" ht="15.75" customHeight="1" x14ac:dyDescent="0.15">
      <c r="B10" s="43" t="s">
        <v>164</v>
      </c>
      <c r="C10" s="51" t="s">
        <v>14</v>
      </c>
      <c r="D10" s="17">
        <v>3783</v>
      </c>
      <c r="E10" s="12">
        <v>1093</v>
      </c>
      <c r="F10" s="6">
        <v>1720</v>
      </c>
      <c r="G10" s="6">
        <v>624</v>
      </c>
      <c r="H10" s="6">
        <v>179</v>
      </c>
      <c r="I10" s="6">
        <v>130</v>
      </c>
      <c r="J10" s="6">
        <v>37</v>
      </c>
    </row>
    <row r="11" spans="2:10" ht="15.75" customHeight="1" x14ac:dyDescent="0.15">
      <c r="B11" s="43"/>
      <c r="C11" s="52"/>
      <c r="D11" s="18">
        <v>100</v>
      </c>
      <c r="E11" s="14">
        <v>28.9</v>
      </c>
      <c r="F11" s="8">
        <v>45.5</v>
      </c>
      <c r="G11" s="8">
        <v>16.5</v>
      </c>
      <c r="H11" s="8">
        <v>4.7</v>
      </c>
      <c r="I11" s="8">
        <v>3.4</v>
      </c>
      <c r="J11" s="8">
        <v>1</v>
      </c>
    </row>
    <row r="12" spans="2:10" ht="15.75" customHeight="1" x14ac:dyDescent="0.15">
      <c r="B12" s="43"/>
      <c r="C12" s="54" t="s">
        <v>15</v>
      </c>
      <c r="D12" s="19">
        <v>8376</v>
      </c>
      <c r="E12" s="15">
        <v>2704</v>
      </c>
      <c r="F12" s="9">
        <v>3773</v>
      </c>
      <c r="G12" s="9">
        <v>1229</v>
      </c>
      <c r="H12" s="9">
        <v>288</v>
      </c>
      <c r="I12" s="9">
        <v>287</v>
      </c>
      <c r="J12" s="9">
        <v>95</v>
      </c>
    </row>
    <row r="13" spans="2:10" ht="15.75" customHeight="1" x14ac:dyDescent="0.15">
      <c r="B13" s="43"/>
      <c r="C13" s="52"/>
      <c r="D13" s="18">
        <v>100</v>
      </c>
      <c r="E13" s="14">
        <v>32.299999999999997</v>
      </c>
      <c r="F13" s="8">
        <v>45</v>
      </c>
      <c r="G13" s="8">
        <v>14.7</v>
      </c>
      <c r="H13" s="8">
        <v>3.4</v>
      </c>
      <c r="I13" s="8">
        <v>3.4</v>
      </c>
      <c r="J13" s="8">
        <v>1.1000000000000001</v>
      </c>
    </row>
    <row r="14" spans="2:10" ht="15.75" customHeight="1" x14ac:dyDescent="0.15">
      <c r="B14" s="43"/>
      <c r="C14" s="51" t="s">
        <v>16</v>
      </c>
      <c r="D14" s="17">
        <v>63</v>
      </c>
      <c r="E14" s="12">
        <v>15</v>
      </c>
      <c r="F14" s="6">
        <v>25</v>
      </c>
      <c r="G14" s="6">
        <v>13</v>
      </c>
      <c r="H14" s="6">
        <v>2</v>
      </c>
      <c r="I14" s="6">
        <v>7</v>
      </c>
      <c r="J14" s="6">
        <v>1</v>
      </c>
    </row>
    <row r="15" spans="2:10" ht="15.75" customHeight="1" x14ac:dyDescent="0.15">
      <c r="B15" s="43"/>
      <c r="C15" s="52"/>
      <c r="D15" s="18">
        <v>100</v>
      </c>
      <c r="E15" s="14">
        <v>23.8</v>
      </c>
      <c r="F15" s="8">
        <v>39.700000000000003</v>
      </c>
      <c r="G15" s="8">
        <v>20.6</v>
      </c>
      <c r="H15" s="8">
        <v>3.2</v>
      </c>
      <c r="I15" s="8">
        <v>11.1</v>
      </c>
      <c r="J15" s="8">
        <v>1.6</v>
      </c>
    </row>
    <row r="16" spans="2:10" ht="15.75" customHeight="1" x14ac:dyDescent="0.15">
      <c r="B16" s="43"/>
      <c r="C16" s="54" t="s">
        <v>17</v>
      </c>
      <c r="D16" s="19">
        <v>37</v>
      </c>
      <c r="E16" s="15">
        <v>10</v>
      </c>
      <c r="F16" s="9">
        <v>17</v>
      </c>
      <c r="G16" s="9">
        <v>5</v>
      </c>
      <c r="H16" s="9">
        <v>1</v>
      </c>
      <c r="I16" s="9">
        <v>3</v>
      </c>
      <c r="J16" s="9">
        <v>1</v>
      </c>
    </row>
    <row r="17" spans="2:10" ht="15.75" customHeight="1" x14ac:dyDescent="0.15">
      <c r="B17" s="43"/>
      <c r="C17" s="52"/>
      <c r="D17" s="18">
        <v>100</v>
      </c>
      <c r="E17" s="14">
        <v>27</v>
      </c>
      <c r="F17" s="8">
        <v>45.9</v>
      </c>
      <c r="G17" s="8">
        <v>13.5</v>
      </c>
      <c r="H17" s="8">
        <v>2.7</v>
      </c>
      <c r="I17" s="8">
        <v>8.1</v>
      </c>
      <c r="J17" s="8">
        <v>2.7</v>
      </c>
    </row>
    <row r="18" spans="2:10" ht="15.75" customHeight="1" x14ac:dyDescent="0.15">
      <c r="B18" s="43"/>
      <c r="C18" s="55" t="s">
        <v>18</v>
      </c>
      <c r="D18" s="17">
        <v>589</v>
      </c>
      <c r="E18" s="12">
        <v>163</v>
      </c>
      <c r="F18" s="6">
        <v>252</v>
      </c>
      <c r="G18" s="6">
        <v>114</v>
      </c>
      <c r="H18" s="6">
        <v>25</v>
      </c>
      <c r="I18" s="6">
        <v>27</v>
      </c>
      <c r="J18" s="6">
        <v>8</v>
      </c>
    </row>
    <row r="19" spans="2:10" ht="15.75" customHeight="1" x14ac:dyDescent="0.15">
      <c r="B19" s="43"/>
      <c r="C19" s="55"/>
      <c r="D19" s="37">
        <v>100</v>
      </c>
      <c r="E19" s="36">
        <v>27.7</v>
      </c>
      <c r="F19" s="7">
        <v>42.8</v>
      </c>
      <c r="G19" s="7">
        <v>19.399999999999999</v>
      </c>
      <c r="H19" s="7">
        <v>4.2</v>
      </c>
      <c r="I19" s="7">
        <v>4.5999999999999996</v>
      </c>
      <c r="J19" s="7">
        <v>1.4</v>
      </c>
    </row>
    <row r="20" spans="2:10" ht="15.75" customHeight="1" x14ac:dyDescent="0.15">
      <c r="B20" s="43"/>
      <c r="C20" s="56" t="s">
        <v>137</v>
      </c>
      <c r="D20" s="19">
        <v>566</v>
      </c>
      <c r="E20" s="15">
        <v>155</v>
      </c>
      <c r="F20" s="9">
        <v>241</v>
      </c>
      <c r="G20" s="9">
        <v>100</v>
      </c>
      <c r="H20" s="9">
        <v>36</v>
      </c>
      <c r="I20" s="9">
        <v>23</v>
      </c>
      <c r="J20" s="9">
        <v>11</v>
      </c>
    </row>
    <row r="21" spans="2:10" ht="15.75" customHeight="1" x14ac:dyDescent="0.15">
      <c r="B21" s="43"/>
      <c r="C21" s="57"/>
      <c r="D21" s="18">
        <v>100</v>
      </c>
      <c r="E21" s="14">
        <v>27.4</v>
      </c>
      <c r="F21" s="8">
        <v>42.6</v>
      </c>
      <c r="G21" s="8">
        <v>17.7</v>
      </c>
      <c r="H21" s="8">
        <v>6.4</v>
      </c>
      <c r="I21" s="8">
        <v>4.0999999999999996</v>
      </c>
      <c r="J21" s="8">
        <v>1.9</v>
      </c>
    </row>
    <row r="22" spans="2:10" ht="15.75" customHeight="1" x14ac:dyDescent="0.15">
      <c r="B22" s="43"/>
      <c r="C22" s="54" t="s">
        <v>19</v>
      </c>
      <c r="D22" s="19">
        <v>300</v>
      </c>
      <c r="E22" s="15">
        <v>76</v>
      </c>
      <c r="F22" s="9">
        <v>104</v>
      </c>
      <c r="G22" s="9">
        <v>51</v>
      </c>
      <c r="H22" s="9">
        <v>33</v>
      </c>
      <c r="I22" s="9">
        <v>33</v>
      </c>
      <c r="J22" s="9">
        <v>3</v>
      </c>
    </row>
    <row r="23" spans="2:10" ht="15.75" customHeight="1" x14ac:dyDescent="0.15">
      <c r="B23" s="43"/>
      <c r="C23" s="52"/>
      <c r="D23" s="18">
        <v>100</v>
      </c>
      <c r="E23" s="14">
        <v>25.3</v>
      </c>
      <c r="F23" s="8">
        <v>34.700000000000003</v>
      </c>
      <c r="G23" s="8">
        <v>17</v>
      </c>
      <c r="H23" s="8">
        <v>11</v>
      </c>
      <c r="I23" s="8">
        <v>11</v>
      </c>
      <c r="J23" s="8">
        <v>1</v>
      </c>
    </row>
    <row r="24" spans="2:10" ht="15.75" customHeight="1" x14ac:dyDescent="0.15">
      <c r="B24" s="43"/>
      <c r="C24" s="51" t="s">
        <v>10</v>
      </c>
      <c r="D24" s="17">
        <v>5474</v>
      </c>
      <c r="E24" s="12">
        <v>1354</v>
      </c>
      <c r="F24" s="6">
        <v>2413</v>
      </c>
      <c r="G24" s="6">
        <v>914</v>
      </c>
      <c r="H24" s="6">
        <v>291</v>
      </c>
      <c r="I24" s="6">
        <v>444</v>
      </c>
      <c r="J24" s="6">
        <v>58</v>
      </c>
    </row>
    <row r="25" spans="2:10" ht="15.75" customHeight="1" x14ac:dyDescent="0.15">
      <c r="B25" s="44"/>
      <c r="C25" s="53"/>
      <c r="D25" s="16">
        <v>100</v>
      </c>
      <c r="E25" s="13">
        <v>24.7</v>
      </c>
      <c r="F25" s="11">
        <v>44.1</v>
      </c>
      <c r="G25" s="11">
        <v>16.7</v>
      </c>
      <c r="H25" s="11">
        <v>5.3</v>
      </c>
      <c r="I25" s="11">
        <v>8.1</v>
      </c>
      <c r="J25" s="11">
        <v>1.1000000000000001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J9">
    <cfRule type="top10" dxfId="46" priority="181" rank="1"/>
  </conditionalFormatting>
  <conditionalFormatting sqref="E11:J11">
    <cfRule type="top10" dxfId="45" priority="182" rank="1"/>
  </conditionalFormatting>
  <conditionalFormatting sqref="E13:J13">
    <cfRule type="top10" dxfId="44" priority="183" rank="1"/>
  </conditionalFormatting>
  <conditionalFormatting sqref="E15:J15">
    <cfRule type="top10" dxfId="43" priority="184" rank="1"/>
  </conditionalFormatting>
  <conditionalFormatting sqref="E17:J17">
    <cfRule type="top10" dxfId="42" priority="185" rank="1"/>
  </conditionalFormatting>
  <conditionalFormatting sqref="E19:J19">
    <cfRule type="top10" dxfId="41" priority="186" rank="1"/>
  </conditionalFormatting>
  <conditionalFormatting sqref="E21:J21">
    <cfRule type="top10" dxfId="40" priority="187" rank="1"/>
  </conditionalFormatting>
  <conditionalFormatting sqref="E23:J23">
    <cfRule type="top10" dxfId="39" priority="188" rank="1"/>
  </conditionalFormatting>
  <conditionalFormatting sqref="E25:J25">
    <cfRule type="top10" dxfId="38" priority="189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zoomScaleNormal="100" workbookViewId="0"/>
  </sheetViews>
  <sheetFormatPr defaultColWidth="8.625" defaultRowHeight="15.75" customHeight="1" x14ac:dyDescent="0.15"/>
  <cols>
    <col min="1" max="2" width="5.625" style="3" customWidth="1"/>
    <col min="3" max="3" width="20.625" style="3" customWidth="1"/>
    <col min="4" max="16384" width="8.625" style="3"/>
  </cols>
  <sheetData>
    <row r="2" spans="2:10" ht="15.75" customHeight="1" x14ac:dyDescent="0.15">
      <c r="B2" s="3" t="s">
        <v>118</v>
      </c>
    </row>
    <row r="3" spans="2:10" ht="15.75" customHeight="1" x14ac:dyDescent="0.15">
      <c r="B3" s="3" t="s">
        <v>138</v>
      </c>
    </row>
    <row r="4" spans="2:10" ht="15.75" customHeight="1" x14ac:dyDescent="0.15">
      <c r="B4" s="3" t="s">
        <v>141</v>
      </c>
    </row>
    <row r="6" spans="2:10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</row>
    <row r="7" spans="2:10" s="4" customFormat="1" ht="118.5" customHeight="1" thickBot="1" x14ac:dyDescent="0.2">
      <c r="B7" s="1"/>
      <c r="C7" s="2" t="s">
        <v>27</v>
      </c>
      <c r="D7" s="20" t="s">
        <v>33</v>
      </c>
      <c r="E7" s="21" t="s">
        <v>75</v>
      </c>
      <c r="F7" s="22" t="s">
        <v>76</v>
      </c>
      <c r="G7" s="22" t="s">
        <v>77</v>
      </c>
      <c r="H7" s="22" t="s">
        <v>78</v>
      </c>
      <c r="I7" s="22" t="s">
        <v>10</v>
      </c>
      <c r="J7" s="22" t="s">
        <v>42</v>
      </c>
    </row>
    <row r="8" spans="2:10" ht="15.75" customHeight="1" thickTop="1" x14ac:dyDescent="0.15">
      <c r="B8" s="39" t="s">
        <v>28</v>
      </c>
      <c r="C8" s="49"/>
      <c r="D8" s="17">
        <v>19565</v>
      </c>
      <c r="E8" s="12">
        <v>1155</v>
      </c>
      <c r="F8" s="6">
        <v>6710</v>
      </c>
      <c r="G8" s="6">
        <v>3245</v>
      </c>
      <c r="H8" s="6">
        <v>1210</v>
      </c>
      <c r="I8" s="6">
        <v>6949</v>
      </c>
      <c r="J8" s="6">
        <v>296</v>
      </c>
    </row>
    <row r="9" spans="2:10" ht="15.75" customHeight="1" x14ac:dyDescent="0.15">
      <c r="B9" s="41"/>
      <c r="C9" s="50"/>
      <c r="D9" s="16">
        <v>100</v>
      </c>
      <c r="E9" s="13">
        <v>5.9</v>
      </c>
      <c r="F9" s="11">
        <v>34.299999999999997</v>
      </c>
      <c r="G9" s="11">
        <v>16.600000000000001</v>
      </c>
      <c r="H9" s="11">
        <v>6.2</v>
      </c>
      <c r="I9" s="11">
        <v>35.5</v>
      </c>
      <c r="J9" s="11">
        <v>1.5</v>
      </c>
    </row>
    <row r="10" spans="2:10" ht="15.75" customHeight="1" x14ac:dyDescent="0.15">
      <c r="B10" s="43" t="s">
        <v>163</v>
      </c>
      <c r="C10" s="51" t="s">
        <v>14</v>
      </c>
      <c r="D10" s="17">
        <v>3783</v>
      </c>
      <c r="E10" s="12">
        <v>253</v>
      </c>
      <c r="F10" s="6">
        <v>1443</v>
      </c>
      <c r="G10" s="6">
        <v>631</v>
      </c>
      <c r="H10" s="6">
        <v>246</v>
      </c>
      <c r="I10" s="6">
        <v>1176</v>
      </c>
      <c r="J10" s="6">
        <v>34</v>
      </c>
    </row>
    <row r="11" spans="2:10" ht="15.75" customHeight="1" x14ac:dyDescent="0.15">
      <c r="B11" s="43"/>
      <c r="C11" s="52"/>
      <c r="D11" s="18">
        <v>100</v>
      </c>
      <c r="E11" s="14">
        <v>6.7</v>
      </c>
      <c r="F11" s="8">
        <v>38.1</v>
      </c>
      <c r="G11" s="8">
        <v>16.7</v>
      </c>
      <c r="H11" s="8">
        <v>6.5</v>
      </c>
      <c r="I11" s="8">
        <v>31.1</v>
      </c>
      <c r="J11" s="8">
        <v>0.9</v>
      </c>
    </row>
    <row r="12" spans="2:10" ht="15.75" customHeight="1" x14ac:dyDescent="0.15">
      <c r="B12" s="43"/>
      <c r="C12" s="54" t="s">
        <v>15</v>
      </c>
      <c r="D12" s="19">
        <v>8376</v>
      </c>
      <c r="E12" s="15">
        <v>546</v>
      </c>
      <c r="F12" s="9">
        <v>3056</v>
      </c>
      <c r="G12" s="9">
        <v>1536</v>
      </c>
      <c r="H12" s="9">
        <v>486</v>
      </c>
      <c r="I12" s="9">
        <v>2674</v>
      </c>
      <c r="J12" s="9">
        <v>78</v>
      </c>
    </row>
    <row r="13" spans="2:10" ht="15.75" customHeight="1" x14ac:dyDescent="0.15">
      <c r="B13" s="43"/>
      <c r="C13" s="52"/>
      <c r="D13" s="18">
        <v>100</v>
      </c>
      <c r="E13" s="14">
        <v>6.5</v>
      </c>
      <c r="F13" s="8">
        <v>36.5</v>
      </c>
      <c r="G13" s="8">
        <v>18.3</v>
      </c>
      <c r="H13" s="8">
        <v>5.8</v>
      </c>
      <c r="I13" s="8">
        <v>31.9</v>
      </c>
      <c r="J13" s="8">
        <v>0.9</v>
      </c>
    </row>
    <row r="14" spans="2:10" ht="15.75" customHeight="1" x14ac:dyDescent="0.15">
      <c r="B14" s="43"/>
      <c r="C14" s="51" t="s">
        <v>16</v>
      </c>
      <c r="D14" s="17">
        <v>63</v>
      </c>
      <c r="E14" s="12">
        <v>3</v>
      </c>
      <c r="F14" s="6">
        <v>23</v>
      </c>
      <c r="G14" s="6">
        <v>16</v>
      </c>
      <c r="H14" s="6">
        <v>1</v>
      </c>
      <c r="I14" s="6">
        <v>19</v>
      </c>
      <c r="J14" s="6">
        <v>1</v>
      </c>
    </row>
    <row r="15" spans="2:10" ht="15.75" customHeight="1" x14ac:dyDescent="0.15">
      <c r="B15" s="43"/>
      <c r="C15" s="52"/>
      <c r="D15" s="18">
        <v>100</v>
      </c>
      <c r="E15" s="14">
        <v>4.8</v>
      </c>
      <c r="F15" s="8">
        <v>36.5</v>
      </c>
      <c r="G15" s="8">
        <v>25.4</v>
      </c>
      <c r="H15" s="8">
        <v>1.6</v>
      </c>
      <c r="I15" s="8">
        <v>30.2</v>
      </c>
      <c r="J15" s="8">
        <v>1.6</v>
      </c>
    </row>
    <row r="16" spans="2:10" ht="15.75" customHeight="1" x14ac:dyDescent="0.15">
      <c r="B16" s="43"/>
      <c r="C16" s="54" t="s">
        <v>17</v>
      </c>
      <c r="D16" s="19">
        <v>37</v>
      </c>
      <c r="E16" s="15">
        <v>1</v>
      </c>
      <c r="F16" s="9">
        <v>16</v>
      </c>
      <c r="G16" s="9">
        <v>3</v>
      </c>
      <c r="H16" s="9">
        <v>5</v>
      </c>
      <c r="I16" s="9">
        <v>10</v>
      </c>
      <c r="J16" s="9">
        <v>2</v>
      </c>
    </row>
    <row r="17" spans="2:10" ht="15.75" customHeight="1" x14ac:dyDescent="0.15">
      <c r="B17" s="43"/>
      <c r="C17" s="52"/>
      <c r="D17" s="18">
        <v>100</v>
      </c>
      <c r="E17" s="14">
        <v>2.7</v>
      </c>
      <c r="F17" s="8">
        <v>43.2</v>
      </c>
      <c r="G17" s="8">
        <v>8.1</v>
      </c>
      <c r="H17" s="8">
        <v>13.5</v>
      </c>
      <c r="I17" s="8">
        <v>27</v>
      </c>
      <c r="J17" s="8">
        <v>5.4</v>
      </c>
    </row>
    <row r="18" spans="2:10" ht="15.75" customHeight="1" x14ac:dyDescent="0.15">
      <c r="B18" s="43"/>
      <c r="C18" s="55" t="s">
        <v>18</v>
      </c>
      <c r="D18" s="17">
        <v>589</v>
      </c>
      <c r="E18" s="12">
        <v>30</v>
      </c>
      <c r="F18" s="6">
        <v>209</v>
      </c>
      <c r="G18" s="6">
        <v>101</v>
      </c>
      <c r="H18" s="6">
        <v>43</v>
      </c>
      <c r="I18" s="6">
        <v>200</v>
      </c>
      <c r="J18" s="6">
        <v>6</v>
      </c>
    </row>
    <row r="19" spans="2:10" ht="15.75" customHeight="1" x14ac:dyDescent="0.15">
      <c r="B19" s="43"/>
      <c r="C19" s="55"/>
      <c r="D19" s="37">
        <v>100</v>
      </c>
      <c r="E19" s="36">
        <v>5.0999999999999996</v>
      </c>
      <c r="F19" s="7">
        <v>35.5</v>
      </c>
      <c r="G19" s="7">
        <v>17.100000000000001</v>
      </c>
      <c r="H19" s="7">
        <v>7.3</v>
      </c>
      <c r="I19" s="7">
        <v>34</v>
      </c>
      <c r="J19" s="7">
        <v>1</v>
      </c>
    </row>
    <row r="20" spans="2:10" ht="15.75" customHeight="1" x14ac:dyDescent="0.15">
      <c r="B20" s="43"/>
      <c r="C20" s="56" t="s">
        <v>137</v>
      </c>
      <c r="D20" s="19">
        <v>566</v>
      </c>
      <c r="E20" s="15">
        <v>53</v>
      </c>
      <c r="F20" s="9">
        <v>190</v>
      </c>
      <c r="G20" s="9">
        <v>101</v>
      </c>
      <c r="H20" s="9">
        <v>42</v>
      </c>
      <c r="I20" s="9">
        <v>170</v>
      </c>
      <c r="J20" s="9">
        <v>10</v>
      </c>
    </row>
    <row r="21" spans="2:10" ht="15.75" customHeight="1" x14ac:dyDescent="0.15">
      <c r="B21" s="43"/>
      <c r="C21" s="57"/>
      <c r="D21" s="18">
        <v>100</v>
      </c>
      <c r="E21" s="14">
        <v>9.4</v>
      </c>
      <c r="F21" s="8">
        <v>33.6</v>
      </c>
      <c r="G21" s="8">
        <v>17.8</v>
      </c>
      <c r="H21" s="8">
        <v>7.4</v>
      </c>
      <c r="I21" s="8">
        <v>30</v>
      </c>
      <c r="J21" s="8">
        <v>1.8</v>
      </c>
    </row>
    <row r="22" spans="2:10" ht="15.75" customHeight="1" x14ac:dyDescent="0.15">
      <c r="B22" s="43"/>
      <c r="C22" s="54" t="s">
        <v>19</v>
      </c>
      <c r="D22" s="19">
        <v>300</v>
      </c>
      <c r="E22" s="15">
        <v>15</v>
      </c>
      <c r="F22" s="9">
        <v>69</v>
      </c>
      <c r="G22" s="9">
        <v>42</v>
      </c>
      <c r="H22" s="9">
        <v>31</v>
      </c>
      <c r="I22" s="9">
        <v>140</v>
      </c>
      <c r="J22" s="9">
        <v>3</v>
      </c>
    </row>
    <row r="23" spans="2:10" ht="15.75" customHeight="1" x14ac:dyDescent="0.15">
      <c r="B23" s="43"/>
      <c r="C23" s="52"/>
      <c r="D23" s="18">
        <v>100</v>
      </c>
      <c r="E23" s="14">
        <v>5</v>
      </c>
      <c r="F23" s="8">
        <v>23</v>
      </c>
      <c r="G23" s="8">
        <v>14</v>
      </c>
      <c r="H23" s="8">
        <v>10.3</v>
      </c>
      <c r="I23" s="8">
        <v>46.7</v>
      </c>
      <c r="J23" s="8">
        <v>1</v>
      </c>
    </row>
    <row r="24" spans="2:10" ht="15.75" customHeight="1" x14ac:dyDescent="0.15">
      <c r="B24" s="43"/>
      <c r="C24" s="51" t="s">
        <v>10</v>
      </c>
      <c r="D24" s="17">
        <v>5474</v>
      </c>
      <c r="E24" s="12">
        <v>229</v>
      </c>
      <c r="F24" s="6">
        <v>1627</v>
      </c>
      <c r="G24" s="6">
        <v>776</v>
      </c>
      <c r="H24" s="6">
        <v>332</v>
      </c>
      <c r="I24" s="6">
        <v>2455</v>
      </c>
      <c r="J24" s="6">
        <v>55</v>
      </c>
    </row>
    <row r="25" spans="2:10" ht="15.75" customHeight="1" x14ac:dyDescent="0.15">
      <c r="B25" s="44"/>
      <c r="C25" s="53"/>
      <c r="D25" s="16">
        <v>100</v>
      </c>
      <c r="E25" s="13">
        <v>4.2</v>
      </c>
      <c r="F25" s="11">
        <v>29.7</v>
      </c>
      <c r="G25" s="11">
        <v>14.2</v>
      </c>
      <c r="H25" s="11">
        <v>6.1</v>
      </c>
      <c r="I25" s="11">
        <v>44.8</v>
      </c>
      <c r="J25" s="11">
        <v>1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J9">
    <cfRule type="top10" dxfId="37" priority="190" rank="1"/>
  </conditionalFormatting>
  <conditionalFormatting sqref="E11:J11">
    <cfRule type="top10" dxfId="36" priority="191" rank="1"/>
  </conditionalFormatting>
  <conditionalFormatting sqref="E13:J13">
    <cfRule type="top10" dxfId="35" priority="192" rank="1"/>
  </conditionalFormatting>
  <conditionalFormatting sqref="E15:J15">
    <cfRule type="top10" dxfId="34" priority="193" rank="1"/>
  </conditionalFormatting>
  <conditionalFormatting sqref="E17:J17">
    <cfRule type="top10" dxfId="33" priority="194" rank="1"/>
  </conditionalFormatting>
  <conditionalFormatting sqref="E19:J19">
    <cfRule type="top10" dxfId="32" priority="195" rank="1"/>
  </conditionalFormatting>
  <conditionalFormatting sqref="E21:J21">
    <cfRule type="top10" dxfId="31" priority="196" rank="1"/>
  </conditionalFormatting>
  <conditionalFormatting sqref="E23:J23">
    <cfRule type="top10" dxfId="30" priority="197" rank="1"/>
  </conditionalFormatting>
  <conditionalFormatting sqref="E25:J25">
    <cfRule type="top10" dxfId="29" priority="198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5"/>
  <sheetViews>
    <sheetView showGridLines="0" zoomScaleNormal="100" workbookViewId="0"/>
  </sheetViews>
  <sheetFormatPr defaultColWidth="8.625" defaultRowHeight="15.75" customHeight="1" x14ac:dyDescent="0.15"/>
  <cols>
    <col min="1" max="2" width="5.625" style="3" customWidth="1"/>
    <col min="3" max="3" width="20.625" style="3" customWidth="1"/>
    <col min="4" max="16384" width="8.625" style="3"/>
  </cols>
  <sheetData>
    <row r="2" spans="2:8" ht="15.75" customHeight="1" x14ac:dyDescent="0.15">
      <c r="B2" s="3" t="s">
        <v>118</v>
      </c>
    </row>
    <row r="3" spans="2:8" ht="15.75" customHeight="1" x14ac:dyDescent="0.15">
      <c r="B3" s="3" t="s">
        <v>138</v>
      </c>
    </row>
    <row r="4" spans="2:8" ht="15.75" customHeight="1" x14ac:dyDescent="0.15">
      <c r="B4" s="3" t="s">
        <v>142</v>
      </c>
    </row>
    <row r="6" spans="2:8" ht="2.25" customHeight="1" x14ac:dyDescent="0.15">
      <c r="B6" s="24"/>
      <c r="C6" s="29"/>
      <c r="D6" s="26"/>
      <c r="E6" s="27"/>
      <c r="F6" s="28"/>
      <c r="G6" s="28"/>
      <c r="H6" s="28"/>
    </row>
    <row r="7" spans="2:8" s="4" customFormat="1" ht="118.5" customHeight="1" thickBot="1" x14ac:dyDescent="0.2">
      <c r="B7" s="1"/>
      <c r="C7" s="2" t="s">
        <v>27</v>
      </c>
      <c r="D7" s="20" t="s">
        <v>33</v>
      </c>
      <c r="E7" s="21" t="s">
        <v>12</v>
      </c>
      <c r="F7" s="22" t="s">
        <v>73</v>
      </c>
      <c r="G7" s="22" t="s">
        <v>74</v>
      </c>
      <c r="H7" s="22" t="s">
        <v>42</v>
      </c>
    </row>
    <row r="8" spans="2:8" ht="15.75" customHeight="1" thickTop="1" x14ac:dyDescent="0.15">
      <c r="B8" s="39" t="s">
        <v>28</v>
      </c>
      <c r="C8" s="49"/>
      <c r="D8" s="17">
        <v>19565</v>
      </c>
      <c r="E8" s="12">
        <v>736</v>
      </c>
      <c r="F8" s="6">
        <v>6219</v>
      </c>
      <c r="G8" s="6">
        <v>12243</v>
      </c>
      <c r="H8" s="6">
        <v>367</v>
      </c>
    </row>
    <row r="9" spans="2:8" ht="15.75" customHeight="1" x14ac:dyDescent="0.15">
      <c r="B9" s="41"/>
      <c r="C9" s="50"/>
      <c r="D9" s="16">
        <v>100</v>
      </c>
      <c r="E9" s="13">
        <v>3.8</v>
      </c>
      <c r="F9" s="11">
        <v>31.8</v>
      </c>
      <c r="G9" s="11">
        <v>62.6</v>
      </c>
      <c r="H9" s="11">
        <v>1.9</v>
      </c>
    </row>
    <row r="10" spans="2:8" ht="15.75" customHeight="1" x14ac:dyDescent="0.15">
      <c r="B10" s="43" t="s">
        <v>163</v>
      </c>
      <c r="C10" s="51" t="s">
        <v>14</v>
      </c>
      <c r="D10" s="17">
        <v>3783</v>
      </c>
      <c r="E10" s="12">
        <v>175</v>
      </c>
      <c r="F10" s="6">
        <v>1381</v>
      </c>
      <c r="G10" s="6">
        <v>2215</v>
      </c>
      <c r="H10" s="6">
        <v>12</v>
      </c>
    </row>
    <row r="11" spans="2:8" ht="15.75" customHeight="1" x14ac:dyDescent="0.15">
      <c r="B11" s="43"/>
      <c r="C11" s="52"/>
      <c r="D11" s="18">
        <v>100</v>
      </c>
      <c r="E11" s="14">
        <v>4.5999999999999996</v>
      </c>
      <c r="F11" s="8">
        <v>36.5</v>
      </c>
      <c r="G11" s="8">
        <v>58.6</v>
      </c>
      <c r="H11" s="8">
        <v>0.3</v>
      </c>
    </row>
    <row r="12" spans="2:8" ht="15.75" customHeight="1" x14ac:dyDescent="0.15">
      <c r="B12" s="43"/>
      <c r="C12" s="54" t="s">
        <v>15</v>
      </c>
      <c r="D12" s="19">
        <v>8376</v>
      </c>
      <c r="E12" s="15">
        <v>343</v>
      </c>
      <c r="F12" s="9">
        <v>2852</v>
      </c>
      <c r="G12" s="9">
        <v>5151</v>
      </c>
      <c r="H12" s="9">
        <v>30</v>
      </c>
    </row>
    <row r="13" spans="2:8" ht="15.75" customHeight="1" x14ac:dyDescent="0.15">
      <c r="B13" s="43"/>
      <c r="C13" s="52"/>
      <c r="D13" s="18">
        <v>100</v>
      </c>
      <c r="E13" s="14">
        <v>4.0999999999999996</v>
      </c>
      <c r="F13" s="8">
        <v>34</v>
      </c>
      <c r="G13" s="8">
        <v>61.5</v>
      </c>
      <c r="H13" s="8">
        <v>0.4</v>
      </c>
    </row>
    <row r="14" spans="2:8" ht="15.75" customHeight="1" x14ac:dyDescent="0.15">
      <c r="B14" s="43"/>
      <c r="C14" s="51" t="s">
        <v>16</v>
      </c>
      <c r="D14" s="17">
        <v>63</v>
      </c>
      <c r="E14" s="12">
        <v>4</v>
      </c>
      <c r="F14" s="6">
        <v>20</v>
      </c>
      <c r="G14" s="6">
        <v>37</v>
      </c>
      <c r="H14" s="6">
        <v>2</v>
      </c>
    </row>
    <row r="15" spans="2:8" ht="15.75" customHeight="1" x14ac:dyDescent="0.15">
      <c r="B15" s="43"/>
      <c r="C15" s="52"/>
      <c r="D15" s="18">
        <v>100</v>
      </c>
      <c r="E15" s="14">
        <v>6.3</v>
      </c>
      <c r="F15" s="8">
        <v>31.7</v>
      </c>
      <c r="G15" s="8">
        <v>58.7</v>
      </c>
      <c r="H15" s="8">
        <v>3.2</v>
      </c>
    </row>
    <row r="16" spans="2:8" ht="15.75" customHeight="1" x14ac:dyDescent="0.15">
      <c r="B16" s="43"/>
      <c r="C16" s="54" t="s">
        <v>17</v>
      </c>
      <c r="D16" s="19">
        <v>37</v>
      </c>
      <c r="E16" s="15">
        <v>5</v>
      </c>
      <c r="F16" s="9">
        <v>10</v>
      </c>
      <c r="G16" s="9">
        <v>20</v>
      </c>
      <c r="H16" s="9">
        <v>2</v>
      </c>
    </row>
    <row r="17" spans="2:8" ht="15.75" customHeight="1" x14ac:dyDescent="0.15">
      <c r="B17" s="43"/>
      <c r="C17" s="52"/>
      <c r="D17" s="18">
        <v>100</v>
      </c>
      <c r="E17" s="14">
        <v>13.5</v>
      </c>
      <c r="F17" s="8">
        <v>27</v>
      </c>
      <c r="G17" s="8">
        <v>54.1</v>
      </c>
      <c r="H17" s="8">
        <v>5.4</v>
      </c>
    </row>
    <row r="18" spans="2:8" ht="15.75" customHeight="1" x14ac:dyDescent="0.15">
      <c r="B18" s="43"/>
      <c r="C18" s="55" t="s">
        <v>18</v>
      </c>
      <c r="D18" s="17">
        <v>589</v>
      </c>
      <c r="E18" s="12">
        <v>36</v>
      </c>
      <c r="F18" s="6">
        <v>245</v>
      </c>
      <c r="G18" s="6">
        <v>306</v>
      </c>
      <c r="H18" s="6">
        <v>2</v>
      </c>
    </row>
    <row r="19" spans="2:8" ht="15.75" customHeight="1" x14ac:dyDescent="0.15">
      <c r="B19" s="43"/>
      <c r="C19" s="55"/>
      <c r="D19" s="37">
        <v>100</v>
      </c>
      <c r="E19" s="36">
        <v>6.1</v>
      </c>
      <c r="F19" s="7">
        <v>41.6</v>
      </c>
      <c r="G19" s="7">
        <v>52</v>
      </c>
      <c r="H19" s="7">
        <v>0.3</v>
      </c>
    </row>
    <row r="20" spans="2:8" ht="15.75" customHeight="1" x14ac:dyDescent="0.15">
      <c r="B20" s="43"/>
      <c r="C20" s="56" t="s">
        <v>137</v>
      </c>
      <c r="D20" s="19">
        <v>566</v>
      </c>
      <c r="E20" s="15">
        <v>32</v>
      </c>
      <c r="F20" s="9">
        <v>206</v>
      </c>
      <c r="G20" s="9">
        <v>325</v>
      </c>
      <c r="H20" s="9">
        <v>3</v>
      </c>
    </row>
    <row r="21" spans="2:8" ht="15.75" customHeight="1" x14ac:dyDescent="0.15">
      <c r="B21" s="43"/>
      <c r="C21" s="57"/>
      <c r="D21" s="18">
        <v>100</v>
      </c>
      <c r="E21" s="14">
        <v>5.7</v>
      </c>
      <c r="F21" s="8">
        <v>36.4</v>
      </c>
      <c r="G21" s="8">
        <v>57.4</v>
      </c>
      <c r="H21" s="8">
        <v>0.5</v>
      </c>
    </row>
    <row r="22" spans="2:8" ht="15.75" customHeight="1" x14ac:dyDescent="0.15">
      <c r="B22" s="43"/>
      <c r="C22" s="54" t="s">
        <v>19</v>
      </c>
      <c r="D22" s="19">
        <v>300</v>
      </c>
      <c r="E22" s="15">
        <v>18</v>
      </c>
      <c r="F22" s="9">
        <v>101</v>
      </c>
      <c r="G22" s="9">
        <v>174</v>
      </c>
      <c r="H22" s="9">
        <v>7</v>
      </c>
    </row>
    <row r="23" spans="2:8" ht="15.75" customHeight="1" x14ac:dyDescent="0.15">
      <c r="B23" s="43"/>
      <c r="C23" s="52"/>
      <c r="D23" s="18">
        <v>100</v>
      </c>
      <c r="E23" s="14">
        <v>6</v>
      </c>
      <c r="F23" s="8">
        <v>33.700000000000003</v>
      </c>
      <c r="G23" s="8">
        <v>58</v>
      </c>
      <c r="H23" s="8">
        <v>2.2999999999999998</v>
      </c>
    </row>
    <row r="24" spans="2:8" ht="15.75" customHeight="1" x14ac:dyDescent="0.15">
      <c r="B24" s="43"/>
      <c r="C24" s="51" t="s">
        <v>10</v>
      </c>
      <c r="D24" s="17">
        <v>5474</v>
      </c>
      <c r="E24" s="12">
        <v>113</v>
      </c>
      <c r="F24" s="6">
        <v>1375</v>
      </c>
      <c r="G24" s="6">
        <v>3950</v>
      </c>
      <c r="H24" s="6">
        <v>36</v>
      </c>
    </row>
    <row r="25" spans="2:8" ht="15.75" customHeight="1" x14ac:dyDescent="0.15">
      <c r="B25" s="44"/>
      <c r="C25" s="53"/>
      <c r="D25" s="16">
        <v>100</v>
      </c>
      <c r="E25" s="13">
        <v>2.1</v>
      </c>
      <c r="F25" s="11">
        <v>25.1</v>
      </c>
      <c r="G25" s="11">
        <v>72.2</v>
      </c>
      <c r="H25" s="11">
        <v>0.7</v>
      </c>
    </row>
  </sheetData>
  <mergeCells count="10">
    <mergeCell ref="B10:B25"/>
    <mergeCell ref="B8:C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H9">
    <cfRule type="top10" dxfId="28" priority="199" rank="1"/>
  </conditionalFormatting>
  <conditionalFormatting sqref="E11:H11">
    <cfRule type="top10" dxfId="27" priority="200" rank="1"/>
  </conditionalFormatting>
  <conditionalFormatting sqref="E13:H13">
    <cfRule type="top10" dxfId="26" priority="201" rank="1"/>
  </conditionalFormatting>
  <conditionalFormatting sqref="E15:H15">
    <cfRule type="top10" dxfId="25" priority="202" rank="1"/>
  </conditionalFormatting>
  <conditionalFormatting sqref="E17:H17">
    <cfRule type="top10" dxfId="24" priority="203" rank="1"/>
  </conditionalFormatting>
  <conditionalFormatting sqref="E19:H19">
    <cfRule type="top10" dxfId="23" priority="204" rank="1"/>
  </conditionalFormatting>
  <conditionalFormatting sqref="E21:H21">
    <cfRule type="top10" dxfId="22" priority="205" rank="1"/>
  </conditionalFormatting>
  <conditionalFormatting sqref="E23:H23">
    <cfRule type="top10" dxfId="21" priority="206" rank="1"/>
  </conditionalFormatting>
  <conditionalFormatting sqref="E25:H25">
    <cfRule type="top10" dxfId="20" priority="207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4" width="8.625" style="3"/>
    <col min="5" max="12" width="10.625" style="3" customWidth="1"/>
    <col min="13" max="16384" width="8.625" style="3"/>
  </cols>
  <sheetData>
    <row r="2" spans="2:12" ht="15.75" customHeight="1" x14ac:dyDescent="0.15">
      <c r="B2" s="3" t="s">
        <v>144</v>
      </c>
    </row>
    <row r="3" spans="2:12" ht="15.75" customHeight="1" x14ac:dyDescent="0.15">
      <c r="B3" s="3" t="s">
        <v>252</v>
      </c>
    </row>
    <row r="4" spans="2:12" ht="15.75" customHeight="1" x14ac:dyDescent="0.15">
      <c r="B4" s="3" t="s">
        <v>251</v>
      </c>
    </row>
    <row r="6" spans="2:12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</row>
    <row r="7" spans="2:12" s="4" customFormat="1" ht="118.5" customHeight="1" thickBot="1" x14ac:dyDescent="0.2">
      <c r="B7" s="1"/>
      <c r="C7" s="2" t="s">
        <v>27</v>
      </c>
      <c r="D7" s="20" t="s">
        <v>33</v>
      </c>
      <c r="E7" s="21" t="s">
        <v>248</v>
      </c>
      <c r="F7" s="38" t="s">
        <v>249</v>
      </c>
      <c r="G7" s="22" t="s">
        <v>6</v>
      </c>
      <c r="H7" s="22" t="s">
        <v>70</v>
      </c>
      <c r="I7" s="22" t="s">
        <v>71</v>
      </c>
      <c r="J7" s="22" t="s">
        <v>19</v>
      </c>
      <c r="K7" s="22" t="s">
        <v>72</v>
      </c>
      <c r="L7" s="22" t="s">
        <v>42</v>
      </c>
    </row>
    <row r="8" spans="2:12" ht="15.75" customHeight="1" thickTop="1" x14ac:dyDescent="0.15">
      <c r="B8" s="39" t="s">
        <v>28</v>
      </c>
      <c r="C8" s="49"/>
      <c r="D8" s="17">
        <v>19565</v>
      </c>
      <c r="E8" s="12">
        <v>2013</v>
      </c>
      <c r="F8" s="6">
        <v>2384</v>
      </c>
      <c r="G8" s="6">
        <v>11221</v>
      </c>
      <c r="H8" s="6">
        <v>1426</v>
      </c>
      <c r="I8" s="6">
        <v>5441</v>
      </c>
      <c r="J8" s="6">
        <v>1139</v>
      </c>
      <c r="K8" s="6">
        <v>3235</v>
      </c>
      <c r="L8" s="10">
        <v>791</v>
      </c>
    </row>
    <row r="9" spans="2:12" ht="15.75" customHeight="1" x14ac:dyDescent="0.15">
      <c r="B9" s="41"/>
      <c r="C9" s="50"/>
      <c r="D9" s="16">
        <v>100</v>
      </c>
      <c r="E9" s="13">
        <v>10.3</v>
      </c>
      <c r="F9" s="11">
        <v>12.2</v>
      </c>
      <c r="G9" s="11">
        <v>57.4</v>
      </c>
      <c r="H9" s="11">
        <v>7.3</v>
      </c>
      <c r="I9" s="11">
        <v>27.8</v>
      </c>
      <c r="J9" s="11">
        <v>5.8</v>
      </c>
      <c r="K9" s="11">
        <v>16.5</v>
      </c>
      <c r="L9" s="11">
        <v>4</v>
      </c>
    </row>
    <row r="10" spans="2:12" ht="15.75" customHeight="1" x14ac:dyDescent="0.15">
      <c r="B10" s="43" t="s">
        <v>143</v>
      </c>
      <c r="C10" s="51" t="s">
        <v>145</v>
      </c>
      <c r="D10" s="17">
        <v>3477</v>
      </c>
      <c r="E10" s="12">
        <v>510</v>
      </c>
      <c r="F10" s="6">
        <v>822</v>
      </c>
      <c r="G10" s="6">
        <v>1966</v>
      </c>
      <c r="H10" s="6">
        <v>272</v>
      </c>
      <c r="I10" s="6">
        <v>835</v>
      </c>
      <c r="J10" s="6">
        <v>335</v>
      </c>
      <c r="K10" s="6">
        <v>327</v>
      </c>
      <c r="L10" s="6">
        <v>88</v>
      </c>
    </row>
    <row r="11" spans="2:12" ht="15.75" customHeight="1" x14ac:dyDescent="0.15">
      <c r="B11" s="43"/>
      <c r="C11" s="52"/>
      <c r="D11" s="18">
        <v>100</v>
      </c>
      <c r="E11" s="14">
        <v>14.7</v>
      </c>
      <c r="F11" s="8">
        <v>23.6</v>
      </c>
      <c r="G11" s="8">
        <v>56.5</v>
      </c>
      <c r="H11" s="8">
        <v>7.8</v>
      </c>
      <c r="I11" s="8">
        <v>24</v>
      </c>
      <c r="J11" s="8">
        <v>9.6</v>
      </c>
      <c r="K11" s="8">
        <v>9.4</v>
      </c>
      <c r="L11" s="8">
        <v>2.5</v>
      </c>
    </row>
    <row r="12" spans="2:12" ht="15.75" customHeight="1" x14ac:dyDescent="0.15">
      <c r="B12" s="43"/>
      <c r="C12" s="54" t="s">
        <v>146</v>
      </c>
      <c r="D12" s="19">
        <v>14478</v>
      </c>
      <c r="E12" s="15">
        <v>1353</v>
      </c>
      <c r="F12" s="9">
        <v>1401</v>
      </c>
      <c r="G12" s="9">
        <v>8467</v>
      </c>
      <c r="H12" s="9">
        <v>1045</v>
      </c>
      <c r="I12" s="9">
        <v>4228</v>
      </c>
      <c r="J12" s="9">
        <v>743</v>
      </c>
      <c r="K12" s="9">
        <v>2722</v>
      </c>
      <c r="L12" s="9">
        <v>307</v>
      </c>
    </row>
    <row r="13" spans="2:12" ht="15.75" customHeight="1" x14ac:dyDescent="0.15">
      <c r="B13" s="44"/>
      <c r="C13" s="53"/>
      <c r="D13" s="16">
        <v>100</v>
      </c>
      <c r="E13" s="13">
        <v>9.3000000000000007</v>
      </c>
      <c r="F13" s="11">
        <v>9.6999999999999993</v>
      </c>
      <c r="G13" s="11">
        <v>58.5</v>
      </c>
      <c r="H13" s="11">
        <v>7.2</v>
      </c>
      <c r="I13" s="11">
        <v>29.2</v>
      </c>
      <c r="J13" s="11">
        <v>5.0999999999999996</v>
      </c>
      <c r="K13" s="11">
        <v>18.8</v>
      </c>
      <c r="L13" s="11">
        <v>2.1</v>
      </c>
    </row>
  </sheetData>
  <mergeCells count="4">
    <mergeCell ref="B8:C9"/>
    <mergeCell ref="C10:C11"/>
    <mergeCell ref="C12:C13"/>
    <mergeCell ref="B10:B13"/>
  </mergeCells>
  <phoneticPr fontId="1"/>
  <conditionalFormatting sqref="E9:L9">
    <cfRule type="top10" dxfId="19" priority="208" rank="1"/>
  </conditionalFormatting>
  <conditionalFormatting sqref="E11:L11">
    <cfRule type="top10" dxfId="18" priority="209" rank="1"/>
  </conditionalFormatting>
  <conditionalFormatting sqref="E13:L13">
    <cfRule type="top10" dxfId="17" priority="210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16384" width="8.625" style="3"/>
  </cols>
  <sheetData>
    <row r="2" spans="2:13" ht="15.75" customHeight="1" x14ac:dyDescent="0.15">
      <c r="B2" s="3" t="s">
        <v>144</v>
      </c>
    </row>
    <row r="3" spans="2:13" ht="15.75" customHeight="1" x14ac:dyDescent="0.15">
      <c r="B3" s="3" t="s">
        <v>252</v>
      </c>
    </row>
    <row r="4" spans="2:13" ht="15.75" customHeight="1" x14ac:dyDescent="0.15">
      <c r="B4" s="3" t="s">
        <v>147</v>
      </c>
    </row>
    <row r="6" spans="2:13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</row>
    <row r="7" spans="2:13" s="4" customFormat="1" ht="118.5" customHeight="1" thickBot="1" x14ac:dyDescent="0.2">
      <c r="B7" s="1"/>
      <c r="C7" s="2" t="s">
        <v>27</v>
      </c>
      <c r="D7" s="20" t="s">
        <v>33</v>
      </c>
      <c r="E7" s="21" t="s">
        <v>20</v>
      </c>
      <c r="F7" s="22" t="s">
        <v>65</v>
      </c>
      <c r="G7" s="22" t="s">
        <v>66</v>
      </c>
      <c r="H7" s="22" t="s">
        <v>67</v>
      </c>
      <c r="I7" s="22" t="s">
        <v>68</v>
      </c>
      <c r="J7" s="22" t="s">
        <v>21</v>
      </c>
      <c r="K7" s="22" t="s">
        <v>19</v>
      </c>
      <c r="L7" s="22" t="s">
        <v>69</v>
      </c>
      <c r="M7" s="22" t="s">
        <v>42</v>
      </c>
    </row>
    <row r="8" spans="2:13" ht="15.75" customHeight="1" thickTop="1" x14ac:dyDescent="0.15">
      <c r="B8" s="39" t="s">
        <v>28</v>
      </c>
      <c r="C8" s="49"/>
      <c r="D8" s="17">
        <v>19565</v>
      </c>
      <c r="E8" s="12">
        <v>6751</v>
      </c>
      <c r="F8" s="6">
        <v>4960</v>
      </c>
      <c r="G8" s="6">
        <v>1328</v>
      </c>
      <c r="H8" s="6">
        <v>5646</v>
      </c>
      <c r="I8" s="6">
        <v>1537</v>
      </c>
      <c r="J8" s="6">
        <v>696</v>
      </c>
      <c r="K8" s="6">
        <v>240</v>
      </c>
      <c r="L8" s="10">
        <v>8397</v>
      </c>
      <c r="M8" s="10">
        <v>553</v>
      </c>
    </row>
    <row r="9" spans="2:13" ht="15.75" customHeight="1" x14ac:dyDescent="0.15">
      <c r="B9" s="41"/>
      <c r="C9" s="50"/>
      <c r="D9" s="16">
        <v>100</v>
      </c>
      <c r="E9" s="13">
        <v>34.5</v>
      </c>
      <c r="F9" s="11">
        <v>25.4</v>
      </c>
      <c r="G9" s="11">
        <v>6.8</v>
      </c>
      <c r="H9" s="11">
        <v>28.9</v>
      </c>
      <c r="I9" s="11">
        <v>7.9</v>
      </c>
      <c r="J9" s="11">
        <v>3.6</v>
      </c>
      <c r="K9" s="11">
        <v>1.2</v>
      </c>
      <c r="L9" s="11">
        <v>42.9</v>
      </c>
      <c r="M9" s="11">
        <v>2.8</v>
      </c>
    </row>
    <row r="10" spans="2:13" ht="15.75" customHeight="1" x14ac:dyDescent="0.15">
      <c r="B10" s="43" t="s">
        <v>143</v>
      </c>
      <c r="C10" s="51" t="s">
        <v>145</v>
      </c>
      <c r="D10" s="17">
        <v>3477</v>
      </c>
      <c r="E10" s="12">
        <v>1748</v>
      </c>
      <c r="F10" s="6">
        <v>1126</v>
      </c>
      <c r="G10" s="6">
        <v>283</v>
      </c>
      <c r="H10" s="6">
        <v>1399</v>
      </c>
      <c r="I10" s="6">
        <v>401</v>
      </c>
      <c r="J10" s="6">
        <v>202</v>
      </c>
      <c r="K10" s="6">
        <v>54</v>
      </c>
      <c r="L10" s="6">
        <v>895</v>
      </c>
      <c r="M10" s="6">
        <v>48</v>
      </c>
    </row>
    <row r="11" spans="2:13" ht="15.75" customHeight="1" x14ac:dyDescent="0.15">
      <c r="B11" s="43"/>
      <c r="C11" s="52"/>
      <c r="D11" s="18">
        <v>100</v>
      </c>
      <c r="E11" s="14">
        <v>50.3</v>
      </c>
      <c r="F11" s="8">
        <v>32.4</v>
      </c>
      <c r="G11" s="8">
        <v>8.1</v>
      </c>
      <c r="H11" s="8">
        <v>40.200000000000003</v>
      </c>
      <c r="I11" s="8">
        <v>11.5</v>
      </c>
      <c r="J11" s="8">
        <v>5.8</v>
      </c>
      <c r="K11" s="8">
        <v>1.6</v>
      </c>
      <c r="L11" s="8">
        <v>25.7</v>
      </c>
      <c r="M11" s="8">
        <v>1.4</v>
      </c>
    </row>
    <row r="12" spans="2:13" ht="15.75" customHeight="1" x14ac:dyDescent="0.15">
      <c r="B12" s="43"/>
      <c r="C12" s="54" t="s">
        <v>146</v>
      </c>
      <c r="D12" s="19">
        <v>14478</v>
      </c>
      <c r="E12" s="15">
        <v>4592</v>
      </c>
      <c r="F12" s="9">
        <v>3526</v>
      </c>
      <c r="G12" s="9">
        <v>966</v>
      </c>
      <c r="H12" s="9">
        <v>3841</v>
      </c>
      <c r="I12" s="9">
        <v>988</v>
      </c>
      <c r="J12" s="9">
        <v>454</v>
      </c>
      <c r="K12" s="9">
        <v>165</v>
      </c>
      <c r="L12" s="9">
        <v>6880</v>
      </c>
      <c r="M12" s="9">
        <v>250</v>
      </c>
    </row>
    <row r="13" spans="2:13" ht="15.75" customHeight="1" x14ac:dyDescent="0.15">
      <c r="B13" s="44"/>
      <c r="C13" s="53"/>
      <c r="D13" s="16">
        <v>100</v>
      </c>
      <c r="E13" s="13">
        <v>31.7</v>
      </c>
      <c r="F13" s="11">
        <v>24.4</v>
      </c>
      <c r="G13" s="11">
        <v>6.7</v>
      </c>
      <c r="H13" s="11">
        <v>26.5</v>
      </c>
      <c r="I13" s="11">
        <v>6.8</v>
      </c>
      <c r="J13" s="11">
        <v>3.1</v>
      </c>
      <c r="K13" s="11">
        <v>1.1000000000000001</v>
      </c>
      <c r="L13" s="11">
        <v>47.5</v>
      </c>
      <c r="M13" s="11">
        <v>1.7</v>
      </c>
    </row>
  </sheetData>
  <mergeCells count="4">
    <mergeCell ref="B8:C9"/>
    <mergeCell ref="C10:C11"/>
    <mergeCell ref="C12:C13"/>
    <mergeCell ref="B10:B13"/>
  </mergeCells>
  <phoneticPr fontId="1"/>
  <conditionalFormatting sqref="E9:M9">
    <cfRule type="top10" dxfId="16" priority="211" rank="1"/>
  </conditionalFormatting>
  <conditionalFormatting sqref="E11:M11">
    <cfRule type="top10" dxfId="15" priority="212" rank="1"/>
  </conditionalFormatting>
  <conditionalFormatting sqref="E13:M13">
    <cfRule type="top10" dxfId="14" priority="213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16384" width="8.625" style="3"/>
  </cols>
  <sheetData>
    <row r="2" spans="2:11" ht="15.75" customHeight="1" x14ac:dyDescent="0.15">
      <c r="B2" s="3" t="s">
        <v>144</v>
      </c>
    </row>
    <row r="3" spans="2:11" ht="15.75" customHeight="1" x14ac:dyDescent="0.15">
      <c r="B3" s="3" t="s">
        <v>252</v>
      </c>
    </row>
    <row r="4" spans="2:11" ht="15.75" customHeight="1" x14ac:dyDescent="0.15">
      <c r="B4" s="3" t="s">
        <v>148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60</v>
      </c>
      <c r="F7" s="22" t="s">
        <v>61</v>
      </c>
      <c r="G7" s="22" t="s">
        <v>62</v>
      </c>
      <c r="H7" s="22" t="s">
        <v>63</v>
      </c>
      <c r="I7" s="22" t="s">
        <v>64</v>
      </c>
      <c r="J7" s="22" t="s">
        <v>19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6782</v>
      </c>
      <c r="F8" s="6">
        <v>4396</v>
      </c>
      <c r="G8" s="6">
        <v>5674</v>
      </c>
      <c r="H8" s="6">
        <v>4357</v>
      </c>
      <c r="I8" s="6">
        <v>1467</v>
      </c>
      <c r="J8" s="6">
        <v>1961</v>
      </c>
      <c r="K8" s="6">
        <v>744</v>
      </c>
    </row>
    <row r="9" spans="2:11" ht="15.75" customHeight="1" x14ac:dyDescent="0.15">
      <c r="B9" s="41"/>
      <c r="C9" s="50"/>
      <c r="D9" s="16">
        <v>100</v>
      </c>
      <c r="E9" s="13">
        <v>34.700000000000003</v>
      </c>
      <c r="F9" s="11">
        <v>22.5</v>
      </c>
      <c r="G9" s="11">
        <v>29</v>
      </c>
      <c r="H9" s="11">
        <v>22.3</v>
      </c>
      <c r="I9" s="11">
        <v>7.5</v>
      </c>
      <c r="J9" s="11">
        <v>10</v>
      </c>
      <c r="K9" s="11">
        <v>3.8</v>
      </c>
    </row>
    <row r="10" spans="2:11" ht="15.75" customHeight="1" x14ac:dyDescent="0.15">
      <c r="B10" s="43" t="s">
        <v>143</v>
      </c>
      <c r="C10" s="51" t="s">
        <v>145</v>
      </c>
      <c r="D10" s="17">
        <v>3477</v>
      </c>
      <c r="E10" s="12">
        <v>1329</v>
      </c>
      <c r="F10" s="6">
        <v>836</v>
      </c>
      <c r="G10" s="6">
        <v>1247</v>
      </c>
      <c r="H10" s="6">
        <v>582</v>
      </c>
      <c r="I10" s="6">
        <v>206</v>
      </c>
      <c r="J10" s="6">
        <v>391</v>
      </c>
      <c r="K10" s="6">
        <v>86</v>
      </c>
    </row>
    <row r="11" spans="2:11" ht="15.75" customHeight="1" x14ac:dyDescent="0.15">
      <c r="B11" s="43"/>
      <c r="C11" s="52"/>
      <c r="D11" s="18">
        <v>100</v>
      </c>
      <c r="E11" s="14">
        <v>38.200000000000003</v>
      </c>
      <c r="F11" s="8">
        <v>24</v>
      </c>
      <c r="G11" s="8">
        <v>35.9</v>
      </c>
      <c r="H11" s="8">
        <v>16.7</v>
      </c>
      <c r="I11" s="8">
        <v>5.9</v>
      </c>
      <c r="J11" s="8">
        <v>11.2</v>
      </c>
      <c r="K11" s="8">
        <v>2.5</v>
      </c>
    </row>
    <row r="12" spans="2:11" ht="15.75" customHeight="1" x14ac:dyDescent="0.15">
      <c r="B12" s="43"/>
      <c r="C12" s="54" t="s">
        <v>146</v>
      </c>
      <c r="D12" s="19">
        <v>14478</v>
      </c>
      <c r="E12" s="15">
        <v>5005</v>
      </c>
      <c r="F12" s="9">
        <v>3344</v>
      </c>
      <c r="G12" s="9">
        <v>4074</v>
      </c>
      <c r="H12" s="9">
        <v>3420</v>
      </c>
      <c r="I12" s="9">
        <v>1149</v>
      </c>
      <c r="J12" s="9">
        <v>1426</v>
      </c>
      <c r="K12" s="9">
        <v>377</v>
      </c>
    </row>
    <row r="13" spans="2:11" ht="15.75" customHeight="1" x14ac:dyDescent="0.15">
      <c r="B13" s="44"/>
      <c r="C13" s="53"/>
      <c r="D13" s="16">
        <v>100</v>
      </c>
      <c r="E13" s="13">
        <v>34.6</v>
      </c>
      <c r="F13" s="11">
        <v>23.1</v>
      </c>
      <c r="G13" s="11">
        <v>28.1</v>
      </c>
      <c r="H13" s="11">
        <v>23.6</v>
      </c>
      <c r="I13" s="11">
        <v>7.9</v>
      </c>
      <c r="J13" s="11">
        <v>9.8000000000000007</v>
      </c>
      <c r="K13" s="11">
        <v>2.6</v>
      </c>
    </row>
  </sheetData>
  <mergeCells count="4">
    <mergeCell ref="B8:C9"/>
    <mergeCell ref="C10:C11"/>
    <mergeCell ref="C12:C13"/>
    <mergeCell ref="B10:B13"/>
  </mergeCells>
  <phoneticPr fontId="1"/>
  <conditionalFormatting sqref="E9:K9">
    <cfRule type="top10" dxfId="13" priority="214" rank="1"/>
  </conditionalFormatting>
  <conditionalFormatting sqref="E11:K11">
    <cfRule type="top10" dxfId="12" priority="215" rank="1"/>
  </conditionalFormatting>
  <conditionalFormatting sqref="E13:K13">
    <cfRule type="top10" dxfId="11" priority="216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0.625" style="3" customWidth="1"/>
    <col min="4" max="16384" width="8.625" style="3"/>
  </cols>
  <sheetData>
    <row r="2" spans="2:14" ht="15.75" customHeight="1" x14ac:dyDescent="0.15">
      <c r="B2" s="3" t="s">
        <v>30</v>
      </c>
    </row>
    <row r="3" spans="2:14" ht="15.75" customHeight="1" x14ac:dyDescent="0.15">
      <c r="B3" s="3" t="s">
        <v>88</v>
      </c>
    </row>
    <row r="4" spans="2:14" ht="15.75" customHeight="1" x14ac:dyDescent="0.15">
      <c r="B4" s="3" t="s">
        <v>92</v>
      </c>
    </row>
    <row r="6" spans="2:14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34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22" t="s">
        <v>19</v>
      </c>
      <c r="N7" s="22" t="s">
        <v>42</v>
      </c>
    </row>
    <row r="8" spans="2:14" ht="15.75" customHeight="1" thickTop="1" x14ac:dyDescent="0.15">
      <c r="B8" s="39" t="s">
        <v>28</v>
      </c>
      <c r="C8" s="49"/>
      <c r="D8" s="17">
        <v>19565</v>
      </c>
      <c r="E8" s="12">
        <v>7517</v>
      </c>
      <c r="F8" s="6">
        <v>9884</v>
      </c>
      <c r="G8" s="6">
        <v>2578</v>
      </c>
      <c r="H8" s="6">
        <v>3234</v>
      </c>
      <c r="I8" s="6">
        <v>1522</v>
      </c>
      <c r="J8" s="6">
        <v>1537</v>
      </c>
      <c r="K8" s="6">
        <v>3046</v>
      </c>
      <c r="L8" s="6">
        <v>1782</v>
      </c>
      <c r="M8" s="6">
        <v>386</v>
      </c>
      <c r="N8" s="6">
        <v>975</v>
      </c>
    </row>
    <row r="9" spans="2:14" ht="15.75" customHeight="1" x14ac:dyDescent="0.15">
      <c r="B9" s="41"/>
      <c r="C9" s="50"/>
      <c r="D9" s="16">
        <v>100</v>
      </c>
      <c r="E9" s="13">
        <v>38.4</v>
      </c>
      <c r="F9" s="11">
        <v>50.5</v>
      </c>
      <c r="G9" s="11">
        <v>13.2</v>
      </c>
      <c r="H9" s="11">
        <v>16.5</v>
      </c>
      <c r="I9" s="11">
        <v>7.8</v>
      </c>
      <c r="J9" s="11">
        <v>7.9</v>
      </c>
      <c r="K9" s="11">
        <v>15.6</v>
      </c>
      <c r="L9" s="11">
        <v>9.1</v>
      </c>
      <c r="M9" s="11">
        <v>2</v>
      </c>
      <c r="N9" s="11">
        <v>5</v>
      </c>
    </row>
    <row r="10" spans="2:14" ht="15.75" customHeight="1" x14ac:dyDescent="0.15">
      <c r="B10" s="43" t="s">
        <v>85</v>
      </c>
      <c r="C10" s="51" t="s">
        <v>0</v>
      </c>
      <c r="D10" s="17">
        <v>610</v>
      </c>
      <c r="E10" s="12">
        <v>284</v>
      </c>
      <c r="F10" s="6">
        <v>330</v>
      </c>
      <c r="G10" s="6">
        <v>94</v>
      </c>
      <c r="H10" s="6">
        <v>114</v>
      </c>
      <c r="I10" s="6">
        <v>44</v>
      </c>
      <c r="J10" s="6">
        <v>51</v>
      </c>
      <c r="K10" s="6">
        <v>101</v>
      </c>
      <c r="L10" s="6">
        <v>22</v>
      </c>
      <c r="M10" s="6">
        <v>10</v>
      </c>
      <c r="N10" s="6">
        <v>28</v>
      </c>
    </row>
    <row r="11" spans="2:14" ht="15.75" customHeight="1" x14ac:dyDescent="0.15">
      <c r="B11" s="43"/>
      <c r="C11" s="52"/>
      <c r="D11" s="18">
        <v>100</v>
      </c>
      <c r="E11" s="14">
        <v>46.6</v>
      </c>
      <c r="F11" s="8">
        <v>54.1</v>
      </c>
      <c r="G11" s="8">
        <v>15.4</v>
      </c>
      <c r="H11" s="8">
        <v>18.7</v>
      </c>
      <c r="I11" s="8">
        <v>7.2</v>
      </c>
      <c r="J11" s="8">
        <v>8.4</v>
      </c>
      <c r="K11" s="8">
        <v>16.600000000000001</v>
      </c>
      <c r="L11" s="8">
        <v>3.6</v>
      </c>
      <c r="M11" s="8">
        <v>1.6</v>
      </c>
      <c r="N11" s="8">
        <v>4.5999999999999996</v>
      </c>
    </row>
    <row r="12" spans="2:14" ht="15.75" customHeight="1" x14ac:dyDescent="0.15">
      <c r="B12" s="43"/>
      <c r="C12" s="51" t="s">
        <v>1</v>
      </c>
      <c r="D12" s="17">
        <v>241</v>
      </c>
      <c r="E12" s="12">
        <v>113</v>
      </c>
      <c r="F12" s="6">
        <v>127</v>
      </c>
      <c r="G12" s="6">
        <v>29</v>
      </c>
      <c r="H12" s="6">
        <v>51</v>
      </c>
      <c r="I12" s="6">
        <v>13</v>
      </c>
      <c r="J12" s="6">
        <v>31</v>
      </c>
      <c r="K12" s="6">
        <v>40</v>
      </c>
      <c r="L12" s="6">
        <v>7</v>
      </c>
      <c r="M12" s="6">
        <v>6</v>
      </c>
      <c r="N12" s="6">
        <v>9</v>
      </c>
    </row>
    <row r="13" spans="2:14" ht="15.75" customHeight="1" x14ac:dyDescent="0.15">
      <c r="B13" s="43"/>
      <c r="C13" s="52"/>
      <c r="D13" s="18">
        <v>100</v>
      </c>
      <c r="E13" s="14">
        <v>46.9</v>
      </c>
      <c r="F13" s="8">
        <v>52.7</v>
      </c>
      <c r="G13" s="8">
        <v>12</v>
      </c>
      <c r="H13" s="8">
        <v>21.2</v>
      </c>
      <c r="I13" s="8">
        <v>5.4</v>
      </c>
      <c r="J13" s="8">
        <v>12.9</v>
      </c>
      <c r="K13" s="8">
        <v>16.600000000000001</v>
      </c>
      <c r="L13" s="8">
        <v>2.9</v>
      </c>
      <c r="M13" s="8">
        <v>2.5</v>
      </c>
      <c r="N13" s="8">
        <v>3.7</v>
      </c>
    </row>
    <row r="14" spans="2:14" ht="15.75" customHeight="1" x14ac:dyDescent="0.15">
      <c r="B14" s="43"/>
      <c r="C14" s="51" t="s">
        <v>2</v>
      </c>
      <c r="D14" s="17">
        <v>208</v>
      </c>
      <c r="E14" s="12">
        <v>89</v>
      </c>
      <c r="F14" s="6">
        <v>113</v>
      </c>
      <c r="G14" s="6">
        <v>34</v>
      </c>
      <c r="H14" s="6">
        <v>39</v>
      </c>
      <c r="I14" s="6">
        <v>22</v>
      </c>
      <c r="J14" s="6">
        <v>15</v>
      </c>
      <c r="K14" s="6">
        <v>29</v>
      </c>
      <c r="L14" s="6">
        <v>8</v>
      </c>
      <c r="M14" s="6">
        <v>6</v>
      </c>
      <c r="N14" s="6">
        <v>11</v>
      </c>
    </row>
    <row r="15" spans="2:14" ht="15.75" customHeight="1" x14ac:dyDescent="0.15">
      <c r="B15" s="43"/>
      <c r="C15" s="52"/>
      <c r="D15" s="18">
        <v>100</v>
      </c>
      <c r="E15" s="14">
        <v>42.8</v>
      </c>
      <c r="F15" s="8">
        <v>54.3</v>
      </c>
      <c r="G15" s="8">
        <v>16.3</v>
      </c>
      <c r="H15" s="8">
        <v>18.8</v>
      </c>
      <c r="I15" s="8">
        <v>10.6</v>
      </c>
      <c r="J15" s="8">
        <v>7.2</v>
      </c>
      <c r="K15" s="8">
        <v>13.9</v>
      </c>
      <c r="L15" s="8">
        <v>3.8</v>
      </c>
      <c r="M15" s="8">
        <v>2.9</v>
      </c>
      <c r="N15" s="8">
        <v>5.3</v>
      </c>
    </row>
    <row r="16" spans="2:14" ht="15.75" customHeight="1" x14ac:dyDescent="0.15">
      <c r="B16" s="43"/>
      <c r="C16" s="51" t="s">
        <v>3</v>
      </c>
      <c r="D16" s="17">
        <v>525</v>
      </c>
      <c r="E16" s="12">
        <v>220</v>
      </c>
      <c r="F16" s="6">
        <v>296</v>
      </c>
      <c r="G16" s="6">
        <v>96</v>
      </c>
      <c r="H16" s="6">
        <v>104</v>
      </c>
      <c r="I16" s="6">
        <v>42</v>
      </c>
      <c r="J16" s="6">
        <v>40</v>
      </c>
      <c r="K16" s="6">
        <v>93</v>
      </c>
      <c r="L16" s="6">
        <v>18</v>
      </c>
      <c r="M16" s="6">
        <v>3</v>
      </c>
      <c r="N16" s="6">
        <v>15</v>
      </c>
    </row>
    <row r="17" spans="2:14" ht="15.75" customHeight="1" x14ac:dyDescent="0.15">
      <c r="B17" s="43"/>
      <c r="C17" s="52"/>
      <c r="D17" s="18">
        <v>100</v>
      </c>
      <c r="E17" s="14">
        <v>41.9</v>
      </c>
      <c r="F17" s="8">
        <v>56.4</v>
      </c>
      <c r="G17" s="8">
        <v>18.3</v>
      </c>
      <c r="H17" s="8">
        <v>19.8</v>
      </c>
      <c r="I17" s="8">
        <v>8</v>
      </c>
      <c r="J17" s="8">
        <v>7.6</v>
      </c>
      <c r="K17" s="8">
        <v>17.7</v>
      </c>
      <c r="L17" s="8">
        <v>3.4</v>
      </c>
      <c r="M17" s="8">
        <v>0.6</v>
      </c>
      <c r="N17" s="8">
        <v>2.9</v>
      </c>
    </row>
    <row r="18" spans="2:14" ht="15.75" customHeight="1" x14ac:dyDescent="0.15">
      <c r="B18" s="43"/>
      <c r="C18" s="51" t="s">
        <v>4</v>
      </c>
      <c r="D18" s="17">
        <v>1284</v>
      </c>
      <c r="E18" s="12">
        <v>523</v>
      </c>
      <c r="F18" s="6">
        <v>722</v>
      </c>
      <c r="G18" s="6">
        <v>230</v>
      </c>
      <c r="H18" s="6">
        <v>219</v>
      </c>
      <c r="I18" s="6">
        <v>123</v>
      </c>
      <c r="J18" s="6">
        <v>113</v>
      </c>
      <c r="K18" s="6">
        <v>217</v>
      </c>
      <c r="L18" s="6">
        <v>47</v>
      </c>
      <c r="M18" s="6">
        <v>17</v>
      </c>
      <c r="N18" s="6">
        <v>44</v>
      </c>
    </row>
    <row r="19" spans="2:14" ht="15.75" customHeight="1" x14ac:dyDescent="0.15">
      <c r="B19" s="43"/>
      <c r="C19" s="52"/>
      <c r="D19" s="18">
        <v>100</v>
      </c>
      <c r="E19" s="14">
        <v>40.700000000000003</v>
      </c>
      <c r="F19" s="8">
        <v>56.2</v>
      </c>
      <c r="G19" s="8">
        <v>17.899999999999999</v>
      </c>
      <c r="H19" s="8">
        <v>17.100000000000001</v>
      </c>
      <c r="I19" s="8">
        <v>9.6</v>
      </c>
      <c r="J19" s="8">
        <v>8.8000000000000007</v>
      </c>
      <c r="K19" s="8">
        <v>16.899999999999999</v>
      </c>
      <c r="L19" s="8">
        <v>3.7</v>
      </c>
      <c r="M19" s="8">
        <v>1.3</v>
      </c>
      <c r="N19" s="8">
        <v>3.4</v>
      </c>
    </row>
    <row r="20" spans="2:14" ht="15.75" customHeight="1" x14ac:dyDescent="0.15">
      <c r="B20" s="43"/>
      <c r="C20" s="51" t="s">
        <v>5</v>
      </c>
      <c r="D20" s="17">
        <v>15673</v>
      </c>
      <c r="E20" s="12">
        <v>6041</v>
      </c>
      <c r="F20" s="6">
        <v>7933</v>
      </c>
      <c r="G20" s="6">
        <v>1994</v>
      </c>
      <c r="H20" s="6">
        <v>2555</v>
      </c>
      <c r="I20" s="6">
        <v>1224</v>
      </c>
      <c r="J20" s="6">
        <v>1229</v>
      </c>
      <c r="K20" s="6">
        <v>2457</v>
      </c>
      <c r="L20" s="6">
        <v>1595</v>
      </c>
      <c r="M20" s="6">
        <v>322</v>
      </c>
      <c r="N20" s="6">
        <v>585</v>
      </c>
    </row>
    <row r="21" spans="2:14" ht="15.75" customHeight="1" x14ac:dyDescent="0.15">
      <c r="B21" s="44"/>
      <c r="C21" s="53"/>
      <c r="D21" s="16">
        <v>100</v>
      </c>
      <c r="E21" s="13">
        <v>38.5</v>
      </c>
      <c r="F21" s="11">
        <v>50.6</v>
      </c>
      <c r="G21" s="11">
        <v>12.7</v>
      </c>
      <c r="H21" s="11">
        <v>16.3</v>
      </c>
      <c r="I21" s="11">
        <v>7.8</v>
      </c>
      <c r="J21" s="11">
        <v>7.8</v>
      </c>
      <c r="K21" s="11">
        <v>15.7</v>
      </c>
      <c r="L21" s="11">
        <v>10.199999999999999</v>
      </c>
      <c r="M21" s="11">
        <v>2.1</v>
      </c>
      <c r="N21" s="11">
        <v>3.7</v>
      </c>
    </row>
  </sheetData>
  <mergeCells count="8">
    <mergeCell ref="B8:C9"/>
    <mergeCell ref="B10:B21"/>
    <mergeCell ref="C10:C11"/>
    <mergeCell ref="C12:C13"/>
    <mergeCell ref="C14:C15"/>
    <mergeCell ref="C16:C17"/>
    <mergeCell ref="C18:C19"/>
    <mergeCell ref="C20:C21"/>
  </mergeCells>
  <phoneticPr fontId="1"/>
  <conditionalFormatting sqref="E9:N9">
    <cfRule type="top10" dxfId="243" priority="7" rank="1"/>
  </conditionalFormatting>
  <conditionalFormatting sqref="E11:N11">
    <cfRule type="top10" dxfId="242" priority="6" rank="1"/>
  </conditionalFormatting>
  <conditionalFormatting sqref="E13:N13">
    <cfRule type="top10" dxfId="241" priority="5" rank="1"/>
  </conditionalFormatting>
  <conditionalFormatting sqref="E15:N15">
    <cfRule type="top10" dxfId="240" priority="4" rank="1"/>
  </conditionalFormatting>
  <conditionalFormatting sqref="E17:N17">
    <cfRule type="top10" dxfId="239" priority="3" rank="1"/>
  </conditionalFormatting>
  <conditionalFormatting sqref="E19:N19">
    <cfRule type="top10" dxfId="238" priority="2" rank="1"/>
  </conditionalFormatting>
  <conditionalFormatting sqref="E21:N21">
    <cfRule type="top10" dxfId="237" priority="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16384" width="8.625" style="3"/>
  </cols>
  <sheetData>
    <row r="2" spans="2:16" ht="15.75" customHeight="1" x14ac:dyDescent="0.15">
      <c r="B2" s="3" t="s">
        <v>144</v>
      </c>
    </row>
    <row r="3" spans="2:16" ht="15.75" customHeight="1" x14ac:dyDescent="0.15">
      <c r="B3" s="3" t="s">
        <v>252</v>
      </c>
    </row>
    <row r="4" spans="2:16" ht="15.75" customHeight="1" x14ac:dyDescent="0.15">
      <c r="B4" s="3" t="s">
        <v>149</v>
      </c>
    </row>
    <row r="6" spans="2:16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6" s="4" customFormat="1" ht="118.5" customHeight="1" thickBot="1" x14ac:dyDescent="0.2">
      <c r="B7" s="1"/>
      <c r="C7" s="2" t="s">
        <v>27</v>
      </c>
      <c r="D7" s="20" t="s">
        <v>33</v>
      </c>
      <c r="E7" s="21" t="s">
        <v>22</v>
      </c>
      <c r="F7" s="22" t="s">
        <v>51</v>
      </c>
      <c r="G7" s="22" t="s">
        <v>52</v>
      </c>
      <c r="H7" s="22" t="s">
        <v>53</v>
      </c>
      <c r="I7" s="22" t="s">
        <v>54</v>
      </c>
      <c r="J7" s="22" t="s">
        <v>55</v>
      </c>
      <c r="K7" s="22" t="s">
        <v>56</v>
      </c>
      <c r="L7" s="22" t="s">
        <v>57</v>
      </c>
      <c r="M7" s="22" t="s">
        <v>58</v>
      </c>
      <c r="N7" s="22" t="s">
        <v>59</v>
      </c>
      <c r="O7" s="22" t="s">
        <v>26</v>
      </c>
      <c r="P7" s="22" t="s">
        <v>42</v>
      </c>
    </row>
    <row r="8" spans="2:16" ht="15.75" customHeight="1" thickTop="1" x14ac:dyDescent="0.15">
      <c r="B8" s="39" t="s">
        <v>28</v>
      </c>
      <c r="C8" s="49"/>
      <c r="D8" s="17">
        <v>19565</v>
      </c>
      <c r="E8" s="12">
        <v>3200</v>
      </c>
      <c r="F8" s="6">
        <v>1639</v>
      </c>
      <c r="G8" s="6">
        <v>14676</v>
      </c>
      <c r="H8" s="6">
        <v>6312</v>
      </c>
      <c r="I8" s="6">
        <v>2735</v>
      </c>
      <c r="J8" s="6">
        <v>489</v>
      </c>
      <c r="K8" s="6">
        <v>1156</v>
      </c>
      <c r="L8" s="10">
        <v>127</v>
      </c>
      <c r="M8" s="10">
        <v>58</v>
      </c>
      <c r="N8" s="10">
        <v>2437</v>
      </c>
      <c r="O8" s="10">
        <v>1275</v>
      </c>
      <c r="P8" s="10">
        <v>680</v>
      </c>
    </row>
    <row r="9" spans="2:16" ht="15.75" customHeight="1" x14ac:dyDescent="0.15">
      <c r="B9" s="41"/>
      <c r="C9" s="50"/>
      <c r="D9" s="16">
        <v>100</v>
      </c>
      <c r="E9" s="13">
        <v>16.399999999999999</v>
      </c>
      <c r="F9" s="11">
        <v>8.4</v>
      </c>
      <c r="G9" s="11">
        <v>75</v>
      </c>
      <c r="H9" s="11">
        <v>32.299999999999997</v>
      </c>
      <c r="I9" s="11">
        <v>14</v>
      </c>
      <c r="J9" s="11">
        <v>2.5</v>
      </c>
      <c r="K9" s="11">
        <v>5.9</v>
      </c>
      <c r="L9" s="11">
        <v>0.6</v>
      </c>
      <c r="M9" s="11">
        <v>0.3</v>
      </c>
      <c r="N9" s="11">
        <v>12.5</v>
      </c>
      <c r="O9" s="11">
        <v>6.5</v>
      </c>
      <c r="P9" s="11">
        <v>3.5</v>
      </c>
    </row>
    <row r="10" spans="2:16" ht="15.75" customHeight="1" x14ac:dyDescent="0.15">
      <c r="B10" s="43" t="s">
        <v>143</v>
      </c>
      <c r="C10" s="51" t="s">
        <v>145</v>
      </c>
      <c r="D10" s="17">
        <v>3477</v>
      </c>
      <c r="E10" s="12">
        <v>704</v>
      </c>
      <c r="F10" s="6">
        <v>408</v>
      </c>
      <c r="G10" s="6">
        <v>2639</v>
      </c>
      <c r="H10" s="6">
        <v>1348</v>
      </c>
      <c r="I10" s="6">
        <v>629</v>
      </c>
      <c r="J10" s="6">
        <v>106</v>
      </c>
      <c r="K10" s="6">
        <v>275</v>
      </c>
      <c r="L10" s="6">
        <v>32</v>
      </c>
      <c r="M10" s="6">
        <v>11</v>
      </c>
      <c r="N10" s="6">
        <v>556</v>
      </c>
      <c r="O10" s="6">
        <v>142</v>
      </c>
      <c r="P10" s="6">
        <v>83</v>
      </c>
    </row>
    <row r="11" spans="2:16" ht="15.75" customHeight="1" x14ac:dyDescent="0.15">
      <c r="B11" s="43"/>
      <c r="C11" s="52"/>
      <c r="D11" s="18">
        <v>100</v>
      </c>
      <c r="E11" s="14">
        <v>20.2</v>
      </c>
      <c r="F11" s="8">
        <v>11.7</v>
      </c>
      <c r="G11" s="8">
        <v>75.900000000000006</v>
      </c>
      <c r="H11" s="8">
        <v>38.799999999999997</v>
      </c>
      <c r="I11" s="8">
        <v>18.100000000000001</v>
      </c>
      <c r="J11" s="8">
        <v>3</v>
      </c>
      <c r="K11" s="8">
        <v>7.9</v>
      </c>
      <c r="L11" s="8">
        <v>0.9</v>
      </c>
      <c r="M11" s="8">
        <v>0.3</v>
      </c>
      <c r="N11" s="8">
        <v>16</v>
      </c>
      <c r="O11" s="8">
        <v>4.0999999999999996</v>
      </c>
      <c r="P11" s="8">
        <v>2.4</v>
      </c>
    </row>
    <row r="12" spans="2:16" ht="15.75" customHeight="1" x14ac:dyDescent="0.15">
      <c r="B12" s="43"/>
      <c r="C12" s="54" t="s">
        <v>146</v>
      </c>
      <c r="D12" s="19">
        <v>14478</v>
      </c>
      <c r="E12" s="15">
        <v>2319</v>
      </c>
      <c r="F12" s="9">
        <v>1153</v>
      </c>
      <c r="G12" s="9">
        <v>10930</v>
      </c>
      <c r="H12" s="9">
        <v>4542</v>
      </c>
      <c r="I12" s="9">
        <v>1899</v>
      </c>
      <c r="J12" s="9">
        <v>356</v>
      </c>
      <c r="K12" s="9">
        <v>834</v>
      </c>
      <c r="L12" s="9">
        <v>87</v>
      </c>
      <c r="M12" s="9">
        <v>46</v>
      </c>
      <c r="N12" s="9">
        <v>1704</v>
      </c>
      <c r="O12" s="9">
        <v>1036</v>
      </c>
      <c r="P12" s="9">
        <v>354</v>
      </c>
    </row>
    <row r="13" spans="2:16" ht="15.75" customHeight="1" x14ac:dyDescent="0.15">
      <c r="B13" s="44"/>
      <c r="C13" s="53"/>
      <c r="D13" s="16">
        <v>100</v>
      </c>
      <c r="E13" s="13">
        <v>16</v>
      </c>
      <c r="F13" s="11">
        <v>8</v>
      </c>
      <c r="G13" s="11">
        <v>75.5</v>
      </c>
      <c r="H13" s="11">
        <v>31.4</v>
      </c>
      <c r="I13" s="11">
        <v>13.1</v>
      </c>
      <c r="J13" s="11">
        <v>2.5</v>
      </c>
      <c r="K13" s="11">
        <v>5.8</v>
      </c>
      <c r="L13" s="11">
        <v>0.6</v>
      </c>
      <c r="M13" s="11">
        <v>0.3</v>
      </c>
      <c r="N13" s="11">
        <v>11.8</v>
      </c>
      <c r="O13" s="11">
        <v>7.2</v>
      </c>
      <c r="P13" s="11">
        <v>2.4</v>
      </c>
    </row>
  </sheetData>
  <mergeCells count="4">
    <mergeCell ref="B8:C9"/>
    <mergeCell ref="C10:C11"/>
    <mergeCell ref="C12:C13"/>
    <mergeCell ref="B10:B13"/>
  </mergeCells>
  <phoneticPr fontId="1"/>
  <conditionalFormatting sqref="E9:P9">
    <cfRule type="top10" dxfId="10" priority="217" rank="1"/>
  </conditionalFormatting>
  <conditionalFormatting sqref="E11:P11">
    <cfRule type="top10" dxfId="9" priority="218" rank="1"/>
  </conditionalFormatting>
  <conditionalFormatting sqref="E13:P13">
    <cfRule type="top10" dxfId="8" priority="219" rank="1"/>
  </conditionalFormatting>
  <pageMargins left="0.7" right="0.7" top="0.75" bottom="0.75" header="0.3" footer="0.3"/>
  <pageSetup paperSize="9" scale="89" orientation="landscape" r:id="rId1"/>
  <headerFoot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16384" width="8.625" style="3"/>
  </cols>
  <sheetData>
    <row r="2" spans="2:8" ht="15.75" customHeight="1" x14ac:dyDescent="0.15">
      <c r="B2" s="3" t="s">
        <v>144</v>
      </c>
    </row>
    <row r="3" spans="2:8" ht="15.75" customHeight="1" x14ac:dyDescent="0.15">
      <c r="B3" s="3" t="s">
        <v>252</v>
      </c>
    </row>
    <row r="4" spans="2:8" ht="15.75" customHeight="1" x14ac:dyDescent="0.15">
      <c r="B4" s="3" t="s">
        <v>150</v>
      </c>
    </row>
    <row r="6" spans="2:8" ht="2.25" customHeight="1" x14ac:dyDescent="0.15">
      <c r="B6" s="24"/>
      <c r="C6" s="29"/>
      <c r="D6" s="26"/>
      <c r="E6" s="27"/>
      <c r="F6" s="28"/>
      <c r="G6" s="28"/>
      <c r="H6" s="28"/>
    </row>
    <row r="7" spans="2:8" s="4" customFormat="1" ht="118.5" customHeight="1" thickBot="1" x14ac:dyDescent="0.2">
      <c r="B7" s="1"/>
      <c r="C7" s="2" t="s">
        <v>27</v>
      </c>
      <c r="D7" s="20" t="s">
        <v>33</v>
      </c>
      <c r="E7" s="21" t="s">
        <v>50</v>
      </c>
      <c r="F7" s="22" t="s">
        <v>25</v>
      </c>
      <c r="G7" s="22" t="s">
        <v>26</v>
      </c>
      <c r="H7" s="22" t="s">
        <v>42</v>
      </c>
    </row>
    <row r="8" spans="2:8" ht="15.75" customHeight="1" thickTop="1" x14ac:dyDescent="0.15">
      <c r="B8" s="39" t="s">
        <v>28</v>
      </c>
      <c r="C8" s="49"/>
      <c r="D8" s="17">
        <v>19565</v>
      </c>
      <c r="E8" s="12">
        <v>1619</v>
      </c>
      <c r="F8" s="6">
        <v>6624</v>
      </c>
      <c r="G8" s="6">
        <v>10786</v>
      </c>
      <c r="H8" s="6">
        <v>536</v>
      </c>
    </row>
    <row r="9" spans="2:8" ht="15.75" customHeight="1" x14ac:dyDescent="0.15">
      <c r="B9" s="41"/>
      <c r="C9" s="50"/>
      <c r="D9" s="16">
        <v>100</v>
      </c>
      <c r="E9" s="13">
        <v>8.3000000000000007</v>
      </c>
      <c r="F9" s="11">
        <v>33.9</v>
      </c>
      <c r="G9" s="11">
        <v>55.1</v>
      </c>
      <c r="H9" s="11">
        <v>2.7</v>
      </c>
    </row>
    <row r="10" spans="2:8" ht="15.75" customHeight="1" x14ac:dyDescent="0.15">
      <c r="B10" s="43" t="s">
        <v>143</v>
      </c>
      <c r="C10" s="51" t="s">
        <v>145</v>
      </c>
      <c r="D10" s="17">
        <v>3477</v>
      </c>
      <c r="E10" s="12">
        <v>411</v>
      </c>
      <c r="F10" s="6">
        <v>1317</v>
      </c>
      <c r="G10" s="6">
        <v>1705</v>
      </c>
      <c r="H10" s="6">
        <v>44</v>
      </c>
    </row>
    <row r="11" spans="2:8" ht="15.75" customHeight="1" x14ac:dyDescent="0.15">
      <c r="B11" s="43"/>
      <c r="C11" s="52"/>
      <c r="D11" s="18">
        <v>100</v>
      </c>
      <c r="E11" s="14">
        <v>11.8</v>
      </c>
      <c r="F11" s="8">
        <v>37.9</v>
      </c>
      <c r="G11" s="8">
        <v>49</v>
      </c>
      <c r="H11" s="8">
        <v>1.3</v>
      </c>
    </row>
    <row r="12" spans="2:8" ht="15.75" customHeight="1" x14ac:dyDescent="0.15">
      <c r="B12" s="43"/>
      <c r="C12" s="54" t="s">
        <v>146</v>
      </c>
      <c r="D12" s="19">
        <v>14478</v>
      </c>
      <c r="E12" s="15">
        <v>1070</v>
      </c>
      <c r="F12" s="9">
        <v>4807</v>
      </c>
      <c r="G12" s="9">
        <v>8340</v>
      </c>
      <c r="H12" s="9">
        <v>261</v>
      </c>
    </row>
    <row r="13" spans="2:8" ht="15.75" customHeight="1" x14ac:dyDescent="0.15">
      <c r="B13" s="44"/>
      <c r="C13" s="53"/>
      <c r="D13" s="16">
        <v>100</v>
      </c>
      <c r="E13" s="13">
        <v>7.4</v>
      </c>
      <c r="F13" s="11">
        <v>33.200000000000003</v>
      </c>
      <c r="G13" s="11">
        <v>57.6</v>
      </c>
      <c r="H13" s="11">
        <v>1.8</v>
      </c>
    </row>
  </sheetData>
  <mergeCells count="4">
    <mergeCell ref="B8:C9"/>
    <mergeCell ref="C10:C11"/>
    <mergeCell ref="C12:C13"/>
    <mergeCell ref="B10:B13"/>
  </mergeCells>
  <phoneticPr fontId="1"/>
  <conditionalFormatting sqref="E9:H9">
    <cfRule type="top10" dxfId="7" priority="220" rank="1"/>
  </conditionalFormatting>
  <conditionalFormatting sqref="E11:H11">
    <cfRule type="top10" dxfId="6" priority="221" rank="1"/>
  </conditionalFormatting>
  <conditionalFormatting sqref="E13:H13">
    <cfRule type="top10" dxfId="5" priority="222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3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9.25" style="3" customWidth="1"/>
    <col min="3" max="3" width="20.625" style="3" customWidth="1"/>
    <col min="4" max="16384" width="8.625" style="3"/>
  </cols>
  <sheetData>
    <row r="2" spans="2:14" ht="15.75" customHeight="1" x14ac:dyDescent="0.15">
      <c r="B2" s="3" t="s">
        <v>144</v>
      </c>
    </row>
    <row r="3" spans="2:14" ht="15.75" customHeight="1" x14ac:dyDescent="0.15">
      <c r="B3" s="3" t="s">
        <v>252</v>
      </c>
    </row>
    <row r="4" spans="2:14" ht="15.75" customHeight="1" x14ac:dyDescent="0.15">
      <c r="B4" s="3" t="s">
        <v>151</v>
      </c>
    </row>
    <row r="5" spans="2:14" ht="15.75" customHeight="1" x14ac:dyDescent="0.15">
      <c r="B5" s="3" t="s">
        <v>253</v>
      </c>
    </row>
    <row r="6" spans="2:14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44</v>
      </c>
      <c r="F7" s="22" t="s">
        <v>45</v>
      </c>
      <c r="G7" s="22" t="s">
        <v>46</v>
      </c>
      <c r="H7" s="22" t="s">
        <v>47</v>
      </c>
      <c r="I7" s="22" t="s">
        <v>23</v>
      </c>
      <c r="J7" s="22" t="s">
        <v>48</v>
      </c>
      <c r="K7" s="22" t="s">
        <v>49</v>
      </c>
      <c r="L7" s="22" t="s">
        <v>19</v>
      </c>
      <c r="M7" s="22" t="s">
        <v>24</v>
      </c>
      <c r="N7" s="22" t="s">
        <v>42</v>
      </c>
    </row>
    <row r="8" spans="2:14" ht="15.75" customHeight="1" thickTop="1" x14ac:dyDescent="0.15">
      <c r="B8" s="39" t="s">
        <v>28</v>
      </c>
      <c r="C8" s="49"/>
      <c r="D8" s="17">
        <v>1619</v>
      </c>
      <c r="E8" s="12">
        <v>226</v>
      </c>
      <c r="F8" s="6">
        <v>421</v>
      </c>
      <c r="G8" s="6">
        <v>252</v>
      </c>
      <c r="H8" s="6">
        <v>214</v>
      </c>
      <c r="I8" s="6">
        <v>31</v>
      </c>
      <c r="J8" s="6">
        <v>153</v>
      </c>
      <c r="K8" s="6">
        <v>205</v>
      </c>
      <c r="L8" s="10">
        <v>198</v>
      </c>
      <c r="M8" s="10">
        <v>504</v>
      </c>
      <c r="N8" s="10">
        <v>82</v>
      </c>
    </row>
    <row r="9" spans="2:14" ht="15.75" customHeight="1" x14ac:dyDescent="0.15">
      <c r="B9" s="41"/>
      <c r="C9" s="50"/>
      <c r="D9" s="16">
        <v>100</v>
      </c>
      <c r="E9" s="13">
        <v>14</v>
      </c>
      <c r="F9" s="11">
        <v>26</v>
      </c>
      <c r="G9" s="11">
        <v>15.6</v>
      </c>
      <c r="H9" s="11">
        <v>13.2</v>
      </c>
      <c r="I9" s="11">
        <v>1.9</v>
      </c>
      <c r="J9" s="11">
        <v>9.5</v>
      </c>
      <c r="K9" s="11">
        <v>12.7</v>
      </c>
      <c r="L9" s="11">
        <v>12.2</v>
      </c>
      <c r="M9" s="11">
        <v>31.1</v>
      </c>
      <c r="N9" s="11">
        <v>5.0999999999999996</v>
      </c>
    </row>
    <row r="10" spans="2:14" ht="15.75" customHeight="1" x14ac:dyDescent="0.15">
      <c r="B10" s="43" t="s">
        <v>143</v>
      </c>
      <c r="C10" s="51" t="s">
        <v>145</v>
      </c>
      <c r="D10" s="17">
        <v>411</v>
      </c>
      <c r="E10" s="12">
        <v>65</v>
      </c>
      <c r="F10" s="6">
        <v>140</v>
      </c>
      <c r="G10" s="6">
        <v>71</v>
      </c>
      <c r="H10" s="6">
        <v>67</v>
      </c>
      <c r="I10" s="6">
        <v>10</v>
      </c>
      <c r="J10" s="6">
        <v>43</v>
      </c>
      <c r="K10" s="6">
        <v>49</v>
      </c>
      <c r="L10" s="6">
        <v>44</v>
      </c>
      <c r="M10" s="6">
        <v>108</v>
      </c>
      <c r="N10" s="6">
        <v>21</v>
      </c>
    </row>
    <row r="11" spans="2:14" ht="15.75" customHeight="1" x14ac:dyDescent="0.15">
      <c r="B11" s="43"/>
      <c r="C11" s="52"/>
      <c r="D11" s="18">
        <v>100</v>
      </c>
      <c r="E11" s="14">
        <v>15.8</v>
      </c>
      <c r="F11" s="8">
        <v>34.1</v>
      </c>
      <c r="G11" s="8">
        <v>17.3</v>
      </c>
      <c r="H11" s="8">
        <v>16.3</v>
      </c>
      <c r="I11" s="8">
        <v>2.4</v>
      </c>
      <c r="J11" s="8">
        <v>10.5</v>
      </c>
      <c r="K11" s="8">
        <v>11.9</v>
      </c>
      <c r="L11" s="8">
        <v>10.7</v>
      </c>
      <c r="M11" s="8">
        <v>26.3</v>
      </c>
      <c r="N11" s="8">
        <v>5.0999999999999996</v>
      </c>
    </row>
    <row r="12" spans="2:14" ht="15.75" customHeight="1" x14ac:dyDescent="0.15">
      <c r="B12" s="43"/>
      <c r="C12" s="54" t="s">
        <v>146</v>
      </c>
      <c r="D12" s="19">
        <v>1070</v>
      </c>
      <c r="E12" s="15">
        <v>148</v>
      </c>
      <c r="F12" s="9">
        <v>241</v>
      </c>
      <c r="G12" s="9">
        <v>172</v>
      </c>
      <c r="H12" s="9">
        <v>130</v>
      </c>
      <c r="I12" s="9">
        <v>21</v>
      </c>
      <c r="J12" s="9">
        <v>91</v>
      </c>
      <c r="K12" s="9">
        <v>136</v>
      </c>
      <c r="L12" s="9">
        <v>132</v>
      </c>
      <c r="M12" s="9">
        <v>348</v>
      </c>
      <c r="N12" s="9">
        <v>60</v>
      </c>
    </row>
    <row r="13" spans="2:14" ht="15.75" customHeight="1" x14ac:dyDescent="0.15">
      <c r="B13" s="44"/>
      <c r="C13" s="53"/>
      <c r="D13" s="16">
        <v>100</v>
      </c>
      <c r="E13" s="13">
        <v>13.8</v>
      </c>
      <c r="F13" s="11">
        <v>22.5</v>
      </c>
      <c r="G13" s="11">
        <v>16.100000000000001</v>
      </c>
      <c r="H13" s="11">
        <v>12.1</v>
      </c>
      <c r="I13" s="11">
        <v>2</v>
      </c>
      <c r="J13" s="11">
        <v>8.5</v>
      </c>
      <c r="K13" s="11">
        <v>12.7</v>
      </c>
      <c r="L13" s="11">
        <v>12.3</v>
      </c>
      <c r="M13" s="11">
        <v>32.5</v>
      </c>
      <c r="N13" s="11">
        <v>5.6</v>
      </c>
    </row>
  </sheetData>
  <mergeCells count="4">
    <mergeCell ref="B8:C9"/>
    <mergeCell ref="C10:C11"/>
    <mergeCell ref="C12:C13"/>
    <mergeCell ref="B10:B13"/>
  </mergeCells>
  <phoneticPr fontId="1"/>
  <conditionalFormatting sqref="E9:N9">
    <cfRule type="top10" dxfId="4" priority="223" rank="1"/>
  </conditionalFormatting>
  <conditionalFormatting sqref="E11:N11">
    <cfRule type="top10" dxfId="3" priority="224" rank="1"/>
  </conditionalFormatting>
  <conditionalFormatting sqref="E13:N13">
    <cfRule type="top10" dxfId="2" priority="225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8.125" style="3" customWidth="1"/>
    <col min="3" max="3" width="23.5" style="3" customWidth="1"/>
    <col min="4" max="16384" width="8.625" style="3"/>
  </cols>
  <sheetData>
    <row r="2" spans="2:14" ht="15.75" customHeight="1" x14ac:dyDescent="0.15">
      <c r="B2" s="3" t="s">
        <v>144</v>
      </c>
    </row>
    <row r="3" spans="2:14" ht="15.75" customHeight="1" x14ac:dyDescent="0.15">
      <c r="B3" s="3" t="s">
        <v>155</v>
      </c>
    </row>
    <row r="4" spans="2:14" ht="15.75" customHeight="1" x14ac:dyDescent="0.15">
      <c r="B4" s="3" t="s">
        <v>156</v>
      </c>
    </row>
    <row r="5" spans="2:14" ht="15.75" customHeight="1" x14ac:dyDescent="0.15">
      <c r="B5" s="3" t="s">
        <v>253</v>
      </c>
    </row>
    <row r="6" spans="2:14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44</v>
      </c>
      <c r="F7" s="22" t="s">
        <v>45</v>
      </c>
      <c r="G7" s="22" t="s">
        <v>46</v>
      </c>
      <c r="H7" s="22" t="s">
        <v>47</v>
      </c>
      <c r="I7" s="22" t="s">
        <v>23</v>
      </c>
      <c r="J7" s="22" t="s">
        <v>48</v>
      </c>
      <c r="K7" s="22" t="s">
        <v>49</v>
      </c>
      <c r="L7" s="22" t="s">
        <v>19</v>
      </c>
      <c r="M7" s="22" t="s">
        <v>24</v>
      </c>
      <c r="N7" s="22" t="s">
        <v>42</v>
      </c>
    </row>
    <row r="8" spans="2:14" ht="15.75" customHeight="1" thickTop="1" x14ac:dyDescent="0.15">
      <c r="B8" s="39" t="s">
        <v>28</v>
      </c>
      <c r="C8" s="49"/>
      <c r="D8" s="17">
        <v>1619</v>
      </c>
      <c r="E8" s="12">
        <v>226</v>
      </c>
      <c r="F8" s="6">
        <v>421</v>
      </c>
      <c r="G8" s="6">
        <v>252</v>
      </c>
      <c r="H8" s="6">
        <v>214</v>
      </c>
      <c r="I8" s="6">
        <v>31</v>
      </c>
      <c r="J8" s="6">
        <v>153</v>
      </c>
      <c r="K8" s="6">
        <v>205</v>
      </c>
      <c r="L8" s="10">
        <v>198</v>
      </c>
      <c r="M8" s="10">
        <v>504</v>
      </c>
      <c r="N8" s="10">
        <v>82</v>
      </c>
    </row>
    <row r="9" spans="2:14" ht="15.75" customHeight="1" x14ac:dyDescent="0.15">
      <c r="B9" s="41"/>
      <c r="C9" s="50"/>
      <c r="D9" s="16">
        <v>100</v>
      </c>
      <c r="E9" s="13">
        <v>14</v>
      </c>
      <c r="F9" s="11">
        <v>26</v>
      </c>
      <c r="G9" s="11">
        <v>15.6</v>
      </c>
      <c r="H9" s="11">
        <v>13.2</v>
      </c>
      <c r="I9" s="11">
        <v>1.9</v>
      </c>
      <c r="J9" s="11">
        <v>9.5</v>
      </c>
      <c r="K9" s="11">
        <v>12.7</v>
      </c>
      <c r="L9" s="11">
        <v>12.2</v>
      </c>
      <c r="M9" s="11">
        <v>31.1</v>
      </c>
      <c r="N9" s="11">
        <v>5.0999999999999996</v>
      </c>
    </row>
    <row r="10" spans="2:14" ht="15.75" customHeight="1" x14ac:dyDescent="0.15">
      <c r="B10" s="43" t="s">
        <v>152</v>
      </c>
      <c r="C10" s="51" t="s">
        <v>153</v>
      </c>
      <c r="D10" s="17">
        <v>1619</v>
      </c>
      <c r="E10" s="12">
        <v>226</v>
      </c>
      <c r="F10" s="6">
        <v>421</v>
      </c>
      <c r="G10" s="6">
        <v>252</v>
      </c>
      <c r="H10" s="6">
        <v>214</v>
      </c>
      <c r="I10" s="6">
        <v>31</v>
      </c>
      <c r="J10" s="6">
        <v>153</v>
      </c>
      <c r="K10" s="6">
        <v>205</v>
      </c>
      <c r="L10" s="6">
        <v>198</v>
      </c>
      <c r="M10" s="6">
        <v>504</v>
      </c>
      <c r="N10" s="6">
        <v>82</v>
      </c>
    </row>
    <row r="11" spans="2:14" ht="15.75" customHeight="1" x14ac:dyDescent="0.15">
      <c r="B11" s="43"/>
      <c r="C11" s="52"/>
      <c r="D11" s="18">
        <v>100</v>
      </c>
      <c r="E11" s="14">
        <v>14</v>
      </c>
      <c r="F11" s="8">
        <v>26</v>
      </c>
      <c r="G11" s="8">
        <v>15.6</v>
      </c>
      <c r="H11" s="8">
        <v>13.2</v>
      </c>
      <c r="I11" s="8">
        <v>1.9</v>
      </c>
      <c r="J11" s="8">
        <v>9.5</v>
      </c>
      <c r="K11" s="8">
        <v>12.7</v>
      </c>
      <c r="L11" s="8">
        <v>12.2</v>
      </c>
      <c r="M11" s="8">
        <v>31.1</v>
      </c>
      <c r="N11" s="8">
        <v>5.0999999999999996</v>
      </c>
    </row>
    <row r="12" spans="2:14" ht="15.75" customHeight="1" x14ac:dyDescent="0.15">
      <c r="B12" s="43"/>
      <c r="C12" s="54" t="s">
        <v>154</v>
      </c>
      <c r="D12" s="19">
        <v>0</v>
      </c>
      <c r="E12" s="15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2:14" ht="15.75" customHeight="1" x14ac:dyDescent="0.15">
      <c r="B13" s="43"/>
      <c r="C13" s="52"/>
      <c r="D13" s="18">
        <v>0</v>
      </c>
      <c r="E13" s="14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2:14" ht="15.75" customHeight="1" x14ac:dyDescent="0.15">
      <c r="B14" s="43"/>
      <c r="C14" s="51" t="s">
        <v>26</v>
      </c>
      <c r="D14" s="17">
        <v>0</v>
      </c>
      <c r="E14" s="12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2:14" ht="15.75" customHeight="1" x14ac:dyDescent="0.15">
      <c r="B15" s="44"/>
      <c r="C15" s="53"/>
      <c r="D15" s="16">
        <v>0</v>
      </c>
      <c r="E15" s="13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</sheetData>
  <mergeCells count="5">
    <mergeCell ref="B8:C9"/>
    <mergeCell ref="C10:C11"/>
    <mergeCell ref="C12:C13"/>
    <mergeCell ref="C14:C15"/>
    <mergeCell ref="B10:B15"/>
  </mergeCells>
  <phoneticPr fontId="1"/>
  <conditionalFormatting sqref="E9:N9">
    <cfRule type="top10" dxfId="1" priority="226" rank="1"/>
  </conditionalFormatting>
  <conditionalFormatting sqref="E11:N11">
    <cfRule type="top10" dxfId="0" priority="227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showGridLines="0" zoomScaleNormal="100" workbookViewId="0"/>
  </sheetViews>
  <sheetFormatPr defaultColWidth="8.625" defaultRowHeight="15.75" customHeight="1" x14ac:dyDescent="0.15"/>
  <cols>
    <col min="1" max="1" width="5.625" style="5" customWidth="1"/>
    <col min="2" max="2" width="6.625" style="5" customWidth="1"/>
    <col min="3" max="3" width="20.625" style="5" customWidth="1"/>
    <col min="4" max="16384" width="8.625" style="5"/>
  </cols>
  <sheetData>
    <row r="2" spans="2:14" ht="15.75" customHeight="1" x14ac:dyDescent="0.15">
      <c r="B2" s="5" t="s">
        <v>30</v>
      </c>
    </row>
    <row r="3" spans="2:14" ht="15.75" customHeight="1" x14ac:dyDescent="0.15">
      <c r="B3" s="5" t="s">
        <v>88</v>
      </c>
    </row>
    <row r="4" spans="2:14" ht="15.75" customHeight="1" x14ac:dyDescent="0.15">
      <c r="B4" s="5" t="s">
        <v>91</v>
      </c>
    </row>
    <row r="6" spans="2:14" s="3" customFormat="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34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22" t="s">
        <v>19</v>
      </c>
      <c r="N7" s="22" t="s">
        <v>42</v>
      </c>
    </row>
    <row r="8" spans="2:14" s="3" customFormat="1" ht="15.75" customHeight="1" thickTop="1" x14ac:dyDescent="0.15">
      <c r="B8" s="39" t="s">
        <v>28</v>
      </c>
      <c r="C8" s="49"/>
      <c r="D8" s="17">
        <v>19565</v>
      </c>
      <c r="E8" s="12">
        <v>7517</v>
      </c>
      <c r="F8" s="6">
        <v>9884</v>
      </c>
      <c r="G8" s="6">
        <v>2578</v>
      </c>
      <c r="H8" s="6">
        <v>3234</v>
      </c>
      <c r="I8" s="6">
        <v>1522</v>
      </c>
      <c r="J8" s="6">
        <v>1537</v>
      </c>
      <c r="K8" s="6">
        <v>3046</v>
      </c>
      <c r="L8" s="6">
        <v>1782</v>
      </c>
      <c r="M8" s="6">
        <v>386</v>
      </c>
      <c r="N8" s="6">
        <v>975</v>
      </c>
    </row>
    <row r="9" spans="2:14" s="3" customFormat="1" ht="15.75" customHeight="1" x14ac:dyDescent="0.15">
      <c r="B9" s="41"/>
      <c r="C9" s="50"/>
      <c r="D9" s="16">
        <v>100</v>
      </c>
      <c r="E9" s="13">
        <v>38.4</v>
      </c>
      <c r="F9" s="11">
        <v>50.5</v>
      </c>
      <c r="G9" s="11">
        <v>13.2</v>
      </c>
      <c r="H9" s="11">
        <v>16.5</v>
      </c>
      <c r="I9" s="11">
        <v>7.8</v>
      </c>
      <c r="J9" s="11">
        <v>7.9</v>
      </c>
      <c r="K9" s="11">
        <v>15.6</v>
      </c>
      <c r="L9" s="11">
        <v>9.1</v>
      </c>
      <c r="M9" s="11">
        <v>2</v>
      </c>
      <c r="N9" s="11">
        <v>5</v>
      </c>
    </row>
    <row r="10" spans="2:14" ht="15.75" customHeight="1" x14ac:dyDescent="0.15">
      <c r="B10" s="43" t="s">
        <v>86</v>
      </c>
      <c r="C10" s="51" t="s">
        <v>0</v>
      </c>
      <c r="D10" s="17">
        <v>632</v>
      </c>
      <c r="E10" s="12">
        <v>304</v>
      </c>
      <c r="F10" s="6">
        <v>344</v>
      </c>
      <c r="G10" s="6">
        <v>94</v>
      </c>
      <c r="H10" s="6">
        <v>111</v>
      </c>
      <c r="I10" s="6">
        <v>45</v>
      </c>
      <c r="J10" s="6">
        <v>58</v>
      </c>
      <c r="K10" s="6">
        <v>104</v>
      </c>
      <c r="L10" s="6">
        <v>19</v>
      </c>
      <c r="M10" s="6">
        <v>9</v>
      </c>
      <c r="N10" s="6">
        <v>31</v>
      </c>
    </row>
    <row r="11" spans="2:14" ht="15.75" customHeight="1" x14ac:dyDescent="0.15">
      <c r="B11" s="43"/>
      <c r="C11" s="52"/>
      <c r="D11" s="18">
        <v>100</v>
      </c>
      <c r="E11" s="14">
        <v>48.1</v>
      </c>
      <c r="F11" s="8">
        <v>54.4</v>
      </c>
      <c r="G11" s="8">
        <v>14.9</v>
      </c>
      <c r="H11" s="8">
        <v>17.600000000000001</v>
      </c>
      <c r="I11" s="8">
        <v>7.1</v>
      </c>
      <c r="J11" s="8">
        <v>9.1999999999999993</v>
      </c>
      <c r="K11" s="8">
        <v>16.5</v>
      </c>
      <c r="L11" s="8">
        <v>3</v>
      </c>
      <c r="M11" s="8">
        <v>1.4</v>
      </c>
      <c r="N11" s="8">
        <v>4.9000000000000004</v>
      </c>
    </row>
    <row r="12" spans="2:14" ht="15.75" customHeight="1" x14ac:dyDescent="0.15">
      <c r="B12" s="43"/>
      <c r="C12" s="51" t="s">
        <v>1</v>
      </c>
      <c r="D12" s="17">
        <v>194</v>
      </c>
      <c r="E12" s="12">
        <v>85</v>
      </c>
      <c r="F12" s="6">
        <v>100</v>
      </c>
      <c r="G12" s="6">
        <v>25</v>
      </c>
      <c r="H12" s="6">
        <v>35</v>
      </c>
      <c r="I12" s="6">
        <v>14</v>
      </c>
      <c r="J12" s="6">
        <v>20</v>
      </c>
      <c r="K12" s="6">
        <v>31</v>
      </c>
      <c r="L12" s="6">
        <v>10</v>
      </c>
      <c r="M12" s="6">
        <v>7</v>
      </c>
      <c r="N12" s="6">
        <v>9</v>
      </c>
    </row>
    <row r="13" spans="2:14" ht="15.75" customHeight="1" x14ac:dyDescent="0.15">
      <c r="B13" s="43"/>
      <c r="C13" s="52"/>
      <c r="D13" s="18">
        <v>100</v>
      </c>
      <c r="E13" s="14">
        <v>43.8</v>
      </c>
      <c r="F13" s="8">
        <v>51.5</v>
      </c>
      <c r="G13" s="8">
        <v>12.9</v>
      </c>
      <c r="H13" s="8">
        <v>18</v>
      </c>
      <c r="I13" s="8">
        <v>7.2</v>
      </c>
      <c r="J13" s="8">
        <v>10.3</v>
      </c>
      <c r="K13" s="8">
        <v>16</v>
      </c>
      <c r="L13" s="8">
        <v>5.2</v>
      </c>
      <c r="M13" s="8">
        <v>3.6</v>
      </c>
      <c r="N13" s="8">
        <v>4.5999999999999996</v>
      </c>
    </row>
    <row r="14" spans="2:14" ht="15.75" customHeight="1" x14ac:dyDescent="0.15">
      <c r="B14" s="43"/>
      <c r="C14" s="51" t="s">
        <v>2</v>
      </c>
      <c r="D14" s="17">
        <v>124</v>
      </c>
      <c r="E14" s="12">
        <v>53</v>
      </c>
      <c r="F14" s="6">
        <v>60</v>
      </c>
      <c r="G14" s="6">
        <v>15</v>
      </c>
      <c r="H14" s="6">
        <v>25</v>
      </c>
      <c r="I14" s="6">
        <v>19</v>
      </c>
      <c r="J14" s="6">
        <v>11</v>
      </c>
      <c r="K14" s="6">
        <v>15</v>
      </c>
      <c r="L14" s="6">
        <v>8</v>
      </c>
      <c r="M14" s="6">
        <v>2</v>
      </c>
      <c r="N14" s="6">
        <v>4</v>
      </c>
    </row>
    <row r="15" spans="2:14" ht="15.75" customHeight="1" x14ac:dyDescent="0.15">
      <c r="B15" s="43"/>
      <c r="C15" s="52"/>
      <c r="D15" s="18">
        <v>100</v>
      </c>
      <c r="E15" s="14">
        <v>42.7</v>
      </c>
      <c r="F15" s="8">
        <v>48.4</v>
      </c>
      <c r="G15" s="8">
        <v>12.1</v>
      </c>
      <c r="H15" s="8">
        <v>20.2</v>
      </c>
      <c r="I15" s="8">
        <v>15.3</v>
      </c>
      <c r="J15" s="8">
        <v>8.9</v>
      </c>
      <c r="K15" s="8">
        <v>12.1</v>
      </c>
      <c r="L15" s="8">
        <v>6.5</v>
      </c>
      <c r="M15" s="8">
        <v>1.6</v>
      </c>
      <c r="N15" s="8">
        <v>3.2</v>
      </c>
    </row>
    <row r="16" spans="2:14" ht="15.75" customHeight="1" x14ac:dyDescent="0.15">
      <c r="B16" s="43"/>
      <c r="C16" s="51" t="s">
        <v>3</v>
      </c>
      <c r="D16" s="17">
        <v>265</v>
      </c>
      <c r="E16" s="12">
        <v>118</v>
      </c>
      <c r="F16" s="6">
        <v>154</v>
      </c>
      <c r="G16" s="6">
        <v>46</v>
      </c>
      <c r="H16" s="6">
        <v>52</v>
      </c>
      <c r="I16" s="6">
        <v>22</v>
      </c>
      <c r="J16" s="6">
        <v>27</v>
      </c>
      <c r="K16" s="6">
        <v>47</v>
      </c>
      <c r="L16" s="6">
        <v>4</v>
      </c>
      <c r="M16" s="6">
        <v>2</v>
      </c>
      <c r="N16" s="6">
        <v>8</v>
      </c>
    </row>
    <row r="17" spans="2:14" ht="15.75" customHeight="1" x14ac:dyDescent="0.15">
      <c r="B17" s="43"/>
      <c r="C17" s="52"/>
      <c r="D17" s="18">
        <v>100</v>
      </c>
      <c r="E17" s="14">
        <v>44.5</v>
      </c>
      <c r="F17" s="8">
        <v>58.1</v>
      </c>
      <c r="G17" s="8">
        <v>17.399999999999999</v>
      </c>
      <c r="H17" s="8">
        <v>19.600000000000001</v>
      </c>
      <c r="I17" s="8">
        <v>8.3000000000000007</v>
      </c>
      <c r="J17" s="8">
        <v>10.199999999999999</v>
      </c>
      <c r="K17" s="8">
        <v>17.7</v>
      </c>
      <c r="L17" s="8">
        <v>1.5</v>
      </c>
      <c r="M17" s="8">
        <v>0.8</v>
      </c>
      <c r="N17" s="8">
        <v>3</v>
      </c>
    </row>
    <row r="18" spans="2:14" ht="15.75" customHeight="1" x14ac:dyDescent="0.15">
      <c r="B18" s="43"/>
      <c r="C18" s="51" t="s">
        <v>4</v>
      </c>
      <c r="D18" s="17">
        <v>787</v>
      </c>
      <c r="E18" s="12">
        <v>319</v>
      </c>
      <c r="F18" s="6">
        <v>446</v>
      </c>
      <c r="G18" s="6">
        <v>147</v>
      </c>
      <c r="H18" s="6">
        <v>155</v>
      </c>
      <c r="I18" s="6">
        <v>90</v>
      </c>
      <c r="J18" s="6">
        <v>64</v>
      </c>
      <c r="K18" s="6">
        <v>125</v>
      </c>
      <c r="L18" s="6">
        <v>22</v>
      </c>
      <c r="M18" s="6">
        <v>7</v>
      </c>
      <c r="N18" s="6">
        <v>25</v>
      </c>
    </row>
    <row r="19" spans="2:14" ht="15.75" customHeight="1" x14ac:dyDescent="0.15">
      <c r="B19" s="43"/>
      <c r="C19" s="52"/>
      <c r="D19" s="18">
        <v>100</v>
      </c>
      <c r="E19" s="14">
        <v>40.5</v>
      </c>
      <c r="F19" s="8">
        <v>56.7</v>
      </c>
      <c r="G19" s="8">
        <v>18.7</v>
      </c>
      <c r="H19" s="8">
        <v>19.7</v>
      </c>
      <c r="I19" s="8">
        <v>11.4</v>
      </c>
      <c r="J19" s="8">
        <v>8.1</v>
      </c>
      <c r="K19" s="8">
        <v>15.9</v>
      </c>
      <c r="L19" s="8">
        <v>2.8</v>
      </c>
      <c r="M19" s="8">
        <v>0.9</v>
      </c>
      <c r="N19" s="8">
        <v>3.2</v>
      </c>
    </row>
    <row r="20" spans="2:14" ht="15.75" customHeight="1" x14ac:dyDescent="0.15">
      <c r="B20" s="43"/>
      <c r="C20" s="51" t="s">
        <v>5</v>
      </c>
      <c r="D20" s="17">
        <v>16479</v>
      </c>
      <c r="E20" s="12">
        <v>6367</v>
      </c>
      <c r="F20" s="6">
        <v>8386</v>
      </c>
      <c r="G20" s="6">
        <v>2138</v>
      </c>
      <c r="H20" s="6">
        <v>2697</v>
      </c>
      <c r="I20" s="6">
        <v>1275</v>
      </c>
      <c r="J20" s="6">
        <v>1294</v>
      </c>
      <c r="K20" s="6">
        <v>2606</v>
      </c>
      <c r="L20" s="6">
        <v>1633</v>
      </c>
      <c r="M20" s="6">
        <v>337</v>
      </c>
      <c r="N20" s="6">
        <v>610</v>
      </c>
    </row>
    <row r="21" spans="2:14" ht="15.75" customHeight="1" x14ac:dyDescent="0.15">
      <c r="B21" s="44"/>
      <c r="C21" s="53"/>
      <c r="D21" s="16">
        <v>100</v>
      </c>
      <c r="E21" s="13">
        <v>38.6</v>
      </c>
      <c r="F21" s="11">
        <v>50.9</v>
      </c>
      <c r="G21" s="11">
        <v>13</v>
      </c>
      <c r="H21" s="11">
        <v>16.399999999999999</v>
      </c>
      <c r="I21" s="11">
        <v>7.7</v>
      </c>
      <c r="J21" s="11">
        <v>7.9</v>
      </c>
      <c r="K21" s="11">
        <v>15.8</v>
      </c>
      <c r="L21" s="11">
        <v>9.9</v>
      </c>
      <c r="M21" s="11">
        <v>2</v>
      </c>
      <c r="N21" s="11">
        <v>3.7</v>
      </c>
    </row>
  </sheetData>
  <mergeCells count="8">
    <mergeCell ref="B8:C9"/>
    <mergeCell ref="B10:B21"/>
    <mergeCell ref="C10:C11"/>
    <mergeCell ref="C12:C13"/>
    <mergeCell ref="C14:C15"/>
    <mergeCell ref="C16:C17"/>
    <mergeCell ref="C18:C19"/>
    <mergeCell ref="C20:C21"/>
  </mergeCells>
  <phoneticPr fontId="1"/>
  <conditionalFormatting sqref="E9:N9">
    <cfRule type="top10" dxfId="236" priority="7" rank="1"/>
  </conditionalFormatting>
  <conditionalFormatting sqref="E11:N11">
    <cfRule type="top10" dxfId="235" priority="6" rank="1"/>
  </conditionalFormatting>
  <conditionalFormatting sqref="E13:N13">
    <cfRule type="top10" dxfId="234" priority="5" rank="1"/>
  </conditionalFormatting>
  <conditionalFormatting sqref="E15:N15">
    <cfRule type="top10" dxfId="233" priority="4" rank="1"/>
  </conditionalFormatting>
  <conditionalFormatting sqref="E17:N17">
    <cfRule type="top10" dxfId="232" priority="3" rank="1"/>
  </conditionalFormatting>
  <conditionalFormatting sqref="E19:N19">
    <cfRule type="top10" dxfId="231" priority="2" rank="1"/>
  </conditionalFormatting>
  <conditionalFormatting sqref="E21:N21">
    <cfRule type="top10" dxfId="230" priority="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0.625" style="3" customWidth="1"/>
    <col min="4" max="16384" width="8.625" style="3"/>
  </cols>
  <sheetData>
    <row r="2" spans="2:14" ht="15.75" customHeight="1" x14ac:dyDescent="0.15">
      <c r="B2" s="3" t="s">
        <v>30</v>
      </c>
    </row>
    <row r="3" spans="2:14" ht="15.75" customHeight="1" x14ac:dyDescent="0.15">
      <c r="B3" s="3" t="s">
        <v>88</v>
      </c>
    </row>
    <row r="4" spans="2:14" ht="15.75" customHeight="1" x14ac:dyDescent="0.15">
      <c r="B4" s="3" t="s">
        <v>90</v>
      </c>
    </row>
    <row r="6" spans="2:14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34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22" t="s">
        <v>19</v>
      </c>
      <c r="N7" s="22" t="s">
        <v>42</v>
      </c>
    </row>
    <row r="8" spans="2:14" ht="15.75" customHeight="1" thickTop="1" x14ac:dyDescent="0.15">
      <c r="B8" s="39" t="s">
        <v>28</v>
      </c>
      <c r="C8" s="49"/>
      <c r="D8" s="17">
        <v>19565</v>
      </c>
      <c r="E8" s="12">
        <v>7517</v>
      </c>
      <c r="F8" s="6">
        <v>9884</v>
      </c>
      <c r="G8" s="6">
        <v>2578</v>
      </c>
      <c r="H8" s="6">
        <v>3234</v>
      </c>
      <c r="I8" s="6">
        <v>1522</v>
      </c>
      <c r="J8" s="6">
        <v>1537</v>
      </c>
      <c r="K8" s="6">
        <v>3046</v>
      </c>
      <c r="L8" s="6">
        <v>1782</v>
      </c>
      <c r="M8" s="6">
        <v>386</v>
      </c>
      <c r="N8" s="6">
        <v>975</v>
      </c>
    </row>
    <row r="9" spans="2:14" ht="15.75" customHeight="1" x14ac:dyDescent="0.15">
      <c r="B9" s="41"/>
      <c r="C9" s="50"/>
      <c r="D9" s="16">
        <v>100</v>
      </c>
      <c r="E9" s="13">
        <v>38.4</v>
      </c>
      <c r="F9" s="11">
        <v>50.5</v>
      </c>
      <c r="G9" s="11">
        <v>13.2</v>
      </c>
      <c r="H9" s="11">
        <v>16.5</v>
      </c>
      <c r="I9" s="11">
        <v>7.8</v>
      </c>
      <c r="J9" s="11">
        <v>7.9</v>
      </c>
      <c r="K9" s="11">
        <v>15.6</v>
      </c>
      <c r="L9" s="11">
        <v>9.1</v>
      </c>
      <c r="M9" s="11">
        <v>2</v>
      </c>
      <c r="N9" s="11">
        <v>5</v>
      </c>
    </row>
    <row r="10" spans="2:14" ht="15.75" customHeight="1" x14ac:dyDescent="0.15">
      <c r="B10" s="43" t="s">
        <v>87</v>
      </c>
      <c r="C10" s="51" t="s">
        <v>0</v>
      </c>
      <c r="D10" s="17">
        <v>217</v>
      </c>
      <c r="E10" s="12">
        <v>89</v>
      </c>
      <c r="F10" s="6">
        <v>126</v>
      </c>
      <c r="G10" s="6">
        <v>36</v>
      </c>
      <c r="H10" s="6">
        <v>38</v>
      </c>
      <c r="I10" s="6">
        <v>14</v>
      </c>
      <c r="J10" s="6">
        <v>14</v>
      </c>
      <c r="K10" s="6">
        <v>41</v>
      </c>
      <c r="L10" s="6">
        <v>6</v>
      </c>
      <c r="M10" s="6">
        <v>6</v>
      </c>
      <c r="N10" s="6">
        <v>11</v>
      </c>
    </row>
    <row r="11" spans="2:14" ht="15.75" customHeight="1" x14ac:dyDescent="0.15">
      <c r="B11" s="43"/>
      <c r="C11" s="52"/>
      <c r="D11" s="18">
        <v>100</v>
      </c>
      <c r="E11" s="14">
        <v>41</v>
      </c>
      <c r="F11" s="8">
        <v>58.1</v>
      </c>
      <c r="G11" s="8">
        <v>16.600000000000001</v>
      </c>
      <c r="H11" s="8">
        <v>17.5</v>
      </c>
      <c r="I11" s="8">
        <v>6.5</v>
      </c>
      <c r="J11" s="8">
        <v>6.5</v>
      </c>
      <c r="K11" s="8">
        <v>18.899999999999999</v>
      </c>
      <c r="L11" s="8">
        <v>2.8</v>
      </c>
      <c r="M11" s="8">
        <v>2.8</v>
      </c>
      <c r="N11" s="8">
        <v>5.0999999999999996</v>
      </c>
    </row>
    <row r="12" spans="2:14" ht="15.75" customHeight="1" x14ac:dyDescent="0.15">
      <c r="B12" s="43"/>
      <c r="C12" s="51" t="s">
        <v>1</v>
      </c>
      <c r="D12" s="17">
        <v>131</v>
      </c>
      <c r="E12" s="12">
        <v>48</v>
      </c>
      <c r="F12" s="6">
        <v>57</v>
      </c>
      <c r="G12" s="6">
        <v>16</v>
      </c>
      <c r="H12" s="6">
        <v>29</v>
      </c>
      <c r="I12" s="6">
        <v>4</v>
      </c>
      <c r="J12" s="6">
        <v>10</v>
      </c>
      <c r="K12" s="6">
        <v>27</v>
      </c>
      <c r="L12" s="6">
        <v>8</v>
      </c>
      <c r="M12" s="6">
        <v>3</v>
      </c>
      <c r="N12" s="6">
        <v>8</v>
      </c>
    </row>
    <row r="13" spans="2:14" ht="15.75" customHeight="1" x14ac:dyDescent="0.15">
      <c r="B13" s="43"/>
      <c r="C13" s="52"/>
      <c r="D13" s="18">
        <v>100</v>
      </c>
      <c r="E13" s="14">
        <v>36.6</v>
      </c>
      <c r="F13" s="8">
        <v>43.5</v>
      </c>
      <c r="G13" s="8">
        <v>12.2</v>
      </c>
      <c r="H13" s="8">
        <v>22.1</v>
      </c>
      <c r="I13" s="8">
        <v>3.1</v>
      </c>
      <c r="J13" s="8">
        <v>7.6</v>
      </c>
      <c r="K13" s="8">
        <v>20.6</v>
      </c>
      <c r="L13" s="8">
        <v>6.1</v>
      </c>
      <c r="M13" s="8">
        <v>2.2999999999999998</v>
      </c>
      <c r="N13" s="8">
        <v>6.1</v>
      </c>
    </row>
    <row r="14" spans="2:14" ht="15.75" customHeight="1" x14ac:dyDescent="0.15">
      <c r="B14" s="43"/>
      <c r="C14" s="51" t="s">
        <v>2</v>
      </c>
      <c r="D14" s="17">
        <v>86</v>
      </c>
      <c r="E14" s="12">
        <v>46</v>
      </c>
      <c r="F14" s="6">
        <v>42</v>
      </c>
      <c r="G14" s="6">
        <v>14</v>
      </c>
      <c r="H14" s="6">
        <v>17</v>
      </c>
      <c r="I14" s="6">
        <v>9</v>
      </c>
      <c r="J14" s="6">
        <v>5</v>
      </c>
      <c r="K14" s="6">
        <v>9</v>
      </c>
      <c r="L14" s="6">
        <v>3</v>
      </c>
      <c r="M14" s="6">
        <v>2</v>
      </c>
      <c r="N14" s="6">
        <v>3</v>
      </c>
    </row>
    <row r="15" spans="2:14" ht="15.75" customHeight="1" x14ac:dyDescent="0.15">
      <c r="B15" s="43"/>
      <c r="C15" s="52"/>
      <c r="D15" s="18">
        <v>100</v>
      </c>
      <c r="E15" s="14">
        <v>53.5</v>
      </c>
      <c r="F15" s="8">
        <v>48.8</v>
      </c>
      <c r="G15" s="8">
        <v>16.3</v>
      </c>
      <c r="H15" s="8">
        <v>19.8</v>
      </c>
      <c r="I15" s="8">
        <v>10.5</v>
      </c>
      <c r="J15" s="8">
        <v>5.8</v>
      </c>
      <c r="K15" s="8">
        <v>10.5</v>
      </c>
      <c r="L15" s="8">
        <v>3.5</v>
      </c>
      <c r="M15" s="8">
        <v>2.2999999999999998</v>
      </c>
      <c r="N15" s="8">
        <v>3.5</v>
      </c>
    </row>
    <row r="16" spans="2:14" ht="15.75" customHeight="1" x14ac:dyDescent="0.15">
      <c r="B16" s="43"/>
      <c r="C16" s="51" t="s">
        <v>3</v>
      </c>
      <c r="D16" s="17">
        <v>308</v>
      </c>
      <c r="E16" s="12">
        <v>142</v>
      </c>
      <c r="F16" s="6">
        <v>170</v>
      </c>
      <c r="G16" s="6">
        <v>52</v>
      </c>
      <c r="H16" s="6">
        <v>63</v>
      </c>
      <c r="I16" s="6">
        <v>23</v>
      </c>
      <c r="J16" s="6">
        <v>26</v>
      </c>
      <c r="K16" s="6">
        <v>56</v>
      </c>
      <c r="L16" s="6">
        <v>7</v>
      </c>
      <c r="M16" s="6">
        <v>2</v>
      </c>
      <c r="N16" s="6">
        <v>12</v>
      </c>
    </row>
    <row r="17" spans="2:14" ht="15.75" customHeight="1" x14ac:dyDescent="0.15">
      <c r="B17" s="43"/>
      <c r="C17" s="52"/>
      <c r="D17" s="18">
        <v>100</v>
      </c>
      <c r="E17" s="14">
        <v>46.1</v>
      </c>
      <c r="F17" s="8">
        <v>55.2</v>
      </c>
      <c r="G17" s="8">
        <v>16.899999999999999</v>
      </c>
      <c r="H17" s="8">
        <v>20.5</v>
      </c>
      <c r="I17" s="8">
        <v>7.5</v>
      </c>
      <c r="J17" s="8">
        <v>8.4</v>
      </c>
      <c r="K17" s="8">
        <v>18.2</v>
      </c>
      <c r="L17" s="8">
        <v>2.2999999999999998</v>
      </c>
      <c r="M17" s="8">
        <v>0.6</v>
      </c>
      <c r="N17" s="8">
        <v>3.9</v>
      </c>
    </row>
    <row r="18" spans="2:14" ht="15.75" customHeight="1" x14ac:dyDescent="0.15">
      <c r="B18" s="43"/>
      <c r="C18" s="51" t="s">
        <v>4</v>
      </c>
      <c r="D18" s="17">
        <v>1354</v>
      </c>
      <c r="E18" s="12">
        <v>532</v>
      </c>
      <c r="F18" s="6">
        <v>794</v>
      </c>
      <c r="G18" s="6">
        <v>250</v>
      </c>
      <c r="H18" s="6">
        <v>280</v>
      </c>
      <c r="I18" s="6">
        <v>142</v>
      </c>
      <c r="J18" s="6">
        <v>106</v>
      </c>
      <c r="K18" s="6">
        <v>226</v>
      </c>
      <c r="L18" s="6">
        <v>46</v>
      </c>
      <c r="M18" s="6">
        <v>14</v>
      </c>
      <c r="N18" s="6">
        <v>30</v>
      </c>
    </row>
    <row r="19" spans="2:14" ht="15.75" customHeight="1" x14ac:dyDescent="0.15">
      <c r="B19" s="43"/>
      <c r="C19" s="52"/>
      <c r="D19" s="18">
        <v>100</v>
      </c>
      <c r="E19" s="14">
        <v>39.299999999999997</v>
      </c>
      <c r="F19" s="8">
        <v>58.6</v>
      </c>
      <c r="G19" s="8">
        <v>18.5</v>
      </c>
      <c r="H19" s="8">
        <v>20.7</v>
      </c>
      <c r="I19" s="8">
        <v>10.5</v>
      </c>
      <c r="J19" s="8">
        <v>7.8</v>
      </c>
      <c r="K19" s="8">
        <v>16.7</v>
      </c>
      <c r="L19" s="8">
        <v>3.4</v>
      </c>
      <c r="M19" s="8">
        <v>1</v>
      </c>
      <c r="N19" s="8">
        <v>2.2000000000000002</v>
      </c>
    </row>
    <row r="20" spans="2:14" ht="15.75" customHeight="1" x14ac:dyDescent="0.15">
      <c r="B20" s="43"/>
      <c r="C20" s="51" t="s">
        <v>5</v>
      </c>
      <c r="D20" s="17">
        <v>16348</v>
      </c>
      <c r="E20" s="12">
        <v>6367</v>
      </c>
      <c r="F20" s="6">
        <v>8292</v>
      </c>
      <c r="G20" s="6">
        <v>2096</v>
      </c>
      <c r="H20" s="6">
        <v>2642</v>
      </c>
      <c r="I20" s="6">
        <v>1271</v>
      </c>
      <c r="J20" s="6">
        <v>1310</v>
      </c>
      <c r="K20" s="6">
        <v>2564</v>
      </c>
      <c r="L20" s="6">
        <v>1621</v>
      </c>
      <c r="M20" s="6">
        <v>337</v>
      </c>
      <c r="N20" s="6">
        <v>618</v>
      </c>
    </row>
    <row r="21" spans="2:14" ht="15.75" customHeight="1" x14ac:dyDescent="0.15">
      <c r="B21" s="44"/>
      <c r="C21" s="53"/>
      <c r="D21" s="16">
        <v>100</v>
      </c>
      <c r="E21" s="13">
        <v>38.9</v>
      </c>
      <c r="F21" s="11">
        <v>50.7</v>
      </c>
      <c r="G21" s="11">
        <v>12.8</v>
      </c>
      <c r="H21" s="11">
        <v>16.2</v>
      </c>
      <c r="I21" s="11">
        <v>7.8</v>
      </c>
      <c r="J21" s="11">
        <v>8</v>
      </c>
      <c r="K21" s="11">
        <v>15.7</v>
      </c>
      <c r="L21" s="11">
        <v>9.9</v>
      </c>
      <c r="M21" s="11">
        <v>2.1</v>
      </c>
      <c r="N21" s="11">
        <v>3.8</v>
      </c>
    </row>
  </sheetData>
  <mergeCells count="8">
    <mergeCell ref="B8:C9"/>
    <mergeCell ref="B10:B21"/>
    <mergeCell ref="C10:C11"/>
    <mergeCell ref="C12:C13"/>
    <mergeCell ref="C14:C15"/>
    <mergeCell ref="C16:C17"/>
    <mergeCell ref="C18:C19"/>
    <mergeCell ref="C20:C21"/>
  </mergeCells>
  <phoneticPr fontId="1"/>
  <conditionalFormatting sqref="E9:N9">
    <cfRule type="top10" dxfId="229" priority="7" rank="1"/>
  </conditionalFormatting>
  <conditionalFormatting sqref="E11:N11">
    <cfRule type="top10" dxfId="228" priority="6" rank="1"/>
  </conditionalFormatting>
  <conditionalFormatting sqref="E13:N13">
    <cfRule type="top10" dxfId="227" priority="5" rank="1"/>
  </conditionalFormatting>
  <conditionalFormatting sqref="E15:N15">
    <cfRule type="top10" dxfId="226" priority="4" rank="1"/>
  </conditionalFormatting>
  <conditionalFormatting sqref="E17:N17">
    <cfRule type="top10" dxfId="225" priority="3" rank="1"/>
  </conditionalFormatting>
  <conditionalFormatting sqref="E19:N19">
    <cfRule type="top10" dxfId="224" priority="2" rank="1"/>
  </conditionalFormatting>
  <conditionalFormatting sqref="E21:N21">
    <cfRule type="top10" dxfId="223" priority="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0.625" style="3" customWidth="1"/>
    <col min="4" max="16384" width="8.625" style="3"/>
  </cols>
  <sheetData>
    <row r="2" spans="2:14" ht="15.75" customHeight="1" x14ac:dyDescent="0.15">
      <c r="B2" s="3" t="s">
        <v>30</v>
      </c>
    </row>
    <row r="3" spans="2:14" ht="15.75" customHeight="1" x14ac:dyDescent="0.15">
      <c r="B3" s="3" t="s">
        <v>88</v>
      </c>
    </row>
    <row r="4" spans="2:14" ht="15.75" customHeight="1" x14ac:dyDescent="0.15">
      <c r="B4" s="3" t="s">
        <v>89</v>
      </c>
    </row>
    <row r="6" spans="2:14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</row>
    <row r="7" spans="2:14" s="4" customFormat="1" ht="118.5" customHeight="1" thickBot="1" x14ac:dyDescent="0.2">
      <c r="B7" s="1"/>
      <c r="C7" s="2" t="s">
        <v>27</v>
      </c>
      <c r="D7" s="20" t="s">
        <v>33</v>
      </c>
      <c r="E7" s="21" t="s">
        <v>34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22" t="s">
        <v>19</v>
      </c>
      <c r="N7" s="22" t="s">
        <v>42</v>
      </c>
    </row>
    <row r="8" spans="2:14" ht="15.75" customHeight="1" thickTop="1" x14ac:dyDescent="0.15">
      <c r="B8" s="39" t="s">
        <v>28</v>
      </c>
      <c r="C8" s="49"/>
      <c r="D8" s="17">
        <v>19565</v>
      </c>
      <c r="E8" s="12">
        <v>7517</v>
      </c>
      <c r="F8" s="6">
        <v>9884</v>
      </c>
      <c r="G8" s="6">
        <v>2578</v>
      </c>
      <c r="H8" s="6">
        <v>3234</v>
      </c>
      <c r="I8" s="6">
        <v>1522</v>
      </c>
      <c r="J8" s="6">
        <v>1537</v>
      </c>
      <c r="K8" s="6">
        <v>3046</v>
      </c>
      <c r="L8" s="6">
        <v>1782</v>
      </c>
      <c r="M8" s="6">
        <v>386</v>
      </c>
      <c r="N8" s="6">
        <v>975</v>
      </c>
    </row>
    <row r="9" spans="2:14" ht="15.75" customHeight="1" x14ac:dyDescent="0.15">
      <c r="B9" s="41"/>
      <c r="C9" s="50"/>
      <c r="D9" s="16">
        <v>100</v>
      </c>
      <c r="E9" s="13">
        <v>38.4</v>
      </c>
      <c r="F9" s="11">
        <v>50.5</v>
      </c>
      <c r="G9" s="11">
        <v>13.2</v>
      </c>
      <c r="H9" s="11">
        <v>16.5</v>
      </c>
      <c r="I9" s="11">
        <v>7.8</v>
      </c>
      <c r="J9" s="11">
        <v>7.9</v>
      </c>
      <c r="K9" s="11">
        <v>15.6</v>
      </c>
      <c r="L9" s="11">
        <v>9.1</v>
      </c>
      <c r="M9" s="11">
        <v>2</v>
      </c>
      <c r="N9" s="11">
        <v>5</v>
      </c>
    </row>
    <row r="10" spans="2:14" ht="15.75" customHeight="1" x14ac:dyDescent="0.15">
      <c r="B10" s="43" t="s">
        <v>93</v>
      </c>
      <c r="C10" s="51" t="s">
        <v>0</v>
      </c>
      <c r="D10" s="17">
        <v>43</v>
      </c>
      <c r="E10" s="12">
        <v>24</v>
      </c>
      <c r="F10" s="6">
        <v>14</v>
      </c>
      <c r="G10" s="6">
        <v>8</v>
      </c>
      <c r="H10" s="6">
        <v>7</v>
      </c>
      <c r="I10" s="6">
        <v>1</v>
      </c>
      <c r="J10" s="6">
        <v>4</v>
      </c>
      <c r="K10" s="6">
        <v>12</v>
      </c>
      <c r="L10" s="6">
        <v>2</v>
      </c>
      <c r="M10" s="6">
        <v>1</v>
      </c>
      <c r="N10" s="6">
        <v>2</v>
      </c>
    </row>
    <row r="11" spans="2:14" ht="15.75" customHeight="1" x14ac:dyDescent="0.15">
      <c r="B11" s="43"/>
      <c r="C11" s="52"/>
      <c r="D11" s="18">
        <v>100</v>
      </c>
      <c r="E11" s="14">
        <v>55.8</v>
      </c>
      <c r="F11" s="8">
        <v>32.6</v>
      </c>
      <c r="G11" s="8">
        <v>18.600000000000001</v>
      </c>
      <c r="H11" s="8">
        <v>16.3</v>
      </c>
      <c r="I11" s="8">
        <v>2.2999999999999998</v>
      </c>
      <c r="J11" s="8">
        <v>9.3000000000000007</v>
      </c>
      <c r="K11" s="8">
        <v>27.9</v>
      </c>
      <c r="L11" s="8">
        <v>4.7</v>
      </c>
      <c r="M11" s="8">
        <v>2.2999999999999998</v>
      </c>
      <c r="N11" s="8">
        <v>4.7</v>
      </c>
    </row>
    <row r="12" spans="2:14" ht="15.75" customHeight="1" x14ac:dyDescent="0.15">
      <c r="B12" s="43"/>
      <c r="C12" s="51" t="s">
        <v>1</v>
      </c>
      <c r="D12" s="17">
        <v>64</v>
      </c>
      <c r="E12" s="12">
        <v>23</v>
      </c>
      <c r="F12" s="6">
        <v>32</v>
      </c>
      <c r="G12" s="6">
        <v>9</v>
      </c>
      <c r="H12" s="6">
        <v>7</v>
      </c>
      <c r="I12" s="6">
        <v>5</v>
      </c>
      <c r="J12" s="6">
        <v>7</v>
      </c>
      <c r="K12" s="6">
        <v>10</v>
      </c>
      <c r="L12" s="6">
        <v>5</v>
      </c>
      <c r="M12" s="6">
        <v>3</v>
      </c>
      <c r="N12" s="6">
        <v>2</v>
      </c>
    </row>
    <row r="13" spans="2:14" ht="15.75" customHeight="1" x14ac:dyDescent="0.15">
      <c r="B13" s="43"/>
      <c r="C13" s="52"/>
      <c r="D13" s="18">
        <v>100</v>
      </c>
      <c r="E13" s="14">
        <v>35.9</v>
      </c>
      <c r="F13" s="8">
        <v>50</v>
      </c>
      <c r="G13" s="8">
        <v>14.1</v>
      </c>
      <c r="H13" s="8">
        <v>10.9</v>
      </c>
      <c r="I13" s="8">
        <v>7.8</v>
      </c>
      <c r="J13" s="8">
        <v>10.9</v>
      </c>
      <c r="K13" s="8">
        <v>15.6</v>
      </c>
      <c r="L13" s="8">
        <v>7.8</v>
      </c>
      <c r="M13" s="8">
        <v>4.7</v>
      </c>
      <c r="N13" s="8">
        <v>3.1</v>
      </c>
    </row>
    <row r="14" spans="2:14" ht="15.75" customHeight="1" x14ac:dyDescent="0.15">
      <c r="B14" s="43"/>
      <c r="C14" s="51" t="s">
        <v>2</v>
      </c>
      <c r="D14" s="17">
        <v>74</v>
      </c>
      <c r="E14" s="12">
        <v>35</v>
      </c>
      <c r="F14" s="6">
        <v>32</v>
      </c>
      <c r="G14" s="6">
        <v>12</v>
      </c>
      <c r="H14" s="6">
        <v>12</v>
      </c>
      <c r="I14" s="6">
        <v>7</v>
      </c>
      <c r="J14" s="6">
        <v>8</v>
      </c>
      <c r="K14" s="6">
        <v>10</v>
      </c>
      <c r="L14" s="6">
        <v>6</v>
      </c>
      <c r="M14" s="6">
        <v>3</v>
      </c>
      <c r="N14" s="6">
        <v>2</v>
      </c>
    </row>
    <row r="15" spans="2:14" ht="15.75" customHeight="1" x14ac:dyDescent="0.15">
      <c r="B15" s="43"/>
      <c r="C15" s="52"/>
      <c r="D15" s="18">
        <v>100</v>
      </c>
      <c r="E15" s="14">
        <v>47.3</v>
      </c>
      <c r="F15" s="8">
        <v>43.2</v>
      </c>
      <c r="G15" s="8">
        <v>16.2</v>
      </c>
      <c r="H15" s="8">
        <v>16.2</v>
      </c>
      <c r="I15" s="8">
        <v>9.5</v>
      </c>
      <c r="J15" s="8">
        <v>10.8</v>
      </c>
      <c r="K15" s="8">
        <v>13.5</v>
      </c>
      <c r="L15" s="8">
        <v>8.1</v>
      </c>
      <c r="M15" s="8">
        <v>4.0999999999999996</v>
      </c>
      <c r="N15" s="8">
        <v>2.7</v>
      </c>
    </row>
    <row r="16" spans="2:14" ht="15.75" customHeight="1" x14ac:dyDescent="0.15">
      <c r="B16" s="43"/>
      <c r="C16" s="51" t="s">
        <v>3</v>
      </c>
      <c r="D16" s="17">
        <v>878</v>
      </c>
      <c r="E16" s="12">
        <v>356</v>
      </c>
      <c r="F16" s="6">
        <v>481</v>
      </c>
      <c r="G16" s="6">
        <v>163</v>
      </c>
      <c r="H16" s="6">
        <v>157</v>
      </c>
      <c r="I16" s="6">
        <v>80</v>
      </c>
      <c r="J16" s="6">
        <v>77</v>
      </c>
      <c r="K16" s="6">
        <v>152</v>
      </c>
      <c r="L16" s="6">
        <v>31</v>
      </c>
      <c r="M16" s="6">
        <v>16</v>
      </c>
      <c r="N16" s="6">
        <v>34</v>
      </c>
    </row>
    <row r="17" spans="2:14" ht="15.75" customHeight="1" x14ac:dyDescent="0.15">
      <c r="B17" s="43"/>
      <c r="C17" s="52"/>
      <c r="D17" s="18">
        <v>100</v>
      </c>
      <c r="E17" s="14">
        <v>40.5</v>
      </c>
      <c r="F17" s="8">
        <v>54.8</v>
      </c>
      <c r="G17" s="8">
        <v>18.600000000000001</v>
      </c>
      <c r="H17" s="8">
        <v>17.899999999999999</v>
      </c>
      <c r="I17" s="8">
        <v>9.1</v>
      </c>
      <c r="J17" s="8">
        <v>8.8000000000000007</v>
      </c>
      <c r="K17" s="8">
        <v>17.3</v>
      </c>
      <c r="L17" s="8">
        <v>3.5</v>
      </c>
      <c r="M17" s="8">
        <v>1.8</v>
      </c>
      <c r="N17" s="8">
        <v>3.9</v>
      </c>
    </row>
    <row r="18" spans="2:14" ht="15.75" customHeight="1" x14ac:dyDescent="0.15">
      <c r="B18" s="43"/>
      <c r="C18" s="51" t="s">
        <v>4</v>
      </c>
      <c r="D18" s="17">
        <v>9761</v>
      </c>
      <c r="E18" s="12">
        <v>4021</v>
      </c>
      <c r="F18" s="6">
        <v>5432</v>
      </c>
      <c r="G18" s="6">
        <v>1479</v>
      </c>
      <c r="H18" s="6">
        <v>1611</v>
      </c>
      <c r="I18" s="6">
        <v>792</v>
      </c>
      <c r="J18" s="6">
        <v>806</v>
      </c>
      <c r="K18" s="6">
        <v>1626</v>
      </c>
      <c r="L18" s="6">
        <v>592</v>
      </c>
      <c r="M18" s="6">
        <v>137</v>
      </c>
      <c r="N18" s="6">
        <v>306</v>
      </c>
    </row>
    <row r="19" spans="2:14" ht="15.75" customHeight="1" x14ac:dyDescent="0.15">
      <c r="B19" s="43"/>
      <c r="C19" s="52"/>
      <c r="D19" s="18">
        <v>100</v>
      </c>
      <c r="E19" s="14">
        <v>41.2</v>
      </c>
      <c r="F19" s="8">
        <v>55.7</v>
      </c>
      <c r="G19" s="8">
        <v>15.2</v>
      </c>
      <c r="H19" s="8">
        <v>16.5</v>
      </c>
      <c r="I19" s="8">
        <v>8.1</v>
      </c>
      <c r="J19" s="8">
        <v>8.3000000000000007</v>
      </c>
      <c r="K19" s="8">
        <v>16.7</v>
      </c>
      <c r="L19" s="8">
        <v>6.1</v>
      </c>
      <c r="M19" s="8">
        <v>1.4</v>
      </c>
      <c r="N19" s="8">
        <v>3.1</v>
      </c>
    </row>
    <row r="20" spans="2:14" ht="15.75" customHeight="1" x14ac:dyDescent="0.15">
      <c r="B20" s="43"/>
      <c r="C20" s="51" t="s">
        <v>5</v>
      </c>
      <c r="D20" s="17">
        <v>7835</v>
      </c>
      <c r="E20" s="12">
        <v>2834</v>
      </c>
      <c r="F20" s="6">
        <v>3590</v>
      </c>
      <c r="G20" s="6">
        <v>827</v>
      </c>
      <c r="H20" s="6">
        <v>1304</v>
      </c>
      <c r="I20" s="6">
        <v>589</v>
      </c>
      <c r="J20" s="6">
        <v>587</v>
      </c>
      <c r="K20" s="6">
        <v>1150</v>
      </c>
      <c r="L20" s="6">
        <v>1071</v>
      </c>
      <c r="M20" s="6">
        <v>208</v>
      </c>
      <c r="N20" s="6">
        <v>356</v>
      </c>
    </row>
    <row r="21" spans="2:14" ht="15.75" customHeight="1" x14ac:dyDescent="0.15">
      <c r="B21" s="44"/>
      <c r="C21" s="53"/>
      <c r="D21" s="16">
        <v>100</v>
      </c>
      <c r="E21" s="13">
        <v>36.200000000000003</v>
      </c>
      <c r="F21" s="11">
        <v>45.8</v>
      </c>
      <c r="G21" s="11">
        <v>10.6</v>
      </c>
      <c r="H21" s="11">
        <v>16.600000000000001</v>
      </c>
      <c r="I21" s="11">
        <v>7.5</v>
      </c>
      <c r="J21" s="11">
        <v>7.5</v>
      </c>
      <c r="K21" s="11">
        <v>14.7</v>
      </c>
      <c r="L21" s="11">
        <v>13.7</v>
      </c>
      <c r="M21" s="11">
        <v>2.7</v>
      </c>
      <c r="N21" s="11">
        <v>4.5</v>
      </c>
    </row>
  </sheetData>
  <mergeCells count="8">
    <mergeCell ref="B8:C9"/>
    <mergeCell ref="B10:B21"/>
    <mergeCell ref="C10:C11"/>
    <mergeCell ref="C12:C13"/>
    <mergeCell ref="C14:C15"/>
    <mergeCell ref="C16:C17"/>
    <mergeCell ref="C18:C19"/>
    <mergeCell ref="C20:C21"/>
  </mergeCells>
  <phoneticPr fontId="1"/>
  <conditionalFormatting sqref="E9:N9">
    <cfRule type="top10" dxfId="222" priority="7" rank="1"/>
  </conditionalFormatting>
  <conditionalFormatting sqref="E11:N11">
    <cfRule type="top10" dxfId="221" priority="6" rank="1"/>
  </conditionalFormatting>
  <conditionalFormatting sqref="E13:N13">
    <cfRule type="top10" dxfId="220" priority="5" rank="1"/>
  </conditionalFormatting>
  <conditionalFormatting sqref="E15:N15">
    <cfRule type="top10" dxfId="219" priority="4" rank="1"/>
  </conditionalFormatting>
  <conditionalFormatting sqref="E17:N17">
    <cfRule type="top10" dxfId="218" priority="3" rank="1"/>
  </conditionalFormatting>
  <conditionalFormatting sqref="E19:N19">
    <cfRule type="top10" dxfId="217" priority="2" rank="1"/>
  </conditionalFormatting>
  <conditionalFormatting sqref="E21:N21">
    <cfRule type="top10" dxfId="216" priority="1" rank="1"/>
  </conditionalFormatting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223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63</v>
      </c>
      <c r="F8" s="6">
        <v>98</v>
      </c>
      <c r="G8" s="6">
        <v>175</v>
      </c>
      <c r="H8" s="6">
        <v>948</v>
      </c>
      <c r="I8" s="6">
        <v>3840</v>
      </c>
      <c r="J8" s="6">
        <v>13324</v>
      </c>
      <c r="K8" s="6">
        <v>1117</v>
      </c>
    </row>
    <row r="9" spans="2:11" ht="15.75" customHeight="1" x14ac:dyDescent="0.15">
      <c r="B9" s="41"/>
      <c r="C9" s="50"/>
      <c r="D9" s="16">
        <v>100</v>
      </c>
      <c r="E9" s="13">
        <v>0.3</v>
      </c>
      <c r="F9" s="11">
        <v>0.5</v>
      </c>
      <c r="G9" s="11">
        <v>0.9</v>
      </c>
      <c r="H9" s="11">
        <v>4.8</v>
      </c>
      <c r="I9" s="11">
        <v>19.600000000000001</v>
      </c>
      <c r="J9" s="11">
        <v>68.099999999999994</v>
      </c>
      <c r="K9" s="11">
        <v>5.7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44</v>
      </c>
      <c r="F10" s="6">
        <v>62</v>
      </c>
      <c r="G10" s="6">
        <v>116</v>
      </c>
      <c r="H10" s="6">
        <v>670</v>
      </c>
      <c r="I10" s="6">
        <v>2509</v>
      </c>
      <c r="J10" s="6">
        <v>6780</v>
      </c>
      <c r="K10" s="6">
        <v>553</v>
      </c>
    </row>
    <row r="11" spans="2:11" ht="15.75" customHeight="1" x14ac:dyDescent="0.15">
      <c r="B11" s="43"/>
      <c r="C11" s="52"/>
      <c r="D11" s="18">
        <v>100</v>
      </c>
      <c r="E11" s="14">
        <v>0.4</v>
      </c>
      <c r="F11" s="8">
        <v>0.6</v>
      </c>
      <c r="G11" s="8">
        <v>1.1000000000000001</v>
      </c>
      <c r="H11" s="8">
        <v>6.2</v>
      </c>
      <c r="I11" s="8">
        <v>23.4</v>
      </c>
      <c r="J11" s="8">
        <v>63.2</v>
      </c>
      <c r="K11" s="8">
        <v>5.2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31</v>
      </c>
      <c r="F12" s="9">
        <v>47</v>
      </c>
      <c r="G12" s="9">
        <v>78</v>
      </c>
      <c r="H12" s="9">
        <v>469</v>
      </c>
      <c r="I12" s="9">
        <v>1675</v>
      </c>
      <c r="J12" s="9">
        <v>3652</v>
      </c>
      <c r="K12" s="9">
        <v>329</v>
      </c>
    </row>
    <row r="13" spans="2:11" ht="15.75" customHeight="1" x14ac:dyDescent="0.15">
      <c r="B13" s="43"/>
      <c r="C13" s="52"/>
      <c r="D13" s="18">
        <v>100</v>
      </c>
      <c r="E13" s="14">
        <v>0.5</v>
      </c>
      <c r="F13" s="8">
        <v>0.7</v>
      </c>
      <c r="G13" s="8">
        <v>1.2</v>
      </c>
      <c r="H13" s="8">
        <v>7.5</v>
      </c>
      <c r="I13" s="8">
        <v>26.7</v>
      </c>
      <c r="J13" s="8">
        <v>58.1</v>
      </c>
      <c r="K13" s="8">
        <v>5.2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11</v>
      </c>
      <c r="F14" s="6">
        <v>23</v>
      </c>
      <c r="G14" s="6">
        <v>32</v>
      </c>
      <c r="H14" s="6">
        <v>231</v>
      </c>
      <c r="I14" s="6">
        <v>774</v>
      </c>
      <c r="J14" s="6">
        <v>1325</v>
      </c>
      <c r="K14" s="6">
        <v>139</v>
      </c>
    </row>
    <row r="15" spans="2:11" ht="15.75" customHeight="1" x14ac:dyDescent="0.15">
      <c r="B15" s="43"/>
      <c r="C15" s="52"/>
      <c r="D15" s="18">
        <v>100</v>
      </c>
      <c r="E15" s="14">
        <v>0.4</v>
      </c>
      <c r="F15" s="8">
        <v>0.9</v>
      </c>
      <c r="G15" s="8">
        <v>1.3</v>
      </c>
      <c r="H15" s="8">
        <v>9.1</v>
      </c>
      <c r="I15" s="8">
        <v>30.5</v>
      </c>
      <c r="J15" s="8">
        <v>52.3</v>
      </c>
      <c r="K15" s="8">
        <v>5.5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26</v>
      </c>
      <c r="F16" s="9">
        <v>32</v>
      </c>
      <c r="G16" s="9">
        <v>64</v>
      </c>
      <c r="H16" s="9">
        <v>370</v>
      </c>
      <c r="I16" s="9">
        <v>1497</v>
      </c>
      <c r="J16" s="9">
        <v>4753</v>
      </c>
      <c r="K16" s="9">
        <v>295</v>
      </c>
    </row>
    <row r="17" spans="2:11" ht="15.75" customHeight="1" x14ac:dyDescent="0.15">
      <c r="B17" s="43"/>
      <c r="C17" s="52"/>
      <c r="D17" s="18">
        <v>100</v>
      </c>
      <c r="E17" s="14">
        <v>0.4</v>
      </c>
      <c r="F17" s="8">
        <v>0.5</v>
      </c>
      <c r="G17" s="8">
        <v>0.9</v>
      </c>
      <c r="H17" s="8">
        <v>5.3</v>
      </c>
      <c r="I17" s="8">
        <v>21.3</v>
      </c>
      <c r="J17" s="8">
        <v>67.5</v>
      </c>
      <c r="K17" s="8">
        <v>4.2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27</v>
      </c>
      <c r="F18" s="6">
        <v>42</v>
      </c>
      <c r="G18" s="6">
        <v>77</v>
      </c>
      <c r="H18" s="6">
        <v>486</v>
      </c>
      <c r="I18" s="6">
        <v>1879</v>
      </c>
      <c r="J18" s="6">
        <v>4651</v>
      </c>
      <c r="K18" s="6">
        <v>335</v>
      </c>
    </row>
    <row r="19" spans="2:11" ht="15.75" customHeight="1" x14ac:dyDescent="0.15">
      <c r="B19" s="43"/>
      <c r="C19" s="55"/>
      <c r="D19" s="37">
        <v>100</v>
      </c>
      <c r="E19" s="36">
        <v>0.4</v>
      </c>
      <c r="F19" s="7">
        <v>0.6</v>
      </c>
      <c r="G19" s="7">
        <v>1</v>
      </c>
      <c r="H19" s="7">
        <v>6.5</v>
      </c>
      <c r="I19" s="7">
        <v>25.1</v>
      </c>
      <c r="J19" s="7">
        <v>62</v>
      </c>
      <c r="K19" s="7">
        <v>4.5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21</v>
      </c>
      <c r="F20" s="9">
        <v>38</v>
      </c>
      <c r="G20" s="9">
        <v>75</v>
      </c>
      <c r="H20" s="9">
        <v>456</v>
      </c>
      <c r="I20" s="9">
        <v>1592</v>
      </c>
      <c r="J20" s="9">
        <v>3309</v>
      </c>
      <c r="K20" s="9">
        <v>282</v>
      </c>
    </row>
    <row r="21" spans="2:11" ht="15.75" customHeight="1" x14ac:dyDescent="0.15">
      <c r="B21" s="43"/>
      <c r="C21" s="57"/>
      <c r="D21" s="18">
        <v>100</v>
      </c>
      <c r="E21" s="14">
        <v>0.4</v>
      </c>
      <c r="F21" s="8">
        <v>0.7</v>
      </c>
      <c r="G21" s="8">
        <v>1.3</v>
      </c>
      <c r="H21" s="8">
        <v>7.9</v>
      </c>
      <c r="I21" s="8">
        <v>27.6</v>
      </c>
      <c r="J21" s="8">
        <v>57.3</v>
      </c>
      <c r="K21" s="8">
        <v>4.9000000000000004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15</v>
      </c>
      <c r="F22" s="9">
        <v>17</v>
      </c>
      <c r="G22" s="9">
        <v>25</v>
      </c>
      <c r="H22" s="9">
        <v>146</v>
      </c>
      <c r="I22" s="9">
        <v>326</v>
      </c>
      <c r="J22" s="9">
        <v>243</v>
      </c>
      <c r="K22" s="9">
        <v>33</v>
      </c>
    </row>
    <row r="23" spans="2:11" ht="15.75" customHeight="1" x14ac:dyDescent="0.15">
      <c r="B23" s="43"/>
      <c r="C23" s="52"/>
      <c r="D23" s="18">
        <v>100</v>
      </c>
      <c r="E23" s="14">
        <v>1.9</v>
      </c>
      <c r="F23" s="8">
        <v>2.1</v>
      </c>
      <c r="G23" s="8">
        <v>3.1</v>
      </c>
      <c r="H23" s="8">
        <v>18.100000000000001</v>
      </c>
      <c r="I23" s="8">
        <v>40.5</v>
      </c>
      <c r="J23" s="8">
        <v>30.2</v>
      </c>
      <c r="K23" s="8">
        <v>4.0999999999999996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9</v>
      </c>
      <c r="F24" s="6">
        <v>23</v>
      </c>
      <c r="G24" s="6">
        <v>37</v>
      </c>
      <c r="H24" s="6">
        <v>215</v>
      </c>
      <c r="I24" s="6">
        <v>713</v>
      </c>
      <c r="J24" s="6">
        <v>1009</v>
      </c>
      <c r="K24" s="6">
        <v>109</v>
      </c>
    </row>
    <row r="25" spans="2:11" ht="15.75" customHeight="1" x14ac:dyDescent="0.15">
      <c r="B25" s="43"/>
      <c r="C25" s="51"/>
      <c r="D25" s="37">
        <v>100</v>
      </c>
      <c r="E25" s="36">
        <v>0.4</v>
      </c>
      <c r="F25" s="7">
        <v>1.1000000000000001</v>
      </c>
      <c r="G25" s="7">
        <v>1.7</v>
      </c>
      <c r="H25" s="7">
        <v>10.199999999999999</v>
      </c>
      <c r="I25" s="7">
        <v>33.700000000000003</v>
      </c>
      <c r="J25" s="7">
        <v>47.7</v>
      </c>
      <c r="K25" s="7">
        <v>5.2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20</v>
      </c>
      <c r="F26" s="9">
        <v>26</v>
      </c>
      <c r="G26" s="9">
        <v>57</v>
      </c>
      <c r="H26" s="9">
        <v>290</v>
      </c>
      <c r="I26" s="9">
        <v>1061</v>
      </c>
      <c r="J26" s="9">
        <v>1974</v>
      </c>
      <c r="K26" s="9">
        <v>167</v>
      </c>
    </row>
    <row r="27" spans="2:11" ht="15.75" customHeight="1" x14ac:dyDescent="0.15">
      <c r="B27" s="43"/>
      <c r="C27" s="52"/>
      <c r="D27" s="18">
        <v>100</v>
      </c>
      <c r="E27" s="14">
        <v>0.6</v>
      </c>
      <c r="F27" s="8">
        <v>0.7</v>
      </c>
      <c r="G27" s="8">
        <v>1.6</v>
      </c>
      <c r="H27" s="8">
        <v>8.1</v>
      </c>
      <c r="I27" s="8">
        <v>29.5</v>
      </c>
      <c r="J27" s="8">
        <v>54.9</v>
      </c>
      <c r="K27" s="8">
        <v>4.5999999999999996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</v>
      </c>
      <c r="F28" s="6">
        <v>12</v>
      </c>
      <c r="G28" s="6">
        <v>8</v>
      </c>
      <c r="H28" s="6">
        <v>21</v>
      </c>
      <c r="I28" s="6">
        <v>124</v>
      </c>
      <c r="J28" s="6">
        <v>2054</v>
      </c>
      <c r="K28" s="6">
        <v>86</v>
      </c>
    </row>
    <row r="29" spans="2:11" ht="15.75" customHeight="1" x14ac:dyDescent="0.15">
      <c r="B29" s="44"/>
      <c r="C29" s="53"/>
      <c r="D29" s="16">
        <v>100</v>
      </c>
      <c r="E29" s="13">
        <v>0</v>
      </c>
      <c r="F29" s="11">
        <v>0.5</v>
      </c>
      <c r="G29" s="11">
        <v>0.3</v>
      </c>
      <c r="H29" s="11">
        <v>0.9</v>
      </c>
      <c r="I29" s="11">
        <v>5.4</v>
      </c>
      <c r="J29" s="11">
        <v>89.1</v>
      </c>
      <c r="K29" s="11">
        <v>3.7</v>
      </c>
    </row>
    <row r="30" spans="2:11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215" priority="12" rank="1"/>
  </conditionalFormatting>
  <conditionalFormatting sqref="E11:K11">
    <cfRule type="top10" dxfId="214" priority="13" rank="1"/>
  </conditionalFormatting>
  <conditionalFormatting sqref="E13:K13">
    <cfRule type="top10" dxfId="213" priority="14" rank="1"/>
  </conditionalFormatting>
  <conditionalFormatting sqref="E15:K15">
    <cfRule type="top10" dxfId="212" priority="15" rank="1"/>
  </conditionalFormatting>
  <conditionalFormatting sqref="E17:K17">
    <cfRule type="top10" dxfId="211" priority="16" rank="1"/>
  </conditionalFormatting>
  <conditionalFormatting sqref="E19:K19">
    <cfRule type="top10" dxfId="210" priority="17" rank="1"/>
  </conditionalFormatting>
  <conditionalFormatting sqref="E21:K21">
    <cfRule type="top10" dxfId="209" priority="18" rank="1"/>
  </conditionalFormatting>
  <conditionalFormatting sqref="E23:K23">
    <cfRule type="top10" dxfId="208" priority="19" rank="1"/>
  </conditionalFormatting>
  <conditionalFormatting sqref="E25:K25">
    <cfRule type="top10" dxfId="207" priority="20" rank="1"/>
  </conditionalFormatting>
  <conditionalFormatting sqref="E27:K27">
    <cfRule type="top10" dxfId="206" priority="21" rank="1"/>
  </conditionalFormatting>
  <conditionalFormatting sqref="E29:K29">
    <cfRule type="top10" dxfId="205" priority="22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165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211</v>
      </c>
      <c r="F8" s="6">
        <v>792</v>
      </c>
      <c r="G8" s="6">
        <v>867</v>
      </c>
      <c r="H8" s="6">
        <v>888</v>
      </c>
      <c r="I8" s="6">
        <v>2361</v>
      </c>
      <c r="J8" s="6">
        <v>13383</v>
      </c>
      <c r="K8" s="6">
        <v>1063</v>
      </c>
    </row>
    <row r="9" spans="2:11" ht="15.75" customHeight="1" x14ac:dyDescent="0.15">
      <c r="B9" s="41"/>
      <c r="C9" s="50"/>
      <c r="D9" s="16">
        <v>100</v>
      </c>
      <c r="E9" s="13">
        <v>1.1000000000000001</v>
      </c>
      <c r="F9" s="11">
        <v>4</v>
      </c>
      <c r="G9" s="11">
        <v>4.4000000000000004</v>
      </c>
      <c r="H9" s="11">
        <v>4.5</v>
      </c>
      <c r="I9" s="11">
        <v>12.1</v>
      </c>
      <c r="J9" s="11">
        <v>68.400000000000006</v>
      </c>
      <c r="K9" s="11">
        <v>5.4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117</v>
      </c>
      <c r="F10" s="6">
        <v>482</v>
      </c>
      <c r="G10" s="6">
        <v>533</v>
      </c>
      <c r="H10" s="6">
        <v>575</v>
      </c>
      <c r="I10" s="6">
        <v>1527</v>
      </c>
      <c r="J10" s="6">
        <v>6983</v>
      </c>
      <c r="K10" s="6">
        <v>517</v>
      </c>
    </row>
    <row r="11" spans="2:11" ht="15.75" customHeight="1" x14ac:dyDescent="0.15">
      <c r="B11" s="43"/>
      <c r="C11" s="52"/>
      <c r="D11" s="18">
        <v>100</v>
      </c>
      <c r="E11" s="14">
        <v>1.1000000000000001</v>
      </c>
      <c r="F11" s="8">
        <v>4.5</v>
      </c>
      <c r="G11" s="8">
        <v>5</v>
      </c>
      <c r="H11" s="8">
        <v>5.4</v>
      </c>
      <c r="I11" s="8">
        <v>14.2</v>
      </c>
      <c r="J11" s="8">
        <v>65.099999999999994</v>
      </c>
      <c r="K11" s="8">
        <v>4.8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65</v>
      </c>
      <c r="F12" s="9">
        <v>298</v>
      </c>
      <c r="G12" s="9">
        <v>323</v>
      </c>
      <c r="H12" s="9">
        <v>322</v>
      </c>
      <c r="I12" s="9">
        <v>998</v>
      </c>
      <c r="J12" s="9">
        <v>3952</v>
      </c>
      <c r="K12" s="9">
        <v>323</v>
      </c>
    </row>
    <row r="13" spans="2:11" ht="15.75" customHeight="1" x14ac:dyDescent="0.15">
      <c r="B13" s="43"/>
      <c r="C13" s="52"/>
      <c r="D13" s="18">
        <v>100</v>
      </c>
      <c r="E13" s="14">
        <v>1</v>
      </c>
      <c r="F13" s="8">
        <v>4.7</v>
      </c>
      <c r="G13" s="8">
        <v>5.0999999999999996</v>
      </c>
      <c r="H13" s="8">
        <v>5.0999999999999996</v>
      </c>
      <c r="I13" s="8">
        <v>15.9</v>
      </c>
      <c r="J13" s="8">
        <v>62.9</v>
      </c>
      <c r="K13" s="8">
        <v>5.0999999999999996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33</v>
      </c>
      <c r="F14" s="6">
        <v>104</v>
      </c>
      <c r="G14" s="6">
        <v>118</v>
      </c>
      <c r="H14" s="6">
        <v>151</v>
      </c>
      <c r="I14" s="6">
        <v>487</v>
      </c>
      <c r="J14" s="6">
        <v>1500</v>
      </c>
      <c r="K14" s="6">
        <v>142</v>
      </c>
    </row>
    <row r="15" spans="2:11" ht="15.75" customHeight="1" x14ac:dyDescent="0.15">
      <c r="B15" s="43"/>
      <c r="C15" s="52"/>
      <c r="D15" s="18">
        <v>100</v>
      </c>
      <c r="E15" s="14">
        <v>1.3</v>
      </c>
      <c r="F15" s="8">
        <v>4.0999999999999996</v>
      </c>
      <c r="G15" s="8">
        <v>4.7</v>
      </c>
      <c r="H15" s="8">
        <v>6</v>
      </c>
      <c r="I15" s="8">
        <v>19.2</v>
      </c>
      <c r="J15" s="8">
        <v>59.2</v>
      </c>
      <c r="K15" s="8">
        <v>5.6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87</v>
      </c>
      <c r="F16" s="9">
        <v>315</v>
      </c>
      <c r="G16" s="9">
        <v>343</v>
      </c>
      <c r="H16" s="9">
        <v>391</v>
      </c>
      <c r="I16" s="9">
        <v>878</v>
      </c>
      <c r="J16" s="9">
        <v>4743</v>
      </c>
      <c r="K16" s="9">
        <v>280</v>
      </c>
    </row>
    <row r="17" spans="2:11" ht="15.75" customHeight="1" x14ac:dyDescent="0.15">
      <c r="B17" s="43"/>
      <c r="C17" s="52"/>
      <c r="D17" s="18">
        <v>100</v>
      </c>
      <c r="E17" s="14">
        <v>1.2</v>
      </c>
      <c r="F17" s="8">
        <v>4.5</v>
      </c>
      <c r="G17" s="8">
        <v>4.9000000000000004</v>
      </c>
      <c r="H17" s="8">
        <v>5.6</v>
      </c>
      <c r="I17" s="8">
        <v>12.5</v>
      </c>
      <c r="J17" s="8">
        <v>67.400000000000006</v>
      </c>
      <c r="K17" s="8">
        <v>4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101</v>
      </c>
      <c r="F18" s="6">
        <v>375</v>
      </c>
      <c r="G18" s="6">
        <v>413</v>
      </c>
      <c r="H18" s="6">
        <v>435</v>
      </c>
      <c r="I18" s="6">
        <v>1153</v>
      </c>
      <c r="J18" s="6">
        <v>4723</v>
      </c>
      <c r="K18" s="6">
        <v>297</v>
      </c>
    </row>
    <row r="19" spans="2:11" ht="15.75" customHeight="1" x14ac:dyDescent="0.15">
      <c r="B19" s="43"/>
      <c r="C19" s="55"/>
      <c r="D19" s="37">
        <v>100</v>
      </c>
      <c r="E19" s="36">
        <v>1.3</v>
      </c>
      <c r="F19" s="7">
        <v>5</v>
      </c>
      <c r="G19" s="7">
        <v>5.5</v>
      </c>
      <c r="H19" s="7">
        <v>5.8</v>
      </c>
      <c r="I19" s="7">
        <v>15.4</v>
      </c>
      <c r="J19" s="7">
        <v>63</v>
      </c>
      <c r="K19" s="7">
        <v>4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79</v>
      </c>
      <c r="F20" s="9">
        <v>293</v>
      </c>
      <c r="G20" s="9">
        <v>300</v>
      </c>
      <c r="H20" s="9">
        <v>352</v>
      </c>
      <c r="I20" s="9">
        <v>994</v>
      </c>
      <c r="J20" s="9">
        <v>3482</v>
      </c>
      <c r="K20" s="9">
        <v>273</v>
      </c>
    </row>
    <row r="21" spans="2:11" ht="15.75" customHeight="1" x14ac:dyDescent="0.15">
      <c r="B21" s="43"/>
      <c r="C21" s="57"/>
      <c r="D21" s="18">
        <v>100</v>
      </c>
      <c r="E21" s="14">
        <v>1.4</v>
      </c>
      <c r="F21" s="8">
        <v>5.0999999999999996</v>
      </c>
      <c r="G21" s="8">
        <v>5.2</v>
      </c>
      <c r="H21" s="8">
        <v>6.1</v>
      </c>
      <c r="I21" s="8">
        <v>17.2</v>
      </c>
      <c r="J21" s="8">
        <v>60.3</v>
      </c>
      <c r="K21" s="8">
        <v>4.7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16</v>
      </c>
      <c r="F22" s="9">
        <v>37</v>
      </c>
      <c r="G22" s="9">
        <v>55</v>
      </c>
      <c r="H22" s="9">
        <v>60</v>
      </c>
      <c r="I22" s="9">
        <v>169</v>
      </c>
      <c r="J22" s="9">
        <v>424</v>
      </c>
      <c r="K22" s="9">
        <v>44</v>
      </c>
    </row>
    <row r="23" spans="2:11" ht="15.75" customHeight="1" x14ac:dyDescent="0.15">
      <c r="B23" s="43"/>
      <c r="C23" s="52"/>
      <c r="D23" s="18">
        <v>100</v>
      </c>
      <c r="E23" s="14">
        <v>2</v>
      </c>
      <c r="F23" s="8">
        <v>4.5999999999999996</v>
      </c>
      <c r="G23" s="8">
        <v>6.8</v>
      </c>
      <c r="H23" s="8">
        <v>7.5</v>
      </c>
      <c r="I23" s="8">
        <v>21</v>
      </c>
      <c r="J23" s="8">
        <v>52.7</v>
      </c>
      <c r="K23" s="8">
        <v>5.5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30</v>
      </c>
      <c r="F24" s="6">
        <v>96</v>
      </c>
      <c r="G24" s="6">
        <v>125</v>
      </c>
      <c r="H24" s="6">
        <v>154</v>
      </c>
      <c r="I24" s="6">
        <v>416</v>
      </c>
      <c r="J24" s="6">
        <v>1187</v>
      </c>
      <c r="K24" s="6">
        <v>107</v>
      </c>
    </row>
    <row r="25" spans="2:11" ht="15.75" customHeight="1" x14ac:dyDescent="0.15">
      <c r="B25" s="43"/>
      <c r="C25" s="51"/>
      <c r="D25" s="37">
        <v>100</v>
      </c>
      <c r="E25" s="36">
        <v>1.4</v>
      </c>
      <c r="F25" s="7">
        <v>4.5</v>
      </c>
      <c r="G25" s="7">
        <v>5.9</v>
      </c>
      <c r="H25" s="7">
        <v>7.3</v>
      </c>
      <c r="I25" s="7">
        <v>19.7</v>
      </c>
      <c r="J25" s="7">
        <v>56.1</v>
      </c>
      <c r="K25" s="7">
        <v>5.0999999999999996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61</v>
      </c>
      <c r="F26" s="9">
        <v>175</v>
      </c>
      <c r="G26" s="9">
        <v>199</v>
      </c>
      <c r="H26" s="9">
        <v>227</v>
      </c>
      <c r="I26" s="9">
        <v>649</v>
      </c>
      <c r="J26" s="9">
        <v>2123</v>
      </c>
      <c r="K26" s="9">
        <v>161</v>
      </c>
    </row>
    <row r="27" spans="2:11" ht="15.75" customHeight="1" x14ac:dyDescent="0.15">
      <c r="B27" s="43"/>
      <c r="C27" s="52"/>
      <c r="D27" s="18">
        <v>100</v>
      </c>
      <c r="E27" s="14">
        <v>1.7</v>
      </c>
      <c r="F27" s="8">
        <v>4.9000000000000004</v>
      </c>
      <c r="G27" s="8">
        <v>5.5</v>
      </c>
      <c r="H27" s="8">
        <v>6.3</v>
      </c>
      <c r="I27" s="8">
        <v>18.100000000000001</v>
      </c>
      <c r="J27" s="8">
        <v>59.1</v>
      </c>
      <c r="K27" s="8">
        <v>4.5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13</v>
      </c>
      <c r="F28" s="6">
        <v>65</v>
      </c>
      <c r="G28" s="6">
        <v>68</v>
      </c>
      <c r="H28" s="6">
        <v>59</v>
      </c>
      <c r="I28" s="6">
        <v>108</v>
      </c>
      <c r="J28" s="6">
        <v>1908</v>
      </c>
      <c r="K28" s="6">
        <v>85</v>
      </c>
    </row>
    <row r="29" spans="2:11" ht="15.75" customHeight="1" x14ac:dyDescent="0.15">
      <c r="B29" s="44"/>
      <c r="C29" s="53"/>
      <c r="D29" s="16">
        <v>100</v>
      </c>
      <c r="E29" s="13">
        <v>0.6</v>
      </c>
      <c r="F29" s="11">
        <v>2.8</v>
      </c>
      <c r="G29" s="11">
        <v>2.9</v>
      </c>
      <c r="H29" s="11">
        <v>2.6</v>
      </c>
      <c r="I29" s="11">
        <v>4.7</v>
      </c>
      <c r="J29" s="11">
        <v>82.7</v>
      </c>
      <c r="K29" s="11">
        <v>3.7</v>
      </c>
    </row>
    <row r="30" spans="2:11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204" priority="23" rank="1"/>
  </conditionalFormatting>
  <conditionalFormatting sqref="E11:K11">
    <cfRule type="top10" dxfId="203" priority="24" rank="1"/>
  </conditionalFormatting>
  <conditionalFormatting sqref="E13:K13">
    <cfRule type="top10" dxfId="202" priority="25" rank="1"/>
  </conditionalFormatting>
  <conditionalFormatting sqref="E15:K15">
    <cfRule type="top10" dxfId="201" priority="26" rank="1"/>
  </conditionalFormatting>
  <conditionalFormatting sqref="E17:K17">
    <cfRule type="top10" dxfId="200" priority="27" rank="1"/>
  </conditionalFormatting>
  <conditionalFormatting sqref="E19:K19">
    <cfRule type="top10" dxfId="199" priority="28" rank="1"/>
  </conditionalFormatting>
  <conditionalFormatting sqref="E21:K21">
    <cfRule type="top10" dxfId="198" priority="29" rank="1"/>
  </conditionalFormatting>
  <conditionalFormatting sqref="E23:K23">
    <cfRule type="top10" dxfId="197" priority="30" rank="1"/>
  </conditionalFormatting>
  <conditionalFormatting sqref="E25:K25">
    <cfRule type="top10" dxfId="196" priority="31" rank="1"/>
  </conditionalFormatting>
  <conditionalFormatting sqref="E27:K27">
    <cfRule type="top10" dxfId="195" priority="32" rank="1"/>
  </conditionalFormatting>
  <conditionalFormatting sqref="E29:K29">
    <cfRule type="top10" dxfId="194" priority="33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zoomScaleNormal="100" workbookViewId="0"/>
  </sheetViews>
  <sheetFormatPr defaultColWidth="8.625" defaultRowHeight="15.75" customHeight="1" x14ac:dyDescent="0.15"/>
  <cols>
    <col min="1" max="1" width="5.625" style="3" customWidth="1"/>
    <col min="2" max="2" width="6.625" style="3" customWidth="1"/>
    <col min="3" max="3" width="25.625" style="3" customWidth="1"/>
    <col min="4" max="16384" width="8.625" style="3"/>
  </cols>
  <sheetData>
    <row r="2" spans="2:11" ht="15.75" customHeight="1" x14ac:dyDescent="0.15">
      <c r="B2" s="3" t="s">
        <v>105</v>
      </c>
    </row>
    <row r="3" spans="2:11" ht="15.75" customHeight="1" x14ac:dyDescent="0.15">
      <c r="B3" s="3" t="s">
        <v>106</v>
      </c>
    </row>
    <row r="4" spans="2:11" ht="15.75" customHeight="1" x14ac:dyDescent="0.15">
      <c r="B4" s="3" t="s">
        <v>107</v>
      </c>
    </row>
    <row r="6" spans="2:11" ht="2.25" customHeight="1" x14ac:dyDescent="0.15">
      <c r="B6" s="24"/>
      <c r="C6" s="29"/>
      <c r="D6" s="26"/>
      <c r="E6" s="27"/>
      <c r="F6" s="28"/>
      <c r="G6" s="28"/>
      <c r="H6" s="28"/>
      <c r="I6" s="28"/>
      <c r="J6" s="28"/>
      <c r="K6" s="28"/>
    </row>
    <row r="7" spans="2:11" s="4" customFormat="1" ht="118.5" customHeight="1" thickBot="1" x14ac:dyDescent="0.2">
      <c r="B7" s="1"/>
      <c r="C7" s="2" t="s">
        <v>27</v>
      </c>
      <c r="D7" s="20" t="s">
        <v>33</v>
      </c>
      <c r="E7" s="2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22" t="s">
        <v>5</v>
      </c>
      <c r="K7" s="22" t="s">
        <v>42</v>
      </c>
    </row>
    <row r="8" spans="2:11" ht="15.75" customHeight="1" thickTop="1" x14ac:dyDescent="0.15">
      <c r="B8" s="39" t="s">
        <v>28</v>
      </c>
      <c r="C8" s="49"/>
      <c r="D8" s="17">
        <v>19565</v>
      </c>
      <c r="E8" s="12">
        <v>117</v>
      </c>
      <c r="F8" s="6">
        <v>349</v>
      </c>
      <c r="G8" s="6">
        <v>621</v>
      </c>
      <c r="H8" s="6">
        <v>1596</v>
      </c>
      <c r="I8" s="6">
        <v>2688</v>
      </c>
      <c r="J8" s="6">
        <v>13067</v>
      </c>
      <c r="K8" s="6">
        <v>1127</v>
      </c>
    </row>
    <row r="9" spans="2:11" ht="15.75" customHeight="1" x14ac:dyDescent="0.15">
      <c r="B9" s="41"/>
      <c r="C9" s="50"/>
      <c r="D9" s="16">
        <v>100</v>
      </c>
      <c r="E9" s="13">
        <v>0.6</v>
      </c>
      <c r="F9" s="11">
        <v>1.8</v>
      </c>
      <c r="G9" s="11">
        <v>3.2</v>
      </c>
      <c r="H9" s="11">
        <v>8.1999999999999993</v>
      </c>
      <c r="I9" s="11">
        <v>13.7</v>
      </c>
      <c r="J9" s="11">
        <v>66.8</v>
      </c>
      <c r="K9" s="11">
        <v>5.8</v>
      </c>
    </row>
    <row r="10" spans="2:11" ht="15.75" customHeight="1" x14ac:dyDescent="0.15">
      <c r="B10" s="43" t="s">
        <v>104</v>
      </c>
      <c r="C10" s="51" t="s">
        <v>94</v>
      </c>
      <c r="D10" s="17">
        <v>10734</v>
      </c>
      <c r="E10" s="12">
        <v>79</v>
      </c>
      <c r="F10" s="6">
        <v>225</v>
      </c>
      <c r="G10" s="6">
        <v>376</v>
      </c>
      <c r="H10" s="6">
        <v>1049</v>
      </c>
      <c r="I10" s="6">
        <v>1729</v>
      </c>
      <c r="J10" s="6">
        <v>6724</v>
      </c>
      <c r="K10" s="6">
        <v>552</v>
      </c>
    </row>
    <row r="11" spans="2:11" ht="15.75" customHeight="1" x14ac:dyDescent="0.15">
      <c r="B11" s="43"/>
      <c r="C11" s="52"/>
      <c r="D11" s="18">
        <v>100</v>
      </c>
      <c r="E11" s="14">
        <v>0.7</v>
      </c>
      <c r="F11" s="8">
        <v>2.1</v>
      </c>
      <c r="G11" s="8">
        <v>3.5</v>
      </c>
      <c r="H11" s="8">
        <v>9.8000000000000007</v>
      </c>
      <c r="I11" s="8">
        <v>16.100000000000001</v>
      </c>
      <c r="J11" s="8">
        <v>62.6</v>
      </c>
      <c r="K11" s="8">
        <v>5.0999999999999996</v>
      </c>
    </row>
    <row r="12" spans="2:11" ht="15.75" customHeight="1" x14ac:dyDescent="0.15">
      <c r="B12" s="43"/>
      <c r="C12" s="54" t="s">
        <v>95</v>
      </c>
      <c r="D12" s="19">
        <v>6281</v>
      </c>
      <c r="E12" s="15">
        <v>48</v>
      </c>
      <c r="F12" s="9">
        <v>139</v>
      </c>
      <c r="G12" s="9">
        <v>246</v>
      </c>
      <c r="H12" s="9">
        <v>639</v>
      </c>
      <c r="I12" s="9">
        <v>1127</v>
      </c>
      <c r="J12" s="9">
        <v>3744</v>
      </c>
      <c r="K12" s="9">
        <v>338</v>
      </c>
    </row>
    <row r="13" spans="2:11" ht="15.75" customHeight="1" x14ac:dyDescent="0.15">
      <c r="B13" s="43"/>
      <c r="C13" s="52"/>
      <c r="D13" s="18">
        <v>100</v>
      </c>
      <c r="E13" s="14">
        <v>0.8</v>
      </c>
      <c r="F13" s="8">
        <v>2.2000000000000002</v>
      </c>
      <c r="G13" s="8">
        <v>3.9</v>
      </c>
      <c r="H13" s="8">
        <v>10.199999999999999</v>
      </c>
      <c r="I13" s="8">
        <v>17.899999999999999</v>
      </c>
      <c r="J13" s="8">
        <v>59.6</v>
      </c>
      <c r="K13" s="8">
        <v>5.4</v>
      </c>
    </row>
    <row r="14" spans="2:11" ht="15.75" customHeight="1" x14ac:dyDescent="0.15">
      <c r="B14" s="43"/>
      <c r="C14" s="51" t="s">
        <v>96</v>
      </c>
      <c r="D14" s="17">
        <v>2535</v>
      </c>
      <c r="E14" s="12">
        <v>26</v>
      </c>
      <c r="F14" s="6">
        <v>64</v>
      </c>
      <c r="G14" s="6">
        <v>108</v>
      </c>
      <c r="H14" s="6">
        <v>240</v>
      </c>
      <c r="I14" s="6">
        <v>506</v>
      </c>
      <c r="J14" s="6">
        <v>1437</v>
      </c>
      <c r="K14" s="6">
        <v>154</v>
      </c>
    </row>
    <row r="15" spans="2:11" ht="15.75" customHeight="1" x14ac:dyDescent="0.15">
      <c r="B15" s="43"/>
      <c r="C15" s="52"/>
      <c r="D15" s="18">
        <v>100</v>
      </c>
      <c r="E15" s="14">
        <v>1</v>
      </c>
      <c r="F15" s="8">
        <v>2.5</v>
      </c>
      <c r="G15" s="8">
        <v>4.3</v>
      </c>
      <c r="H15" s="8">
        <v>9.5</v>
      </c>
      <c r="I15" s="8">
        <v>20</v>
      </c>
      <c r="J15" s="8">
        <v>56.7</v>
      </c>
      <c r="K15" s="8">
        <v>6.1</v>
      </c>
    </row>
    <row r="16" spans="2:11" ht="15.75" customHeight="1" x14ac:dyDescent="0.15">
      <c r="B16" s="43"/>
      <c r="C16" s="54" t="s">
        <v>97</v>
      </c>
      <c r="D16" s="19">
        <v>7037</v>
      </c>
      <c r="E16" s="15">
        <v>43</v>
      </c>
      <c r="F16" s="9">
        <v>130</v>
      </c>
      <c r="G16" s="9">
        <v>236</v>
      </c>
      <c r="H16" s="9">
        <v>670</v>
      </c>
      <c r="I16" s="9">
        <v>1063</v>
      </c>
      <c r="J16" s="9">
        <v>4600</v>
      </c>
      <c r="K16" s="9">
        <v>295</v>
      </c>
    </row>
    <row r="17" spans="2:11" ht="15.75" customHeight="1" x14ac:dyDescent="0.15">
      <c r="B17" s="43"/>
      <c r="C17" s="52"/>
      <c r="D17" s="18">
        <v>100</v>
      </c>
      <c r="E17" s="14">
        <v>0.6</v>
      </c>
      <c r="F17" s="8">
        <v>1.8</v>
      </c>
      <c r="G17" s="8">
        <v>3.4</v>
      </c>
      <c r="H17" s="8">
        <v>9.5</v>
      </c>
      <c r="I17" s="8">
        <v>15.1</v>
      </c>
      <c r="J17" s="8">
        <v>65.400000000000006</v>
      </c>
      <c r="K17" s="8">
        <v>4.2</v>
      </c>
    </row>
    <row r="18" spans="2:11" ht="15.75" customHeight="1" x14ac:dyDescent="0.15">
      <c r="B18" s="43"/>
      <c r="C18" s="55" t="s">
        <v>98</v>
      </c>
      <c r="D18" s="17">
        <v>7497</v>
      </c>
      <c r="E18" s="12">
        <v>51</v>
      </c>
      <c r="F18" s="6">
        <v>154</v>
      </c>
      <c r="G18" s="6">
        <v>265</v>
      </c>
      <c r="H18" s="6">
        <v>725</v>
      </c>
      <c r="I18" s="6">
        <v>1270</v>
      </c>
      <c r="J18" s="6">
        <v>4702</v>
      </c>
      <c r="K18" s="6">
        <v>330</v>
      </c>
    </row>
    <row r="19" spans="2:11" ht="15.75" customHeight="1" x14ac:dyDescent="0.15">
      <c r="B19" s="43"/>
      <c r="C19" s="55"/>
      <c r="D19" s="37">
        <v>100</v>
      </c>
      <c r="E19" s="36">
        <v>0.7</v>
      </c>
      <c r="F19" s="7">
        <v>2.1</v>
      </c>
      <c r="G19" s="7">
        <v>3.5</v>
      </c>
      <c r="H19" s="7">
        <v>9.6999999999999993</v>
      </c>
      <c r="I19" s="7">
        <v>16.899999999999999</v>
      </c>
      <c r="J19" s="7">
        <v>62.7</v>
      </c>
      <c r="K19" s="7">
        <v>4.4000000000000004</v>
      </c>
    </row>
    <row r="20" spans="2:11" ht="15.75" customHeight="1" x14ac:dyDescent="0.15">
      <c r="B20" s="43"/>
      <c r="C20" s="56" t="s">
        <v>99</v>
      </c>
      <c r="D20" s="19">
        <v>5773</v>
      </c>
      <c r="E20" s="15">
        <v>39</v>
      </c>
      <c r="F20" s="9">
        <v>123</v>
      </c>
      <c r="G20" s="9">
        <v>207</v>
      </c>
      <c r="H20" s="9">
        <v>606</v>
      </c>
      <c r="I20" s="9">
        <v>1069</v>
      </c>
      <c r="J20" s="9">
        <v>3433</v>
      </c>
      <c r="K20" s="9">
        <v>296</v>
      </c>
    </row>
    <row r="21" spans="2:11" ht="15.75" customHeight="1" x14ac:dyDescent="0.15">
      <c r="B21" s="43"/>
      <c r="C21" s="57"/>
      <c r="D21" s="18">
        <v>100</v>
      </c>
      <c r="E21" s="14">
        <v>0.7</v>
      </c>
      <c r="F21" s="8">
        <v>2.1</v>
      </c>
      <c r="G21" s="8">
        <v>3.6</v>
      </c>
      <c r="H21" s="8">
        <v>10.5</v>
      </c>
      <c r="I21" s="8">
        <v>18.5</v>
      </c>
      <c r="J21" s="8">
        <v>59.5</v>
      </c>
      <c r="K21" s="8">
        <v>5.0999999999999996</v>
      </c>
    </row>
    <row r="22" spans="2:11" ht="15.75" customHeight="1" x14ac:dyDescent="0.15">
      <c r="B22" s="43"/>
      <c r="C22" s="54" t="s">
        <v>100</v>
      </c>
      <c r="D22" s="19">
        <v>805</v>
      </c>
      <c r="E22" s="15">
        <v>13</v>
      </c>
      <c r="F22" s="9">
        <v>25</v>
      </c>
      <c r="G22" s="9">
        <v>45</v>
      </c>
      <c r="H22" s="9">
        <v>108</v>
      </c>
      <c r="I22" s="9">
        <v>181</v>
      </c>
      <c r="J22" s="9">
        <v>388</v>
      </c>
      <c r="K22" s="9">
        <v>45</v>
      </c>
    </row>
    <row r="23" spans="2:11" ht="15.75" customHeight="1" x14ac:dyDescent="0.15">
      <c r="B23" s="43"/>
      <c r="C23" s="52"/>
      <c r="D23" s="18">
        <v>100</v>
      </c>
      <c r="E23" s="14">
        <v>1.6</v>
      </c>
      <c r="F23" s="8">
        <v>3.1</v>
      </c>
      <c r="G23" s="8">
        <v>5.6</v>
      </c>
      <c r="H23" s="8">
        <v>13.4</v>
      </c>
      <c r="I23" s="8">
        <v>22.5</v>
      </c>
      <c r="J23" s="8">
        <v>48.2</v>
      </c>
      <c r="K23" s="8">
        <v>5.6</v>
      </c>
    </row>
    <row r="24" spans="2:11" ht="15.75" customHeight="1" x14ac:dyDescent="0.15">
      <c r="B24" s="43"/>
      <c r="C24" s="51" t="s">
        <v>101</v>
      </c>
      <c r="D24" s="17">
        <v>2115</v>
      </c>
      <c r="E24" s="12">
        <v>20</v>
      </c>
      <c r="F24" s="6">
        <v>57</v>
      </c>
      <c r="G24" s="6">
        <v>96</v>
      </c>
      <c r="H24" s="6">
        <v>261</v>
      </c>
      <c r="I24" s="6">
        <v>431</v>
      </c>
      <c r="J24" s="6">
        <v>1138</v>
      </c>
      <c r="K24" s="6">
        <v>112</v>
      </c>
    </row>
    <row r="25" spans="2:11" ht="15.75" customHeight="1" x14ac:dyDescent="0.15">
      <c r="B25" s="43"/>
      <c r="C25" s="51"/>
      <c r="D25" s="37">
        <v>100</v>
      </c>
      <c r="E25" s="36">
        <v>0.9</v>
      </c>
      <c r="F25" s="7">
        <v>2.7</v>
      </c>
      <c r="G25" s="7">
        <v>4.5</v>
      </c>
      <c r="H25" s="7">
        <v>12.3</v>
      </c>
      <c r="I25" s="7">
        <v>20.399999999999999</v>
      </c>
      <c r="J25" s="7">
        <v>53.8</v>
      </c>
      <c r="K25" s="7">
        <v>5.3</v>
      </c>
    </row>
    <row r="26" spans="2:11" ht="15.75" customHeight="1" x14ac:dyDescent="0.15">
      <c r="B26" s="43"/>
      <c r="C26" s="54" t="s">
        <v>102</v>
      </c>
      <c r="D26" s="19">
        <v>3595</v>
      </c>
      <c r="E26" s="15">
        <v>30</v>
      </c>
      <c r="F26" s="9">
        <v>77</v>
      </c>
      <c r="G26" s="9">
        <v>146</v>
      </c>
      <c r="H26" s="9">
        <v>370</v>
      </c>
      <c r="I26" s="9">
        <v>662</v>
      </c>
      <c r="J26" s="9">
        <v>2127</v>
      </c>
      <c r="K26" s="9">
        <v>183</v>
      </c>
    </row>
    <row r="27" spans="2:11" ht="15.75" customHeight="1" x14ac:dyDescent="0.15">
      <c r="B27" s="43"/>
      <c r="C27" s="52"/>
      <c r="D27" s="18">
        <v>100</v>
      </c>
      <c r="E27" s="14">
        <v>0.8</v>
      </c>
      <c r="F27" s="8">
        <v>2.1</v>
      </c>
      <c r="G27" s="8">
        <v>4.0999999999999996</v>
      </c>
      <c r="H27" s="8">
        <v>10.3</v>
      </c>
      <c r="I27" s="8">
        <v>18.399999999999999</v>
      </c>
      <c r="J27" s="8">
        <v>59.2</v>
      </c>
      <c r="K27" s="8">
        <v>5.0999999999999996</v>
      </c>
    </row>
    <row r="28" spans="2:11" ht="15.75" customHeight="1" x14ac:dyDescent="0.15">
      <c r="B28" s="43"/>
      <c r="C28" s="51" t="s">
        <v>103</v>
      </c>
      <c r="D28" s="17">
        <v>2306</v>
      </c>
      <c r="E28" s="12">
        <v>10</v>
      </c>
      <c r="F28" s="6">
        <v>32</v>
      </c>
      <c r="G28" s="6">
        <v>46</v>
      </c>
      <c r="H28" s="6">
        <v>104</v>
      </c>
      <c r="I28" s="6">
        <v>153</v>
      </c>
      <c r="J28" s="6">
        <v>1873</v>
      </c>
      <c r="K28" s="6">
        <v>88</v>
      </c>
    </row>
    <row r="29" spans="2:11" ht="15.75" customHeight="1" x14ac:dyDescent="0.15">
      <c r="B29" s="44"/>
      <c r="C29" s="53"/>
      <c r="D29" s="16">
        <v>100</v>
      </c>
      <c r="E29" s="13">
        <v>0.4</v>
      </c>
      <c r="F29" s="11">
        <v>1.4</v>
      </c>
      <c r="G29" s="11">
        <v>2</v>
      </c>
      <c r="H29" s="11">
        <v>4.5</v>
      </c>
      <c r="I29" s="11">
        <v>6.6</v>
      </c>
      <c r="J29" s="11">
        <v>81.2</v>
      </c>
      <c r="K29" s="11">
        <v>3.8</v>
      </c>
    </row>
    <row r="30" spans="2:11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2">
    <mergeCell ref="C26:C27"/>
    <mergeCell ref="C28:C29"/>
    <mergeCell ref="B8:C9"/>
    <mergeCell ref="B10:B29"/>
    <mergeCell ref="C10:C11"/>
    <mergeCell ref="C12:C13"/>
    <mergeCell ref="C14:C15"/>
    <mergeCell ref="C16:C17"/>
    <mergeCell ref="C18:C19"/>
    <mergeCell ref="C20:C21"/>
    <mergeCell ref="C22:C23"/>
    <mergeCell ref="C24:C25"/>
  </mergeCells>
  <phoneticPr fontId="1"/>
  <conditionalFormatting sqref="E9:K9">
    <cfRule type="top10" dxfId="193" priority="34" rank="1"/>
  </conditionalFormatting>
  <conditionalFormatting sqref="E11:K11">
    <cfRule type="top10" dxfId="192" priority="35" rank="1"/>
  </conditionalFormatting>
  <conditionalFormatting sqref="E13:K13">
    <cfRule type="top10" dxfId="191" priority="36" rank="1"/>
  </conditionalFormatting>
  <conditionalFormatting sqref="E15:K15">
    <cfRule type="top10" dxfId="190" priority="37" rank="1"/>
  </conditionalFormatting>
  <conditionalFormatting sqref="E17:K17">
    <cfRule type="top10" dxfId="189" priority="38" rank="1"/>
  </conditionalFormatting>
  <conditionalFormatting sqref="E19:K19">
    <cfRule type="top10" dxfId="188" priority="39" rank="1"/>
  </conditionalFormatting>
  <conditionalFormatting sqref="E21:K21">
    <cfRule type="top10" dxfId="187" priority="40" rank="1"/>
  </conditionalFormatting>
  <conditionalFormatting sqref="E23:K23">
    <cfRule type="top10" dxfId="186" priority="41" rank="1"/>
  </conditionalFormatting>
  <conditionalFormatting sqref="E25:K25">
    <cfRule type="top10" dxfId="185" priority="42" rank="1"/>
  </conditionalFormatting>
  <conditionalFormatting sqref="E27:K27">
    <cfRule type="top10" dxfId="184" priority="43" rank="1"/>
  </conditionalFormatting>
  <conditionalFormatting sqref="E29:K29">
    <cfRule type="top10" dxfId="183" priority="44" rank="1"/>
  </conditionalFormatting>
  <pageMargins left="0.7" right="0.7" top="0.75" bottom="0.75" header="0.3" footer="0.3"/>
  <pageSetup paperSize="9" scale="9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目次</vt:lpstr>
      <vt:lpstr>1-1-1</vt:lpstr>
      <vt:lpstr>1-2-1</vt:lpstr>
      <vt:lpstr>1-2-2</vt:lpstr>
      <vt:lpstr>1-2-3</vt:lpstr>
      <vt:lpstr>1-2-4</vt:lpstr>
      <vt:lpstr>2-1-1</vt:lpstr>
      <vt:lpstr>2-1-2</vt:lpstr>
      <vt:lpstr>2-1-3</vt:lpstr>
      <vt:lpstr>2-1-4</vt:lpstr>
      <vt:lpstr>2-1-5</vt:lpstr>
      <vt:lpstr>2-1-6</vt:lpstr>
      <vt:lpstr>2-1-7</vt:lpstr>
      <vt:lpstr>2-1-8</vt:lpstr>
      <vt:lpstr>2-1-9</vt:lpstr>
      <vt:lpstr>2-2-1</vt:lpstr>
      <vt:lpstr>2-3-1</vt:lpstr>
      <vt:lpstr>3-1-1</vt:lpstr>
      <vt:lpstr>3-1-2</vt:lpstr>
      <vt:lpstr>3-2-1</vt:lpstr>
      <vt:lpstr>3-2-2</vt:lpstr>
      <vt:lpstr>3-2-3</vt:lpstr>
      <vt:lpstr>3-3-1</vt:lpstr>
      <vt:lpstr>3-3-2</vt:lpstr>
      <vt:lpstr>3-3-3</vt:lpstr>
      <vt:lpstr>3-3-4</vt:lpstr>
      <vt:lpstr>4-1-1</vt:lpstr>
      <vt:lpstr>4-1-2</vt:lpstr>
      <vt:lpstr>4-1-3</vt:lpstr>
      <vt:lpstr>4-1-4</vt:lpstr>
      <vt:lpstr>4-1-5</vt:lpstr>
      <vt:lpstr>4-1-6</vt:lpstr>
      <vt:lpstr>4-2-1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田窪 寿子</dc:creator>
  <cp:lastModifiedBy>鹿児島県</cp:lastModifiedBy>
  <cp:lastPrinted>2020-09-29T00:13:33Z</cp:lastPrinted>
  <dcterms:created xsi:type="dcterms:W3CDTF">2020-09-04T07:42:06Z</dcterms:created>
  <dcterms:modified xsi:type="dcterms:W3CDTF">2021-03-16T00:39:32Z</dcterms:modified>
</cp:coreProperties>
</file>