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5 大崎町（済）\"/>
    </mc:Choice>
  </mc:AlternateContent>
  <xr:revisionPtr revIDLastSave="0" documentId="13_ncr:1_{D356EA1B-7445-4887-89E4-991EB89F4514}" xr6:coauthVersionLast="47" xr6:coauthVersionMax="47" xr10:uidLastSave="{00000000-0000-0000-0000-000000000000}"/>
  <workbookProtection workbookAlgorithmName="SHA-512" workbookHashValue="gfXQR8+eGFyaexHEH12bA57RU+5kAkXgvPd1qSIN8yXabfvVpaTslyDpTwqS3K1yEC1XBcaOGK9qbbOmPmn61w==" workbookSaltValue="Lz0LojN80oJusy/nIpxW7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R6" i="5"/>
  <c r="AL8" i="4" s="1"/>
  <c r="Q6" i="5"/>
  <c r="W10" i="4" s="1"/>
  <c r="P6" i="5"/>
  <c r="P10" i="4" s="1"/>
  <c r="O6" i="5"/>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AT10" i="4"/>
  <c r="AL10" i="4"/>
  <c r="I10" i="4"/>
  <c r="B10" i="4"/>
  <c r="AT8" i="4"/>
  <c r="AD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<sst xmlns="http://schemas.openxmlformats.org/spreadsheetml/2006/main" count="228" uniqueCount="112">
  <si>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</si>
  <si>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</si>
  <si>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</si>
  <si>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</si>
  <si>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</si>
  <si>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</si>
  <si>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</si>
  <si>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</si>
  <si>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</si>
  <si>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</si>
  <si>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</si>
  <si>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</si>
  <si>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</si>
  <si>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</si>
  <si>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</si>
  <si>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</si>
  <si>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</si>
  <si>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</si>
  <si>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</si>
  <si>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</si>
  <si>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</si>
  <si>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</si>
  <si>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</si>
  <si>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</si>
  <si>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</si>
  <si>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</si>
  <si>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</si>
  <si>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</si>
  <si>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</si>
  <si>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</si>
  <si>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</si>
  <si>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</si>
  <si>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</si>
  <si>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</si>
  <si>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</si>
  <si>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</si>
  <si>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</si>
  <si>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</si>
  <si>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</si>
  <si>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</si>
  <si>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</si>
  <si>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</si>
  <si>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</si>
  <si>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</si>
  <si>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</si>
  <si>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</si>
  <si>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</si>
  <si>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</si>
  <si>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</si>
  <si>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</si>
  <si>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</si>
  <si>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</si>
  <si>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</si>
  <si>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</si>
  <si>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</si>
  <si>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</si>
  <si>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</si>
  <si>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</si>
  <si>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</si>
  <si>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</si>
  <si>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</si>
  <si>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</si>
  <si>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</si>
  <si>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</si>
  <si>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</si>
  <si>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</si>
  <si>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</si>
  <si>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</si>
  <si>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</si>
  <si>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</si>
  <si>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</si>
  <si>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</si>
  <si>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</si>
  <si>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</si>
  <si>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</si>
  <si>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</si>
  <si>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</si>
  <si>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</si>
  <si>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</si>
  <si>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</si>
  <si>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</si>
  <si>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</si>
  <si>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</si>
  <si>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</si>
  <si>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</si>
  <si>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</si>
  <si>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</si>
  <si>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</si>
  <si>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</si>
  <si>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</si>
  <si>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</si>
  <si>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</si>
  <si>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大崎町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</si>
  <si>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</si>
  <si>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</si>
  <si>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</si>
  <si>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</si>
  <si>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</si>
  <si>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</si>
  <si>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</si>
  <si>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</si>
  <si>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</si>
  <si>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</si>
  <si>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</si>
  <si>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</si>
  <si>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</si>
  <si>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</si>
  <si>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</si>
  <si>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</si>
  <si>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①経常収支比率 
　毎年度100％を超えており、黒字経営が継続的に続いている。また、類似団体平均も上回っている状況にある。
②累積欠損金比率
  累積欠損金は発生していない。
③流動比率
  理想比率とされる200％以上を毎年大きく上回っており、短期債務に対する支払い能力はあるといえる。
④企業債残高対給水収益比率
  類似団体平均と比較しても低い水準である。
⑤料金回収率
　毎年度100％以上あり、給水にかかる費用を給水収益で賄えており、経営の健全性を維持している。
⑥給水原価
  類似団体平均より低く、費用の効率性は良いといえる。
⑦施設利用率
  類似団体平均と比べ高い状況にある。経営効率化の観点からはこの指標は高いほどよいが、本管漏水事故等に対応できる一定の余裕は必要である。
⑧有収率
　類似団体平均を下回っている。漏水が主な原因だと思われるが，引き続き漏水の早期発見に努めていく。</t>
    </r>
    <rPh sb="289" eb="290">
      <t>タカ</t>
    </rPh>
    <rPh sb="360" eb="362">
      <t>シタマワ</t>
    </rPh>
    <rPh sb="376" eb="377">
      <t>オモ</t>
    </rPh>
    <phoneticPr fontId="4"/>
  </si>
  <si>
    <r>
      <rPr>
        <sz val="11"/>
        <color theme="1"/>
        <rFont val="ＭＳ ゴシック"/>
        <family val="3"/>
        <charset val="128"/>
      </rPr>
      <t>①有形固定資産減価償却率
　類似団体平均を上回っており、減価償却が進み、老朽化が進んでいる状況にあり、計画的な更新が必要である。
②管路経年化率
　管路経年化率が高く、老朽化が進んでいる状況にあり、計画的な更新が必要である。
③管路更新率
　類似団体平均を上回っている。今後も管路の経年化率が年々増加することを踏まえ、計画的な更新が必要である。</t>
    </r>
    <rPh sb="128" eb="130">
      <t>ウワマワ</t>
    </rPh>
    <phoneticPr fontId="17"/>
  </si>
  <si>
    <t>類似団体と比較し全体的に概ね良好な経営を行っているが、人口減少や節水機器の普及により収益の減少が懸念される。また有収率も低下しており漏水が原因と思われるため調査を行う予定である。管路経年化率も高く老朽化が進んでおり、今後さらに更新事業が増加していく状況にあるため、中長期的な更新計画を立て効率的に更新を行っていく必要がある。人件費や物価高騰による費用の増加や専門的な知識や技術を有する人材確保も困難となってきており、経営は厳しくなっていくことが予想されるため、広域連携や官民連携等の取組も検討していく必要がある。</t>
    <rPh sb="42" eb="44">
      <t>シュウエキ</t>
    </rPh>
    <rPh sb="45" eb="47">
      <t>ゲンショウ</t>
    </rPh>
    <rPh sb="48" eb="50">
      <t>ケネン</t>
    </rPh>
    <rPh sb="60" eb="62">
      <t>テイカ</t>
    </rPh>
    <rPh sb="66" eb="68">
      <t>ロウスイ</t>
    </rPh>
    <rPh sb="69" eb="71">
      <t>ゲンイン</t>
    </rPh>
    <rPh sb="72" eb="73">
      <t>オモ</t>
    </rPh>
    <rPh sb="78" eb="80">
      <t>チョウサ</t>
    </rPh>
    <rPh sb="81" eb="82">
      <t>オコナ</t>
    </rPh>
    <rPh sb="83" eb="85">
      <t>ヨテイ</t>
    </rPh>
    <rPh sb="162" eb="165">
      <t>ジンケンヒ</t>
    </rPh>
    <rPh sb="166" eb="168">
      <t>ブッカ</t>
    </rPh>
    <rPh sb="168" eb="170">
      <t>コウトウ</t>
    </rPh>
    <rPh sb="173" eb="175">
      <t>ヒヨウ</t>
    </rPh>
    <rPh sb="176" eb="178">
      <t>ゾウカ</t>
    </rPh>
    <rPh sb="179" eb="182">
      <t>センモンテキ</t>
    </rPh>
    <rPh sb="183" eb="185">
      <t>チシキ</t>
    </rPh>
    <rPh sb="186" eb="188">
      <t>ギジュツ</t>
    </rPh>
    <rPh sb="189" eb="190">
      <t>ユウ</t>
    </rPh>
    <rPh sb="192" eb="194">
      <t>ジンザイ</t>
    </rPh>
    <rPh sb="194" eb="196">
      <t>カクホ</t>
    </rPh>
    <rPh sb="197" eb="199">
      <t>コンナン</t>
    </rPh>
    <rPh sb="208" eb="210">
      <t>ケイエイ</t>
    </rPh>
    <rPh sb="211" eb="212">
      <t>キビ</t>
    </rPh>
    <rPh sb="222" eb="224">
      <t>ヨソウ</t>
    </rPh>
    <rPh sb="230" eb="232">
      <t>コウイキ</t>
    </rPh>
    <rPh sb="232" eb="234">
      <t>レンケイ</t>
    </rPh>
    <rPh sb="235" eb="237">
      <t>カンミン</t>
    </rPh>
    <rPh sb="237" eb="239">
      <t>レンケイ</t>
    </rPh>
    <rPh sb="239" eb="240">
      <t>トウ</t>
    </rPh>
    <rPh sb="241" eb="243">
      <t>トリクミ</t>
    </rPh>
    <rPh sb="244" eb="246">
      <t>ケントウ</t>
    </rPh>
    <rPh sb="250" eb="2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</si>
</sst>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10"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0.15</c:v>
                </c:pt>
                <c:pt idx="2">
                  <c:v>0.39</c:v>
                </c:pt>
                <c:pt idx="3">
                  <c:v>0.54</c:v>
                </c:pt>
                <c:pt idx="4">
                  <c:v>0.5</c:v>
                </c:pt>
              </c:numCache>
            </c:numRef>
          </c:val>
          <c:extLst>
            <c:ext xmlns:c16="http://schemas.microsoft.com/office/drawing/2014/chart" uri="{C3380CC4-5D6E-409C-BE32-E72D297353CC}">
              <c16:uniqueId val="{00000000-71EA-4CF9-82DF-E226B41CF6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71EA-4CF9-82DF-E226B41CF6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51.56</c:v>
                </c:pt>
                <c:pt idx="1">
                  <c:v>52.12</c:v>
                </c:pt>
                <c:pt idx="2">
                  <c:v>51.15</c:v>
                </c:pt>
                <c:pt idx="3">
                  <c:v>51.63</c:v>
                </c:pt>
                <c:pt idx="4">
                  <c:v>61.5</c:v>
                </c:pt>
              </c:numCache>
            </c:numRef>
          </c:val>
          <c:extLst>
            <c:ext xmlns:c16="http://schemas.microsoft.com/office/drawing/2014/chart" uri="{C3380CC4-5D6E-409C-BE32-E72D297353CC}">
              <c16:uniqueId val="{00000000-D991-4008-B84A-587355197F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D991-4008-B84A-587355197F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83.93</c:v>
                </c:pt>
                <c:pt idx="1">
                  <c:v>80.7</c:v>
                </c:pt>
                <c:pt idx="2">
                  <c:v>80.599999999999994</c:v>
                </c:pt>
                <c:pt idx="3">
                  <c:v>78.989999999999995</c:v>
                </c:pt>
                <c:pt idx="4">
                  <c:v>65.260000000000005</c:v>
                </c:pt>
              </c:numCache>
            </c:numRef>
          </c:val>
          <c:extLst>
            <c:ext xmlns:c16="http://schemas.microsoft.com/office/drawing/2014/chart" uri="{C3380CC4-5D6E-409C-BE32-E72D297353CC}">
              <c16:uniqueId val="{00000000-E218-471C-B889-75A047AAC60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E218-471C-B889-75A047AAC60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119.31</c:v>
                </c:pt>
                <c:pt idx="1">
                  <c:v>117.45</c:v>
                </c:pt>
                <c:pt idx="2">
                  <c:v>116.48</c:v>
                </c:pt>
                <c:pt idx="3">
                  <c:v>119.56</c:v>
                </c:pt>
                <c:pt idx="4">
                  <c:v>115.84</c:v>
                </c:pt>
              </c:numCache>
            </c:numRef>
          </c:val>
          <c:extLst>
            <c:ext xmlns:c16="http://schemas.microsoft.com/office/drawing/2014/chart" uri="{C3380CC4-5D6E-409C-BE32-E72D297353CC}">
              <c16:uniqueId val="{00000000-AB19-4CAC-8C2E-F66DD423E3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AB19-4CAC-8C2E-F66DD423E3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60.41</c:v>
                </c:pt>
                <c:pt idx="1">
                  <c:v>59.43</c:v>
                </c:pt>
                <c:pt idx="2">
                  <c:v>59.86</c:v>
                </c:pt>
                <c:pt idx="3">
                  <c:v>60.04</c:v>
                </c:pt>
                <c:pt idx="4">
                  <c:v>59.89</c:v>
                </c:pt>
              </c:numCache>
            </c:numRef>
          </c:val>
          <c:extLst>
            <c:ext xmlns:c16="http://schemas.microsoft.com/office/drawing/2014/chart" uri="{C3380CC4-5D6E-409C-BE32-E72D297353CC}">
              <c16:uniqueId val="{00000000-83EB-45EC-BCE5-5A5F7DB85D5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83EB-45EC-BCE5-5A5F7DB85D5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35.659999999999997</c:v>
                </c:pt>
                <c:pt idx="1">
                  <c:v>35.49</c:v>
                </c:pt>
                <c:pt idx="2">
                  <c:v>34.5</c:v>
                </c:pt>
                <c:pt idx="3">
                  <c:v>36.340000000000003</c:v>
                </c:pt>
                <c:pt idx="4">
                  <c:v>34.46</c:v>
                </c:pt>
              </c:numCache>
            </c:numRef>
          </c:val>
          <c:extLst>
            <c:ext xmlns:c16="http://schemas.microsoft.com/office/drawing/2014/chart" uri="{C3380CC4-5D6E-409C-BE32-E72D297353CC}">
              <c16:uniqueId val="{00000000-E897-48A2-A3B4-74F02821AF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E897-48A2-A3B4-74F02821AF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9C-45C4-BD30-21C7C2BE2DD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329C-45C4-BD30-21C7C2BE2DD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1344.12</c:v>
                </c:pt>
                <c:pt idx="1">
                  <c:v>3220.45</c:v>
                </c:pt>
                <c:pt idx="2">
                  <c:v>2650.1</c:v>
                </c:pt>
                <c:pt idx="3">
                  <c:v>1458.7</c:v>
                </c:pt>
                <c:pt idx="4">
                  <c:v>2894.49</c:v>
                </c:pt>
              </c:numCache>
            </c:numRef>
          </c:val>
          <c:extLst>
            <c:ext xmlns:c16="http://schemas.microsoft.com/office/drawing/2014/chart" uri="{C3380CC4-5D6E-409C-BE32-E72D297353CC}">
              <c16:uniqueId val="{00000000-002B-4C68-8DE9-16AE56C971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002B-4C68-8DE9-16AE56C971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10.64</c:v>
                </c:pt>
                <c:pt idx="1">
                  <c:v>6.52</c:v>
                </c:pt>
                <c:pt idx="2">
                  <c:v>5.0599999999999996</c:v>
                </c:pt>
                <c:pt idx="3">
                  <c:v>3.45</c:v>
                </c:pt>
                <c:pt idx="4">
                  <c:v>1.78</c:v>
                </c:pt>
              </c:numCache>
            </c:numRef>
          </c:val>
          <c:extLst>
            <c:ext xmlns:c16="http://schemas.microsoft.com/office/drawing/2014/chart" uri="{C3380CC4-5D6E-409C-BE32-E72D297353CC}">
              <c16:uniqueId val="{00000000-1B59-4DE5-A24D-0DD8F71351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1B59-4DE5-A24D-0DD8F71351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116.06</c:v>
                </c:pt>
                <c:pt idx="1">
                  <c:v>115.2</c:v>
                </c:pt>
                <c:pt idx="2">
                  <c:v>107.56</c:v>
                </c:pt>
                <c:pt idx="3">
                  <c:v>117.81</c:v>
                </c:pt>
                <c:pt idx="4">
                  <c:v>109.84</c:v>
                </c:pt>
              </c:numCache>
            </c:numRef>
          </c:val>
          <c:extLst>
            <c:ext xmlns:c16="http://schemas.microsoft.com/office/drawing/2014/chart" uri="{C3380CC4-5D6E-409C-BE32-E72D297353CC}">
              <c16:uniqueId val="{00000000-A25E-4D2F-A18C-D8C4312D8A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A25E-4D2F-A18C-D8C4312D8A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130.51</c:v>
                </c:pt>
                <c:pt idx="1">
                  <c:v>131.88</c:v>
                </c:pt>
                <c:pt idx="2">
                  <c:v>141.44</c:v>
                </c:pt>
                <c:pt idx="3">
                  <c:v>129.38</c:v>
                </c:pt>
                <c:pt idx="4">
                  <c:v>139.15</c:v>
                </c:pt>
              </c:numCache>
            </c:numRef>
          </c:val>
          <c:extLst>
            <c:ext xmlns:c16="http://schemas.microsoft.com/office/drawing/2014/chart" uri="{C3380CC4-5D6E-409C-BE32-E72D297353CC}">
              <c16:uniqueId val="{00000000-5618-466B-9216-4B40C5471ED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5618-466B-9216-4B40C5471ED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大崎町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11914</v>
      </c>
      <c r="AM8" s="44"/>
      <c r="AN8" s="44"/>
      <c r="AO8" s="44"/>
      <c r="AP8" s="44"/>
      <c r="AQ8" s="44"/>
      <c r="AR8" s="44"/>
      <c r="AS8" s="44"/>
      <c r="AT8" s="45">
        <f>データ!$S$6</f>
        <v>100.64</v>
      </c>
      <c r="AU8" s="46"/>
      <c r="AV8" s="46"/>
      <c r="AW8" s="46"/>
      <c r="AX8" s="46"/>
      <c r="AY8" s="46"/>
      <c r="AZ8" s="46"/>
      <c r="BA8" s="46"/>
      <c r="BB8" s="47">
        <f>データ!$T$6</f>
        <v>118.38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98.18</v>
      </c>
      <c r="J10" s="46"/>
      <c r="K10" s="46"/>
      <c r="L10" s="46"/>
      <c r="M10" s="46"/>
      <c r="N10" s="46"/>
      <c r="O10" s="80"/>
      <c r="P10" s="47">
        <f>データ!$P$6</f>
        <v>99.84</v>
      </c>
      <c r="Q10" s="47"/>
      <c r="R10" s="47"/>
      <c r="S10" s="47"/>
      <c r="T10" s="47"/>
      <c r="U10" s="47"/>
      <c r="V10" s="47"/>
      <c r="W10" s="44">
        <f>データ!$Q$6</f>
        <v>3090</v>
      </c>
      <c r="X10" s="44"/>
      <c r="Y10" s="44"/>
      <c r="Z10" s="44"/>
      <c r="AA10" s="44"/>
      <c r="AB10" s="44"/>
      <c r="AC10" s="44"/>
      <c r="AD10" s="2"/>
      <c r="AE10" s="2"/>
      <c r="AF10" s="2"/>
      <c r="AG10" s="2"/>
      <c r="AH10" s="2"/>
      <c r="AI10" s="2"/>
      <c r="AJ10" s="2"/>
      <c r="AK10" s="2"/>
      <c r="AL10" s="44">
        <f>データ!$U$6</f>
        <v>11933</v>
      </c>
      <c r="AM10" s="44"/>
      <c r="AN10" s="44"/>
      <c r="AO10" s="44"/>
      <c r="AP10" s="44"/>
      <c r="AQ10" s="44"/>
      <c r="AR10" s="44"/>
      <c r="AS10" s="44"/>
      <c r="AT10" s="45">
        <f>データ!$V$6</f>
        <v>66.400000000000006</v>
      </c>
      <c r="AU10" s="46"/>
      <c r="AV10" s="46"/>
      <c r="AW10" s="46"/>
      <c r="AX10" s="46"/>
      <c r="AY10" s="46"/>
      <c r="AZ10" s="46"/>
      <c r="BA10" s="46"/>
      <c r="BB10" s="47">
        <f>データ!$W$6</f>
        <v>179.71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5"/>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5"/>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lfPnwSeROUyR7qYcwjaG2RuaUUHrE5JFJGyCmsnP1/tvTYa7cxzoLrzCXdwfMUw2f4gMOn3wgYChzIBIQ4bzQ==" saltValue="cHmX7PRcG0r3SBKuwfzs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15" t="s">
        <v>52</v>
      </c>
      <c r="B4" s="17"/>
      <c r="C4" s="17"/>
      <c r="D4" s="17"/>
      <c r="E4" s="17"/>
      <c r="F4" s="17"/>
      <c r="G4" s="17"/>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464686</v>
      </c>
      <c r="D6" s="20">
        <f t="shared" si="3"/>
        <v>46</v>
      </c>
      <c r="E6" s="20">
        <f t="shared" si="3"/>
        <v>1</v>
      </c>
      <c r="F6" s="20">
        <f t="shared" si="3"/>
        <v>0</v>
      </c>
      <c r="G6" s="20">
        <f t="shared" si="3"/>
        <v>1</v>
      </c>
      <c r="H6" s="20" t="str">
        <f t="shared" si="3"/>
        <v>鹿児島県　大崎町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98.18</v>
      </c>
      <c r="P6" s="21">
        <f t="shared" si="3"/>
        <v>99.84</v>
      </c>
      <c r="Q6" s="21">
        <f t="shared" si="3"/>
        <v>3090</v>
      </c>
      <c r="R6" s="21">
        <f t="shared" si="3"/>
        <v>11914</v>
      </c>
      <c r="S6" s="21">
        <f t="shared" si="3"/>
        <v>100.64</v>
      </c>
      <c r="T6" s="21">
        <f t="shared" si="3"/>
        <v>118.38</v>
      </c>
      <c r="U6" s="21">
        <f t="shared" si="3"/>
        <v>11933</v>
      </c>
      <c r="V6" s="21">
        <f t="shared" si="3"/>
        <v>66.400000000000006</v>
      </c>
      <c r="W6" s="21">
        <f t="shared" si="3"/>
        <v>179.71</v>
      </c>
      <c r="X6" s="22">
        <f>IF(X7="",NA(),X7)</f>
        <v>119.31</v>
      </c>
      <c r="Y6" s="22">
        <f t="shared" ref="Y6:AG6" si="4">IF(Y7="",NA(),Y7)</f>
        <v>117.45</v>
      </c>
      <c r="Z6" s="22">
        <f t="shared" si="4"/>
        <v>116.48</v>
      </c>
      <c r="AA6" s="22">
        <f t="shared" si="4"/>
        <v>119.56</v>
      </c>
      <c r="AB6" s="22">
        <f t="shared" si="4"/>
        <v>115.84</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1344.12</v>
      </c>
      <c r="AU6" s="22">
        <f t="shared" ref="AU6:BC6" si="6">IF(AU7="",NA(),AU7)</f>
        <v>3220.45</v>
      </c>
      <c r="AV6" s="22">
        <f t="shared" si="6"/>
        <v>2650.1</v>
      </c>
      <c r="AW6" s="22">
        <f t="shared" si="6"/>
        <v>1458.7</v>
      </c>
      <c r="AX6" s="22">
        <f t="shared" si="6"/>
        <v>2894.49</v>
      </c>
      <c r="AY6" s="22">
        <f t="shared" si="6"/>
        <v>371.81</v>
      </c>
      <c r="AZ6" s="22">
        <f t="shared" si="6"/>
        <v>384.23</v>
      </c>
      <c r="BA6" s="22">
        <f t="shared" si="6"/>
        <v>364.3</v>
      </c>
      <c r="BB6" s="22">
        <f t="shared" si="6"/>
        <v>378.87</v>
      </c>
      <c r="BC6" s="22">
        <f t="shared" si="6"/>
        <v>362.35</v>
      </c>
      <c r="BD6" s="21" t="str">
        <f>IF(BD7="","",IF(BD7="-","【-】","【"&amp;SUBSTITUTE(TEXT(BD7,"#,##0.00"),"-","△")&amp;"】"))</f>
        <v>【239.69】</v>
      </c>
      <c r="BE6" s="22">
        <f>IF(BE7="",NA(),BE7)</f>
        <v>10.64</v>
      </c>
      <c r="BF6" s="22">
        <f t="shared" ref="BF6:BN6" si="7">IF(BF7="",NA(),BF7)</f>
        <v>6.52</v>
      </c>
      <c r="BG6" s="22">
        <f t="shared" si="7"/>
        <v>5.0599999999999996</v>
      </c>
      <c r="BH6" s="22">
        <f t="shared" si="7"/>
        <v>3.45</v>
      </c>
      <c r="BI6" s="22">
        <f t="shared" si="7"/>
        <v>1.78</v>
      </c>
      <c r="BJ6" s="22">
        <f t="shared" si="7"/>
        <v>465.85</v>
      </c>
      <c r="BK6" s="22">
        <f t="shared" si="7"/>
        <v>439.43</v>
      </c>
      <c r="BL6" s="22">
        <f t="shared" si="7"/>
        <v>438.41</v>
      </c>
      <c r="BM6" s="22">
        <f t="shared" si="7"/>
        <v>430.23</v>
      </c>
      <c r="BN6" s="22">
        <f t="shared" si="7"/>
        <v>429.24</v>
      </c>
      <c r="BO6" s="21" t="str">
        <f>IF(BO7="","",IF(BO7="-","【-】","【"&amp;SUBSTITUTE(TEXT(BO7,"#,##0.00"),"-","△")&amp;"】"))</f>
        <v>【264.86】</v>
      </c>
      <c r="BP6" s="22">
        <f>IF(BP7="",NA(),BP7)</f>
        <v>116.06</v>
      </c>
      <c r="BQ6" s="22">
        <f t="shared" ref="BQ6:BY6" si="8">IF(BQ7="",NA(),BQ7)</f>
        <v>115.2</v>
      </c>
      <c r="BR6" s="22">
        <f t="shared" si="8"/>
        <v>107.56</v>
      </c>
      <c r="BS6" s="22">
        <f t="shared" si="8"/>
        <v>117.81</v>
      </c>
      <c r="BT6" s="22">
        <f t="shared" si="8"/>
        <v>109.84</v>
      </c>
      <c r="BU6" s="22">
        <f t="shared" si="8"/>
        <v>92.39</v>
      </c>
      <c r="BV6" s="22">
        <f t="shared" si="8"/>
        <v>94.41</v>
      </c>
      <c r="BW6" s="22">
        <f t="shared" si="8"/>
        <v>90.96</v>
      </c>
      <c r="BX6" s="22">
        <f t="shared" si="8"/>
        <v>90.66</v>
      </c>
      <c r="BY6" s="22">
        <f t="shared" si="8"/>
        <v>90.78</v>
      </c>
      <c r="BZ6" s="21" t="str">
        <f>IF(BZ7="","",IF(BZ7="-","【-】","【"&amp;SUBSTITUTE(TEXT(BZ7,"#,##0.00"),"-","△")&amp;"】"))</f>
        <v>【97.59】</v>
      </c>
      <c r="CA6" s="22">
        <f>IF(CA7="",NA(),CA7)</f>
        <v>130.51</v>
      </c>
      <c r="CB6" s="22">
        <f t="shared" ref="CB6:CJ6" si="9">IF(CB7="",NA(),CB7)</f>
        <v>131.88</v>
      </c>
      <c r="CC6" s="22">
        <f t="shared" si="9"/>
        <v>141.44</v>
      </c>
      <c r="CD6" s="22">
        <f t="shared" si="9"/>
        <v>129.38</v>
      </c>
      <c r="CE6" s="22">
        <f t="shared" si="9"/>
        <v>139.15</v>
      </c>
      <c r="CF6" s="22">
        <f t="shared" si="9"/>
        <v>192.98</v>
      </c>
      <c r="CG6" s="22">
        <f t="shared" si="9"/>
        <v>192.13</v>
      </c>
      <c r="CH6" s="22">
        <f t="shared" si="9"/>
        <v>197.04</v>
      </c>
      <c r="CI6" s="22">
        <f t="shared" si="9"/>
        <v>199.33</v>
      </c>
      <c r="CJ6" s="22">
        <f t="shared" si="9"/>
        <v>202.75</v>
      </c>
      <c r="CK6" s="21" t="str">
        <f>IF(CK7="","",IF(CK7="-","【-】","【"&amp;SUBSTITUTE(TEXT(CK7,"#,##0.00"),"-","△")&amp;"】"))</f>
        <v>【181.66】</v>
      </c>
      <c r="CL6" s="22">
        <f>IF(CL7="",NA(),CL7)</f>
        <v>51.56</v>
      </c>
      <c r="CM6" s="22">
        <f t="shared" ref="CM6:CU6" si="10">IF(CM7="",NA(),CM7)</f>
        <v>52.12</v>
      </c>
      <c r="CN6" s="22">
        <f t="shared" si="10"/>
        <v>51.15</v>
      </c>
      <c r="CO6" s="22">
        <f t="shared" si="10"/>
        <v>51.63</v>
      </c>
      <c r="CP6" s="22">
        <f t="shared" si="10"/>
        <v>61.5</v>
      </c>
      <c r="CQ6" s="22">
        <f t="shared" si="10"/>
        <v>54.43</v>
      </c>
      <c r="CR6" s="22">
        <f t="shared" si="10"/>
        <v>53.87</v>
      </c>
      <c r="CS6" s="22">
        <f t="shared" si="10"/>
        <v>54.49</v>
      </c>
      <c r="CT6" s="22">
        <f t="shared" si="10"/>
        <v>54.8</v>
      </c>
      <c r="CU6" s="22">
        <f t="shared" si="10"/>
        <v>55.47</v>
      </c>
      <c r="CV6" s="21" t="str">
        <f>IF(CV7="","",IF(CV7="-","【-】","【"&amp;SUBSTITUTE(TEXT(CV7,"#,##0.00"),"-","△")&amp;"】"))</f>
        <v>【60.21】</v>
      </c>
      <c r="CW6" s="22">
        <f>IF(CW7="",NA(),CW7)</f>
        <v>83.93</v>
      </c>
      <c r="CX6" s="22">
        <f t="shared" ref="CX6:DF6" si="11">IF(CX7="",NA(),CX7)</f>
        <v>80.7</v>
      </c>
      <c r="CY6" s="22">
        <f t="shared" si="11"/>
        <v>80.599999999999994</v>
      </c>
      <c r="CZ6" s="22">
        <f t="shared" si="11"/>
        <v>78.989999999999995</v>
      </c>
      <c r="DA6" s="22">
        <f t="shared" si="11"/>
        <v>65.260000000000005</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60.41</v>
      </c>
      <c r="DI6" s="22">
        <f t="shared" ref="DI6:DQ6" si="12">IF(DI7="",NA(),DI7)</f>
        <v>59.43</v>
      </c>
      <c r="DJ6" s="22">
        <f t="shared" si="12"/>
        <v>59.86</v>
      </c>
      <c r="DK6" s="22">
        <f t="shared" si="12"/>
        <v>60.04</v>
      </c>
      <c r="DL6" s="22">
        <f t="shared" si="12"/>
        <v>59.89</v>
      </c>
      <c r="DM6" s="22">
        <f t="shared" si="12"/>
        <v>49.39</v>
      </c>
      <c r="DN6" s="22">
        <f t="shared" si="12"/>
        <v>50.75</v>
      </c>
      <c r="DO6" s="22">
        <f t="shared" si="12"/>
        <v>51.72</v>
      </c>
      <c r="DP6" s="22">
        <f t="shared" si="12"/>
        <v>52.27</v>
      </c>
      <c r="DQ6" s="22">
        <f t="shared" si="12"/>
        <v>52.87</v>
      </c>
      <c r="DR6" s="21" t="str">
        <f>IF(DR7="","",IF(DR7="-","【-】","【"&amp;SUBSTITUTE(TEXT(DR7,"#,##0.00"),"-","△")&amp;"】"))</f>
        <v>【52.41】</v>
      </c>
      <c r="DS6" s="22">
        <f>IF(DS7="",NA(),DS7)</f>
        <v>35.659999999999997</v>
      </c>
      <c r="DT6" s="22">
        <f t="shared" ref="DT6:EB6" si="13">IF(DT7="",NA(),DT7)</f>
        <v>35.49</v>
      </c>
      <c r="DU6" s="22">
        <f t="shared" si="13"/>
        <v>34.5</v>
      </c>
      <c r="DV6" s="22">
        <f t="shared" si="13"/>
        <v>36.340000000000003</v>
      </c>
      <c r="DW6" s="22">
        <f t="shared" si="13"/>
        <v>34.46</v>
      </c>
      <c r="DX6" s="22">
        <f t="shared" si="13"/>
        <v>18.57</v>
      </c>
      <c r="DY6" s="22">
        <f t="shared" si="13"/>
        <v>21.14</v>
      </c>
      <c r="DZ6" s="22">
        <f t="shared" si="13"/>
        <v>22.12</v>
      </c>
      <c r="EA6" s="22">
        <f t="shared" si="13"/>
        <v>25.67</v>
      </c>
      <c r="EB6" s="22">
        <f t="shared" si="13"/>
        <v>26.86</v>
      </c>
      <c r="EC6" s="21" t="str">
        <f>IF(EC7="","",IF(EC7="-","【-】","【"&amp;SUBSTITUTE(TEXT(EC7,"#,##0.00"),"-","△")&amp;"】"))</f>
        <v>【26.78】</v>
      </c>
      <c r="ED6" s="22">
        <f>IF(ED7="",NA(),ED7)</f>
        <v>0.67</v>
      </c>
      <c r="EE6" s="22">
        <f t="shared" ref="EE6:EM6" si="14">IF(EE7="",NA(),EE7)</f>
        <v>0.15</v>
      </c>
      <c r="EF6" s="22">
        <f t="shared" si="14"/>
        <v>0.39</v>
      </c>
      <c r="EG6" s="22">
        <f t="shared" si="14"/>
        <v>0.54</v>
      </c>
      <c r="EH6" s="22">
        <f t="shared" si="14"/>
        <v>0.5</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464686</v>
      </c>
      <c r="D7" s="24">
        <v>46</v>
      </c>
      <c r="E7" s="24">
        <v>1</v>
      </c>
      <c r="F7" s="24">
        <v>0</v>
      </c>
      <c r="G7" s="24">
        <v>1</v>
      </c>
      <c r="H7" s="24" t="s">
        <v>92</v>
      </c>
      <c r="I7" s="24" t="s">
        <v>93</v>
      </c>
      <c r="J7" s="24" t="s">
        <v>94</v>
      </c>
      <c r="K7" s="24" t="s">
        <v>95</v>
      </c>
      <c r="L7" s="24" t="s">
        <v>96</v>
      </c>
      <c r="M7" s="24" t="s">
        <v>97</v>
      </c>
      <c r="N7" s="25" t="s">
        <v>98</v>
      </c>
      <c r="O7" s="25">
        <v>98.18</v>
      </c>
      <c r="P7" s="25">
        <v>99.84</v>
      </c>
      <c r="Q7" s="25">
        <v>3090</v>
      </c>
      <c r="R7" s="25">
        <v>11914</v>
      </c>
      <c r="S7" s="25">
        <v>100.64</v>
      </c>
      <c r="T7" s="25">
        <v>118.38</v>
      </c>
      <c r="U7" s="25">
        <v>11933</v>
      </c>
      <c r="V7" s="25">
        <v>66.400000000000006</v>
      </c>
      <c r="W7" s="25">
        <v>179.71</v>
      </c>
      <c r="X7" s="25">
        <v>119.31</v>
      </c>
      <c r="Y7" s="25">
        <v>117.45</v>
      </c>
      <c r="Z7" s="25">
        <v>116.48</v>
      </c>
      <c r="AA7" s="25">
        <v>119.56</v>
      </c>
      <c r="AB7" s="25">
        <v>115.84</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1344.12</v>
      </c>
      <c r="AU7" s="25">
        <v>3220.45</v>
      </c>
      <c r="AV7" s="25">
        <v>2650.1</v>
      </c>
      <c r="AW7" s="25">
        <v>1458.7</v>
      </c>
      <c r="AX7" s="25">
        <v>2894.49</v>
      </c>
      <c r="AY7" s="25">
        <v>371.81</v>
      </c>
      <c r="AZ7" s="25">
        <v>384.23</v>
      </c>
      <c r="BA7" s="25">
        <v>364.3</v>
      </c>
      <c r="BB7" s="25">
        <v>378.87</v>
      </c>
      <c r="BC7" s="25">
        <v>362.35</v>
      </c>
      <c r="BD7" s="25">
        <v>239.69</v>
      </c>
      <c r="BE7" s="25">
        <v>10.64</v>
      </c>
      <c r="BF7" s="25">
        <v>6.52</v>
      </c>
      <c r="BG7" s="25">
        <v>5.0599999999999996</v>
      </c>
      <c r="BH7" s="25">
        <v>3.45</v>
      </c>
      <c r="BI7" s="25">
        <v>1.78</v>
      </c>
      <c r="BJ7" s="25">
        <v>465.85</v>
      </c>
      <c r="BK7" s="25">
        <v>439.43</v>
      </c>
      <c r="BL7" s="25">
        <v>438.41</v>
      </c>
      <c r="BM7" s="25">
        <v>430.23</v>
      </c>
      <c r="BN7" s="25">
        <v>429.24</v>
      </c>
      <c r="BO7" s="25">
        <v>264.86</v>
      </c>
      <c r="BP7" s="25">
        <v>116.06</v>
      </c>
      <c r="BQ7" s="25">
        <v>115.2</v>
      </c>
      <c r="BR7" s="25">
        <v>107.56</v>
      </c>
      <c r="BS7" s="25">
        <v>117.81</v>
      </c>
      <c r="BT7" s="25">
        <v>109.84</v>
      </c>
      <c r="BU7" s="25">
        <v>92.39</v>
      </c>
      <c r="BV7" s="25">
        <v>94.41</v>
      </c>
      <c r="BW7" s="25">
        <v>90.96</v>
      </c>
      <c r="BX7" s="25">
        <v>90.66</v>
      </c>
      <c r="BY7" s="25">
        <v>90.78</v>
      </c>
      <c r="BZ7" s="25">
        <v>97.59</v>
      </c>
      <c r="CA7" s="25">
        <v>130.51</v>
      </c>
      <c r="CB7" s="25">
        <v>131.88</v>
      </c>
      <c r="CC7" s="25">
        <v>141.44</v>
      </c>
      <c r="CD7" s="25">
        <v>129.38</v>
      </c>
      <c r="CE7" s="25">
        <v>139.15</v>
      </c>
      <c r="CF7" s="25">
        <v>192.98</v>
      </c>
      <c r="CG7" s="25">
        <v>192.13</v>
      </c>
      <c r="CH7" s="25">
        <v>197.04</v>
      </c>
      <c r="CI7" s="25">
        <v>199.33</v>
      </c>
      <c r="CJ7" s="25">
        <v>202.75</v>
      </c>
      <c r="CK7" s="25">
        <v>181.66</v>
      </c>
      <c r="CL7" s="25">
        <v>51.56</v>
      </c>
      <c r="CM7" s="25">
        <v>52.12</v>
      </c>
      <c r="CN7" s="25">
        <v>51.15</v>
      </c>
      <c r="CO7" s="25">
        <v>51.63</v>
      </c>
      <c r="CP7" s="25">
        <v>61.5</v>
      </c>
      <c r="CQ7" s="25">
        <v>54.43</v>
      </c>
      <c r="CR7" s="25">
        <v>53.87</v>
      </c>
      <c r="CS7" s="25">
        <v>54.49</v>
      </c>
      <c r="CT7" s="25">
        <v>54.8</v>
      </c>
      <c r="CU7" s="25">
        <v>55.47</v>
      </c>
      <c r="CV7" s="25">
        <v>60.21</v>
      </c>
      <c r="CW7" s="25">
        <v>83.93</v>
      </c>
      <c r="CX7" s="25">
        <v>80.7</v>
      </c>
      <c r="CY7" s="25">
        <v>80.599999999999994</v>
      </c>
      <c r="CZ7" s="25">
        <v>78.989999999999995</v>
      </c>
      <c r="DA7" s="25">
        <v>65.260000000000005</v>
      </c>
      <c r="DB7" s="25">
        <v>79.44</v>
      </c>
      <c r="DC7" s="25">
        <v>79.489999999999995</v>
      </c>
      <c r="DD7" s="25">
        <v>78.8</v>
      </c>
      <c r="DE7" s="25">
        <v>77.98</v>
      </c>
      <c r="DF7" s="25">
        <v>76.97</v>
      </c>
      <c r="DG7" s="25">
        <v>89.21</v>
      </c>
      <c r="DH7" s="25">
        <v>60.41</v>
      </c>
      <c r="DI7" s="25">
        <v>59.43</v>
      </c>
      <c r="DJ7" s="25">
        <v>59.86</v>
      </c>
      <c r="DK7" s="25">
        <v>60.04</v>
      </c>
      <c r="DL7" s="25">
        <v>59.89</v>
      </c>
      <c r="DM7" s="25">
        <v>49.39</v>
      </c>
      <c r="DN7" s="25">
        <v>50.75</v>
      </c>
      <c r="DO7" s="25">
        <v>51.72</v>
      </c>
      <c r="DP7" s="25">
        <v>52.27</v>
      </c>
      <c r="DQ7" s="25">
        <v>52.87</v>
      </c>
      <c r="DR7" s="25">
        <v>52.41</v>
      </c>
      <c r="DS7" s="25">
        <v>35.659999999999997</v>
      </c>
      <c r="DT7" s="25">
        <v>35.49</v>
      </c>
      <c r="DU7" s="25">
        <v>34.5</v>
      </c>
      <c r="DV7" s="25">
        <v>36.340000000000003</v>
      </c>
      <c r="DW7" s="25">
        <v>34.46</v>
      </c>
      <c r="DX7" s="25">
        <v>18.57</v>
      </c>
      <c r="DY7" s="25">
        <v>21.14</v>
      </c>
      <c r="DZ7" s="25">
        <v>22.12</v>
      </c>
      <c r="EA7" s="25">
        <v>25.67</v>
      </c>
      <c r="EB7" s="25">
        <v>26.86</v>
      </c>
      <c r="EC7" s="25">
        <v>26.78</v>
      </c>
      <c r="ED7" s="25">
        <v>0.67</v>
      </c>
      <c r="EE7" s="25">
        <v>0.15</v>
      </c>
      <c r="EF7" s="25">
        <v>0.39</v>
      </c>
      <c r="EG7" s="25">
        <v>0.54</v>
      </c>
      <c r="EH7" s="25">
        <v>0.5</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2025-12-12T09:25:18Z</dcterms:created>
  <dcterms:modified xsi:type="dcterms:W3CDTF">2026-03-04T07:58:35Z</dcterms:modified>
  <cp:category/>
</cp:coreProperties>
</file>