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Z:\3 財務係\★★★業務データ★★★\05 公営企業\61 公営企業決算統計\R07\03_決算統計関連調査\250113_公営企業に係る経営比較分析表（令和６年度決算）の分析・公表について（依頼）\★完成版\20 三島村（済）\"/>
    </mc:Choice>
  </mc:AlternateContent>
  <xr:revisionPtr revIDLastSave="0" documentId="13_ncr:1_{972F2A55-FA1B-4299-AAF1-F2FDBF08CC9D}" xr6:coauthVersionLast="47" xr6:coauthVersionMax="47" xr10:uidLastSave="{00000000-0000-0000-0000-000000000000}"/>
  <workbookProtection workbookAlgorithmName="SHA-512" workbookHashValue="1LtJMiFZMBGSpWaPKb4tfe2eSwYM6nbEX2w+yko+Y5XvGT+KPaUkMrYdKgTAMcZBcFMGTIaVDFPypA9HdbAaRA==" workbookSaltValue="qTB+ZkAJXb+eyEXpCCetAA==" workbookSpinCount="100000" lockStructure="1"/>
  <bookViews>
    <workbookView xWindow="28680" yWindow="-120" windowWidth="29040" windowHeight="15720"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O86"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AL10" i="4" s="1"/>
  <c r="U6" i="5"/>
  <c r="BB8" i="4" s="1"/>
  <c r="T6" i="5"/>
  <c r="AT8" i="4" s="1"/>
  <c r="S6" i="5"/>
  <c r="AL8" i="4" s="1"/>
  <c r="R6" i="5"/>
  <c r="AD10" i="4" s="1"/>
  <c r="Q6" i="5"/>
  <c r="W10" i="4" s="1"/>
  <c r="P6" i="5"/>
  <c r="O6" i="5"/>
  <c r="I10" i="4" s="1"/>
  <c r="N6" i="5"/>
  <c r="B10" i="4" s="1"/>
  <c r="M6" i="5"/>
  <c r="AD8" i="4" s="1"/>
  <c r="L6" i="5"/>
  <c r="W8" i="4" s="1"/>
  <c r="K6" i="5"/>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6" i="4"/>
  <c r="J86" i="4"/>
  <c r="I86" i="4"/>
  <c r="E86" i="4"/>
  <c r="AT10" i="4"/>
  <c r="P10" i="4"/>
  <c r="P8" i="4"/>
  <c r="B6" i="4"/>
</calcChain>
</file>

<file path=xl/sharedStrings.xml><?xml version="1.0" encoding="utf-8"?>
<sst xmlns="http://schemas.openxmlformats.org/spreadsheetml/2006/main" count="252" uniqueCount="120">
  <si>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</si>
  <si>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</si>
  <si>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</si>
  <si>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</si>
  <si>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</si>
  <si>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</si>
  <si>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</si>
  <si>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</si>
  <si>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</si>
  <si>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</si>
  <si>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</si>
  <si>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</si>
  <si>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</si>
  <si>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</si>
  <si>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</si>
  <si>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</si>
  <si>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</si>
  <si>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</si>
  <si>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</si>
  <si>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</si>
  <si>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</si>
  <si>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</si>
  <si>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</si>
  <si>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</si>
  <si>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</si>
  <si>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</si>
  <si>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</si>
  <si>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</si>
  <si>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</si>
  <si>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</si>
  <si>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</si>
  <si>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</si>
  <si>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</si>
  <si>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</si>
  <si>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</si>
  <si>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</si>
  <si>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</si>
  <si>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</si>
  <si>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</si>
  <si>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</si>
  <si>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</si>
  <si>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</si>
  <si>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</si>
  <si>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</si>
  <si>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</si>
  <si>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</si>
  <si>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</si>
  <si>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</si>
  <si>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</si>
  <si>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</si>
  <si>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</si>
  <si>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</si>
  <si>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</si>
  <si>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</si>
  <si>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</si>
  <si>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</si>
  <si>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</si>
  <si>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</si>
  <si>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</si>
  <si>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</si>
  <si>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</si>
  <si>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</si>
  <si>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</si>
  <si>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</si>
  <si>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</si>
  <si>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</si>
  <si>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</si>
  <si>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</si>
  <si>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</si>
  <si>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</si>
  <si>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</si>
  <si>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</si>
  <si>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</si>
  <si>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</si>
  <si>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</si>
  <si>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</si>
  <si>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</si>
  <si>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</si>
  <si>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</si>
  <si>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</si>
  <si>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</si>
  <si>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</si>
  <si>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</si>
  <si>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</si>
  <si>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</si>
  <si>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</si>
  <si>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</si>
  <si>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</si>
  <si>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</si>
  <si>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</si>
  <si>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</si>
  <si>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</si>
  <si>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</si>
  <si>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</si>
  <si>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</si>
  <si>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</si>
  <si>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</si>
  <si>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</si>
  <si>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</si>
  <si>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鹿児島県　三島村</t>
  </si>
  <si>
    <t>法非適用</t>
  </si>
  <si>
    <t>下水道事業</t>
  </si>
  <si>
    <t>特定地域生活排水処理</t>
  </si>
  <si>
    <t>K2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</si>
  <si>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</si>
  <si>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</si>
  <si>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</si>
  <si>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</si>
  <si>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</si>
  <si>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</si>
  <si>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</si>
  <si>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</si>
  <si>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</si>
  <si>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</si>
  <si>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</si>
  <si>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"R"dd</t>
    <phoneticPr fontId="4"/>
  </si>
  <si>
    <t>←書式設定</t>
    <rPh sb="1" eb="3">
      <t>ショシキ</t>
    </rPh>
    <rPh sb="3" eb="5">
      <t>セッテイ</t>
    </rPh>
    <phoneticPr fontId="4"/>
  </si>
  <si>
    <t>①本村は市町村設置型で合併処理浄化槽を整備しているため、財産貸付収入と一般会計からの繰入金により経常収支比率は100%を維持している。
④類似団体と比較しても企業債残高対事業規模比率は低いが、改修時期を迎える施設の改修については、経営の圧迫に配慮し計画的な実施を検討する必要がある。
⑤,⑥島内に処理施設がなく、事業者もいないため島外搬出と維持管理に多額の経費を要する。加えて受益者が少ないため類似団体と比較すると経費回収率は低率で推移している。
⑦施設利用者に高齢者が多いため、利用者の島外の施設入所や病気療養等により一時休止施設がある。
⑧市町村設置型により合併処理浄化槽を整備しているため水洗化率は100%である。</t>
    <rPh sb="69" eb="73">
      <t>ルイジダンタイ</t>
    </rPh>
    <rPh sb="74" eb="76">
      <t>ヒカク</t>
    </rPh>
    <rPh sb="92" eb="93">
      <t>ヒク</t>
    </rPh>
    <rPh sb="96" eb="100">
      <t>カイシュウジキ</t>
    </rPh>
    <rPh sb="101" eb="102">
      <t>ムカ</t>
    </rPh>
    <rPh sb="104" eb="106">
      <t>シセツ</t>
    </rPh>
    <rPh sb="107" eb="109">
      <t>カイシュウ</t>
    </rPh>
    <rPh sb="240" eb="243">
      <t>リヨウシャ</t>
    </rPh>
    <phoneticPr fontId="4"/>
  </si>
  <si>
    <t>平成18年4月の供用開始から17年が経過し、経年劣化による老朽化が顕著である。改修を要する浄化槽についてはその都度適切に改修を行っている。</t>
    <phoneticPr fontId="4"/>
  </si>
  <si>
    <t>　本村では、３島４地区において平成１８年３月までに浄化槽を整備し、平成１８年度以降は維持管理を中心に事業を行っている。
　近年は、高齢者の島外療養などで使用数が減少傾向にある一方、わずかながら転入者もいることから、人口や世帯数が微増しており収益は一定程度保たれている。
　一方で、設備の老朽化による修繕費用が増加しつつあり、経費全体の増加が見込まれる。
　現在は一般会計で執行しているところで、事業に携わる職員の給与費等は計上されておらず、公営企業会計に移行した場合さらなる経費の増加が見込まれているが、村民所得が低い中で使用料の大幅な改定も難しいため、現在実施している維持管理委託など様々な経費の見直しを行っていく必要がある。</t>
    <rPh sb="1" eb="3">
      <t>ホンソン</t>
    </rPh>
    <rPh sb="7" eb="8">
      <t>シマ</t>
    </rPh>
    <rPh sb="9" eb="11">
      <t>チク</t>
    </rPh>
    <rPh sb="15" eb="17">
      <t>ヘイセイ</t>
    </rPh>
    <rPh sb="19" eb="20">
      <t>ネン</t>
    </rPh>
    <rPh sb="21" eb="22">
      <t>ガツ</t>
    </rPh>
    <rPh sb="25" eb="28">
      <t>ジョウカソウ</t>
    </rPh>
    <rPh sb="29" eb="31">
      <t>セイビ</t>
    </rPh>
    <rPh sb="33" eb="35">
      <t>ヘイセイ</t>
    </rPh>
    <rPh sb="37" eb="39">
      <t>ネンド</t>
    </rPh>
    <rPh sb="39" eb="41">
      <t>イコウ</t>
    </rPh>
    <rPh sb="42" eb="44">
      <t>イジ</t>
    </rPh>
    <rPh sb="44" eb="46">
      <t>カンリ</t>
    </rPh>
    <rPh sb="47" eb="49">
      <t>チュウシン</t>
    </rPh>
    <rPh sb="50" eb="52">
      <t>ジギョウ</t>
    </rPh>
    <rPh sb="53" eb="54">
      <t>オコナ</t>
    </rPh>
    <rPh sb="61" eb="63">
      <t>キンネン</t>
    </rPh>
    <rPh sb="65" eb="68">
      <t>コウレイシャ</t>
    </rPh>
    <rPh sb="69" eb="71">
      <t>トウガイ</t>
    </rPh>
    <rPh sb="71" eb="73">
      <t>リョウヨウ</t>
    </rPh>
    <rPh sb="76" eb="78">
      <t>シヨウ</t>
    </rPh>
    <rPh sb="78" eb="79">
      <t>スウ</t>
    </rPh>
    <rPh sb="80" eb="82">
      <t>ゲンショウ</t>
    </rPh>
    <rPh sb="82" eb="84">
      <t>ケイコウ</t>
    </rPh>
    <rPh sb="87" eb="89">
      <t>イッポウ</t>
    </rPh>
    <rPh sb="96" eb="99">
      <t>テンニュウシャ</t>
    </rPh>
    <rPh sb="107" eb="109">
      <t>ジンコウ</t>
    </rPh>
    <rPh sb="110" eb="113">
      <t>セタイスウ</t>
    </rPh>
    <rPh sb="114" eb="116">
      <t>ビゾウ</t>
    </rPh>
    <rPh sb="120" eb="122">
      <t>シュウエキ</t>
    </rPh>
    <rPh sb="123" eb="125">
      <t>イッテイ</t>
    </rPh>
    <rPh sb="125" eb="127">
      <t>テイド</t>
    </rPh>
    <rPh sb="127" eb="128">
      <t>タモ</t>
    </rPh>
    <rPh sb="136" eb="138">
      <t>イッポウ</t>
    </rPh>
    <rPh sb="140" eb="142">
      <t>セツビ</t>
    </rPh>
    <rPh sb="143" eb="146">
      <t>ロウキュウカ</t>
    </rPh>
    <rPh sb="149" eb="151">
      <t>シュウゼン</t>
    </rPh>
    <rPh sb="151" eb="153">
      <t>ヒヨウ</t>
    </rPh>
    <rPh sb="154" eb="156">
      <t>ゾウカ</t>
    </rPh>
    <rPh sb="162" eb="164">
      <t>ケイヒ</t>
    </rPh>
    <rPh sb="164" eb="166">
      <t>ゼンタイ</t>
    </rPh>
    <rPh sb="167" eb="169">
      <t>ゾウカ</t>
    </rPh>
    <rPh sb="170" eb="172">
      <t>ミコ</t>
    </rPh>
    <rPh sb="178" eb="180">
      <t>ゲンザイ</t>
    </rPh>
    <rPh sb="181" eb="183">
      <t>イッパン</t>
    </rPh>
    <rPh sb="183" eb="185">
      <t>カイケイ</t>
    </rPh>
    <rPh sb="186" eb="188">
      <t>シッコウ</t>
    </rPh>
    <rPh sb="197" eb="199">
      <t>ジギョウ</t>
    </rPh>
    <rPh sb="200" eb="201">
      <t>タズサ</t>
    </rPh>
    <rPh sb="203" eb="205">
      <t>ショクイン</t>
    </rPh>
    <rPh sb="206" eb="208">
      <t>キュウヨ</t>
    </rPh>
    <rPh sb="208" eb="209">
      <t>ヒ</t>
    </rPh>
    <rPh sb="209" eb="210">
      <t>トウ</t>
    </rPh>
    <rPh sb="211" eb="213">
      <t>ケイジョウ</t>
    </rPh>
    <rPh sb="220" eb="222">
      <t>コウエイ</t>
    </rPh>
    <rPh sb="222" eb="224">
      <t>キギョウ</t>
    </rPh>
    <rPh sb="224" eb="226">
      <t>カイケイ</t>
    </rPh>
    <rPh sb="227" eb="229">
      <t>イコウ</t>
    </rPh>
    <rPh sb="231" eb="233">
      <t>バアイ</t>
    </rPh>
    <rPh sb="237" eb="239">
      <t>ケイヒ</t>
    </rPh>
    <rPh sb="240" eb="242">
      <t>ゾウカ</t>
    </rPh>
    <rPh sb="243" eb="245">
      <t>ミコ</t>
    </rPh>
    <rPh sb="252" eb="254">
      <t>ソンミン</t>
    </rPh>
    <rPh sb="254" eb="256">
      <t>ショトク</t>
    </rPh>
    <rPh sb="257" eb="258">
      <t>ヒク</t>
    </rPh>
    <rPh sb="259" eb="260">
      <t>ナカ</t>
    </rPh>
    <rPh sb="261" eb="264">
      <t>シヨウリョウ</t>
    </rPh>
    <rPh sb="265" eb="267">
      <t>オオハバ</t>
    </rPh>
    <rPh sb="268" eb="270">
      <t>カイテイ</t>
    </rPh>
    <rPh sb="271" eb="272">
      <t>ムズカ</t>
    </rPh>
    <rPh sb="277" eb="279">
      <t>ゲンザイ</t>
    </rPh>
    <rPh sb="279" eb="281">
      <t>ジッシ</t>
    </rPh>
    <rPh sb="285" eb="287">
      <t>イジ</t>
    </rPh>
    <rPh sb="287" eb="289">
      <t>カンリ</t>
    </rPh>
    <rPh sb="289" eb="291">
      <t>イタク</t>
    </rPh>
    <rPh sb="293" eb="295">
      <t>サマザマ</t>
    </rPh>
    <rPh sb="296" eb="298">
      <t>ケイヒ</t>
    </rPh>
    <rPh sb="299" eb="301">
      <t>ミナオ</t>
    </rPh>
    <rPh sb="303" eb="304">
      <t>オコナ</t>
    </rPh>
    <rPh sb="308" eb="310">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</si>
</sst>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7F8-49B8-BBB6-74BA86B480AD}"/>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E7F8-49B8-BBB6-74BA86B480AD}"/>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R&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77C-47B0-A44E-D50446FF0092}"/>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56.45</c:v>
                </c:pt>
                <c:pt idx="1">
                  <c:v>58.26</c:v>
                </c:pt>
                <c:pt idx="2">
                  <c:v>88.45</c:v>
                </c:pt>
                <c:pt idx="3">
                  <c:v>54.08</c:v>
                </c:pt>
                <c:pt idx="4">
                  <c:v>52.59</c:v>
                </c:pt>
              </c:numCache>
            </c:numRef>
          </c:val>
          <c:smooth val="0"/>
          <c:extLst>
            <c:ext xmlns:c16="http://schemas.microsoft.com/office/drawing/2014/chart" uri="{C3380CC4-5D6E-409C-BE32-E72D297353CC}">
              <c16:uniqueId val="{00000001-077C-47B0-A44E-D50446FF0092}"/>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R&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56A5-4A40-9688-2F2FE93F7282}"/>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54.99</c:v>
                </c:pt>
                <c:pt idx="1">
                  <c:v>66.430000000000007</c:v>
                </c:pt>
                <c:pt idx="2">
                  <c:v>90.34</c:v>
                </c:pt>
                <c:pt idx="3">
                  <c:v>90.57</c:v>
                </c:pt>
                <c:pt idx="4">
                  <c:v>87.02</c:v>
                </c:pt>
              </c:numCache>
            </c:numRef>
          </c:val>
          <c:smooth val="0"/>
          <c:extLst>
            <c:ext xmlns:c16="http://schemas.microsoft.com/office/drawing/2014/chart" uri="{C3380CC4-5D6E-409C-BE32-E72D297353CC}">
              <c16:uniqueId val="{00000001-56A5-4A40-9688-2F2FE93F7282}"/>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R&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100</c:v>
                </c:pt>
                <c:pt idx="1">
                  <c:v>100</c:v>
                </c:pt>
                <c:pt idx="2">
                  <c:v>103.98</c:v>
                </c:pt>
                <c:pt idx="3">
                  <c:v>100</c:v>
                </c:pt>
                <c:pt idx="4">
                  <c:v>100</c:v>
                </c:pt>
              </c:numCache>
            </c:numRef>
          </c:val>
          <c:extLst>
            <c:ext xmlns:c16="http://schemas.microsoft.com/office/drawing/2014/chart" uri="{C3380CC4-5D6E-409C-BE32-E72D297353CC}">
              <c16:uniqueId val="{00000000-3380-4699-85AD-52FF00A84453}"/>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380-4699-85AD-52FF00A84453}"/>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R&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84A-492B-B8EA-99CE3BBC965E}"/>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84A-492B-B8EA-99CE3BBC965E}"/>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R&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FED-4D24-B840-EBF61F3AE3D4}"/>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FED-4D24-B840-EBF61F3AE3D4}"/>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R&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610E-4854-861E-D0D9451945A0}"/>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10E-4854-861E-D0D9451945A0}"/>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R&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C45-4534-BD35-58424D01DB36}"/>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C45-4534-BD35-58424D01DB36}"/>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R&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formatCode="#,##0.00;&quot;△&quot;#,##0.00;&quot;-&quot;">
                  <c:v>224.93</c:v>
                </c:pt>
                <c:pt idx="4" formatCode="#,##0.00;&quot;△&quot;#,##0.00;&quot;-&quot;">
                  <c:v>219.62</c:v>
                </c:pt>
              </c:numCache>
            </c:numRef>
          </c:val>
          <c:extLst>
            <c:ext xmlns:c16="http://schemas.microsoft.com/office/drawing/2014/chart" uri="{C3380CC4-5D6E-409C-BE32-E72D297353CC}">
              <c16:uniqueId val="{00000000-62F9-4D33-969D-0A63B480EF94}"/>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398.42</c:v>
                </c:pt>
                <c:pt idx="1">
                  <c:v>393.35</c:v>
                </c:pt>
                <c:pt idx="2">
                  <c:v>294.08999999999997</c:v>
                </c:pt>
                <c:pt idx="3">
                  <c:v>338.47</c:v>
                </c:pt>
                <c:pt idx="4">
                  <c:v>368.83</c:v>
                </c:pt>
              </c:numCache>
            </c:numRef>
          </c:val>
          <c:smooth val="0"/>
          <c:extLst>
            <c:ext xmlns:c16="http://schemas.microsoft.com/office/drawing/2014/chart" uri="{C3380CC4-5D6E-409C-BE32-E72D297353CC}">
              <c16:uniqueId val="{00000001-62F9-4D33-969D-0A63B480EF94}"/>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R&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33.19</c:v>
                </c:pt>
                <c:pt idx="1">
                  <c:v>32.68</c:v>
                </c:pt>
                <c:pt idx="2">
                  <c:v>32.49</c:v>
                </c:pt>
                <c:pt idx="3">
                  <c:v>31.69</c:v>
                </c:pt>
                <c:pt idx="4">
                  <c:v>30.64</c:v>
                </c:pt>
              </c:numCache>
            </c:numRef>
          </c:val>
          <c:extLst>
            <c:ext xmlns:c16="http://schemas.microsoft.com/office/drawing/2014/chart" uri="{C3380CC4-5D6E-409C-BE32-E72D297353CC}">
              <c16:uniqueId val="{00000000-69DD-4CF2-B038-97342206D955}"/>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50.7</c:v>
                </c:pt>
                <c:pt idx="1">
                  <c:v>48.13</c:v>
                </c:pt>
                <c:pt idx="2">
                  <c:v>59.01</c:v>
                </c:pt>
                <c:pt idx="3">
                  <c:v>56.06</c:v>
                </c:pt>
                <c:pt idx="4">
                  <c:v>53.25</c:v>
                </c:pt>
              </c:numCache>
            </c:numRef>
          </c:val>
          <c:smooth val="0"/>
          <c:extLst>
            <c:ext xmlns:c16="http://schemas.microsoft.com/office/drawing/2014/chart" uri="{C3380CC4-5D6E-409C-BE32-E72D297353CC}">
              <c16:uniqueId val="{00000001-69DD-4CF2-B038-97342206D955}"/>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R&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305.83999999999997</c:v>
                </c:pt>
                <c:pt idx="1">
                  <c:v>309.10000000000002</c:v>
                </c:pt>
                <c:pt idx="2">
                  <c:v>306</c:v>
                </c:pt>
                <c:pt idx="3">
                  <c:v>316.86</c:v>
                </c:pt>
                <c:pt idx="4">
                  <c:v>312.16000000000003</c:v>
                </c:pt>
              </c:numCache>
            </c:numRef>
          </c:val>
          <c:extLst>
            <c:ext xmlns:c16="http://schemas.microsoft.com/office/drawing/2014/chart" uri="{C3380CC4-5D6E-409C-BE32-E72D297353CC}">
              <c16:uniqueId val="{00000000-27CE-4418-B701-5D649BD9F153}"/>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289.81</c:v>
                </c:pt>
                <c:pt idx="1">
                  <c:v>301.54000000000002</c:v>
                </c:pt>
                <c:pt idx="2">
                  <c:v>291.82</c:v>
                </c:pt>
                <c:pt idx="3">
                  <c:v>304.36</c:v>
                </c:pt>
                <c:pt idx="4">
                  <c:v>325.45</c:v>
                </c:pt>
              </c:numCache>
            </c:numRef>
          </c:val>
          <c:smooth val="0"/>
          <c:extLst>
            <c:ext xmlns:c16="http://schemas.microsoft.com/office/drawing/2014/chart" uri="{C3380CC4-5D6E-409C-BE32-E72D297353CC}">
              <c16:uniqueId val="{00000001-27CE-4418-B701-5D649BD9F153}"/>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R&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【386.06】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【84.89】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【54.37】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【329.31】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【51.14】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366260"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8261985"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4991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56807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view="pageBreakPreview" zoomScale="60" zoomScaleNormal="100" workbookViewId="0"/>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鹿児島県　三島村</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9" t="str">
        <f>データ!I6</f>
        <v>法非適用</v>
      </c>
      <c r="C8" s="39"/>
      <c r="D8" s="39"/>
      <c r="E8" s="39"/>
      <c r="F8" s="39"/>
      <c r="G8" s="39"/>
      <c r="H8" s="39"/>
      <c r="I8" s="39" t="str">
        <f>データ!J6</f>
        <v>下水道事業</v>
      </c>
      <c r="J8" s="39"/>
      <c r="K8" s="39"/>
      <c r="L8" s="39"/>
      <c r="M8" s="39"/>
      <c r="N8" s="39"/>
      <c r="O8" s="39"/>
      <c r="P8" s="39" t="str">
        <f>データ!K6</f>
        <v>特定地域生活排水処理</v>
      </c>
      <c r="Q8" s="39"/>
      <c r="R8" s="39"/>
      <c r="S8" s="39"/>
      <c r="T8" s="39"/>
      <c r="U8" s="39"/>
      <c r="V8" s="39"/>
      <c r="W8" s="39" t="str">
        <f>データ!L6</f>
        <v>K2</v>
      </c>
      <c r="X8" s="39"/>
      <c r="Y8" s="39"/>
      <c r="Z8" s="39"/>
      <c r="AA8" s="39"/>
      <c r="AB8" s="39"/>
      <c r="AC8" s="39"/>
      <c r="AD8" s="40" t="str">
        <f>データ!$M$6</f>
        <v>非設置</v>
      </c>
      <c r="AE8" s="40"/>
      <c r="AF8" s="40"/>
      <c r="AG8" s="40"/>
      <c r="AH8" s="40"/>
      <c r="AI8" s="40"/>
      <c r="AJ8" s="40"/>
      <c r="AK8" s="3"/>
      <c r="AL8" s="41">
        <f>データ!S6</f>
        <v>344</v>
      </c>
      <c r="AM8" s="41"/>
      <c r="AN8" s="41"/>
      <c r="AO8" s="41"/>
      <c r="AP8" s="41"/>
      <c r="AQ8" s="41"/>
      <c r="AR8" s="41"/>
      <c r="AS8" s="41"/>
      <c r="AT8" s="34">
        <f>データ!T6</f>
        <v>31.39</v>
      </c>
      <c r="AU8" s="34"/>
      <c r="AV8" s="34"/>
      <c r="AW8" s="34"/>
      <c r="AX8" s="34"/>
      <c r="AY8" s="34"/>
      <c r="AZ8" s="34"/>
      <c r="BA8" s="34"/>
      <c r="BB8" s="34">
        <f>データ!U6</f>
        <v>10.96</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4" t="str">
        <f>データ!N6</f>
        <v>-</v>
      </c>
      <c r="C10" s="34"/>
      <c r="D10" s="34"/>
      <c r="E10" s="34"/>
      <c r="F10" s="34"/>
      <c r="G10" s="34"/>
      <c r="H10" s="34"/>
      <c r="I10" s="34" t="str">
        <f>データ!O6</f>
        <v>該当数値なし</v>
      </c>
      <c r="J10" s="34"/>
      <c r="K10" s="34"/>
      <c r="L10" s="34"/>
      <c r="M10" s="34"/>
      <c r="N10" s="34"/>
      <c r="O10" s="34"/>
      <c r="P10" s="34">
        <f>データ!P6</f>
        <v>100</v>
      </c>
      <c r="Q10" s="34"/>
      <c r="R10" s="34"/>
      <c r="S10" s="34"/>
      <c r="T10" s="34"/>
      <c r="U10" s="34"/>
      <c r="V10" s="34"/>
      <c r="W10" s="34">
        <f>データ!Q6</f>
        <v>100</v>
      </c>
      <c r="X10" s="34"/>
      <c r="Y10" s="34"/>
      <c r="Z10" s="34"/>
      <c r="AA10" s="34"/>
      <c r="AB10" s="34"/>
      <c r="AC10" s="34"/>
      <c r="AD10" s="41">
        <f>データ!R6</f>
        <v>3888</v>
      </c>
      <c r="AE10" s="41"/>
      <c r="AF10" s="41"/>
      <c r="AG10" s="41"/>
      <c r="AH10" s="41"/>
      <c r="AI10" s="41"/>
      <c r="AJ10" s="41"/>
      <c r="AK10" s="2"/>
      <c r="AL10" s="41">
        <f>データ!V6</f>
        <v>328</v>
      </c>
      <c r="AM10" s="41"/>
      <c r="AN10" s="41"/>
      <c r="AO10" s="41"/>
      <c r="AP10" s="41"/>
      <c r="AQ10" s="41"/>
      <c r="AR10" s="41"/>
      <c r="AS10" s="41"/>
      <c r="AT10" s="34">
        <f>データ!W6</f>
        <v>0.31</v>
      </c>
      <c r="AU10" s="34"/>
      <c r="AV10" s="34"/>
      <c r="AW10" s="34"/>
      <c r="AX10" s="34"/>
      <c r="AY10" s="34"/>
      <c r="AZ10" s="34"/>
      <c r="BA10" s="34"/>
      <c r="BB10" s="34">
        <f>データ!X6</f>
        <v>1058.06</v>
      </c>
      <c r="BC10" s="34"/>
      <c r="BD10" s="34"/>
      <c r="BE10" s="34"/>
      <c r="BF10" s="34"/>
      <c r="BG10" s="34"/>
      <c r="BH10" s="34"/>
      <c r="BI10" s="34"/>
      <c r="BJ10" s="2"/>
      <c r="BK10" s="2"/>
      <c r="BL10" s="52" t="s">
        <v>22</v>
      </c>
      <c r="BM10" s="53"/>
      <c r="BN10" s="54" t="s">
        <v>23</v>
      </c>
      <c r="BO10" s="54"/>
      <c r="BP10" s="54"/>
      <c r="BQ10" s="54"/>
      <c r="BR10" s="54"/>
      <c r="BS10" s="54"/>
      <c r="BT10" s="54"/>
      <c r="BU10" s="54"/>
      <c r="BV10" s="54"/>
      <c r="BW10" s="54"/>
      <c r="BX10" s="54"/>
      <c r="BY10" s="5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2">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2">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117</v>
      </c>
      <c r="BM16" s="65"/>
      <c r="BN16" s="65"/>
      <c r="BO16" s="65"/>
      <c r="BP16" s="65"/>
      <c r="BQ16" s="65"/>
      <c r="BR16" s="65"/>
      <c r="BS16" s="65"/>
      <c r="BT16" s="65"/>
      <c r="BU16" s="65"/>
      <c r="BV16" s="65"/>
      <c r="BW16" s="65"/>
      <c r="BX16" s="65"/>
      <c r="BY16" s="65"/>
      <c r="BZ16" s="66"/>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118</v>
      </c>
      <c r="BM47" s="65"/>
      <c r="BN47" s="65"/>
      <c r="BO47" s="65"/>
      <c r="BP47" s="65"/>
      <c r="BQ47" s="65"/>
      <c r="BR47" s="65"/>
      <c r="BS47" s="65"/>
      <c r="BT47" s="65"/>
      <c r="BU47" s="65"/>
      <c r="BV47" s="65"/>
      <c r="BW47" s="65"/>
      <c r="BX47" s="65"/>
      <c r="BY47" s="65"/>
      <c r="BZ47" s="66"/>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2">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2">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119</v>
      </c>
      <c r="BM66" s="65"/>
      <c r="BN66" s="65"/>
      <c r="BO66" s="65"/>
      <c r="BP66" s="65"/>
      <c r="BQ66" s="65"/>
      <c r="BR66" s="65"/>
      <c r="BS66" s="65"/>
      <c r="BT66" s="65"/>
      <c r="BU66" s="65"/>
      <c r="BV66" s="65"/>
      <c r="BW66" s="65"/>
      <c r="BX66" s="65"/>
      <c r="BY66" s="65"/>
      <c r="BZ66" s="66"/>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2">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x14ac:dyDescent="0.2">
      <c r="C84" s="2"/>
    </row>
    <row r="85" spans="1:78" hidden="1" x14ac:dyDescent="0.2">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2">
      <c r="B86" s="12"/>
      <c r="C86" s="12"/>
      <c r="D86" s="12"/>
      <c r="E86" s="12" t="str">
        <f>データ!AI6</f>
        <v/>
      </c>
      <c r="F86" s="12" t="s">
        <v>43</v>
      </c>
      <c r="G86" s="12" t="s">
        <v>43</v>
      </c>
      <c r="H86" s="12" t="str">
        <f>データ!BP6</f>
        <v>【386.06】</v>
      </c>
      <c r="I86" s="12" t="str">
        <f>データ!CA6</f>
        <v>【51.14】</v>
      </c>
      <c r="J86" s="12" t="str">
        <f>データ!CL6</f>
        <v>【329.31】</v>
      </c>
      <c r="K86" s="12" t="str">
        <f>データ!CW6</f>
        <v>【54.37】</v>
      </c>
      <c r="L86" s="12" t="str">
        <f>データ!DH6</f>
        <v>【84.89】</v>
      </c>
      <c r="M86" s="12" t="s">
        <v>44</v>
      </c>
      <c r="N86" s="12" t="s">
        <v>45</v>
      </c>
      <c r="O86" s="12" t="str">
        <f>データ!EO6</f>
        <v>【-】</v>
      </c>
    </row>
  </sheetData>
  <sheetProtection algorithmName="SHA-512" hashValue="w5cMnAa+lvVDfytHLfrEltt/MnNSO9+u2MM5Qo6ODGirrXgJK6IkQ7blDWrJJRWS6i46rQ9jwOEZMlQIpcLy6Q==" saltValue="wvi6g9iMYZVJpdlaHIs/Pw=="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1"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 x14ac:dyDescent="0.2"/>
  <cols>
    <col min="2" max="144" width="11.90625" customWidth="1"/>
  </cols>
  <sheetData>
    <row r="1" spans="1:145" x14ac:dyDescent="0.2">
      <c r="A1" t="s">
        <v>46</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2">
      <c r="A2" s="14" t="s">
        <v>47</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2">
      <c r="A3" s="14" t="s">
        <v>48</v>
      </c>
      <c r="B3" s="15" t="s">
        <v>49</v>
      </c>
      <c r="C3" s="15" t="s">
        <v>50</v>
      </c>
      <c r="D3" s="15" t="s">
        <v>51</v>
      </c>
      <c r="E3" s="15" t="s">
        <v>52</v>
      </c>
      <c r="F3" s="15" t="s">
        <v>53</v>
      </c>
      <c r="G3" s="15" t="s">
        <v>54</v>
      </c>
      <c r="H3" s="72" t="s">
        <v>55</v>
      </c>
      <c r="I3" s="73"/>
      <c r="J3" s="73"/>
      <c r="K3" s="73"/>
      <c r="L3" s="73"/>
      <c r="M3" s="73"/>
      <c r="N3" s="73"/>
      <c r="O3" s="73"/>
      <c r="P3" s="73"/>
      <c r="Q3" s="73"/>
      <c r="R3" s="73"/>
      <c r="S3" s="73"/>
      <c r="T3" s="73"/>
      <c r="U3" s="73"/>
      <c r="V3" s="73"/>
      <c r="W3" s="73"/>
      <c r="X3" s="74"/>
      <c r="Y3" s="78" t="s">
        <v>56</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57</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5" x14ac:dyDescent="0.2">
      <c r="A4" s="14" t="s">
        <v>58</v>
      </c>
      <c r="B4" s="16"/>
      <c r="C4" s="16"/>
      <c r="D4" s="16"/>
      <c r="E4" s="16"/>
      <c r="F4" s="16"/>
      <c r="G4" s="16"/>
      <c r="H4" s="75"/>
      <c r="I4" s="76"/>
      <c r="J4" s="76"/>
      <c r="K4" s="76"/>
      <c r="L4" s="76"/>
      <c r="M4" s="76"/>
      <c r="N4" s="76"/>
      <c r="O4" s="76"/>
      <c r="P4" s="76"/>
      <c r="Q4" s="76"/>
      <c r="R4" s="76"/>
      <c r="S4" s="76"/>
      <c r="T4" s="76"/>
      <c r="U4" s="76"/>
      <c r="V4" s="76"/>
      <c r="W4" s="76"/>
      <c r="X4" s="77"/>
      <c r="Y4" s="71" t="s">
        <v>59</v>
      </c>
      <c r="Z4" s="71"/>
      <c r="AA4" s="71"/>
      <c r="AB4" s="71"/>
      <c r="AC4" s="71"/>
      <c r="AD4" s="71"/>
      <c r="AE4" s="71"/>
      <c r="AF4" s="71"/>
      <c r="AG4" s="71"/>
      <c r="AH4" s="71"/>
      <c r="AI4" s="71"/>
      <c r="AJ4" s="71" t="s">
        <v>60</v>
      </c>
      <c r="AK4" s="71"/>
      <c r="AL4" s="71"/>
      <c r="AM4" s="71"/>
      <c r="AN4" s="71"/>
      <c r="AO4" s="71"/>
      <c r="AP4" s="71"/>
      <c r="AQ4" s="71"/>
      <c r="AR4" s="71"/>
      <c r="AS4" s="71"/>
      <c r="AT4" s="71"/>
      <c r="AU4" s="71" t="s">
        <v>61</v>
      </c>
      <c r="AV4" s="71"/>
      <c r="AW4" s="71"/>
      <c r="AX4" s="71"/>
      <c r="AY4" s="71"/>
      <c r="AZ4" s="71"/>
      <c r="BA4" s="71"/>
      <c r="BB4" s="71"/>
      <c r="BC4" s="71"/>
      <c r="BD4" s="71"/>
      <c r="BE4" s="71"/>
      <c r="BF4" s="71" t="s">
        <v>62</v>
      </c>
      <c r="BG4" s="71"/>
      <c r="BH4" s="71"/>
      <c r="BI4" s="71"/>
      <c r="BJ4" s="71"/>
      <c r="BK4" s="71"/>
      <c r="BL4" s="71"/>
      <c r="BM4" s="71"/>
      <c r="BN4" s="71"/>
      <c r="BO4" s="71"/>
      <c r="BP4" s="71"/>
      <c r="BQ4" s="71" t="s">
        <v>63</v>
      </c>
      <c r="BR4" s="71"/>
      <c r="BS4" s="71"/>
      <c r="BT4" s="71"/>
      <c r="BU4" s="71"/>
      <c r="BV4" s="71"/>
      <c r="BW4" s="71"/>
      <c r="BX4" s="71"/>
      <c r="BY4" s="71"/>
      <c r="BZ4" s="71"/>
      <c r="CA4" s="71"/>
      <c r="CB4" s="71" t="s">
        <v>64</v>
      </c>
      <c r="CC4" s="71"/>
      <c r="CD4" s="71"/>
      <c r="CE4" s="71"/>
      <c r="CF4" s="71"/>
      <c r="CG4" s="71"/>
      <c r="CH4" s="71"/>
      <c r="CI4" s="71"/>
      <c r="CJ4" s="71"/>
      <c r="CK4" s="71"/>
      <c r="CL4" s="71"/>
      <c r="CM4" s="71" t="s">
        <v>65</v>
      </c>
      <c r="CN4" s="71"/>
      <c r="CO4" s="71"/>
      <c r="CP4" s="71"/>
      <c r="CQ4" s="71"/>
      <c r="CR4" s="71"/>
      <c r="CS4" s="71"/>
      <c r="CT4" s="71"/>
      <c r="CU4" s="71"/>
      <c r="CV4" s="71"/>
      <c r="CW4" s="71"/>
      <c r="CX4" s="71" t="s">
        <v>66</v>
      </c>
      <c r="CY4" s="71"/>
      <c r="CZ4" s="71"/>
      <c r="DA4" s="71"/>
      <c r="DB4" s="71"/>
      <c r="DC4" s="71"/>
      <c r="DD4" s="71"/>
      <c r="DE4" s="71"/>
      <c r="DF4" s="71"/>
      <c r="DG4" s="71"/>
      <c r="DH4" s="71"/>
      <c r="DI4" s="71" t="s">
        <v>67</v>
      </c>
      <c r="DJ4" s="71"/>
      <c r="DK4" s="71"/>
      <c r="DL4" s="71"/>
      <c r="DM4" s="71"/>
      <c r="DN4" s="71"/>
      <c r="DO4" s="71"/>
      <c r="DP4" s="71"/>
      <c r="DQ4" s="71"/>
      <c r="DR4" s="71"/>
      <c r="DS4" s="71"/>
      <c r="DT4" s="71" t="s">
        <v>68</v>
      </c>
      <c r="DU4" s="71"/>
      <c r="DV4" s="71"/>
      <c r="DW4" s="71"/>
      <c r="DX4" s="71"/>
      <c r="DY4" s="71"/>
      <c r="DZ4" s="71"/>
      <c r="EA4" s="71"/>
      <c r="EB4" s="71"/>
      <c r="EC4" s="71"/>
      <c r="ED4" s="71"/>
      <c r="EE4" s="71" t="s">
        <v>69</v>
      </c>
      <c r="EF4" s="71"/>
      <c r="EG4" s="71"/>
      <c r="EH4" s="71"/>
      <c r="EI4" s="71"/>
      <c r="EJ4" s="71"/>
      <c r="EK4" s="71"/>
      <c r="EL4" s="71"/>
      <c r="EM4" s="71"/>
      <c r="EN4" s="71"/>
      <c r="EO4" s="71"/>
    </row>
    <row r="5" spans="1:145" x14ac:dyDescent="0.2">
      <c r="A5" s="14" t="s">
        <v>70</v>
      </c>
      <c r="B5" s="17"/>
      <c r="C5" s="17"/>
      <c r="D5" s="17"/>
      <c r="E5" s="17"/>
      <c r="F5" s="17"/>
      <c r="G5" s="17"/>
      <c r="H5" s="18" t="s">
        <v>71</v>
      </c>
      <c r="I5" s="18" t="s">
        <v>72</v>
      </c>
      <c r="J5" s="18" t="s">
        <v>73</v>
      </c>
      <c r="K5" s="18" t="s">
        <v>74</v>
      </c>
      <c r="L5" s="18" t="s">
        <v>75</v>
      </c>
      <c r="M5" s="18" t="s">
        <v>5</v>
      </c>
      <c r="N5" s="18" t="s">
        <v>76</v>
      </c>
      <c r="O5" s="18" t="s">
        <v>77</v>
      </c>
      <c r="P5" s="18" t="s">
        <v>78</v>
      </c>
      <c r="Q5" s="18" t="s">
        <v>79</v>
      </c>
      <c r="R5" s="18" t="s">
        <v>80</v>
      </c>
      <c r="S5" s="18" t="s">
        <v>81</v>
      </c>
      <c r="T5" s="18" t="s">
        <v>82</v>
      </c>
      <c r="U5" s="18" t="s">
        <v>83</v>
      </c>
      <c r="V5" s="18" t="s">
        <v>84</v>
      </c>
      <c r="W5" s="18" t="s">
        <v>85</v>
      </c>
      <c r="X5" s="18" t="s">
        <v>86</v>
      </c>
      <c r="Y5" s="18" t="s">
        <v>87</v>
      </c>
      <c r="Z5" s="18" t="s">
        <v>88</v>
      </c>
      <c r="AA5" s="18" t="s">
        <v>89</v>
      </c>
      <c r="AB5" s="18" t="s">
        <v>90</v>
      </c>
      <c r="AC5" s="18" t="s">
        <v>91</v>
      </c>
      <c r="AD5" s="18" t="s">
        <v>92</v>
      </c>
      <c r="AE5" s="18" t="s">
        <v>93</v>
      </c>
      <c r="AF5" s="18" t="s">
        <v>94</v>
      </c>
      <c r="AG5" s="18" t="s">
        <v>95</v>
      </c>
      <c r="AH5" s="18" t="s">
        <v>96</v>
      </c>
      <c r="AI5" s="18" t="s">
        <v>31</v>
      </c>
      <c r="AJ5" s="18" t="s">
        <v>87</v>
      </c>
      <c r="AK5" s="18" t="s">
        <v>88</v>
      </c>
      <c r="AL5" s="18" t="s">
        <v>89</v>
      </c>
      <c r="AM5" s="18" t="s">
        <v>90</v>
      </c>
      <c r="AN5" s="18" t="s">
        <v>91</v>
      </c>
      <c r="AO5" s="18" t="s">
        <v>92</v>
      </c>
      <c r="AP5" s="18" t="s">
        <v>93</v>
      </c>
      <c r="AQ5" s="18" t="s">
        <v>94</v>
      </c>
      <c r="AR5" s="18" t="s">
        <v>95</v>
      </c>
      <c r="AS5" s="18" t="s">
        <v>96</v>
      </c>
      <c r="AT5" s="18" t="s">
        <v>97</v>
      </c>
      <c r="AU5" s="18" t="s">
        <v>87</v>
      </c>
      <c r="AV5" s="18" t="s">
        <v>88</v>
      </c>
      <c r="AW5" s="18" t="s">
        <v>89</v>
      </c>
      <c r="AX5" s="18" t="s">
        <v>90</v>
      </c>
      <c r="AY5" s="18" t="s">
        <v>91</v>
      </c>
      <c r="AZ5" s="18" t="s">
        <v>92</v>
      </c>
      <c r="BA5" s="18" t="s">
        <v>93</v>
      </c>
      <c r="BB5" s="18" t="s">
        <v>94</v>
      </c>
      <c r="BC5" s="18" t="s">
        <v>95</v>
      </c>
      <c r="BD5" s="18" t="s">
        <v>96</v>
      </c>
      <c r="BE5" s="18" t="s">
        <v>97</v>
      </c>
      <c r="BF5" s="18" t="s">
        <v>87</v>
      </c>
      <c r="BG5" s="18" t="s">
        <v>88</v>
      </c>
      <c r="BH5" s="18" t="s">
        <v>89</v>
      </c>
      <c r="BI5" s="18" t="s">
        <v>90</v>
      </c>
      <c r="BJ5" s="18" t="s">
        <v>91</v>
      </c>
      <c r="BK5" s="18" t="s">
        <v>92</v>
      </c>
      <c r="BL5" s="18" t="s">
        <v>93</v>
      </c>
      <c r="BM5" s="18" t="s">
        <v>94</v>
      </c>
      <c r="BN5" s="18" t="s">
        <v>95</v>
      </c>
      <c r="BO5" s="18" t="s">
        <v>96</v>
      </c>
      <c r="BP5" s="18" t="s">
        <v>97</v>
      </c>
      <c r="BQ5" s="18" t="s">
        <v>87</v>
      </c>
      <c r="BR5" s="18" t="s">
        <v>88</v>
      </c>
      <c r="BS5" s="18" t="s">
        <v>89</v>
      </c>
      <c r="BT5" s="18" t="s">
        <v>90</v>
      </c>
      <c r="BU5" s="18" t="s">
        <v>91</v>
      </c>
      <c r="BV5" s="18" t="s">
        <v>92</v>
      </c>
      <c r="BW5" s="18" t="s">
        <v>93</v>
      </c>
      <c r="BX5" s="18" t="s">
        <v>94</v>
      </c>
      <c r="BY5" s="18" t="s">
        <v>95</v>
      </c>
      <c r="BZ5" s="18" t="s">
        <v>96</v>
      </c>
      <c r="CA5" s="18" t="s">
        <v>97</v>
      </c>
      <c r="CB5" s="18" t="s">
        <v>87</v>
      </c>
      <c r="CC5" s="18" t="s">
        <v>88</v>
      </c>
      <c r="CD5" s="18" t="s">
        <v>89</v>
      </c>
      <c r="CE5" s="18" t="s">
        <v>90</v>
      </c>
      <c r="CF5" s="18" t="s">
        <v>91</v>
      </c>
      <c r="CG5" s="18" t="s">
        <v>92</v>
      </c>
      <c r="CH5" s="18" t="s">
        <v>93</v>
      </c>
      <c r="CI5" s="18" t="s">
        <v>94</v>
      </c>
      <c r="CJ5" s="18" t="s">
        <v>95</v>
      </c>
      <c r="CK5" s="18" t="s">
        <v>96</v>
      </c>
      <c r="CL5" s="18" t="s">
        <v>97</v>
      </c>
      <c r="CM5" s="18" t="s">
        <v>87</v>
      </c>
      <c r="CN5" s="18" t="s">
        <v>88</v>
      </c>
      <c r="CO5" s="18" t="s">
        <v>89</v>
      </c>
      <c r="CP5" s="18" t="s">
        <v>90</v>
      </c>
      <c r="CQ5" s="18" t="s">
        <v>91</v>
      </c>
      <c r="CR5" s="18" t="s">
        <v>92</v>
      </c>
      <c r="CS5" s="18" t="s">
        <v>93</v>
      </c>
      <c r="CT5" s="18" t="s">
        <v>94</v>
      </c>
      <c r="CU5" s="18" t="s">
        <v>95</v>
      </c>
      <c r="CV5" s="18" t="s">
        <v>96</v>
      </c>
      <c r="CW5" s="18" t="s">
        <v>97</v>
      </c>
      <c r="CX5" s="18" t="s">
        <v>87</v>
      </c>
      <c r="CY5" s="18" t="s">
        <v>88</v>
      </c>
      <c r="CZ5" s="18" t="s">
        <v>89</v>
      </c>
      <c r="DA5" s="18" t="s">
        <v>90</v>
      </c>
      <c r="DB5" s="18" t="s">
        <v>91</v>
      </c>
      <c r="DC5" s="18" t="s">
        <v>92</v>
      </c>
      <c r="DD5" s="18" t="s">
        <v>93</v>
      </c>
      <c r="DE5" s="18" t="s">
        <v>94</v>
      </c>
      <c r="DF5" s="18" t="s">
        <v>95</v>
      </c>
      <c r="DG5" s="18" t="s">
        <v>96</v>
      </c>
      <c r="DH5" s="18" t="s">
        <v>97</v>
      </c>
      <c r="DI5" s="18" t="s">
        <v>87</v>
      </c>
      <c r="DJ5" s="18" t="s">
        <v>88</v>
      </c>
      <c r="DK5" s="18" t="s">
        <v>89</v>
      </c>
      <c r="DL5" s="18" t="s">
        <v>90</v>
      </c>
      <c r="DM5" s="18" t="s">
        <v>91</v>
      </c>
      <c r="DN5" s="18" t="s">
        <v>92</v>
      </c>
      <c r="DO5" s="18" t="s">
        <v>93</v>
      </c>
      <c r="DP5" s="18" t="s">
        <v>94</v>
      </c>
      <c r="DQ5" s="18" t="s">
        <v>95</v>
      </c>
      <c r="DR5" s="18" t="s">
        <v>96</v>
      </c>
      <c r="DS5" s="18" t="s">
        <v>97</v>
      </c>
      <c r="DT5" s="18" t="s">
        <v>87</v>
      </c>
      <c r="DU5" s="18" t="s">
        <v>88</v>
      </c>
      <c r="DV5" s="18" t="s">
        <v>89</v>
      </c>
      <c r="DW5" s="18" t="s">
        <v>90</v>
      </c>
      <c r="DX5" s="18" t="s">
        <v>91</v>
      </c>
      <c r="DY5" s="18" t="s">
        <v>92</v>
      </c>
      <c r="DZ5" s="18" t="s">
        <v>93</v>
      </c>
      <c r="EA5" s="18" t="s">
        <v>94</v>
      </c>
      <c r="EB5" s="18" t="s">
        <v>95</v>
      </c>
      <c r="EC5" s="18" t="s">
        <v>96</v>
      </c>
      <c r="ED5" s="18" t="s">
        <v>97</v>
      </c>
      <c r="EE5" s="18" t="s">
        <v>87</v>
      </c>
      <c r="EF5" s="18" t="s">
        <v>88</v>
      </c>
      <c r="EG5" s="18" t="s">
        <v>89</v>
      </c>
      <c r="EH5" s="18" t="s">
        <v>90</v>
      </c>
      <c r="EI5" s="18" t="s">
        <v>91</v>
      </c>
      <c r="EJ5" s="18" t="s">
        <v>92</v>
      </c>
      <c r="EK5" s="18" t="s">
        <v>93</v>
      </c>
      <c r="EL5" s="18" t="s">
        <v>94</v>
      </c>
      <c r="EM5" s="18" t="s">
        <v>95</v>
      </c>
      <c r="EN5" s="18" t="s">
        <v>96</v>
      </c>
      <c r="EO5" s="18" t="s">
        <v>97</v>
      </c>
    </row>
    <row r="6" spans="1:145" s="22" customFormat="1" x14ac:dyDescent="0.2">
      <c r="A6" s="14" t="s">
        <v>98</v>
      </c>
      <c r="B6" s="19">
        <f>B7</f>
        <v>2024</v>
      </c>
      <c r="C6" s="19">
        <f t="shared" ref="C6:X6" si="3">C7</f>
        <v>463035</v>
      </c>
      <c r="D6" s="19">
        <f t="shared" si="3"/>
        <v>47</v>
      </c>
      <c r="E6" s="19">
        <f t="shared" si="3"/>
        <v>18</v>
      </c>
      <c r="F6" s="19">
        <f t="shared" si="3"/>
        <v>0</v>
      </c>
      <c r="G6" s="19">
        <f t="shared" si="3"/>
        <v>0</v>
      </c>
      <c r="H6" s="19" t="str">
        <f t="shared" si="3"/>
        <v>鹿児島県　三島村</v>
      </c>
      <c r="I6" s="19" t="str">
        <f t="shared" si="3"/>
        <v>法非適用</v>
      </c>
      <c r="J6" s="19" t="str">
        <f t="shared" si="3"/>
        <v>下水道事業</v>
      </c>
      <c r="K6" s="19" t="str">
        <f t="shared" si="3"/>
        <v>特定地域生活排水処理</v>
      </c>
      <c r="L6" s="19" t="str">
        <f t="shared" si="3"/>
        <v>K2</v>
      </c>
      <c r="M6" s="19" t="str">
        <f t="shared" si="3"/>
        <v>非設置</v>
      </c>
      <c r="N6" s="20" t="str">
        <f t="shared" si="3"/>
        <v>-</v>
      </c>
      <c r="O6" s="20" t="str">
        <f t="shared" si="3"/>
        <v>該当数値なし</v>
      </c>
      <c r="P6" s="20">
        <f t="shared" si="3"/>
        <v>100</v>
      </c>
      <c r="Q6" s="20">
        <f t="shared" si="3"/>
        <v>100</v>
      </c>
      <c r="R6" s="20">
        <f t="shared" si="3"/>
        <v>3888</v>
      </c>
      <c r="S6" s="20">
        <f t="shared" si="3"/>
        <v>344</v>
      </c>
      <c r="T6" s="20">
        <f t="shared" si="3"/>
        <v>31.39</v>
      </c>
      <c r="U6" s="20">
        <f t="shared" si="3"/>
        <v>10.96</v>
      </c>
      <c r="V6" s="20">
        <f t="shared" si="3"/>
        <v>328</v>
      </c>
      <c r="W6" s="20">
        <f t="shared" si="3"/>
        <v>0.31</v>
      </c>
      <c r="X6" s="20">
        <f t="shared" si="3"/>
        <v>1058.06</v>
      </c>
      <c r="Y6" s="21">
        <f>IF(Y7="",NA(),Y7)</f>
        <v>100</v>
      </c>
      <c r="Z6" s="21">
        <f t="shared" ref="Z6:AH6" si="4">IF(Z7="",NA(),Z7)</f>
        <v>100</v>
      </c>
      <c r="AA6" s="21">
        <f t="shared" si="4"/>
        <v>103.98</v>
      </c>
      <c r="AB6" s="21">
        <f t="shared" si="4"/>
        <v>100</v>
      </c>
      <c r="AC6" s="21">
        <f t="shared" si="4"/>
        <v>100</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0">
        <f>IF(BF7="",NA(),BF7)</f>
        <v>0</v>
      </c>
      <c r="BG6" s="20">
        <f t="shared" ref="BG6:BO6" si="7">IF(BG7="",NA(),BG7)</f>
        <v>0</v>
      </c>
      <c r="BH6" s="20">
        <f t="shared" si="7"/>
        <v>0</v>
      </c>
      <c r="BI6" s="21">
        <f t="shared" si="7"/>
        <v>224.93</v>
      </c>
      <c r="BJ6" s="21">
        <f t="shared" si="7"/>
        <v>219.62</v>
      </c>
      <c r="BK6" s="21">
        <f t="shared" si="7"/>
        <v>398.42</v>
      </c>
      <c r="BL6" s="21">
        <f t="shared" si="7"/>
        <v>393.35</v>
      </c>
      <c r="BM6" s="21">
        <f t="shared" si="7"/>
        <v>294.08999999999997</v>
      </c>
      <c r="BN6" s="21">
        <f t="shared" si="7"/>
        <v>338.47</v>
      </c>
      <c r="BO6" s="21">
        <f t="shared" si="7"/>
        <v>368.83</v>
      </c>
      <c r="BP6" s="20" t="str">
        <f>IF(BP7="","",IF(BP7="-","【-】","【"&amp;SUBSTITUTE(TEXT(BP7,"#,##0.00"),"-","△")&amp;"】"))</f>
        <v>【386.06】</v>
      </c>
      <c r="BQ6" s="21">
        <f>IF(BQ7="",NA(),BQ7)</f>
        <v>33.19</v>
      </c>
      <c r="BR6" s="21">
        <f t="shared" ref="BR6:BZ6" si="8">IF(BR7="",NA(),BR7)</f>
        <v>32.68</v>
      </c>
      <c r="BS6" s="21">
        <f t="shared" si="8"/>
        <v>32.49</v>
      </c>
      <c r="BT6" s="21">
        <f t="shared" si="8"/>
        <v>31.69</v>
      </c>
      <c r="BU6" s="21">
        <f t="shared" si="8"/>
        <v>30.64</v>
      </c>
      <c r="BV6" s="21">
        <f t="shared" si="8"/>
        <v>50.7</v>
      </c>
      <c r="BW6" s="21">
        <f t="shared" si="8"/>
        <v>48.13</v>
      </c>
      <c r="BX6" s="21">
        <f t="shared" si="8"/>
        <v>59.01</v>
      </c>
      <c r="BY6" s="21">
        <f t="shared" si="8"/>
        <v>56.06</v>
      </c>
      <c r="BZ6" s="21">
        <f t="shared" si="8"/>
        <v>53.25</v>
      </c>
      <c r="CA6" s="20" t="str">
        <f>IF(CA7="","",IF(CA7="-","【-】","【"&amp;SUBSTITUTE(TEXT(CA7,"#,##0.00"),"-","△")&amp;"】"))</f>
        <v>【51.14】</v>
      </c>
      <c r="CB6" s="21">
        <f>IF(CB7="",NA(),CB7)</f>
        <v>305.83999999999997</v>
      </c>
      <c r="CC6" s="21">
        <f t="shared" ref="CC6:CK6" si="9">IF(CC7="",NA(),CC7)</f>
        <v>309.10000000000002</v>
      </c>
      <c r="CD6" s="21">
        <f t="shared" si="9"/>
        <v>306</v>
      </c>
      <c r="CE6" s="21">
        <f t="shared" si="9"/>
        <v>316.86</v>
      </c>
      <c r="CF6" s="21">
        <f t="shared" si="9"/>
        <v>312.16000000000003</v>
      </c>
      <c r="CG6" s="21">
        <f t="shared" si="9"/>
        <v>289.81</v>
      </c>
      <c r="CH6" s="21">
        <f t="shared" si="9"/>
        <v>301.54000000000002</v>
      </c>
      <c r="CI6" s="21">
        <f t="shared" si="9"/>
        <v>291.82</v>
      </c>
      <c r="CJ6" s="21">
        <f t="shared" si="9"/>
        <v>304.36</v>
      </c>
      <c r="CK6" s="21">
        <f t="shared" si="9"/>
        <v>325.45</v>
      </c>
      <c r="CL6" s="20" t="str">
        <f>IF(CL7="","",IF(CL7="-","【-】","【"&amp;SUBSTITUTE(TEXT(CL7,"#,##0.00"),"-","△")&amp;"】"))</f>
        <v>【329.31】</v>
      </c>
      <c r="CM6" s="21" t="str">
        <f>IF(CM7="",NA(),CM7)</f>
        <v>-</v>
      </c>
      <c r="CN6" s="21" t="str">
        <f t="shared" ref="CN6:CV6" si="10">IF(CN7="",NA(),CN7)</f>
        <v>-</v>
      </c>
      <c r="CO6" s="21" t="str">
        <f t="shared" si="10"/>
        <v>-</v>
      </c>
      <c r="CP6" s="21" t="str">
        <f t="shared" si="10"/>
        <v>-</v>
      </c>
      <c r="CQ6" s="21" t="str">
        <f t="shared" si="10"/>
        <v>-</v>
      </c>
      <c r="CR6" s="21">
        <f t="shared" si="10"/>
        <v>56.45</v>
      </c>
      <c r="CS6" s="21">
        <f t="shared" si="10"/>
        <v>58.26</v>
      </c>
      <c r="CT6" s="21">
        <f t="shared" si="10"/>
        <v>88.45</v>
      </c>
      <c r="CU6" s="21">
        <f t="shared" si="10"/>
        <v>54.08</v>
      </c>
      <c r="CV6" s="21">
        <f t="shared" si="10"/>
        <v>52.59</v>
      </c>
      <c r="CW6" s="20" t="str">
        <f>IF(CW7="","",IF(CW7="-","【-】","【"&amp;SUBSTITUTE(TEXT(CW7,"#,##0.00"),"-","△")&amp;"】"))</f>
        <v>【54.37】</v>
      </c>
      <c r="CX6" s="21">
        <f>IF(CX7="",NA(),CX7)</f>
        <v>100</v>
      </c>
      <c r="CY6" s="21">
        <f t="shared" ref="CY6:DG6" si="11">IF(CY7="",NA(),CY7)</f>
        <v>100</v>
      </c>
      <c r="CZ6" s="21">
        <f t="shared" si="11"/>
        <v>100</v>
      </c>
      <c r="DA6" s="21">
        <f t="shared" si="11"/>
        <v>100</v>
      </c>
      <c r="DB6" s="21">
        <f t="shared" si="11"/>
        <v>100</v>
      </c>
      <c r="DC6" s="21">
        <f t="shared" si="11"/>
        <v>54.99</v>
      </c>
      <c r="DD6" s="21">
        <f t="shared" si="11"/>
        <v>66.430000000000007</v>
      </c>
      <c r="DE6" s="21">
        <f t="shared" si="11"/>
        <v>90.34</v>
      </c>
      <c r="DF6" s="21">
        <f t="shared" si="11"/>
        <v>90.57</v>
      </c>
      <c r="DG6" s="21">
        <f t="shared" si="11"/>
        <v>87.02</v>
      </c>
      <c r="DH6" s="20" t="str">
        <f>IF(DH7="","",IF(DH7="-","【-】","【"&amp;SUBSTITUTE(TEXT(DH7,"#,##0.00"),"-","△")&amp;"】"))</f>
        <v>【84.89】</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1" t="str">
        <f>IF(EE7="",NA(),EE7)</f>
        <v>-</v>
      </c>
      <c r="EF6" s="21" t="str">
        <f t="shared" ref="EF6:EN6" si="14">IF(EF7="",NA(),EF7)</f>
        <v>-</v>
      </c>
      <c r="EG6" s="21" t="str">
        <f t="shared" si="14"/>
        <v>-</v>
      </c>
      <c r="EH6" s="21" t="str">
        <f t="shared" si="14"/>
        <v>-</v>
      </c>
      <c r="EI6" s="21" t="str">
        <f t="shared" si="14"/>
        <v>-</v>
      </c>
      <c r="EJ6" s="21" t="str">
        <f t="shared" si="14"/>
        <v>-</v>
      </c>
      <c r="EK6" s="21" t="str">
        <f t="shared" si="14"/>
        <v>-</v>
      </c>
      <c r="EL6" s="21" t="str">
        <f t="shared" si="14"/>
        <v>-</v>
      </c>
      <c r="EM6" s="21" t="str">
        <f t="shared" si="14"/>
        <v>-</v>
      </c>
      <c r="EN6" s="21" t="str">
        <f t="shared" si="14"/>
        <v>-</v>
      </c>
      <c r="EO6" s="20" t="str">
        <f>IF(EO7="","",IF(EO7="-","【-】","【"&amp;SUBSTITUTE(TEXT(EO7,"#,##0.00"),"-","△")&amp;"】"))</f>
        <v>【-】</v>
      </c>
    </row>
    <row r="7" spans="1:145" s="22" customFormat="1" x14ac:dyDescent="0.2">
      <c r="A7" s="14"/>
      <c r="B7" s="23">
        <v>2024</v>
      </c>
      <c r="C7" s="23">
        <v>463035</v>
      </c>
      <c r="D7" s="23">
        <v>47</v>
      </c>
      <c r="E7" s="23">
        <v>18</v>
      </c>
      <c r="F7" s="23">
        <v>0</v>
      </c>
      <c r="G7" s="23">
        <v>0</v>
      </c>
      <c r="H7" s="23" t="s">
        <v>99</v>
      </c>
      <c r="I7" s="23" t="s">
        <v>100</v>
      </c>
      <c r="J7" s="23" t="s">
        <v>101</v>
      </c>
      <c r="K7" s="23" t="s">
        <v>102</v>
      </c>
      <c r="L7" s="23" t="s">
        <v>103</v>
      </c>
      <c r="M7" s="23" t="s">
        <v>104</v>
      </c>
      <c r="N7" s="24" t="s">
        <v>105</v>
      </c>
      <c r="O7" s="24" t="s">
        <v>106</v>
      </c>
      <c r="P7" s="24">
        <v>100</v>
      </c>
      <c r="Q7" s="24">
        <v>100</v>
      </c>
      <c r="R7" s="24">
        <v>3888</v>
      </c>
      <c r="S7" s="24">
        <v>344</v>
      </c>
      <c r="T7" s="24">
        <v>31.39</v>
      </c>
      <c r="U7" s="24">
        <v>10.96</v>
      </c>
      <c r="V7" s="24">
        <v>328</v>
      </c>
      <c r="W7" s="24">
        <v>0.31</v>
      </c>
      <c r="X7" s="24">
        <v>1058.06</v>
      </c>
      <c r="Y7" s="24">
        <v>100</v>
      </c>
      <c r="Z7" s="24">
        <v>100</v>
      </c>
      <c r="AA7" s="24">
        <v>103.98</v>
      </c>
      <c r="AB7" s="24">
        <v>100</v>
      </c>
      <c r="AC7" s="24">
        <v>100</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0</v>
      </c>
      <c r="BG7" s="24">
        <v>0</v>
      </c>
      <c r="BH7" s="24">
        <v>0</v>
      </c>
      <c r="BI7" s="24">
        <v>224.93</v>
      </c>
      <c r="BJ7" s="24">
        <v>219.62</v>
      </c>
      <c r="BK7" s="24">
        <v>398.42</v>
      </c>
      <c r="BL7" s="24">
        <v>393.35</v>
      </c>
      <c r="BM7" s="24">
        <v>294.08999999999997</v>
      </c>
      <c r="BN7" s="24">
        <v>338.47</v>
      </c>
      <c r="BO7" s="24">
        <v>368.83</v>
      </c>
      <c r="BP7" s="24">
        <v>386.06</v>
      </c>
      <c r="BQ7" s="24">
        <v>33.19</v>
      </c>
      <c r="BR7" s="24">
        <v>32.68</v>
      </c>
      <c r="BS7" s="24">
        <v>32.49</v>
      </c>
      <c r="BT7" s="24">
        <v>31.69</v>
      </c>
      <c r="BU7" s="24">
        <v>30.64</v>
      </c>
      <c r="BV7" s="24">
        <v>50.7</v>
      </c>
      <c r="BW7" s="24">
        <v>48.13</v>
      </c>
      <c r="BX7" s="24">
        <v>59.01</v>
      </c>
      <c r="BY7" s="24">
        <v>56.06</v>
      </c>
      <c r="BZ7" s="24">
        <v>53.25</v>
      </c>
      <c r="CA7" s="24">
        <v>51.14</v>
      </c>
      <c r="CB7" s="24">
        <v>305.83999999999997</v>
      </c>
      <c r="CC7" s="24">
        <v>309.10000000000002</v>
      </c>
      <c r="CD7" s="24">
        <v>306</v>
      </c>
      <c r="CE7" s="24">
        <v>316.86</v>
      </c>
      <c r="CF7" s="24">
        <v>312.16000000000003</v>
      </c>
      <c r="CG7" s="24">
        <v>289.81</v>
      </c>
      <c r="CH7" s="24">
        <v>301.54000000000002</v>
      </c>
      <c r="CI7" s="24">
        <v>291.82</v>
      </c>
      <c r="CJ7" s="24">
        <v>304.36</v>
      </c>
      <c r="CK7" s="24">
        <v>325.45</v>
      </c>
      <c r="CL7" s="24">
        <v>329.31</v>
      </c>
      <c r="CM7" s="24" t="s">
        <v>105</v>
      </c>
      <c r="CN7" s="24" t="s">
        <v>105</v>
      </c>
      <c r="CO7" s="24" t="s">
        <v>105</v>
      </c>
      <c r="CP7" s="24" t="s">
        <v>105</v>
      </c>
      <c r="CQ7" s="24" t="s">
        <v>105</v>
      </c>
      <c r="CR7" s="24">
        <v>56.45</v>
      </c>
      <c r="CS7" s="24">
        <v>58.26</v>
      </c>
      <c r="CT7" s="24">
        <v>88.45</v>
      </c>
      <c r="CU7" s="24">
        <v>54.08</v>
      </c>
      <c r="CV7" s="24">
        <v>52.59</v>
      </c>
      <c r="CW7" s="24">
        <v>54.37</v>
      </c>
      <c r="CX7" s="24">
        <v>100</v>
      </c>
      <c r="CY7" s="24">
        <v>100</v>
      </c>
      <c r="CZ7" s="24">
        <v>100</v>
      </c>
      <c r="DA7" s="24">
        <v>100</v>
      </c>
      <c r="DB7" s="24">
        <v>100</v>
      </c>
      <c r="DC7" s="24">
        <v>54.99</v>
      </c>
      <c r="DD7" s="24">
        <v>66.430000000000007</v>
      </c>
      <c r="DE7" s="24">
        <v>90.34</v>
      </c>
      <c r="DF7" s="24">
        <v>90.57</v>
      </c>
      <c r="DG7" s="24">
        <v>87.02</v>
      </c>
      <c r="DH7" s="24">
        <v>84.89</v>
      </c>
      <c r="DI7" s="24"/>
      <c r="DJ7" s="24"/>
      <c r="DK7" s="24"/>
      <c r="DL7" s="24"/>
      <c r="DM7" s="24"/>
      <c r="DN7" s="24"/>
      <c r="DO7" s="24"/>
      <c r="DP7" s="24"/>
      <c r="DQ7" s="24"/>
      <c r="DR7" s="24"/>
      <c r="DS7" s="24"/>
      <c r="DT7" s="24"/>
      <c r="DU7" s="24"/>
      <c r="DV7" s="24"/>
      <c r="DW7" s="24"/>
      <c r="DX7" s="24"/>
      <c r="DY7" s="24"/>
      <c r="DZ7" s="24"/>
      <c r="EA7" s="24"/>
      <c r="EB7" s="24"/>
      <c r="EC7" s="24"/>
      <c r="ED7" s="24"/>
      <c r="EE7" s="24" t="s">
        <v>105</v>
      </c>
      <c r="EF7" s="24" t="s">
        <v>105</v>
      </c>
      <c r="EG7" s="24" t="s">
        <v>105</v>
      </c>
      <c r="EH7" s="24" t="s">
        <v>105</v>
      </c>
      <c r="EI7" s="24" t="s">
        <v>105</v>
      </c>
      <c r="EJ7" s="24" t="s">
        <v>105</v>
      </c>
      <c r="EK7" s="24" t="s">
        <v>105</v>
      </c>
      <c r="EL7" s="24" t="s">
        <v>105</v>
      </c>
      <c r="EM7" s="24" t="s">
        <v>105</v>
      </c>
      <c r="EN7" s="24" t="s">
        <v>105</v>
      </c>
      <c r="EO7" s="24" t="s">
        <v>105</v>
      </c>
    </row>
    <row r="8" spans="1:145"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2">
      <c r="A9" s="26"/>
      <c r="B9" s="26" t="s">
        <v>107</v>
      </c>
      <c r="C9" s="26" t="s">
        <v>108</v>
      </c>
      <c r="D9" s="26" t="s">
        <v>109</v>
      </c>
      <c r="E9" s="26" t="s">
        <v>110</v>
      </c>
      <c r="F9" s="26" t="s">
        <v>111</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2">
      <c r="A10" s="26" t="s">
        <v>49</v>
      </c>
      <c r="B10" s="27">
        <f>DATEVALUE($B7-B11&amp;"/1/"&amp;B12)</f>
        <v>37257</v>
      </c>
      <c r="C10" s="27">
        <f t="shared" ref="C10:F10" si="15">DATEVALUE($B7-C11&amp;"/1/"&amp;C12)</f>
        <v>37622</v>
      </c>
      <c r="D10" s="27">
        <f t="shared" si="15"/>
        <v>37988</v>
      </c>
      <c r="E10" s="27">
        <f t="shared" si="15"/>
        <v>38355</v>
      </c>
      <c r="F10" s="27">
        <f t="shared" si="15"/>
        <v>38721</v>
      </c>
    </row>
    <row r="11" spans="1:145" x14ac:dyDescent="0.2">
      <c r="B11">
        <v>22</v>
      </c>
      <c r="C11">
        <v>21</v>
      </c>
      <c r="D11">
        <v>20</v>
      </c>
      <c r="E11">
        <v>19</v>
      </c>
      <c r="F11">
        <v>18</v>
      </c>
      <c r="G11" t="s">
        <v>112</v>
      </c>
    </row>
    <row r="12" spans="1:145" x14ac:dyDescent="0.2">
      <c r="B12">
        <v>1</v>
      </c>
      <c r="C12">
        <v>1</v>
      </c>
      <c r="D12">
        <v>2</v>
      </c>
      <c r="E12">
        <v>3</v>
      </c>
      <c r="F12">
        <v>4</v>
      </c>
      <c r="G12" t="s">
        <v>113</v>
      </c>
    </row>
    <row r="13" spans="1:145" x14ac:dyDescent="0.2">
      <c r="B13" t="s">
        <v>114</v>
      </c>
      <c r="C13" t="s">
        <v>115</v>
      </c>
      <c r="D13" t="s">
        <v>115</v>
      </c>
      <c r="E13" t="s">
        <v>115</v>
      </c>
      <c r="F13" t="s">
        <v>115</v>
      </c>
      <c r="G13" t="s">
        <v>116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西川 隆太</cp:lastModifiedBy>
  <cp:lastPrinted>2026-03-02T08:22:53Z</cp:lastPrinted>
  <dcterms:created xsi:type="dcterms:W3CDTF">2025-12-22T09:30:21Z</dcterms:created>
  <dcterms:modified xsi:type="dcterms:W3CDTF">2026-03-04T07:51:20Z</dcterms:modified>
  <cp:category/>
</cp:coreProperties>
</file>