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0 三島村（済）\"/>
    </mc:Choice>
  </mc:AlternateContent>
  <xr:revisionPtr revIDLastSave="0" documentId="13_ncr:1_{8B0AD647-DABE-440A-BD5B-9219181C542C}" xr6:coauthVersionLast="47" xr6:coauthVersionMax="47" xr10:uidLastSave="{00000000-0000-0000-0000-000000000000}"/>
  <workbookProtection workbookAlgorithmName="SHA-512" workbookHashValue="Usv992Du/YjDHpmhwr0jaOoNgGIOOtOEv2nsCTSFaHqWrFT26TXMsOO4Gb3cjigWjGfil9O4PHBOjjj7A+BuAw==" workbookSaltValue="yUe1Ss11DS1eKQaMHTCx3w==" workbookSpinCount="100000" lockStructure="1"/>
  <bookViews>
    <workbookView xWindow="2868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P10" i="4"/>
  <c r="B10" i="4"/>
  <c r="BB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<sst xmlns="http://schemas.openxmlformats.org/spreadsheetml/2006/main" count="233" uniqueCount="117">
  <si>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</si>
  <si>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</si>
  <si>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</si>
  <si>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</si>
  <si>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</si>
  <si>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</si>
  <si>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</si>
  <si>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</si>
  <si>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</si>
  <si>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</si>
  <si>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</si>
  <si>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</si>
  <si>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</si>
  <si>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</si>
  <si>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</si>
  <si>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</si>
  <si>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</si>
  <si>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</si>
  <si>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</si>
  <si>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</si>
  <si>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</si>
  <si>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</si>
  <si>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</si>
  <si>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</si>
  <si>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</si>
  <si>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</si>
  <si>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</si>
  <si>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</si>
  <si>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</si>
  <si>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</si>
  <si>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</si>
  <si>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</si>
  <si>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</si>
  <si>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</si>
  <si>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</si>
  <si>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</si>
  <si>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</si>
  <si>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</si>
  <si>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</si>
  <si>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</si>
  <si>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</si>
  <si>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</si>
  <si>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</si>
  <si>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</si>
  <si>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</si>
  <si>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</si>
  <si>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</si>
  <si>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</si>
  <si>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</si>
  <si>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</si>
  <si>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</si>
  <si>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</si>
  <si>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</si>
  <si>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</si>
  <si>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</si>
  <si>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</si>
  <si>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</si>
  <si>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</si>
  <si>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</si>
  <si>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</si>
  <si>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</si>
  <si>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</si>
  <si>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</si>
  <si>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</si>
  <si>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</si>
  <si>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</si>
  <si>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</si>
  <si>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</si>
  <si>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</si>
  <si>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</si>
  <si>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</si>
  <si>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</si>
  <si>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</si>
  <si>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</si>
  <si>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</si>
  <si>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</si>
  <si>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</si>
  <si>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</si>
  <si>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</si>
  <si>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</si>
  <si>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</si>
  <si>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</si>
  <si>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</si>
  <si>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</si>
  <si>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</si>
  <si>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</si>
  <si>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</si>
  <si>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</si>
  <si>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</si>
  <si>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</si>
  <si>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</si>
  <si>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</si>
  <si>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</si>
  <si>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</si>
  <si>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</si>
  <si>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</si>
  <si>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</si>
  <si>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</si>
  <si>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</si>
  <si>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</si>
  <si>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</si>
  <si>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</si>
  <si>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</si>
  <si>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</si>
  <si>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</si>
  <si>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</si>
  <si>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</si>
  <si>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</si>
  <si>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</si>
  <si>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</si>
  <si>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</si>
  <si>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</si>
  <si>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</si>
  <si>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</si>
  <si>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①給水人口が減少しており、給水収益も減少傾向にある。令和3年度に料金改定を実施しているが、料金収納率の向上など継続した経営改善努力が必要である。
④令和元年度から令和5年度までは大規模な基幹改良事業が無く、本比率は低下している。しかしながら令和7年度より、施設の更新及び耐震化の事業を実施しており、上昇する可能性が大きい。
⑤給水人口が極少であることから料金回収率は極めて低い。料金改定は行ったが、料金回収率の改善は極めて困難である。
⑥少ない有収水量に対し維持管理費、公債費等が高額であるため給水原価は高くなる傾向にある。引き続き計画的な投資や、維持管理費の削減に取り組む必要がある。
⑦人口減少及び産業構造の変化等により配水量は減少傾向にある。一部、施設のダウンサイジングに向け、検討する必要がある。
⑧定期的な漏水調査により、早めの改修を行っている。類似団体と比較しても高い比率となっている。</t>
    <rPh sb="1" eb="5">
      <t>キュウスイジンコウ</t>
    </rPh>
    <rPh sb="6" eb="8">
      <t>ゲンショウ</t>
    </rPh>
    <rPh sb="13" eb="15">
      <t>キュウスイ</t>
    </rPh>
    <rPh sb="15" eb="17">
      <t>シュウエキ</t>
    </rPh>
    <rPh sb="18" eb="22">
      <t>ゲンショウケイコウ</t>
    </rPh>
    <rPh sb="26" eb="28">
      <t>レイワ</t>
    </rPh>
    <rPh sb="29" eb="31">
      <t>ネンド</t>
    </rPh>
    <rPh sb="32" eb="36">
      <t>リョウキンカイテイ</t>
    </rPh>
    <rPh sb="37" eb="39">
      <t>ジッシ</t>
    </rPh>
    <rPh sb="45" eb="50">
      <t>リョウキンシュウノウリツ</t>
    </rPh>
    <rPh sb="51" eb="53">
      <t>コウジョウ</t>
    </rPh>
    <rPh sb="55" eb="57">
      <t>ケイゾク</t>
    </rPh>
    <rPh sb="59" eb="65">
      <t>ケイエイカイゼンドリョク</t>
    </rPh>
    <rPh sb="66" eb="68">
      <t>ヒツヨウ</t>
    </rPh>
    <rPh sb="74" eb="76">
      <t>レイワ</t>
    </rPh>
    <rPh sb="76" eb="78">
      <t>ガンネン</t>
    </rPh>
    <rPh sb="78" eb="79">
      <t>ド</t>
    </rPh>
    <rPh sb="81" eb="83">
      <t>レイワ</t>
    </rPh>
    <rPh sb="84" eb="86">
      <t>ネンド</t>
    </rPh>
    <rPh sb="89" eb="92">
      <t>ダイキボ</t>
    </rPh>
    <rPh sb="93" eb="99">
      <t>キカンカイリョウジギョウ</t>
    </rPh>
    <rPh sb="100" eb="101">
      <t>ナ</t>
    </rPh>
    <rPh sb="103" eb="106">
      <t>ホンヒリツ</t>
    </rPh>
    <rPh sb="107" eb="109">
      <t>テイカ</t>
    </rPh>
    <rPh sb="120" eb="122">
      <t>レイワ</t>
    </rPh>
    <rPh sb="123" eb="125">
      <t>ネンド</t>
    </rPh>
    <rPh sb="128" eb="130">
      <t>シセツ</t>
    </rPh>
    <rPh sb="131" eb="133">
      <t>コウシン</t>
    </rPh>
    <rPh sb="133" eb="134">
      <t>オヨ</t>
    </rPh>
    <rPh sb="135" eb="138">
      <t>タイシンカ</t>
    </rPh>
    <rPh sb="139" eb="141">
      <t>ジギョウ</t>
    </rPh>
    <rPh sb="142" eb="144">
      <t>ジッシ</t>
    </rPh>
    <rPh sb="149" eb="151">
      <t>ジョウショウ</t>
    </rPh>
    <rPh sb="153" eb="156">
      <t>カノウセイ</t>
    </rPh>
    <rPh sb="157" eb="158">
      <t>オオ</t>
    </rPh>
    <rPh sb="163" eb="167">
      <t>キュウスイジンコウ</t>
    </rPh>
    <rPh sb="168" eb="170">
      <t>ゴクショウ</t>
    </rPh>
    <rPh sb="177" eb="182">
      <t>リョウキンカイシュウリツ</t>
    </rPh>
    <rPh sb="183" eb="184">
      <t>キワ</t>
    </rPh>
    <rPh sb="186" eb="187">
      <t>ヒク</t>
    </rPh>
    <rPh sb="189" eb="193">
      <t>リョウキンカイテイ</t>
    </rPh>
    <rPh sb="194" eb="195">
      <t>オコナ</t>
    </rPh>
    <rPh sb="199" eb="204">
      <t>リョウキンカイシュウリツ</t>
    </rPh>
    <rPh sb="205" eb="207">
      <t>カイゼン</t>
    </rPh>
    <rPh sb="208" eb="209">
      <t>キワ</t>
    </rPh>
    <rPh sb="211" eb="213">
      <t>コンナン</t>
    </rPh>
    <rPh sb="219" eb="220">
      <t>スク</t>
    </rPh>
    <rPh sb="222" eb="226">
      <t>ユウシュウスイリョウ</t>
    </rPh>
    <rPh sb="227" eb="228">
      <t>タイ</t>
    </rPh>
    <rPh sb="229" eb="234">
      <t>イジカンリヒ</t>
    </rPh>
    <rPh sb="235" eb="238">
      <t>コウサイヒ</t>
    </rPh>
    <rPh sb="238" eb="239">
      <t>トウ</t>
    </rPh>
    <rPh sb="240" eb="242">
      <t>コウガク</t>
    </rPh>
    <rPh sb="247" eb="249">
      <t>キュウスイ</t>
    </rPh>
    <rPh sb="249" eb="251">
      <t>ゲンカ</t>
    </rPh>
    <rPh sb="252" eb="253">
      <t>タカ</t>
    </rPh>
    <rPh sb="256" eb="258">
      <t>ケイコウ</t>
    </rPh>
    <rPh sb="262" eb="263">
      <t>ヒ</t>
    </rPh>
    <rPh sb="264" eb="265">
      <t>ツヅ</t>
    </rPh>
    <rPh sb="266" eb="269">
      <t>ケイカクテキ</t>
    </rPh>
    <rPh sb="270" eb="272">
      <t>トウシ</t>
    </rPh>
    <rPh sb="274" eb="279">
      <t>イジカンリヒ</t>
    </rPh>
    <rPh sb="280" eb="282">
      <t>サクゲン</t>
    </rPh>
    <rPh sb="283" eb="284">
      <t>ト</t>
    </rPh>
    <rPh sb="285" eb="286">
      <t>ク</t>
    </rPh>
    <rPh sb="287" eb="289">
      <t>ヒツヨウ</t>
    </rPh>
    <rPh sb="295" eb="299">
      <t>ジンコウゲンショウ</t>
    </rPh>
    <rPh sb="299" eb="300">
      <t>オヨ</t>
    </rPh>
    <rPh sb="301" eb="303">
      <t>サンギョウ</t>
    </rPh>
    <rPh sb="303" eb="305">
      <t>コウゾウ</t>
    </rPh>
    <rPh sb="306" eb="308">
      <t>ヘンカ</t>
    </rPh>
    <rPh sb="308" eb="309">
      <t>トウ</t>
    </rPh>
    <rPh sb="316" eb="320">
      <t>ゲンショウケイコウ</t>
    </rPh>
    <rPh sb="324" eb="326">
      <t>イチブ</t>
    </rPh>
    <rPh sb="327" eb="329">
      <t>シセツ</t>
    </rPh>
    <rPh sb="339" eb="340">
      <t>ム</t>
    </rPh>
    <rPh sb="342" eb="344">
      <t>ケントウ</t>
    </rPh>
    <rPh sb="346" eb="348">
      <t>ヒツヨウ</t>
    </rPh>
    <rPh sb="354" eb="357">
      <t>テイキテキ</t>
    </rPh>
    <rPh sb="358" eb="362">
      <t>ロウスイチョウサ</t>
    </rPh>
    <rPh sb="366" eb="367">
      <t>ハヤ</t>
    </rPh>
    <rPh sb="369" eb="371">
      <t>カイシュウ</t>
    </rPh>
    <rPh sb="372" eb="373">
      <t>オコナ</t>
    </rPh>
    <rPh sb="378" eb="382">
      <t>ルイジダンタイ</t>
    </rPh>
    <rPh sb="383" eb="385">
      <t>ヒカク</t>
    </rPh>
    <rPh sb="388" eb="389">
      <t>タカ</t>
    </rPh>
    <rPh sb="390" eb="392">
      <t>ヒリツ</t>
    </rPh>
    <phoneticPr fontId="4"/>
  </si>
  <si>
    <t>計画的な基幹改良事業の実施により、施設・設備の改良は進んだ。離島という地理的特性上、経年劣化は早いが、定期的な設備点検により施設・設備の延命化を図る必要がある。</t>
    <rPh sb="0" eb="3">
      <t>ケイカクテキ</t>
    </rPh>
    <rPh sb="4" eb="8">
      <t>キカンカイリョウ</t>
    </rPh>
    <rPh sb="8" eb="10">
      <t>ジギョウ</t>
    </rPh>
    <rPh sb="11" eb="13">
      <t>ジッシ</t>
    </rPh>
    <rPh sb="17" eb="19">
      <t>シセツ</t>
    </rPh>
    <rPh sb="20" eb="22">
      <t>セツビ</t>
    </rPh>
    <rPh sb="23" eb="25">
      <t>カイリョウ</t>
    </rPh>
    <rPh sb="26" eb="27">
      <t>スス</t>
    </rPh>
    <rPh sb="30" eb="32">
      <t>リトウ</t>
    </rPh>
    <rPh sb="35" eb="38">
      <t>チリテキ</t>
    </rPh>
    <rPh sb="38" eb="41">
      <t>トクセイジョウ</t>
    </rPh>
    <rPh sb="42" eb="46">
      <t>ケイネンレッカ</t>
    </rPh>
    <rPh sb="47" eb="48">
      <t>ハヤ</t>
    </rPh>
    <rPh sb="51" eb="54">
      <t>テイキテキ</t>
    </rPh>
    <rPh sb="55" eb="59">
      <t>セツビテンケン</t>
    </rPh>
    <rPh sb="62" eb="64">
      <t>シセツ</t>
    </rPh>
    <rPh sb="65" eb="67">
      <t>セツビ</t>
    </rPh>
    <rPh sb="68" eb="70">
      <t>エンメイ</t>
    </rPh>
    <rPh sb="70" eb="71">
      <t>カ</t>
    </rPh>
    <rPh sb="72" eb="73">
      <t>ハカ</t>
    </rPh>
    <rPh sb="74" eb="76">
      <t>ヒツヨウ</t>
    </rPh>
    <phoneticPr fontId="4"/>
  </si>
  <si>
    <t>極少規模離島では、給水人口が少ないため独立採算は極めて困難である。毎年、一般会計からの多額の繰入金により水道会計が維持されている。水道利用者の減少により料金収入も減少しているため、水道施設の規模の見直しや基本料金の見直しを視野に検討する必要がある。施設の更新については、10か年計画を制定し、令和7年度から実施している。公営企業に関わらず、技術職員の高齢化や若手人材の確保難がある。今後の人材確保に向けて、PPP/PFIの活用を検討する。また、人件費電気代等の高騰により、水道事業の運営コストが上昇している。１０カ年計画の実施と維持管理費を考え、「経営戦略」の策定を令和8年度に実施する予定。</t>
    <rPh sb="0" eb="2">
      <t>ゴクショウ</t>
    </rPh>
    <rPh sb="2" eb="4">
      <t>キボ</t>
    </rPh>
    <rPh sb="4" eb="6">
      <t>リトウ</t>
    </rPh>
    <rPh sb="9" eb="13">
      <t>キュウスイジンコウ</t>
    </rPh>
    <rPh sb="14" eb="15">
      <t>スク</t>
    </rPh>
    <rPh sb="19" eb="21">
      <t>ドクリツ</t>
    </rPh>
    <rPh sb="21" eb="23">
      <t>サイサン</t>
    </rPh>
    <rPh sb="24" eb="25">
      <t>キワ</t>
    </rPh>
    <rPh sb="27" eb="29">
      <t>コンナン</t>
    </rPh>
    <rPh sb="33" eb="35">
      <t>マイネン</t>
    </rPh>
    <rPh sb="36" eb="40">
      <t>イッパンカイケイ</t>
    </rPh>
    <rPh sb="43" eb="45">
      <t>タガク</t>
    </rPh>
    <rPh sb="46" eb="49">
      <t>クリイレキン</t>
    </rPh>
    <rPh sb="52" eb="54">
      <t>スイドウ</t>
    </rPh>
    <rPh sb="54" eb="56">
      <t>カイケイ</t>
    </rPh>
    <rPh sb="57" eb="59">
      <t>イジ</t>
    </rPh>
    <rPh sb="65" eb="67">
      <t>スイドウ</t>
    </rPh>
    <rPh sb="67" eb="70">
      <t>リヨウシャ</t>
    </rPh>
    <rPh sb="71" eb="73">
      <t>ゲンショウ</t>
    </rPh>
    <rPh sb="76" eb="80">
      <t>リョウキンシュウニュウ</t>
    </rPh>
    <rPh sb="81" eb="83">
      <t>ゲンショウ</t>
    </rPh>
    <rPh sb="90" eb="92">
      <t>スイドウ</t>
    </rPh>
    <rPh sb="92" eb="94">
      <t>シセツ</t>
    </rPh>
    <rPh sb="95" eb="97">
      <t>キボ</t>
    </rPh>
    <rPh sb="98" eb="100">
      <t>ミナオ</t>
    </rPh>
    <rPh sb="102" eb="106">
      <t>キホンリョウキン</t>
    </rPh>
    <rPh sb="107" eb="109">
      <t>ミナオ</t>
    </rPh>
    <rPh sb="111" eb="113">
      <t>シヤ</t>
    </rPh>
    <rPh sb="114" eb="116">
      <t>ケントウ</t>
    </rPh>
    <rPh sb="118" eb="120">
      <t>ヒツヨウ</t>
    </rPh>
    <rPh sb="124" eb="126">
      <t>シセツ</t>
    </rPh>
    <rPh sb="127" eb="129">
      <t>コウシン</t>
    </rPh>
    <rPh sb="138" eb="139">
      <t>ネン</t>
    </rPh>
    <rPh sb="139" eb="141">
      <t>ケイカク</t>
    </rPh>
    <rPh sb="142" eb="144">
      <t>セイテイ</t>
    </rPh>
    <rPh sb="146" eb="148">
      <t>レイワ</t>
    </rPh>
    <rPh sb="149" eb="151">
      <t>ネンド</t>
    </rPh>
    <rPh sb="153" eb="155">
      <t>ジッシ</t>
    </rPh>
    <rPh sb="160" eb="164">
      <t>コウエイキギョウ</t>
    </rPh>
    <rPh sb="165" eb="166">
      <t>カカ</t>
    </rPh>
    <rPh sb="170" eb="172">
      <t>ギジュツ</t>
    </rPh>
    <rPh sb="172" eb="174">
      <t>ショクイン</t>
    </rPh>
    <rPh sb="175" eb="178">
      <t>コウレイカ</t>
    </rPh>
    <rPh sb="179" eb="181">
      <t>ワカテ</t>
    </rPh>
    <rPh sb="181" eb="183">
      <t>ジンザイ</t>
    </rPh>
    <rPh sb="184" eb="187">
      <t>カクホナン</t>
    </rPh>
    <rPh sb="191" eb="193">
      <t>コンゴ</t>
    </rPh>
    <rPh sb="194" eb="198">
      <t>ジンザイカクホ</t>
    </rPh>
    <rPh sb="199" eb="200">
      <t>ム</t>
    </rPh>
    <rPh sb="211" eb="213">
      <t>カツヨウ</t>
    </rPh>
    <rPh sb="214" eb="216">
      <t>ケントウ</t>
    </rPh>
    <rPh sb="222" eb="225">
      <t>ジンケンヒ</t>
    </rPh>
    <rPh sb="225" eb="228">
      <t>デンキダイ</t>
    </rPh>
    <rPh sb="228" eb="229">
      <t>トウ</t>
    </rPh>
    <rPh sb="230" eb="232">
      <t>コウトウ</t>
    </rPh>
    <rPh sb="236" eb="238">
      <t>スイドウ</t>
    </rPh>
    <rPh sb="238" eb="240">
      <t>ジギョウ</t>
    </rPh>
    <rPh sb="241" eb="243">
      <t>ウンエイ</t>
    </rPh>
    <rPh sb="247" eb="249">
      <t>ジョウショウ</t>
    </rPh>
    <rPh sb="257" eb="260">
      <t>ネンケイカク</t>
    </rPh>
    <rPh sb="261" eb="263">
      <t>ジッシ</t>
    </rPh>
    <rPh sb="264" eb="268">
      <t>イジカンリ</t>
    </rPh>
    <rPh sb="268" eb="269">
      <t>ヒ</t>
    </rPh>
    <rPh sb="270" eb="271">
      <t>カンガ</t>
    </rPh>
    <rPh sb="274" eb="278">
      <t>ケイエイセンリャク</t>
    </rPh>
    <rPh sb="280" eb="282">
      <t>サクテイ</t>
    </rPh>
    <rPh sb="283" eb="285">
      <t>レイワ</t>
    </rPh>
    <rPh sb="286" eb="288">
      <t>ネンド</t>
    </rPh>
    <rPh sb="289" eb="291">
      <t>ジッシ</t>
    </rPh>
    <rPh sb="293" eb="29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</si>
</sst>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21-4C78-835F-09D4031A2B6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6D21-4C78-835F-09D4031A2B6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23.43</c:v>
                </c:pt>
                <c:pt idx="1">
                  <c:v>23.43</c:v>
                </c:pt>
                <c:pt idx="2">
                  <c:v>23.43</c:v>
                </c:pt>
                <c:pt idx="3">
                  <c:v>23.37</c:v>
                </c:pt>
                <c:pt idx="4">
                  <c:v>23.43</c:v>
                </c:pt>
              </c:numCache>
            </c:numRef>
          </c:val>
          <c:extLst>
            <c:ext xmlns:c16="http://schemas.microsoft.com/office/drawing/2014/chart" uri="{C3380CC4-5D6E-409C-BE32-E72D297353CC}">
              <c16:uniqueId val="{00000000-1146-484E-9222-3CF164C23FF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1146-484E-9222-3CF164C23FF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84.1</c:v>
                </c:pt>
                <c:pt idx="1">
                  <c:v>84.1</c:v>
                </c:pt>
                <c:pt idx="2">
                  <c:v>84.1</c:v>
                </c:pt>
                <c:pt idx="3">
                  <c:v>84.1</c:v>
                </c:pt>
                <c:pt idx="4">
                  <c:v>84.1</c:v>
                </c:pt>
              </c:numCache>
            </c:numRef>
          </c:val>
          <c:extLst>
            <c:ext xmlns:c16="http://schemas.microsoft.com/office/drawing/2014/chart" uri="{C3380CC4-5D6E-409C-BE32-E72D297353CC}">
              <c16:uniqueId val="{00000000-F51F-4D45-BF0C-557B109C954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F51F-4D45-BF0C-557B109C954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85.79</c:v>
                </c:pt>
                <c:pt idx="1">
                  <c:v>81.64</c:v>
                </c:pt>
                <c:pt idx="2">
                  <c:v>78.540000000000006</c:v>
                </c:pt>
                <c:pt idx="3">
                  <c:v>79.5</c:v>
                </c:pt>
                <c:pt idx="4">
                  <c:v>78.66</c:v>
                </c:pt>
              </c:numCache>
            </c:numRef>
          </c:val>
          <c:extLst>
            <c:ext xmlns:c16="http://schemas.microsoft.com/office/drawing/2014/chart" uri="{C3380CC4-5D6E-409C-BE32-E72D297353CC}">
              <c16:uniqueId val="{00000000-7852-4752-9321-DF29F1E1EB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7852-4752-9321-DF29F1E1EB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34-48FE-9EC8-2D37178AC00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34-48FE-9EC8-2D37178AC00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E-4684-B51C-270A64A17E5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E-4684-B51C-270A64A17E5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E9-4D6E-A501-DC4460D51A2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E9-4D6E-A501-DC4460D51A2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7-4FE1-B8D8-706E0D106DE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7-4FE1-B8D8-706E0D106DE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12850.13</c:v>
                </c:pt>
                <c:pt idx="1">
                  <c:v>8562.83</c:v>
                </c:pt>
                <c:pt idx="2">
                  <c:v>5740.9</c:v>
                </c:pt>
                <c:pt idx="3">
                  <c:v>3938.5</c:v>
                </c:pt>
                <c:pt idx="4">
                  <c:v>4230.8</c:v>
                </c:pt>
              </c:numCache>
            </c:numRef>
          </c:val>
          <c:extLst>
            <c:ext xmlns:c16="http://schemas.microsoft.com/office/drawing/2014/chart" uri="{C3380CC4-5D6E-409C-BE32-E72D297353CC}">
              <c16:uniqueId val="{00000000-E85B-4C58-8536-9F9497A221F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E85B-4C58-8536-9F9497A221F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8.01</c:v>
                </c:pt>
                <c:pt idx="1">
                  <c:v>17.98</c:v>
                </c:pt>
                <c:pt idx="2">
                  <c:v>30.96</c:v>
                </c:pt>
                <c:pt idx="3">
                  <c:v>27.66</c:v>
                </c:pt>
                <c:pt idx="4">
                  <c:v>24.14</c:v>
                </c:pt>
              </c:numCache>
            </c:numRef>
          </c:val>
          <c:extLst>
            <c:ext xmlns:c16="http://schemas.microsoft.com/office/drawing/2014/chart" uri="{C3380CC4-5D6E-409C-BE32-E72D297353CC}">
              <c16:uniqueId val="{00000000-E9A9-4C34-ADAB-30DACE809D7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E9A9-4C34-ADAB-30DACE809D7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1782.87</c:v>
                </c:pt>
                <c:pt idx="1">
                  <c:v>1175.3</c:v>
                </c:pt>
                <c:pt idx="2">
                  <c:v>1001.65</c:v>
                </c:pt>
                <c:pt idx="3">
                  <c:v>1602.99</c:v>
                </c:pt>
                <c:pt idx="4">
                  <c:v>1749.21</c:v>
                </c:pt>
              </c:numCache>
            </c:numRef>
          </c:val>
          <c:extLst>
            <c:ext xmlns:c16="http://schemas.microsoft.com/office/drawing/2014/chart" uri="{C3380CC4-5D6E-409C-BE32-E72D297353CC}">
              <c16:uniqueId val="{00000000-129B-46A7-A329-7F9ADE9CB60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129B-46A7-A329-7F9ADE9CB60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鹿児島県　三島村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344</v>
      </c>
      <c r="AM8" s="59"/>
      <c r="AN8" s="59"/>
      <c r="AO8" s="59"/>
      <c r="AP8" s="59"/>
      <c r="AQ8" s="59"/>
      <c r="AR8" s="59"/>
      <c r="AS8" s="59"/>
      <c r="AT8" s="35">
        <f>データ!$S$6</f>
        <v>31.39</v>
      </c>
      <c r="AU8" s="35"/>
      <c r="AV8" s="35"/>
      <c r="AW8" s="35"/>
      <c r="AX8" s="35"/>
      <c r="AY8" s="35"/>
      <c r="AZ8" s="35"/>
      <c r="BA8" s="35"/>
      <c r="BB8" s="35">
        <f>データ!$T$6</f>
        <v>10.96</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59">
        <f>データ!$Q$6</f>
        <v>2360</v>
      </c>
      <c r="X10" s="59"/>
      <c r="Y10" s="59"/>
      <c r="Z10" s="59"/>
      <c r="AA10" s="59"/>
      <c r="AB10" s="59"/>
      <c r="AC10" s="59"/>
      <c r="AD10" s="2"/>
      <c r="AE10" s="2"/>
      <c r="AF10" s="2"/>
      <c r="AG10" s="2"/>
      <c r="AH10" s="2"/>
      <c r="AI10" s="2"/>
      <c r="AJ10" s="2"/>
      <c r="AK10" s="2"/>
      <c r="AL10" s="59">
        <f>データ!$U$6</f>
        <v>328</v>
      </c>
      <c r="AM10" s="59"/>
      <c r="AN10" s="59"/>
      <c r="AO10" s="59"/>
      <c r="AP10" s="59"/>
      <c r="AQ10" s="59"/>
      <c r="AR10" s="59"/>
      <c r="AS10" s="59"/>
      <c r="AT10" s="35">
        <f>データ!$V$6</f>
        <v>31.75</v>
      </c>
      <c r="AU10" s="35"/>
      <c r="AV10" s="35"/>
      <c r="AW10" s="35"/>
      <c r="AX10" s="35"/>
      <c r="AY10" s="35"/>
      <c r="AZ10" s="35"/>
      <c r="BA10" s="35"/>
      <c r="BB10" s="35">
        <f>データ!$W$6</f>
        <v>10.33</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41</v>
      </c>
      <c r="O85" s="13" t="str">
        <f>データ!EN6</f>
        <v>【0.18】</v>
      </c>
    </row>
  </sheetData>
  <sheetProtection algorithmName="SHA-512" hashValue="5EY4GbCBa/mrFyeCFCbJYX+NWtI78ecPjHEdL7cO/WberYMabwQvavcyBQBYiY7pO18AxWyxT5L1189UH5Z8Ew==" saltValue="RuiM2tLlBk0HBqrHD8o8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2024</v>
      </c>
      <c r="C6" s="20">
        <f t="shared" ref="C6:W6" si="3">C7</f>
        <v>463035</v>
      </c>
      <c r="D6" s="20">
        <f t="shared" si="3"/>
        <v>47</v>
      </c>
      <c r="E6" s="20">
        <f t="shared" si="3"/>
        <v>1</v>
      </c>
      <c r="F6" s="20">
        <f t="shared" si="3"/>
        <v>0</v>
      </c>
      <c r="G6" s="20">
        <f t="shared" si="3"/>
        <v>0</v>
      </c>
      <c r="H6" s="20" t="str">
        <f t="shared" si="3"/>
        <v>鹿児島県　三島村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2360</v>
      </c>
      <c r="R6" s="21">
        <f t="shared" si="3"/>
        <v>344</v>
      </c>
      <c r="S6" s="21">
        <f t="shared" si="3"/>
        <v>31.39</v>
      </c>
      <c r="T6" s="21">
        <f t="shared" si="3"/>
        <v>10.96</v>
      </c>
      <c r="U6" s="21">
        <f t="shared" si="3"/>
        <v>328</v>
      </c>
      <c r="V6" s="21">
        <f t="shared" si="3"/>
        <v>31.75</v>
      </c>
      <c r="W6" s="21">
        <f t="shared" si="3"/>
        <v>10.33</v>
      </c>
      <c r="X6" s="22">
        <f>IF(X7="",NA(),X7)</f>
        <v>85.79</v>
      </c>
      <c r="Y6" s="22">
        <f t="shared" ref="Y6:AG6" si="4">IF(Y7="",NA(),Y7)</f>
        <v>81.64</v>
      </c>
      <c r="Z6" s="22">
        <f t="shared" si="4"/>
        <v>78.540000000000006</v>
      </c>
      <c r="AA6" s="22">
        <f t="shared" si="4"/>
        <v>79.5</v>
      </c>
      <c r="AB6" s="22">
        <f t="shared" si="4"/>
        <v>78.66</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12850.13</v>
      </c>
      <c r="BF6" s="22">
        <f t="shared" ref="BF6:BN6" si="7">IF(BF7="",NA(),BF7)</f>
        <v>8562.83</v>
      </c>
      <c r="BG6" s="22">
        <f t="shared" si="7"/>
        <v>5740.9</v>
      </c>
      <c r="BH6" s="22">
        <f t="shared" si="7"/>
        <v>3938.5</v>
      </c>
      <c r="BI6" s="22">
        <f t="shared" si="7"/>
        <v>4230.8</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8.01</v>
      </c>
      <c r="BQ6" s="22">
        <f t="shared" ref="BQ6:BY6" si="8">IF(BQ7="",NA(),BQ7)</f>
        <v>17.98</v>
      </c>
      <c r="BR6" s="22">
        <f t="shared" si="8"/>
        <v>30.96</v>
      </c>
      <c r="BS6" s="22">
        <f t="shared" si="8"/>
        <v>27.66</v>
      </c>
      <c r="BT6" s="22">
        <f t="shared" si="8"/>
        <v>24.14</v>
      </c>
      <c r="BU6" s="22">
        <f t="shared" si="8"/>
        <v>41.84</v>
      </c>
      <c r="BV6" s="22">
        <f t="shared" si="8"/>
        <v>41.44</v>
      </c>
      <c r="BW6" s="22">
        <f t="shared" si="8"/>
        <v>37.65</v>
      </c>
      <c r="BX6" s="22">
        <f t="shared" si="8"/>
        <v>37.31</v>
      </c>
      <c r="BY6" s="22">
        <f t="shared" si="8"/>
        <v>50.3</v>
      </c>
      <c r="BZ6" s="21" t="str">
        <f>IF(BZ7="","",IF(BZ7="-","【-】","【"&amp;SUBSTITUTE(TEXT(BZ7,"#,##0.00"),"-","△")&amp;"】"))</f>
        <v>【55.67】</v>
      </c>
      <c r="CA6" s="22">
        <f>IF(CA7="",NA(),CA7)</f>
        <v>1782.87</v>
      </c>
      <c r="CB6" s="22">
        <f t="shared" ref="CB6:CJ6" si="9">IF(CB7="",NA(),CB7)</f>
        <v>1175.3</v>
      </c>
      <c r="CC6" s="22">
        <f t="shared" si="9"/>
        <v>1001.65</v>
      </c>
      <c r="CD6" s="22">
        <f t="shared" si="9"/>
        <v>1602.99</v>
      </c>
      <c r="CE6" s="22">
        <f t="shared" si="9"/>
        <v>1749.21</v>
      </c>
      <c r="CF6" s="22">
        <f t="shared" si="9"/>
        <v>390.47</v>
      </c>
      <c r="CG6" s="22">
        <f t="shared" si="9"/>
        <v>403.61</v>
      </c>
      <c r="CH6" s="22">
        <f t="shared" si="9"/>
        <v>442.82</v>
      </c>
      <c r="CI6" s="22">
        <f t="shared" si="9"/>
        <v>425.76</v>
      </c>
      <c r="CJ6" s="22">
        <f t="shared" si="9"/>
        <v>302.63</v>
      </c>
      <c r="CK6" s="21" t="str">
        <f>IF(CK7="","",IF(CK7="-","【-】","【"&amp;SUBSTITUTE(TEXT(CK7,"#,##0.00"),"-","△")&amp;"】"))</f>
        <v>【261.48】</v>
      </c>
      <c r="CL6" s="22">
        <f>IF(CL7="",NA(),CL7)</f>
        <v>23.43</v>
      </c>
      <c r="CM6" s="22">
        <f t="shared" ref="CM6:CU6" si="10">IF(CM7="",NA(),CM7)</f>
        <v>23.43</v>
      </c>
      <c r="CN6" s="22">
        <f t="shared" si="10"/>
        <v>23.43</v>
      </c>
      <c r="CO6" s="22">
        <f t="shared" si="10"/>
        <v>23.37</v>
      </c>
      <c r="CP6" s="22">
        <f t="shared" si="10"/>
        <v>23.43</v>
      </c>
      <c r="CQ6" s="22">
        <f t="shared" si="10"/>
        <v>49.08</v>
      </c>
      <c r="CR6" s="22">
        <f t="shared" si="10"/>
        <v>51.46</v>
      </c>
      <c r="CS6" s="22">
        <f t="shared" si="10"/>
        <v>51.84</v>
      </c>
      <c r="CT6" s="22">
        <f t="shared" si="10"/>
        <v>52.34</v>
      </c>
      <c r="CU6" s="22">
        <f t="shared" si="10"/>
        <v>44.87</v>
      </c>
      <c r="CV6" s="21" t="str">
        <f>IF(CV7="","",IF(CV7="-","【-】","【"&amp;SUBSTITUTE(TEXT(CV7,"#,##0.00"),"-","△")&amp;"】"))</f>
        <v>【44.68】</v>
      </c>
      <c r="CW6" s="22">
        <f>IF(CW7="",NA(),CW7)</f>
        <v>84.1</v>
      </c>
      <c r="CX6" s="22">
        <f t="shared" ref="CX6:DF6" si="11">IF(CX7="",NA(),CX7)</f>
        <v>84.1</v>
      </c>
      <c r="CY6" s="22">
        <f t="shared" si="11"/>
        <v>84.1</v>
      </c>
      <c r="CZ6" s="22">
        <f t="shared" si="11"/>
        <v>84.1</v>
      </c>
      <c r="DA6" s="22">
        <f t="shared" si="11"/>
        <v>84.1</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2">
      <c r="A7" s="15"/>
      <c r="B7" s="24">
        <v>2024</v>
      </c>
      <c r="C7" s="24">
        <v>463035</v>
      </c>
      <c r="D7" s="24">
        <v>47</v>
      </c>
      <c r="E7" s="24">
        <v>1</v>
      </c>
      <c r="F7" s="24">
        <v>0</v>
      </c>
      <c r="G7" s="24">
        <v>0</v>
      </c>
      <c r="H7" s="24" t="s">
        <v>96</v>
      </c>
      <c r="I7" s="24" t="s">
        <v>97</v>
      </c>
      <c r="J7" s="24" t="s">
        <v>98</v>
      </c>
      <c r="K7" s="24" t="s">
        <v>99</v>
      </c>
      <c r="L7" s="24" t="s">
        <v>100</v>
      </c>
      <c r="M7" s="24" t="s">
        <v>101</v>
      </c>
      <c r="N7" s="25" t="s">
        <v>102</v>
      </c>
      <c r="O7" s="25" t="s">
        <v>103</v>
      </c>
      <c r="P7" s="25">
        <v>100</v>
      </c>
      <c r="Q7" s="25">
        <v>2360</v>
      </c>
      <c r="R7" s="25">
        <v>344</v>
      </c>
      <c r="S7" s="25">
        <v>31.39</v>
      </c>
      <c r="T7" s="25">
        <v>10.96</v>
      </c>
      <c r="U7" s="25">
        <v>328</v>
      </c>
      <c r="V7" s="25">
        <v>31.75</v>
      </c>
      <c r="W7" s="25">
        <v>10.33</v>
      </c>
      <c r="X7" s="25">
        <v>85.79</v>
      </c>
      <c r="Y7" s="25">
        <v>81.64</v>
      </c>
      <c r="Z7" s="25">
        <v>78.540000000000006</v>
      </c>
      <c r="AA7" s="25">
        <v>79.5</v>
      </c>
      <c r="AB7" s="25">
        <v>78.66</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12850.13</v>
      </c>
      <c r="BF7" s="25">
        <v>8562.83</v>
      </c>
      <c r="BG7" s="25">
        <v>5740.9</v>
      </c>
      <c r="BH7" s="25">
        <v>3938.5</v>
      </c>
      <c r="BI7" s="25">
        <v>4230.8</v>
      </c>
      <c r="BJ7" s="25">
        <v>1128.72</v>
      </c>
      <c r="BK7" s="25">
        <v>1125.25</v>
      </c>
      <c r="BL7" s="25">
        <v>1157.05</v>
      </c>
      <c r="BM7" s="25">
        <v>1228.8</v>
      </c>
      <c r="BN7" s="25">
        <v>585.82000000000005</v>
      </c>
      <c r="BO7" s="25">
        <v>544.02</v>
      </c>
      <c r="BP7" s="25">
        <v>8.01</v>
      </c>
      <c r="BQ7" s="25">
        <v>17.98</v>
      </c>
      <c r="BR7" s="25">
        <v>30.96</v>
      </c>
      <c r="BS7" s="25">
        <v>27.66</v>
      </c>
      <c r="BT7" s="25">
        <v>24.14</v>
      </c>
      <c r="BU7" s="25">
        <v>41.84</v>
      </c>
      <c r="BV7" s="25">
        <v>41.44</v>
      </c>
      <c r="BW7" s="25">
        <v>37.65</v>
      </c>
      <c r="BX7" s="25">
        <v>37.31</v>
      </c>
      <c r="BY7" s="25">
        <v>50.3</v>
      </c>
      <c r="BZ7" s="25">
        <v>55.67</v>
      </c>
      <c r="CA7" s="25">
        <v>1782.87</v>
      </c>
      <c r="CB7" s="25">
        <v>1175.3</v>
      </c>
      <c r="CC7" s="25">
        <v>1001.65</v>
      </c>
      <c r="CD7" s="25">
        <v>1602.99</v>
      </c>
      <c r="CE7" s="25">
        <v>1749.21</v>
      </c>
      <c r="CF7" s="25">
        <v>390.47</v>
      </c>
      <c r="CG7" s="25">
        <v>403.61</v>
      </c>
      <c r="CH7" s="25">
        <v>442.82</v>
      </c>
      <c r="CI7" s="25">
        <v>425.76</v>
      </c>
      <c r="CJ7" s="25">
        <v>302.63</v>
      </c>
      <c r="CK7" s="25">
        <v>261.48</v>
      </c>
      <c r="CL7" s="25">
        <v>23.43</v>
      </c>
      <c r="CM7" s="25">
        <v>23.43</v>
      </c>
      <c r="CN7" s="25">
        <v>23.43</v>
      </c>
      <c r="CO7" s="25">
        <v>23.37</v>
      </c>
      <c r="CP7" s="25">
        <v>23.43</v>
      </c>
      <c r="CQ7" s="25">
        <v>49.08</v>
      </c>
      <c r="CR7" s="25">
        <v>51.46</v>
      </c>
      <c r="CS7" s="25">
        <v>51.84</v>
      </c>
      <c r="CT7" s="25">
        <v>52.34</v>
      </c>
      <c r="CU7" s="25">
        <v>44.87</v>
      </c>
      <c r="CV7" s="25">
        <v>44.68</v>
      </c>
      <c r="CW7" s="25">
        <v>84.1</v>
      </c>
      <c r="CX7" s="25">
        <v>84.1</v>
      </c>
      <c r="CY7" s="25">
        <v>84.1</v>
      </c>
      <c r="CZ7" s="25">
        <v>84.1</v>
      </c>
      <c r="DA7" s="25">
        <v>84.1</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2025-12-12T09:26:18Z</dcterms:created>
  <dcterms:modified xsi:type="dcterms:W3CDTF">2026-03-04T07:50:08Z</dcterms:modified>
  <cp:category/>
</cp:coreProperties>
</file>