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4 南さつま市\"/>
    </mc:Choice>
  </mc:AlternateContent>
  <xr:revisionPtr revIDLastSave="0" documentId="13_ncr:1_{AAF6B2BD-213B-4E5F-B181-0083DCF945FF}" xr6:coauthVersionLast="47" xr6:coauthVersionMax="47" xr10:uidLastSave="{00000000-0000-0000-0000-000000000000}"/>
  <workbookProtection workbookAlgorithmName="SHA-512" workbookHashValue="EqwgA0BFNrBj7tsxRlsgmPj+toCavm8Oi/0Nba3CpiaQPlZOuas5eMYocWiQkyruJ3FBi62RaC+wCv4ixHgdlg==" workbookSaltValue="HeKcAKyE/ZwChQExrXQ37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H85" i="4"/>
  <c r="F85" i="4"/>
  <c r="E85" i="4"/>
  <c r="AL10" i="4"/>
  <c r="W10" i="4"/>
  <c r="P10" i="4"/>
  <c r="BB8" i="4"/>
  <c r="AT8" i="4"/>
  <c r="AL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<sst xmlns="http://schemas.openxmlformats.org/spreadsheetml/2006/main" count="228" uniqueCount="113">
  <si>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</si>
  <si>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</si>
  <si>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</si>
  <si>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</si>
  <si>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</si>
  <si>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</si>
  <si>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</si>
  <si>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</si>
  <si>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</si>
  <si>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</si>
  <si>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</si>
  <si>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</si>
  <si>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</si>
  <si>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</si>
  <si>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</si>
  <si>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</si>
  <si>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</si>
  <si>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</si>
  <si>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</si>
  <si>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</si>
  <si>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</si>
  <si>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</si>
  <si>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</si>
  <si>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</si>
  <si>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</si>
  <si>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</si>
  <si>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</si>
  <si>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</si>
  <si>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</si>
  <si>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</si>
  <si>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</si>
  <si>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</si>
  <si>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</si>
  <si>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</si>
  <si>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</si>
  <si>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</si>
  <si>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</si>
  <si>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</si>
  <si>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</si>
  <si>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</si>
  <si>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</si>
  <si>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</si>
  <si>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</si>
  <si>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</si>
  <si>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</si>
  <si>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</si>
  <si>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</si>
  <si>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</si>
  <si>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</si>
  <si>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</si>
  <si>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</si>
  <si>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</si>
  <si>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</si>
  <si>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</si>
  <si>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</si>
  <si>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</si>
  <si>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</si>
  <si>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</si>
  <si>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</si>
  <si>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</si>
  <si>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</si>
  <si>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</si>
  <si>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</si>
  <si>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</si>
  <si>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</si>
  <si>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</si>
  <si>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</si>
  <si>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</si>
  <si>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</si>
  <si>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</si>
  <si>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</si>
  <si>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</si>
  <si>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</si>
  <si>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</si>
  <si>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</si>
  <si>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</si>
  <si>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</si>
  <si>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</si>
  <si>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</si>
  <si>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</si>
  <si>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</si>
  <si>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</si>
  <si>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</si>
  <si>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</si>
  <si>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</si>
  <si>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</si>
  <si>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</si>
  <si>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</si>
  <si>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</si>
  <si>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</si>
  <si>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</si>
  <si>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</si>
  <si>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</si>
  <si>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</si>
  <si>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</si>
  <si>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</si>
  <si>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</si>
  <si>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</si>
  <si>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</si>
  <si>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</si>
  <si>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</si>
  <si>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</si>
  <si>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</si>
  <si>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</si>
  <si>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</si>
  <si>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</si>
  <si>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</si>
  <si>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</si>
  <si>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</si>
  <si>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</si>
  <si>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①経常収支比率及び②累積欠損比率
欠損金は出ていない。経常収支比率は、100％を超え経営状態は黒字である。
③流動比率
流動負債の建設改良費等の財源に充てるための企業債が増加したことで前年度より減少している。
④企業債残高対給水収益比率
R2年度の簡水統合により大幅に悪化している。今後企業債残高は減少していく見込みであるが、人口減少に伴い給水収益も減少しているので現状横ばいとなっている。今後も人口減少等により給水収益は減少していくことが予想されるため更なる費用削減や財源確保に努める必要がある。
⑤料金回収率
料金回収率は、供給単価が給水原価を下回り100％を超えているが、今後も人口減少等により給水収益は減少していくことが予想されるため更なる費用削減や財源確保に努める必要がある。
⑥給水原価
給水原価は、類似団体、全国平均と比較しても低く抑えられているが、物価高騰等の影響により費用が増加したことで前年度より微増している。
⑦施設利用料
施設利用料は、類似団体、全国平均と比較しても高い水準となっている。
⑧有収率
有収率は、前年度と比較し、ほぼ同値となっている。漏水対策に努める必要がある。</t>
    <rPh sb="85" eb="87">
      <t>ゾウカ</t>
    </rPh>
    <rPh sb="97" eb="99">
      <t>ゲンショウ</t>
    </rPh>
    <rPh sb="183" eb="185">
      <t>ゲンジョウ</t>
    </rPh>
    <rPh sb="185" eb="186">
      <t>ヨコ</t>
    </rPh>
    <rPh sb="382" eb="386">
      <t>ブッカコウトウ</t>
    </rPh>
    <rPh sb="386" eb="387">
      <t>トウ</t>
    </rPh>
    <rPh sb="388" eb="390">
      <t>エイキョウ</t>
    </rPh>
    <rPh sb="396" eb="398">
      <t>ゾウカ</t>
    </rPh>
    <rPh sb="408" eb="410">
      <t>ビゾウ</t>
    </rPh>
    <phoneticPr fontId="4"/>
  </si>
  <si>
    <t>①有形固定資産減価償却率
類似団体・全国平均を上回っており、今後も耐用年数を迎える資産が増えることが見込まれる。
②管路経年化率
年次的に管路更新しているが、耐用年数を超える管路は増加傾向にあり、計画的な管路更新を進める必要がある。
③管路更新率
前年度より若干増加しているが、管路以外の施設の老朽化も進んでいるため、施設全体のバランスも考慮しながら計画的に対応していく必要がある。</t>
  </si>
  <si>
    <t>　令和２年度に簡易水道を統合後、現在の経営状況は毎年黒字収支となっているが、人口減少に伴うサービス需要の減少で、今後の経営状況は厳しくなることが予想される。
　あわせて、施設の老朽化に伴う管路更新等の設備投資や近年の物価高騰による営業費用は今後も増加していくと推察される。
　安定的な水の供給と投資の効率的な運用をするためには、老朽化した管路や更新の必要性の高い施設を精査するとともに、国の支援を最大限に活用した施設更新など、長期的な投資計画に基づく取り組みが必要である。
　今後の人口減少、更新経費や物価高騰に対応するため、水道料金改定の時期や適正料金等についても今後検討を進めていく必要がある。また、公営企業に携わる人材確保が困難な状況もあり、事務委託についても検討を進めていく必要がある。</t>
    <rPh sb="14" eb="15">
      <t>ゴ</t>
    </rPh>
    <rPh sb="16" eb="18">
      <t>ゲンザイ</t>
    </rPh>
    <rPh sb="19" eb="23">
      <t>ケイエイジョウキョウ</t>
    </rPh>
    <rPh sb="24" eb="26">
      <t>マイネン</t>
    </rPh>
    <rPh sb="26" eb="28">
      <t>クロジ</t>
    </rPh>
    <rPh sb="28" eb="30">
      <t>シュウシ</t>
    </rPh>
    <rPh sb="92" eb="93">
      <t>トモナ</t>
    </rPh>
    <rPh sb="105" eb="107">
      <t>キンネン</t>
    </rPh>
    <rPh sb="108" eb="112">
      <t>ブッカコウトウ</t>
    </rPh>
    <rPh sb="115" eb="117">
      <t>エイギョウ</t>
    </rPh>
    <rPh sb="251" eb="255">
      <t>ブッカコウトウ</t>
    </rPh>
    <rPh sb="263" eb="265">
      <t>スイドウ</t>
    </rPh>
    <rPh sb="302" eb="306">
      <t>コウエイキギョウ</t>
    </rPh>
    <rPh sb="307" eb="308">
      <t>タズサ</t>
    </rPh>
    <rPh sb="310" eb="312">
      <t>ジンザイ</t>
    </rPh>
    <rPh sb="312" eb="314">
      <t>カクホ</t>
    </rPh>
    <rPh sb="315" eb="317">
      <t>コンナン</t>
    </rPh>
    <rPh sb="318" eb="32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</si>
</sst>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0.65</c:v>
                </c:pt>
                <c:pt idx="1">
                  <c:v>0.56000000000000005</c:v>
                </c:pt>
                <c:pt idx="2">
                  <c:v>0.42</c:v>
                </c:pt>
                <c:pt idx="3">
                  <c:v>0.45</c:v>
                </c:pt>
                <c:pt idx="4">
                  <c:v>0.44</c:v>
                </c:pt>
              </c:numCache>
            </c:numRef>
          </c:val>
          <c:extLst>
            <c:ext xmlns:c16="http://schemas.microsoft.com/office/drawing/2014/chart" uri="{C3380CC4-5D6E-409C-BE32-E72D297353CC}">
              <c16:uniqueId val="{00000000-7DF6-4221-A97F-768EFC5441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7DF6-4221-A97F-768EFC5441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69.16</c:v>
                </c:pt>
                <c:pt idx="1">
                  <c:v>67.739999999999995</c:v>
                </c:pt>
                <c:pt idx="2">
                  <c:v>67.17</c:v>
                </c:pt>
                <c:pt idx="3">
                  <c:v>64.5</c:v>
                </c:pt>
                <c:pt idx="4">
                  <c:v>63.85</c:v>
                </c:pt>
              </c:numCache>
            </c:numRef>
          </c:val>
          <c:extLst>
            <c:ext xmlns:c16="http://schemas.microsoft.com/office/drawing/2014/chart" uri="{C3380CC4-5D6E-409C-BE32-E72D297353CC}">
              <c16:uniqueId val="{00000000-E13A-44C4-8514-4360CAB37E5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E13A-44C4-8514-4360CAB37E5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85.32</c:v>
                </c:pt>
                <c:pt idx="1">
                  <c:v>85.44</c:v>
                </c:pt>
                <c:pt idx="2">
                  <c:v>85.5</c:v>
                </c:pt>
                <c:pt idx="3">
                  <c:v>85.53</c:v>
                </c:pt>
                <c:pt idx="4">
                  <c:v>85.01</c:v>
                </c:pt>
              </c:numCache>
            </c:numRef>
          </c:val>
          <c:extLst>
            <c:ext xmlns:c16="http://schemas.microsoft.com/office/drawing/2014/chart" uri="{C3380CC4-5D6E-409C-BE32-E72D297353CC}">
              <c16:uniqueId val="{00000000-7E18-4C2F-83AC-05FAF191A9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7E18-4C2F-83AC-05FAF191A9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110.49</c:v>
                </c:pt>
                <c:pt idx="1">
                  <c:v>115.55</c:v>
                </c:pt>
                <c:pt idx="2">
                  <c:v>108.6</c:v>
                </c:pt>
                <c:pt idx="3">
                  <c:v>109.89</c:v>
                </c:pt>
                <c:pt idx="4">
                  <c:v>107.04</c:v>
                </c:pt>
              </c:numCache>
            </c:numRef>
          </c:val>
          <c:extLst>
            <c:ext xmlns:c16="http://schemas.microsoft.com/office/drawing/2014/chart" uri="{C3380CC4-5D6E-409C-BE32-E72D297353CC}">
              <c16:uniqueId val="{00000000-A0C4-437A-8F38-92D43C2306A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A0C4-437A-8F38-92D43C2306A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52.17</c:v>
                </c:pt>
                <c:pt idx="1">
                  <c:v>53.34</c:v>
                </c:pt>
                <c:pt idx="2">
                  <c:v>54.51</c:v>
                </c:pt>
                <c:pt idx="3">
                  <c:v>55.51</c:v>
                </c:pt>
                <c:pt idx="4">
                  <c:v>56.38</c:v>
                </c:pt>
              </c:numCache>
            </c:numRef>
          </c:val>
          <c:extLst>
            <c:ext xmlns:c16="http://schemas.microsoft.com/office/drawing/2014/chart" uri="{C3380CC4-5D6E-409C-BE32-E72D297353CC}">
              <c16:uniqueId val="{00000000-E519-490E-9242-60A91865DA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E519-490E-9242-60A91865DA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13.55</c:v>
                </c:pt>
                <c:pt idx="1">
                  <c:v>10.83</c:v>
                </c:pt>
                <c:pt idx="2">
                  <c:v>17.440000000000001</c:v>
                </c:pt>
                <c:pt idx="3">
                  <c:v>17.350000000000001</c:v>
                </c:pt>
                <c:pt idx="4">
                  <c:v>19.75</c:v>
                </c:pt>
              </c:numCache>
            </c:numRef>
          </c:val>
          <c:extLst>
            <c:ext xmlns:c16="http://schemas.microsoft.com/office/drawing/2014/chart" uri="{C3380CC4-5D6E-409C-BE32-E72D297353CC}">
              <c16:uniqueId val="{00000000-29CE-4105-A34D-2DD819D001F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29CE-4105-A34D-2DD819D001F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98-4A2E-985C-00003F4FAF1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E598-4A2E-985C-00003F4FAF1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304.51</c:v>
                </c:pt>
                <c:pt idx="1">
                  <c:v>325.8</c:v>
                </c:pt>
                <c:pt idx="2">
                  <c:v>332.43</c:v>
                </c:pt>
                <c:pt idx="3">
                  <c:v>352.09</c:v>
                </c:pt>
                <c:pt idx="4">
                  <c:v>331.79</c:v>
                </c:pt>
              </c:numCache>
            </c:numRef>
          </c:val>
          <c:extLst>
            <c:ext xmlns:c16="http://schemas.microsoft.com/office/drawing/2014/chart" uri="{C3380CC4-5D6E-409C-BE32-E72D297353CC}">
              <c16:uniqueId val="{00000000-0D49-4F4D-8490-B97D5442F32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0D49-4F4D-8490-B97D5442F32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526.86</c:v>
                </c:pt>
                <c:pt idx="1">
                  <c:v>509.55</c:v>
                </c:pt>
                <c:pt idx="2">
                  <c:v>487.74</c:v>
                </c:pt>
                <c:pt idx="3">
                  <c:v>488.71</c:v>
                </c:pt>
                <c:pt idx="4">
                  <c:v>481.71</c:v>
                </c:pt>
              </c:numCache>
            </c:numRef>
          </c:val>
          <c:extLst>
            <c:ext xmlns:c16="http://schemas.microsoft.com/office/drawing/2014/chart" uri="{C3380CC4-5D6E-409C-BE32-E72D297353CC}">
              <c16:uniqueId val="{00000000-CAF5-476A-B58E-506C8C44CE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AF5-476A-B58E-506C8C44CE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106.42</c:v>
                </c:pt>
                <c:pt idx="1">
                  <c:v>115.5</c:v>
                </c:pt>
                <c:pt idx="2">
                  <c:v>107.29</c:v>
                </c:pt>
                <c:pt idx="3">
                  <c:v>108.86</c:v>
                </c:pt>
                <c:pt idx="4">
                  <c:v>105.77</c:v>
                </c:pt>
              </c:numCache>
            </c:numRef>
          </c:val>
          <c:extLst>
            <c:ext xmlns:c16="http://schemas.microsoft.com/office/drawing/2014/chart" uri="{C3380CC4-5D6E-409C-BE32-E72D297353CC}">
              <c16:uniqueId val="{00000000-EB7C-402A-B6BD-DA2A8BE856F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B7C-402A-B6BD-DA2A8BE856F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147.93</c:v>
                </c:pt>
                <c:pt idx="1">
                  <c:v>137.72999999999999</c:v>
                </c:pt>
                <c:pt idx="2">
                  <c:v>149.54</c:v>
                </c:pt>
                <c:pt idx="3">
                  <c:v>148.25</c:v>
                </c:pt>
                <c:pt idx="4">
                  <c:v>152.86000000000001</c:v>
                </c:pt>
              </c:numCache>
            </c:numRef>
          </c:val>
          <c:extLst>
            <c:ext xmlns:c16="http://schemas.microsoft.com/office/drawing/2014/chart" uri="{C3380CC4-5D6E-409C-BE32-E72D297353CC}">
              <c16:uniqueId val="{00000000-3C46-48B2-9158-DB1ED9A72DF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3C46-48B2-9158-DB1ED9A72DF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南さつま市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31094</v>
      </c>
      <c r="AM8" s="44"/>
      <c r="AN8" s="44"/>
      <c r="AO8" s="44"/>
      <c r="AP8" s="44"/>
      <c r="AQ8" s="44"/>
      <c r="AR8" s="44"/>
      <c r="AS8" s="44"/>
      <c r="AT8" s="45">
        <f>データ!$S$6</f>
        <v>283.58999999999997</v>
      </c>
      <c r="AU8" s="46"/>
      <c r="AV8" s="46"/>
      <c r="AW8" s="46"/>
      <c r="AX8" s="46"/>
      <c r="AY8" s="46"/>
      <c r="AZ8" s="46"/>
      <c r="BA8" s="46"/>
      <c r="BB8" s="47">
        <f>データ!$T$6</f>
        <v>109.64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63.78</v>
      </c>
      <c r="J10" s="46"/>
      <c r="K10" s="46"/>
      <c r="L10" s="46"/>
      <c r="M10" s="46"/>
      <c r="N10" s="46"/>
      <c r="O10" s="80"/>
      <c r="P10" s="47">
        <f>データ!$P$6</f>
        <v>98.8</v>
      </c>
      <c r="Q10" s="47"/>
      <c r="R10" s="47"/>
      <c r="S10" s="47"/>
      <c r="T10" s="47"/>
      <c r="U10" s="47"/>
      <c r="V10" s="47"/>
      <c r="W10" s="44">
        <f>データ!$Q$6</f>
        <v>3254</v>
      </c>
      <c r="X10" s="44"/>
      <c r="Y10" s="44"/>
      <c r="Z10" s="44"/>
      <c r="AA10" s="44"/>
      <c r="AB10" s="44"/>
      <c r="AC10" s="44"/>
      <c r="AD10" s="2"/>
      <c r="AE10" s="2"/>
      <c r="AF10" s="2"/>
      <c r="AG10" s="2"/>
      <c r="AH10" s="2"/>
      <c r="AI10" s="2"/>
      <c r="AJ10" s="2"/>
      <c r="AK10" s="2"/>
      <c r="AL10" s="44">
        <f>データ!$U$6</f>
        <v>30284</v>
      </c>
      <c r="AM10" s="44"/>
      <c r="AN10" s="44"/>
      <c r="AO10" s="44"/>
      <c r="AP10" s="44"/>
      <c r="AQ10" s="44"/>
      <c r="AR10" s="44"/>
      <c r="AS10" s="44"/>
      <c r="AT10" s="45">
        <f>データ!$V$6</f>
        <v>90.83</v>
      </c>
      <c r="AU10" s="46"/>
      <c r="AV10" s="46"/>
      <c r="AW10" s="46"/>
      <c r="AX10" s="46"/>
      <c r="AY10" s="46"/>
      <c r="AZ10" s="46"/>
      <c r="BA10" s="46"/>
      <c r="BB10" s="47">
        <f>データ!$W$6</f>
        <v>333.41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VkLBWtrozWjezR0L6hfHpL+9VsY6n+8K8ZKZQDv8c6f7Aj4r3MSd3bsBpUGEDOxjcbK22JZyAEPF9XQA7Retw==" saltValue="bt6hplPry4JyKngUouQuE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462209</v>
      </c>
      <c r="D6" s="20">
        <f t="shared" si="3"/>
        <v>46</v>
      </c>
      <c r="E6" s="20">
        <f t="shared" si="3"/>
        <v>1</v>
      </c>
      <c r="F6" s="20">
        <f t="shared" si="3"/>
        <v>0</v>
      </c>
      <c r="G6" s="20">
        <f t="shared" si="3"/>
        <v>1</v>
      </c>
      <c r="H6" s="20" t="str">
        <f t="shared" si="3"/>
        <v>鹿児島県　南さつま市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63.78</v>
      </c>
      <c r="P6" s="21">
        <f t="shared" si="3"/>
        <v>98.8</v>
      </c>
      <c r="Q6" s="21">
        <f t="shared" si="3"/>
        <v>3254</v>
      </c>
      <c r="R6" s="21">
        <f t="shared" si="3"/>
        <v>31094</v>
      </c>
      <c r="S6" s="21">
        <f t="shared" si="3"/>
        <v>283.58999999999997</v>
      </c>
      <c r="T6" s="21">
        <f t="shared" si="3"/>
        <v>109.64</v>
      </c>
      <c r="U6" s="21">
        <f t="shared" si="3"/>
        <v>30284</v>
      </c>
      <c r="V6" s="21">
        <f t="shared" si="3"/>
        <v>90.83</v>
      </c>
      <c r="W6" s="21">
        <f t="shared" si="3"/>
        <v>333.41</v>
      </c>
      <c r="X6" s="22">
        <f>IF(X7="",NA(),X7)</f>
        <v>110.49</v>
      </c>
      <c r="Y6" s="22">
        <f t="shared" ref="Y6:AG6" si="4">IF(Y7="",NA(),Y7)</f>
        <v>115.55</v>
      </c>
      <c r="Z6" s="22">
        <f t="shared" si="4"/>
        <v>108.6</v>
      </c>
      <c r="AA6" s="22">
        <f t="shared" si="4"/>
        <v>109.89</v>
      </c>
      <c r="AB6" s="22">
        <f t="shared" si="4"/>
        <v>107.04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304.51</v>
      </c>
      <c r="AU6" s="22">
        <f t="shared" ref="AU6:BC6" si="6">IF(AU7="",NA(),AU7)</f>
        <v>325.8</v>
      </c>
      <c r="AV6" s="22">
        <f t="shared" si="6"/>
        <v>332.43</v>
      </c>
      <c r="AW6" s="22">
        <f t="shared" si="6"/>
        <v>352.09</v>
      </c>
      <c r="AX6" s="22">
        <f t="shared" si="6"/>
        <v>331.79</v>
      </c>
      <c r="AY6" s="22">
        <f t="shared" si="6"/>
        <v>327.77</v>
      </c>
      <c r="AZ6" s="22">
        <f t="shared" si="6"/>
        <v>338.02</v>
      </c>
      <c r="BA6" s="22">
        <f t="shared" si="6"/>
        <v>345.94</v>
      </c>
      <c r="BB6" s="22">
        <f t="shared" si="6"/>
        <v>329.7</v>
      </c>
      <c r="BC6" s="22">
        <f t="shared" si="6"/>
        <v>319.99</v>
      </c>
      <c r="BD6" s="21" t="str">
        <f>IF(BD7="","",IF(BD7="-","【-】","【"&amp;SUBSTITUTE(TEXT(BD7,"#,##0.00"),"-","△")&amp;"】"))</f>
        <v>【239.69】</v>
      </c>
      <c r="BE6" s="22">
        <f>IF(BE7="",NA(),BE7)</f>
        <v>526.86</v>
      </c>
      <c r="BF6" s="22">
        <f t="shared" ref="BF6:BN6" si="7">IF(BF7="",NA(),BF7)</f>
        <v>509.55</v>
      </c>
      <c r="BG6" s="22">
        <f t="shared" si="7"/>
        <v>487.74</v>
      </c>
      <c r="BH6" s="22">
        <f t="shared" si="7"/>
        <v>488.71</v>
      </c>
      <c r="BI6" s="22">
        <f t="shared" si="7"/>
        <v>481.71</v>
      </c>
      <c r="BJ6" s="22">
        <f t="shared" si="7"/>
        <v>397.1</v>
      </c>
      <c r="BK6" s="22">
        <f t="shared" si="7"/>
        <v>379.91</v>
      </c>
      <c r="BL6" s="22">
        <f t="shared" si="7"/>
        <v>386.61</v>
      </c>
      <c r="BM6" s="22">
        <f t="shared" si="7"/>
        <v>381.56</v>
      </c>
      <c r="BN6" s="22">
        <f t="shared" si="7"/>
        <v>365.55</v>
      </c>
      <c r="BO6" s="21" t="str">
        <f>IF(BO7="","",IF(BO7="-","【-】","【"&amp;SUBSTITUTE(TEXT(BO7,"#,##0.00"),"-","△")&amp;"】"))</f>
        <v>【264.86】</v>
      </c>
      <c r="BP6" s="22">
        <f>IF(BP7="",NA(),BP7)</f>
        <v>106.42</v>
      </c>
      <c r="BQ6" s="22">
        <f t="shared" ref="BQ6:BY6" si="8">IF(BQ7="",NA(),BQ7)</f>
        <v>115.5</v>
      </c>
      <c r="BR6" s="22">
        <f t="shared" si="8"/>
        <v>107.29</v>
      </c>
      <c r="BS6" s="22">
        <f t="shared" si="8"/>
        <v>108.86</v>
      </c>
      <c r="BT6" s="22">
        <f t="shared" si="8"/>
        <v>105.77</v>
      </c>
      <c r="BU6" s="22">
        <f t="shared" si="8"/>
        <v>95.79</v>
      </c>
      <c r="BV6" s="22">
        <f t="shared" si="8"/>
        <v>98.3</v>
      </c>
      <c r="BW6" s="22">
        <f t="shared" si="8"/>
        <v>93.82</v>
      </c>
      <c r="BX6" s="22">
        <f t="shared" si="8"/>
        <v>95.04</v>
      </c>
      <c r="BY6" s="22">
        <f t="shared" si="8"/>
        <v>95.42</v>
      </c>
      <c r="BZ6" s="21" t="str">
        <f>IF(BZ7="","",IF(BZ7="-","【-】","【"&amp;SUBSTITUTE(TEXT(BZ7,"#,##0.00"),"-","△")&amp;"】"))</f>
        <v>【97.59】</v>
      </c>
      <c r="CA6" s="22">
        <f>IF(CA7="",NA(),CA7)</f>
        <v>147.93</v>
      </c>
      <c r="CB6" s="22">
        <f t="shared" ref="CB6:CJ6" si="9">IF(CB7="",NA(),CB7)</f>
        <v>137.72999999999999</v>
      </c>
      <c r="CC6" s="22">
        <f t="shared" si="9"/>
        <v>149.54</v>
      </c>
      <c r="CD6" s="22">
        <f t="shared" si="9"/>
        <v>148.25</v>
      </c>
      <c r="CE6" s="22">
        <f t="shared" si="9"/>
        <v>152.86000000000001</v>
      </c>
      <c r="CF6" s="22">
        <f t="shared" si="9"/>
        <v>171.13</v>
      </c>
      <c r="CG6" s="22">
        <f t="shared" si="9"/>
        <v>173.7</v>
      </c>
      <c r="CH6" s="22">
        <f t="shared" si="9"/>
        <v>178.94</v>
      </c>
      <c r="CI6" s="22">
        <f t="shared" si="9"/>
        <v>180.19</v>
      </c>
      <c r="CJ6" s="22">
        <f t="shared" si="9"/>
        <v>184.25</v>
      </c>
      <c r="CK6" s="21" t="str">
        <f>IF(CK7="","",IF(CK7="-","【-】","【"&amp;SUBSTITUTE(TEXT(CK7,"#,##0.00"),"-","△")&amp;"】"))</f>
        <v>【181.66】</v>
      </c>
      <c r="CL6" s="22">
        <f>IF(CL7="",NA(),CL7)</f>
        <v>69.16</v>
      </c>
      <c r="CM6" s="22">
        <f t="shared" ref="CM6:CU6" si="10">IF(CM7="",NA(),CM7)</f>
        <v>67.739999999999995</v>
      </c>
      <c r="CN6" s="22">
        <f t="shared" si="10"/>
        <v>67.17</v>
      </c>
      <c r="CO6" s="22">
        <f t="shared" si="10"/>
        <v>64.5</v>
      </c>
      <c r="CP6" s="22">
        <f t="shared" si="10"/>
        <v>63.85</v>
      </c>
      <c r="CQ6" s="22">
        <f t="shared" si="10"/>
        <v>60.12</v>
      </c>
      <c r="CR6" s="22">
        <f t="shared" si="10"/>
        <v>60.34</v>
      </c>
      <c r="CS6" s="22">
        <f t="shared" si="10"/>
        <v>59.54</v>
      </c>
      <c r="CT6" s="22">
        <f t="shared" si="10"/>
        <v>59.26</v>
      </c>
      <c r="CU6" s="22">
        <f t="shared" si="10"/>
        <v>60.44</v>
      </c>
      <c r="CV6" s="21" t="str">
        <f>IF(CV7="","",IF(CV7="-","【-】","【"&amp;SUBSTITUTE(TEXT(CV7,"#,##0.00"),"-","△")&amp;"】"))</f>
        <v>【60.21】</v>
      </c>
      <c r="CW6" s="22">
        <f>IF(CW7="",NA(),CW7)</f>
        <v>85.32</v>
      </c>
      <c r="CX6" s="22">
        <f t="shared" ref="CX6:DF6" si="11">IF(CX7="",NA(),CX7)</f>
        <v>85.44</v>
      </c>
      <c r="CY6" s="22">
        <f t="shared" si="11"/>
        <v>85.5</v>
      </c>
      <c r="CZ6" s="22">
        <f t="shared" si="11"/>
        <v>85.53</v>
      </c>
      <c r="DA6" s="22">
        <f t="shared" si="11"/>
        <v>85.01</v>
      </c>
      <c r="DB6" s="22">
        <f t="shared" si="11"/>
        <v>84.24</v>
      </c>
      <c r="DC6" s="22">
        <f t="shared" si="11"/>
        <v>84.19</v>
      </c>
      <c r="DD6" s="22">
        <f t="shared" si="11"/>
        <v>83.93</v>
      </c>
      <c r="DE6" s="22">
        <f t="shared" si="11"/>
        <v>83.84</v>
      </c>
      <c r="DF6" s="22">
        <f t="shared" si="11"/>
        <v>83.39</v>
      </c>
      <c r="DG6" s="21" t="str">
        <f>IF(DG7="","",IF(DG7="-","【-】","【"&amp;SUBSTITUTE(TEXT(DG7,"#,##0.00"),"-","△")&amp;"】"))</f>
        <v>【89.21】</v>
      </c>
      <c r="DH6" s="22">
        <f>IF(DH7="",NA(),DH7)</f>
        <v>52.17</v>
      </c>
      <c r="DI6" s="22">
        <f t="shared" ref="DI6:DQ6" si="12">IF(DI7="",NA(),DI7)</f>
        <v>53.34</v>
      </c>
      <c r="DJ6" s="22">
        <f t="shared" si="12"/>
        <v>54.51</v>
      </c>
      <c r="DK6" s="22">
        <f t="shared" si="12"/>
        <v>55.51</v>
      </c>
      <c r="DL6" s="22">
        <f t="shared" si="12"/>
        <v>56.38</v>
      </c>
      <c r="DM6" s="22">
        <f t="shared" si="12"/>
        <v>48.83</v>
      </c>
      <c r="DN6" s="22">
        <f t="shared" si="12"/>
        <v>49.96</v>
      </c>
      <c r="DO6" s="22">
        <f t="shared" si="12"/>
        <v>50.82</v>
      </c>
      <c r="DP6" s="22">
        <f t="shared" si="12"/>
        <v>51.82</v>
      </c>
      <c r="DQ6" s="22">
        <f t="shared" si="12"/>
        <v>52.53</v>
      </c>
      <c r="DR6" s="21" t="str">
        <f>IF(DR7="","",IF(DR7="-","【-】","【"&amp;SUBSTITUTE(TEXT(DR7,"#,##0.00"),"-","△")&amp;"】"))</f>
        <v>【52.41】</v>
      </c>
      <c r="DS6" s="22">
        <f>IF(DS7="",NA(),DS7)</f>
        <v>13.55</v>
      </c>
      <c r="DT6" s="22">
        <f t="shared" ref="DT6:EB6" si="13">IF(DT7="",NA(),DT7)</f>
        <v>10.83</v>
      </c>
      <c r="DU6" s="22">
        <f t="shared" si="13"/>
        <v>17.440000000000001</v>
      </c>
      <c r="DV6" s="22">
        <f t="shared" si="13"/>
        <v>17.350000000000001</v>
      </c>
      <c r="DW6" s="22">
        <f t="shared" si="13"/>
        <v>19.75</v>
      </c>
      <c r="DX6" s="22">
        <f t="shared" si="13"/>
        <v>18.18</v>
      </c>
      <c r="DY6" s="22">
        <f t="shared" si="13"/>
        <v>19.32</v>
      </c>
      <c r="DZ6" s="22">
        <f t="shared" si="13"/>
        <v>21.16</v>
      </c>
      <c r="EA6" s="22">
        <f t="shared" si="13"/>
        <v>22.72</v>
      </c>
      <c r="EB6" s="22">
        <f t="shared" si="13"/>
        <v>24.16</v>
      </c>
      <c r="EC6" s="21" t="str">
        <f>IF(EC7="","",IF(EC7="-","【-】","【"&amp;SUBSTITUTE(TEXT(EC7,"#,##0.00"),"-","△")&amp;"】"))</f>
        <v>【26.78】</v>
      </c>
      <c r="ED6" s="22">
        <f>IF(ED7="",NA(),ED7)</f>
        <v>0.65</v>
      </c>
      <c r="EE6" s="22">
        <f t="shared" ref="EE6:EM6" si="14">IF(EE7="",NA(),EE7)</f>
        <v>0.56000000000000005</v>
      </c>
      <c r="EF6" s="22">
        <f t="shared" si="14"/>
        <v>0.42</v>
      </c>
      <c r="EG6" s="22">
        <f t="shared" si="14"/>
        <v>0.45</v>
      </c>
      <c r="EH6" s="22">
        <f t="shared" si="14"/>
        <v>0.44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462209</v>
      </c>
      <c r="D7" s="24">
        <v>46</v>
      </c>
      <c r="E7" s="24">
        <v>1</v>
      </c>
      <c r="F7" s="24">
        <v>0</v>
      </c>
      <c r="G7" s="24">
        <v>1</v>
      </c>
      <c r="H7" s="24" t="s">
        <v>93</v>
      </c>
      <c r="I7" s="24" t="s">
        <v>94</v>
      </c>
      <c r="J7" s="24" t="s">
        <v>95</v>
      </c>
      <c r="K7" s="24" t="s">
        <v>96</v>
      </c>
      <c r="L7" s="24" t="s">
        <v>97</v>
      </c>
      <c r="M7" s="24" t="s">
        <v>98</v>
      </c>
      <c r="N7" s="25" t="s">
        <v>99</v>
      </c>
      <c r="O7" s="25">
        <v>63.78</v>
      </c>
      <c r="P7" s="25">
        <v>98.8</v>
      </c>
      <c r="Q7" s="25">
        <v>3254</v>
      </c>
      <c r="R7" s="25">
        <v>31094</v>
      </c>
      <c r="S7" s="25">
        <v>283.58999999999997</v>
      </c>
      <c r="T7" s="25">
        <v>109.64</v>
      </c>
      <c r="U7" s="25">
        <v>30284</v>
      </c>
      <c r="V7" s="25">
        <v>90.83</v>
      </c>
      <c r="W7" s="25">
        <v>333.41</v>
      </c>
      <c r="X7" s="25">
        <v>110.49</v>
      </c>
      <c r="Y7" s="25">
        <v>115.55</v>
      </c>
      <c r="Z7" s="25">
        <v>108.6</v>
      </c>
      <c r="AA7" s="25">
        <v>109.89</v>
      </c>
      <c r="AB7" s="25">
        <v>107.04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304.51</v>
      </c>
      <c r="AU7" s="25">
        <v>325.8</v>
      </c>
      <c r="AV7" s="25">
        <v>332.43</v>
      </c>
      <c r="AW7" s="25">
        <v>352.09</v>
      </c>
      <c r="AX7" s="25">
        <v>331.79</v>
      </c>
      <c r="AY7" s="25">
        <v>327.77</v>
      </c>
      <c r="AZ7" s="25">
        <v>338.02</v>
      </c>
      <c r="BA7" s="25">
        <v>345.94</v>
      </c>
      <c r="BB7" s="25">
        <v>329.7</v>
      </c>
      <c r="BC7" s="25">
        <v>319.99</v>
      </c>
      <c r="BD7" s="25">
        <v>239.69</v>
      </c>
      <c r="BE7" s="25">
        <v>526.86</v>
      </c>
      <c r="BF7" s="25">
        <v>509.55</v>
      </c>
      <c r="BG7" s="25">
        <v>487.74</v>
      </c>
      <c r="BH7" s="25">
        <v>488.71</v>
      </c>
      <c r="BI7" s="25">
        <v>481.71</v>
      </c>
      <c r="BJ7" s="25">
        <v>397.1</v>
      </c>
      <c r="BK7" s="25">
        <v>379.91</v>
      </c>
      <c r="BL7" s="25">
        <v>386.61</v>
      </c>
      <c r="BM7" s="25">
        <v>381.56</v>
      </c>
      <c r="BN7" s="25">
        <v>365.55</v>
      </c>
      <c r="BO7" s="25">
        <v>264.86</v>
      </c>
      <c r="BP7" s="25">
        <v>106.42</v>
      </c>
      <c r="BQ7" s="25">
        <v>115.5</v>
      </c>
      <c r="BR7" s="25">
        <v>107.29</v>
      </c>
      <c r="BS7" s="25">
        <v>108.86</v>
      </c>
      <c r="BT7" s="25">
        <v>105.77</v>
      </c>
      <c r="BU7" s="25">
        <v>95.79</v>
      </c>
      <c r="BV7" s="25">
        <v>98.3</v>
      </c>
      <c r="BW7" s="25">
        <v>93.82</v>
      </c>
      <c r="BX7" s="25">
        <v>95.04</v>
      </c>
      <c r="BY7" s="25">
        <v>95.42</v>
      </c>
      <c r="BZ7" s="25">
        <v>97.59</v>
      </c>
      <c r="CA7" s="25">
        <v>147.93</v>
      </c>
      <c r="CB7" s="25">
        <v>137.72999999999999</v>
      </c>
      <c r="CC7" s="25">
        <v>149.54</v>
      </c>
      <c r="CD7" s="25">
        <v>148.25</v>
      </c>
      <c r="CE7" s="25">
        <v>152.86000000000001</v>
      </c>
      <c r="CF7" s="25">
        <v>171.13</v>
      </c>
      <c r="CG7" s="25">
        <v>173.7</v>
      </c>
      <c r="CH7" s="25">
        <v>178.94</v>
      </c>
      <c r="CI7" s="25">
        <v>180.19</v>
      </c>
      <c r="CJ7" s="25">
        <v>184.25</v>
      </c>
      <c r="CK7" s="25">
        <v>181.66</v>
      </c>
      <c r="CL7" s="25">
        <v>69.16</v>
      </c>
      <c r="CM7" s="25">
        <v>67.739999999999995</v>
      </c>
      <c r="CN7" s="25">
        <v>67.17</v>
      </c>
      <c r="CO7" s="25">
        <v>64.5</v>
      </c>
      <c r="CP7" s="25">
        <v>63.85</v>
      </c>
      <c r="CQ7" s="25">
        <v>60.12</v>
      </c>
      <c r="CR7" s="25">
        <v>60.34</v>
      </c>
      <c r="CS7" s="25">
        <v>59.54</v>
      </c>
      <c r="CT7" s="25">
        <v>59.26</v>
      </c>
      <c r="CU7" s="25">
        <v>60.44</v>
      </c>
      <c r="CV7" s="25">
        <v>60.21</v>
      </c>
      <c r="CW7" s="25">
        <v>85.32</v>
      </c>
      <c r="CX7" s="25">
        <v>85.44</v>
      </c>
      <c r="CY7" s="25">
        <v>85.5</v>
      </c>
      <c r="CZ7" s="25">
        <v>85.53</v>
      </c>
      <c r="DA7" s="25">
        <v>85.01</v>
      </c>
      <c r="DB7" s="25">
        <v>84.24</v>
      </c>
      <c r="DC7" s="25">
        <v>84.19</v>
      </c>
      <c r="DD7" s="25">
        <v>83.93</v>
      </c>
      <c r="DE7" s="25">
        <v>83.84</v>
      </c>
      <c r="DF7" s="25">
        <v>83.39</v>
      </c>
      <c r="DG7" s="25">
        <v>89.21</v>
      </c>
      <c r="DH7" s="25">
        <v>52.17</v>
      </c>
      <c r="DI7" s="25">
        <v>53.34</v>
      </c>
      <c r="DJ7" s="25">
        <v>54.51</v>
      </c>
      <c r="DK7" s="25">
        <v>55.51</v>
      </c>
      <c r="DL7" s="25">
        <v>56.38</v>
      </c>
      <c r="DM7" s="25">
        <v>48.83</v>
      </c>
      <c r="DN7" s="25">
        <v>49.96</v>
      </c>
      <c r="DO7" s="25">
        <v>50.82</v>
      </c>
      <c r="DP7" s="25">
        <v>51.82</v>
      </c>
      <c r="DQ7" s="25">
        <v>52.53</v>
      </c>
      <c r="DR7" s="25">
        <v>52.41</v>
      </c>
      <c r="DS7" s="25">
        <v>13.55</v>
      </c>
      <c r="DT7" s="25">
        <v>10.83</v>
      </c>
      <c r="DU7" s="25">
        <v>17.440000000000001</v>
      </c>
      <c r="DV7" s="25">
        <v>17.350000000000001</v>
      </c>
      <c r="DW7" s="25">
        <v>19.75</v>
      </c>
      <c r="DX7" s="25">
        <v>18.18</v>
      </c>
      <c r="DY7" s="25">
        <v>19.32</v>
      </c>
      <c r="DZ7" s="25">
        <v>21.16</v>
      </c>
      <c r="EA7" s="25">
        <v>22.72</v>
      </c>
      <c r="EB7" s="25">
        <v>24.16</v>
      </c>
      <c r="EC7" s="25">
        <v>26.78</v>
      </c>
      <c r="ED7" s="25">
        <v>0.65</v>
      </c>
      <c r="EE7" s="25">
        <v>0.56000000000000005</v>
      </c>
      <c r="EF7" s="25">
        <v>0.42</v>
      </c>
      <c r="EG7" s="25">
        <v>0.45</v>
      </c>
      <c r="EH7" s="25">
        <v>0.44</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2026-03-04T01:44:08Z</cp:lastPrinted>
  <dcterms:created xsi:type="dcterms:W3CDTF">2025-12-12T09:25:10Z</dcterms:created>
  <dcterms:modified xsi:type="dcterms:W3CDTF">2026-03-04T04:03:31Z</dcterms:modified>
  <cp:category/>
</cp:coreProperties>
</file>