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B8DB7457-C033-4432-A4FE-37EE54F3ECBE}" xr6:coauthVersionLast="47" xr6:coauthVersionMax="47" xr10:uidLastSave="{00000000-0000-0000-0000-000000000000}"/>
  <workbookProtection workbookAlgorithmName="SHA-512" workbookHashValue="Mqvb9fwAugpHH8bjH2d6nTfDKLUg8wjZbX69tQ6+/JdrMxjowFhVizzEBJ35/PiI5qZ/1fPO+isPeGr7/do4Yw==" workbookSaltValue="kyIrRWPfxpFUUoYLTOmKHg=="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AD10" i="4"/>
  <c r="P10" i="4"/>
  <c r="B10" i="4"/>
  <c r="AT8" i="4"/>
  <c r="AD8" i="4"/>
</calcChain>
</file>

<file path=xl/sharedStrings.xml><?xml version="1.0" encoding="utf-8"?>
<sst xmlns="http://schemas.openxmlformats.org/spreadsheetml/2006/main" count="247" uniqueCount="117">
  <si>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</si>
  <si>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</si>
  <si>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</si>
  <si>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</si>
  <si>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</si>
  <si>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</si>
  <si>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</si>
  <si>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</si>
  <si>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</si>
  <si>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</si>
  <si>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</si>
  <si>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</si>
  <si>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</si>
  <si>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</si>
  <si>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</si>
  <si>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</si>
  <si>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</si>
  <si>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</si>
  <si>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</si>
  <si>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</si>
  <si>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</si>
  <si>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</si>
  <si>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</si>
  <si>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</si>
  <si>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</si>
  <si>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</si>
  <si>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</si>
  <si>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</si>
  <si>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「管渠改善率」の分析
・平成１５年度から事業に着手し、平成２１年度に完成したことにより施設が新しい。現在は、浄化槽の修繕はあるものの、施設の更新は至っていない状況であり、改善率の数字は上がってこない。</t>
    <rPh sb="1" eb="3">
      <t>カンキョ</t>
    </rPh>
    <rPh sb="3" eb="5">
      <t>カイゼン</t>
    </rPh>
    <rPh sb="5" eb="6">
      <t>リツ</t>
    </rPh>
    <rPh sb="8" eb="10">
      <t>ブンセキ</t>
    </rPh>
    <rPh sb="12" eb="14">
      <t>ヘイセイ</t>
    </rPh>
    <rPh sb="16" eb="18">
      <t>ネンド</t>
    </rPh>
    <rPh sb="20" eb="22">
      <t>ジギョウ</t>
    </rPh>
    <rPh sb="23" eb="25">
      <t>チャクシュ</t>
    </rPh>
    <rPh sb="27" eb="29">
      <t>ヘイセイ</t>
    </rPh>
    <rPh sb="31" eb="33">
      <t>ネンド</t>
    </rPh>
    <rPh sb="34" eb="36">
      <t>カンセイ</t>
    </rPh>
    <rPh sb="43" eb="45">
      <t>シセツ</t>
    </rPh>
    <rPh sb="46" eb="47">
      <t>アタラ</t>
    </rPh>
    <rPh sb="50" eb="52">
      <t>ゲンザイ</t>
    </rPh>
    <rPh sb="54" eb="57">
      <t>ジョウカソウ</t>
    </rPh>
    <rPh sb="58" eb="60">
      <t>シュウゼン</t>
    </rPh>
    <rPh sb="67" eb="69">
      <t>シセツ</t>
    </rPh>
    <rPh sb="70" eb="72">
      <t>コウシン</t>
    </rPh>
    <rPh sb="73" eb="74">
      <t>イタ</t>
    </rPh>
    <rPh sb="79" eb="81">
      <t>ジョウキョウ</t>
    </rPh>
    <rPh sb="85" eb="88">
      <t>カイゼンリツ</t>
    </rPh>
    <rPh sb="89" eb="91">
      <t>スウジ</t>
    </rPh>
    <rPh sb="92" eb="93">
      <t>ア</t>
    </rPh>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</si>
  <si>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</si>
  <si>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</si>
  <si>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</si>
  <si>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</si>
  <si>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</si>
  <si>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</si>
  <si>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</si>
  <si>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</si>
  <si>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</si>
  <si>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</si>
  <si>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</si>
  <si>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</si>
  <si>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</si>
  <si>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</si>
  <si>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</si>
  <si>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</si>
  <si>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</si>
  <si>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</si>
  <si>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</si>
  <si>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</si>
  <si>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</si>
  <si>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</si>
  <si>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</si>
  <si>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</si>
  <si>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</si>
  <si>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</si>
  <si>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</si>
  <si>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</si>
  <si>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</si>
  <si>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</si>
  <si>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</si>
  <si>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</si>
  <si>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</si>
  <si>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</si>
  <si>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</si>
  <si>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</si>
  <si>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</si>
  <si>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</si>
  <si>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</si>
  <si>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</si>
  <si>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</si>
  <si>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</si>
  <si>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</si>
  <si>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</si>
  <si>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</si>
  <si>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</si>
  <si>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</si>
  <si>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</si>
  <si>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</si>
  <si>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</si>
  <si>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</si>
  <si>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</si>
  <si>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</si>
  <si>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</si>
  <si>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</si>
  <si>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</si>
  <si>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</si>
  <si>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</si>
  <si>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</si>
  <si>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</si>
  <si>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</si>
  <si>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</si>
  <si>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</si>
  <si>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</si>
  <si>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</si>
  <si>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</si>
  <si>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</si>
  <si>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</si>
  <si>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</si>
  <si>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</si>
  <si>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</si>
  <si>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</si>
  <si>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</si>
  <si>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</si>
  <si>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</si>
  <si>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</si>
  <si>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</si>
  <si>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</si>
  <si>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</si>
  <si>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</si>
  <si>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</si>
  <si>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</si>
  <si>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</si>
  <si>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</si>
  <si>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</si>
  <si>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</si>
  <si>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「収益的収支比率」の分析
・料金収入や一般会計からの繰入金で収益は安定しているが、繰入金に依存している。
「企業債残高対事業規模比率」の分析
・企業債償還は、一般会計からの繰入金により償還しているため、全国平均や類似団体平均に比べ大きく下回っている。また、新たな借り入れもないため０％が続いている。
「経費回収率」の分析
・類似団体と全国平均と比較して上回っているが、収入の内、使用料金の占める割合が低く、一般会計繰入金に頼っている。前年度と比較して本年度は2.96ポイント減少した。
「汚水処理原価」の分析
・類似団体や全国平均に比べて約70円上回っており、汚水処理費が前年度と同水準で推移し、約16円上昇した。
「施設利用率」の分析
・人口減少が進み空き家が増加していることから、施設の稼働率が低下している状況で、ここ数年30％台で推移しており、類似団体平均や全国平均を下回っている。
「水洗化率」の分析
・類似団体や全国平均より下回っている。前年度と比較して同水準で推移している。未接続者に対しては接続推進に努め、水洗化率の向上を図る必要がある。</t>
    <rPh sb="1" eb="6">
      <t>シュウエキテキシュウシ</t>
    </rPh>
    <rPh sb="6" eb="8">
      <t>ヒリツ</t>
    </rPh>
    <rPh sb="10" eb="12">
      <t>ブンセキ</t>
    </rPh>
    <rPh sb="14" eb="16">
      <t>リョウキン</t>
    </rPh>
    <rPh sb="16" eb="18">
      <t>シュウニュウ</t>
    </rPh>
    <rPh sb="19" eb="23">
      <t>イッパンカイケイ</t>
    </rPh>
    <rPh sb="26" eb="29">
      <t>クリイレキン</t>
    </rPh>
    <rPh sb="30" eb="32">
      <t>シュウエキ</t>
    </rPh>
    <rPh sb="33" eb="35">
      <t>アンテイ</t>
    </rPh>
    <rPh sb="41" eb="44">
      <t>クリイレキン</t>
    </rPh>
    <rPh sb="45" eb="47">
      <t>イゾン</t>
    </rPh>
    <rPh sb="55" eb="58">
      <t>キギョウサイ</t>
    </rPh>
    <rPh sb="58" eb="60">
      <t>ザンダカ</t>
    </rPh>
    <rPh sb="60" eb="61">
      <t>タイ</t>
    </rPh>
    <rPh sb="61" eb="65">
      <t>ジギョウキボ</t>
    </rPh>
    <rPh sb="65" eb="67">
      <t>ヒリツ</t>
    </rPh>
    <rPh sb="69" eb="71">
      <t>ブンセキ</t>
    </rPh>
    <rPh sb="73" eb="78">
      <t>キギョウサイショウカン</t>
    </rPh>
    <rPh sb="80" eb="84">
      <t>イッパンカイケイ</t>
    </rPh>
    <rPh sb="87" eb="90">
      <t>クリイレキン</t>
    </rPh>
    <rPh sb="93" eb="95">
      <t>ショウカン</t>
    </rPh>
    <rPh sb="102" eb="106">
      <t>ゼンコクヘイキン</t>
    </rPh>
    <rPh sb="107" eb="111">
      <t>ルイジダンタイ</t>
    </rPh>
    <rPh sb="111" eb="113">
      <t>ヘイキン</t>
    </rPh>
    <rPh sb="114" eb="115">
      <t>クラ</t>
    </rPh>
    <rPh sb="116" eb="117">
      <t>オオ</t>
    </rPh>
    <rPh sb="119" eb="121">
      <t>シタマワ</t>
    </rPh>
    <rPh sb="129" eb="130">
      <t>アラ</t>
    </rPh>
    <rPh sb="132" eb="133">
      <t>カ</t>
    </rPh>
    <rPh sb="134" eb="135">
      <t>イ</t>
    </rPh>
    <rPh sb="144" eb="145">
      <t>ツヅ</t>
    </rPh>
    <rPh sb="153" eb="158">
      <t>ケイヒカイシュウリツ</t>
    </rPh>
    <rPh sb="160" eb="162">
      <t>ブンセキ</t>
    </rPh>
    <rPh sb="164" eb="168">
      <t>ルイジダンタイ</t>
    </rPh>
    <rPh sb="169" eb="173">
      <t>ゼンコクヘイキン</t>
    </rPh>
    <rPh sb="174" eb="176">
      <t>ヒカク</t>
    </rPh>
    <rPh sb="178" eb="180">
      <t>ウワマワ</t>
    </rPh>
    <rPh sb="186" eb="188">
      <t>シュウニュウ</t>
    </rPh>
    <rPh sb="189" eb="190">
      <t>ウチ</t>
    </rPh>
    <rPh sb="191" eb="195">
      <t>シヨウリョウキン</t>
    </rPh>
    <rPh sb="196" eb="197">
      <t>シ</t>
    </rPh>
    <rPh sb="199" eb="201">
      <t>ワリアイ</t>
    </rPh>
    <rPh sb="202" eb="203">
      <t>ヒク</t>
    </rPh>
    <rPh sb="205" eb="209">
      <t>イッパンカイケイ</t>
    </rPh>
    <rPh sb="209" eb="212">
      <t>クリイレキン</t>
    </rPh>
    <rPh sb="213" eb="214">
      <t>タヨ</t>
    </rPh>
    <rPh sb="219" eb="222">
      <t>ゼンネンド</t>
    </rPh>
    <rPh sb="223" eb="225">
      <t>ヒカク</t>
    </rPh>
    <rPh sb="227" eb="230">
      <t>ホンネンド</t>
    </rPh>
    <rPh sb="239" eb="241">
      <t>ゲンショウ</t>
    </rPh>
    <rPh sb="247" eb="251">
      <t>オスイショリ</t>
    </rPh>
    <rPh sb="251" eb="253">
      <t>ゲンカ</t>
    </rPh>
    <rPh sb="255" eb="257">
      <t>ブンセキ</t>
    </rPh>
    <rPh sb="259" eb="263">
      <t>ルイジダンタイ</t>
    </rPh>
    <rPh sb="264" eb="268">
      <t>ゼンコクヘイキン</t>
    </rPh>
    <rPh sb="269" eb="270">
      <t>クラ</t>
    </rPh>
    <rPh sb="272" eb="273">
      <t>ヤク</t>
    </rPh>
    <rPh sb="275" eb="276">
      <t>エン</t>
    </rPh>
    <rPh sb="276" eb="278">
      <t>ウワマワ</t>
    </rPh>
    <rPh sb="283" eb="287">
      <t>オスイショリ</t>
    </rPh>
    <rPh sb="313" eb="317">
      <t>シセツリヨウ</t>
    </rPh>
    <rPh sb="317" eb="318">
      <t>リツ</t>
    </rPh>
    <rPh sb="320" eb="322">
      <t>ブンセキ</t>
    </rPh>
    <rPh sb="324" eb="328">
      <t>ジンコウゲンショウ</t>
    </rPh>
    <rPh sb="329" eb="330">
      <t>スス</t>
    </rPh>
    <rPh sb="331" eb="332">
      <t>ア</t>
    </rPh>
    <rPh sb="333" eb="334">
      <t>ヤ</t>
    </rPh>
    <rPh sb="335" eb="337">
      <t>ゾウカ</t>
    </rPh>
    <rPh sb="346" eb="348">
      <t>シセツ</t>
    </rPh>
    <rPh sb="349" eb="352">
      <t>カドウリツ</t>
    </rPh>
    <rPh sb="353" eb="355">
      <t>テイカ</t>
    </rPh>
    <rPh sb="359" eb="361">
      <t>ジョウキョウ</t>
    </rPh>
    <rPh sb="365" eb="367">
      <t>スウネン</t>
    </rPh>
    <rPh sb="370" eb="371">
      <t>ダイ</t>
    </rPh>
    <rPh sb="372" eb="374">
      <t>スイイ</t>
    </rPh>
    <rPh sb="379" eb="385">
      <t>ルイジダンタイヘイキン</t>
    </rPh>
    <rPh sb="386" eb="390">
      <t>ゼンコクヘイキン</t>
    </rPh>
    <rPh sb="391" eb="393">
      <t>シタマワ</t>
    </rPh>
    <rPh sb="401" eb="404">
      <t>スイセンカ</t>
    </rPh>
    <rPh sb="404" eb="405">
      <t>リツ</t>
    </rPh>
    <rPh sb="407" eb="409">
      <t>ブンセキ</t>
    </rPh>
    <rPh sb="411" eb="415">
      <t>ルイジダンタイ</t>
    </rPh>
    <rPh sb="416" eb="418">
      <t>ゼンコク</t>
    </rPh>
    <rPh sb="418" eb="420">
      <t>ヘイキン</t>
    </rPh>
    <rPh sb="422" eb="424">
      <t>シタマワ</t>
    </rPh>
    <rPh sb="429" eb="432">
      <t>ゼンネンド</t>
    </rPh>
    <rPh sb="433" eb="435">
      <t>ヒカク</t>
    </rPh>
    <rPh sb="437" eb="440">
      <t>ドウスイジュン</t>
    </rPh>
    <rPh sb="441" eb="443">
      <t>スイイ</t>
    </rPh>
    <rPh sb="448" eb="452">
      <t>ミセツゾクシャ</t>
    </rPh>
    <rPh sb="453" eb="454">
      <t>タイ</t>
    </rPh>
    <rPh sb="457" eb="461">
      <t>セツゾクスイシン</t>
    </rPh>
    <rPh sb="462" eb="463">
      <t>ツト</t>
    </rPh>
    <rPh sb="465" eb="469">
      <t>スイセンカリツ</t>
    </rPh>
    <rPh sb="470" eb="472">
      <t>コウジョウ</t>
    </rPh>
    <rPh sb="473" eb="474">
      <t>ハカ</t>
    </rPh>
    <rPh sb="475" eb="477">
      <t>ヒツヨウ</t>
    </rPh>
    <phoneticPr fontId="4"/>
  </si>
  <si>
    <t>平成21年度末の225基から令和6年度末には165基へと管理施設が減少し、新規整備の見込みもない状況にある。また、人口減少により使用料収入も減少し、収支は一般会計繰入金で補っている状況にある。一方、施設の老朽化で修繕費は徐々に増加しており、専門人材の確保や技術継承にも課題がある。今後は維持管理の効率化と経費削減を進め、一般会計依存を抑えつつ、令和6年3月策定の経営戦略に基づいて生活排水処理の適正化と経営の健全化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</si>
</sst>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4B-466C-A529-3306330303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4B-466C-A529-3306330303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37.07</c:v>
                </c:pt>
                <c:pt idx="1">
                  <c:v>36.590000000000003</c:v>
                </c:pt>
                <c:pt idx="2">
                  <c:v>34.15</c:v>
                </c:pt>
                <c:pt idx="3">
                  <c:v>32.200000000000003</c:v>
                </c:pt>
                <c:pt idx="4">
                  <c:v>31.71</c:v>
                </c:pt>
              </c:numCache>
            </c:numRef>
          </c:val>
          <c:extLst>
            <c:ext xmlns:c16="http://schemas.microsoft.com/office/drawing/2014/chart" uri="{C3380CC4-5D6E-409C-BE32-E72D297353CC}">
              <c16:uniqueId val="{00000000-E477-40E7-A793-6EB250B7A6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E477-40E7-A793-6EB250B7A6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65.14</c:v>
                </c:pt>
                <c:pt idx="1">
                  <c:v>62.75</c:v>
                </c:pt>
                <c:pt idx="2">
                  <c:v>63.16</c:v>
                </c:pt>
                <c:pt idx="3">
                  <c:v>63.64</c:v>
                </c:pt>
                <c:pt idx="4">
                  <c:v>65.900000000000006</c:v>
                </c:pt>
              </c:numCache>
            </c:numRef>
          </c:val>
          <c:extLst>
            <c:ext xmlns:c16="http://schemas.microsoft.com/office/drawing/2014/chart" uri="{C3380CC4-5D6E-409C-BE32-E72D297353CC}">
              <c16:uniqueId val="{00000000-9062-498F-BE10-66A0A2AF2A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062-498F-BE10-66A0A2AF2A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D46-434F-AC6E-570A838327D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46-434F-AC6E-570A838327D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24-4810-897A-EB4FB8D3837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24-4810-897A-EB4FB8D3837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3F-4E65-9D6D-0A81C0F160E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3F-4E65-9D6D-0A81C0F160E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A0-474B-9FEA-CF30F00A456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A0-474B-9FEA-CF30F00A456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4F-4025-B79A-7148267AD91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4F-4025-B79A-7148267AD91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D3-4549-B72A-3EB87F8E78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54D3-4549-B72A-3EB87F8E78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67.709999999999994</c:v>
                </c:pt>
                <c:pt idx="1">
                  <c:v>68.55</c:v>
                </c:pt>
                <c:pt idx="2">
                  <c:v>69.89</c:v>
                </c:pt>
                <c:pt idx="3">
                  <c:v>68.11</c:v>
                </c:pt>
                <c:pt idx="4">
                  <c:v>65.150000000000006</c:v>
                </c:pt>
              </c:numCache>
            </c:numRef>
          </c:val>
          <c:extLst>
            <c:ext xmlns:c16="http://schemas.microsoft.com/office/drawing/2014/chart" uri="{C3380CC4-5D6E-409C-BE32-E72D297353CC}">
              <c16:uniqueId val="{00000000-AE07-4554-B6D6-D4FE79BE8F9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AE07-4554-B6D6-D4FE79BE8F9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346.07</c:v>
                </c:pt>
                <c:pt idx="1">
                  <c:v>343.25</c:v>
                </c:pt>
                <c:pt idx="2">
                  <c:v>358.41</c:v>
                </c:pt>
                <c:pt idx="3">
                  <c:v>383.4</c:v>
                </c:pt>
                <c:pt idx="4">
                  <c:v>399.51</c:v>
                </c:pt>
              </c:numCache>
            </c:numRef>
          </c:val>
          <c:extLst>
            <c:ext xmlns:c16="http://schemas.microsoft.com/office/drawing/2014/chart" uri="{C3380CC4-5D6E-409C-BE32-E72D297353CC}">
              <c16:uniqueId val="{00000000-F489-4756-A0BD-1031D5C581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F489-4756-A0BD-1031D5C581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6"/>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36328125" bestFit="1" customWidth="1"/>
    <col min="81" max="82" width="4.36328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薩摩川内市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90536</v>
      </c>
      <c r="AM8" s="41"/>
      <c r="AN8" s="41"/>
      <c r="AO8" s="41"/>
      <c r="AP8" s="41"/>
      <c r="AQ8" s="41"/>
      <c r="AR8" s="41"/>
      <c r="AS8" s="41"/>
      <c r="AT8" s="34">
        <f>データ!T6</f>
        <v>682.92</v>
      </c>
      <c r="AU8" s="34"/>
      <c r="AV8" s="34"/>
      <c r="AW8" s="34"/>
      <c r="AX8" s="34"/>
      <c r="AY8" s="34"/>
      <c r="AZ8" s="34"/>
      <c r="BA8" s="34"/>
      <c r="BB8" s="34">
        <f>データ!U6</f>
        <v>132.57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0.39</v>
      </c>
      <c r="Q10" s="34"/>
      <c r="R10" s="34"/>
      <c r="S10" s="34"/>
      <c r="T10" s="34"/>
      <c r="U10" s="34"/>
      <c r="V10" s="34"/>
      <c r="W10" s="34">
        <f>データ!Q6</f>
        <v>100</v>
      </c>
      <c r="X10" s="34"/>
      <c r="Y10" s="34"/>
      <c r="Z10" s="34"/>
      <c r="AA10" s="34"/>
      <c r="AB10" s="34"/>
      <c r="AC10" s="34"/>
      <c r="AD10" s="41">
        <f>データ!R6</f>
        <v>3140</v>
      </c>
      <c r="AE10" s="41"/>
      <c r="AF10" s="41"/>
      <c r="AG10" s="41"/>
      <c r="AH10" s="41"/>
      <c r="AI10" s="41"/>
      <c r="AJ10" s="41"/>
      <c r="AK10" s="2"/>
      <c r="AL10" s="41">
        <f>データ!V6</f>
        <v>346</v>
      </c>
      <c r="AM10" s="41"/>
      <c r="AN10" s="41"/>
      <c r="AO10" s="41"/>
      <c r="AP10" s="41"/>
      <c r="AQ10" s="41"/>
      <c r="AR10" s="41"/>
      <c r="AS10" s="41"/>
      <c r="AT10" s="34">
        <f>データ!W6</f>
        <v>0.38</v>
      </c>
      <c r="AU10" s="34"/>
      <c r="AV10" s="34"/>
      <c r="AW10" s="34"/>
      <c r="AX10" s="34"/>
      <c r="AY10" s="34"/>
      <c r="AZ10" s="34"/>
      <c r="BA10" s="34"/>
      <c r="BB10" s="34">
        <f>データ!X6</f>
        <v>910.53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28</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29</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30</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1" t="s">
        <v>116</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31</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x14ac:dyDescent="0.2">
      <c r="C84" s="2"/>
    </row>
    <row r="85" spans="1:78" hidden="1" x14ac:dyDescent="0.2">
      <c r="B85" s="12" t="s">
        <v>32</v>
      </c>
      <c r="C85" s="12"/>
      <c r="D85" s="12"/>
      <c r="E85" s="12" t="s">
        <v>33</v>
      </c>
      <c r="F85" s="12" t="s">
        <v>34</v>
      </c>
      <c r="G85" s="12" t="s">
        <v>35</v>
      </c>
      <c r="H85" s="12" t="s">
        <v>36</v>
      </c>
      <c r="I85" s="12" t="s">
        <v>37</v>
      </c>
      <c r="J85" s="12" t="s">
        <v>38</v>
      </c>
      <c r="K85" s="12" t="s">
        <v>39</v>
      </c>
      <c r="L85" s="12" t="s">
        <v>40</v>
      </c>
      <c r="M85" s="12" t="s">
        <v>41</v>
      </c>
      <c r="N85" s="12" t="s">
        <v>42</v>
      </c>
      <c r="O85" s="12" t="s">
        <v>43</v>
      </c>
    </row>
    <row r="86" spans="1:78" hidden="1" x14ac:dyDescent="0.2">
      <c r="B86" s="12"/>
      <c r="C86" s="12"/>
      <c r="D86" s="12"/>
      <c r="E86" s="12" t="str">
        <f>データ!AI6</f>
        <v/>
      </c>
      <c r="F86" s="12" t="s">
        <v>44</v>
      </c>
      <c r="G86" s="12" t="s">
        <v>44</v>
      </c>
      <c r="H86" s="12" t="str">
        <f>データ!BP6</f>
        <v>【386.06】</v>
      </c>
      <c r="I86" s="12" t="str">
        <f>データ!CA6</f>
        <v>【51.14】</v>
      </c>
      <c r="J86" s="12" t="str">
        <f>データ!CL6</f>
        <v>【329.31】</v>
      </c>
      <c r="K86" s="12" t="str">
        <f>データ!CW6</f>
        <v>【54.37】</v>
      </c>
      <c r="L86" s="12" t="str">
        <f>データ!DH6</f>
        <v>【84.89】</v>
      </c>
      <c r="M86" s="12" t="s">
        <v>44</v>
      </c>
      <c r="N86" s="12" t="s">
        <v>44</v>
      </c>
      <c r="O86" s="12" t="str">
        <f>データ!EO6</f>
        <v>【-】</v>
      </c>
    </row>
  </sheetData>
  <sheetProtection algorithmName="SHA-512" hashValue="aCW0QhOeBmurjDV9fiHME1oEWJMpTZ32TNJmY4PRssIoYyyEkJ+/vSB3F+1inr3dA0lJLFWel8vvzKNSW89cuA==" saltValue="XqNo7LPfWK1AtWnI+9xg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84" t="s">
        <v>54</v>
      </c>
      <c r="I3" s="85"/>
      <c r="J3" s="85"/>
      <c r="K3" s="85"/>
      <c r="L3" s="85"/>
      <c r="M3" s="85"/>
      <c r="N3" s="85"/>
      <c r="O3" s="85"/>
      <c r="P3" s="85"/>
      <c r="Q3" s="85"/>
      <c r="R3" s="85"/>
      <c r="S3" s="85"/>
      <c r="T3" s="85"/>
      <c r="U3" s="85"/>
      <c r="V3" s="85"/>
      <c r="W3" s="85"/>
      <c r="X3" s="86"/>
      <c r="Y3" s="90" t="s">
        <v>55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29</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5" x14ac:dyDescent="0.2">
      <c r="A4" s="14" t="s">
        <v>56</v>
      </c>
      <c r="B4" s="16"/>
      <c r="C4" s="16"/>
      <c r="D4" s="16"/>
      <c r="E4" s="16"/>
      <c r="F4" s="16"/>
      <c r="G4" s="16"/>
      <c r="H4" s="87"/>
      <c r="I4" s="88"/>
      <c r="J4" s="88"/>
      <c r="K4" s="88"/>
      <c r="L4" s="88"/>
      <c r="M4" s="88"/>
      <c r="N4" s="88"/>
      <c r="O4" s="88"/>
      <c r="P4" s="88"/>
      <c r="Q4" s="88"/>
      <c r="R4" s="88"/>
      <c r="S4" s="88"/>
      <c r="T4" s="88"/>
      <c r="U4" s="88"/>
      <c r="V4" s="88"/>
      <c r="W4" s="88"/>
      <c r="X4" s="89"/>
      <c r="Y4" s="83" t="s">
        <v>57</v>
      </c>
      <c r="Z4" s="83"/>
      <c r="AA4" s="83"/>
      <c r="AB4" s="83"/>
      <c r="AC4" s="83"/>
      <c r="AD4" s="83"/>
      <c r="AE4" s="83"/>
      <c r="AF4" s="83"/>
      <c r="AG4" s="83"/>
      <c r="AH4" s="83"/>
      <c r="AI4" s="83"/>
      <c r="AJ4" s="83" t="s">
        <v>58</v>
      </c>
      <c r="AK4" s="83"/>
      <c r="AL4" s="83"/>
      <c r="AM4" s="83"/>
      <c r="AN4" s="83"/>
      <c r="AO4" s="83"/>
      <c r="AP4" s="83"/>
      <c r="AQ4" s="83"/>
      <c r="AR4" s="83"/>
      <c r="AS4" s="83"/>
      <c r="AT4" s="83"/>
      <c r="AU4" s="83" t="s">
        <v>59</v>
      </c>
      <c r="AV4" s="83"/>
      <c r="AW4" s="83"/>
      <c r="AX4" s="83"/>
      <c r="AY4" s="83"/>
      <c r="AZ4" s="83"/>
      <c r="BA4" s="83"/>
      <c r="BB4" s="83"/>
      <c r="BC4" s="83"/>
      <c r="BD4" s="83"/>
      <c r="BE4" s="83"/>
      <c r="BF4" s="83" t="s">
        <v>60</v>
      </c>
      <c r="BG4" s="83"/>
      <c r="BH4" s="83"/>
      <c r="BI4" s="83"/>
      <c r="BJ4" s="83"/>
      <c r="BK4" s="83"/>
      <c r="BL4" s="83"/>
      <c r="BM4" s="83"/>
      <c r="BN4" s="83"/>
      <c r="BO4" s="83"/>
      <c r="BP4" s="83"/>
      <c r="BQ4" s="83" t="s">
        <v>61</v>
      </c>
      <c r="BR4" s="83"/>
      <c r="BS4" s="83"/>
      <c r="BT4" s="83"/>
      <c r="BU4" s="83"/>
      <c r="BV4" s="83"/>
      <c r="BW4" s="83"/>
      <c r="BX4" s="83"/>
      <c r="BY4" s="83"/>
      <c r="BZ4" s="83"/>
      <c r="CA4" s="83"/>
      <c r="CB4" s="83" t="s">
        <v>62</v>
      </c>
      <c r="CC4" s="83"/>
      <c r="CD4" s="83"/>
      <c r="CE4" s="83"/>
      <c r="CF4" s="83"/>
      <c r="CG4" s="83"/>
      <c r="CH4" s="83"/>
      <c r="CI4" s="83"/>
      <c r="CJ4" s="83"/>
      <c r="CK4" s="83"/>
      <c r="CL4" s="83"/>
      <c r="CM4" s="83" t="s">
        <v>63</v>
      </c>
      <c r="CN4" s="83"/>
      <c r="CO4" s="83"/>
      <c r="CP4" s="83"/>
      <c r="CQ4" s="83"/>
      <c r="CR4" s="83"/>
      <c r="CS4" s="83"/>
      <c r="CT4" s="83"/>
      <c r="CU4" s="83"/>
      <c r="CV4" s="83"/>
      <c r="CW4" s="83"/>
      <c r="CX4" s="83" t="s">
        <v>64</v>
      </c>
      <c r="CY4" s="83"/>
      <c r="CZ4" s="83"/>
      <c r="DA4" s="83"/>
      <c r="DB4" s="83"/>
      <c r="DC4" s="83"/>
      <c r="DD4" s="83"/>
      <c r="DE4" s="83"/>
      <c r="DF4" s="83"/>
      <c r="DG4" s="83"/>
      <c r="DH4" s="83"/>
      <c r="DI4" s="83" t="s">
        <v>65</v>
      </c>
      <c r="DJ4" s="83"/>
      <c r="DK4" s="83"/>
      <c r="DL4" s="83"/>
      <c r="DM4" s="83"/>
      <c r="DN4" s="83"/>
      <c r="DO4" s="83"/>
      <c r="DP4" s="83"/>
      <c r="DQ4" s="83"/>
      <c r="DR4" s="83"/>
      <c r="DS4" s="83"/>
      <c r="DT4" s="83" t="s">
        <v>66</v>
      </c>
      <c r="DU4" s="83"/>
      <c r="DV4" s="83"/>
      <c r="DW4" s="83"/>
      <c r="DX4" s="83"/>
      <c r="DY4" s="83"/>
      <c r="DZ4" s="83"/>
      <c r="EA4" s="83"/>
      <c r="EB4" s="83"/>
      <c r="EC4" s="83"/>
      <c r="ED4" s="83"/>
      <c r="EE4" s="83" t="s">
        <v>67</v>
      </c>
      <c r="EF4" s="83"/>
      <c r="EG4" s="83"/>
      <c r="EH4" s="83"/>
      <c r="EI4" s="83"/>
      <c r="EJ4" s="83"/>
      <c r="EK4" s="83"/>
      <c r="EL4" s="83"/>
      <c r="EM4" s="83"/>
      <c r="EN4" s="83"/>
      <c r="EO4" s="83"/>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32</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2024</v>
      </c>
      <c r="C6" s="19">
        <f t="shared" ref="C6:X6" si="3">C7</f>
        <v>462152</v>
      </c>
      <c r="D6" s="19">
        <f t="shared" si="3"/>
        <v>47</v>
      </c>
      <c r="E6" s="19">
        <f t="shared" si="3"/>
        <v>18</v>
      </c>
      <c r="F6" s="19">
        <f t="shared" si="3"/>
        <v>0</v>
      </c>
      <c r="G6" s="19">
        <f t="shared" si="3"/>
        <v>0</v>
      </c>
      <c r="H6" s="19" t="str">
        <f t="shared" si="3"/>
        <v>鹿児島県　薩摩川内市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0.39</v>
      </c>
      <c r="Q6" s="20">
        <f t="shared" si="3"/>
        <v>100</v>
      </c>
      <c r="R6" s="20">
        <f t="shared" si="3"/>
        <v>3140</v>
      </c>
      <c r="S6" s="20">
        <f t="shared" si="3"/>
        <v>90536</v>
      </c>
      <c r="T6" s="20">
        <f t="shared" si="3"/>
        <v>682.92</v>
      </c>
      <c r="U6" s="20">
        <f t="shared" si="3"/>
        <v>132.57</v>
      </c>
      <c r="V6" s="20">
        <f t="shared" si="3"/>
        <v>346</v>
      </c>
      <c r="W6" s="20">
        <f t="shared" si="3"/>
        <v>0.38</v>
      </c>
      <c r="X6" s="20">
        <f t="shared" si="3"/>
        <v>910.53</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67.709999999999994</v>
      </c>
      <c r="BR6" s="21">
        <f t="shared" ref="BR6:BZ6" si="8">IF(BR7="",NA(),BR7)</f>
        <v>68.55</v>
      </c>
      <c r="BS6" s="21">
        <f t="shared" si="8"/>
        <v>69.89</v>
      </c>
      <c r="BT6" s="21">
        <f t="shared" si="8"/>
        <v>68.11</v>
      </c>
      <c r="BU6" s="21">
        <f t="shared" si="8"/>
        <v>65.150000000000006</v>
      </c>
      <c r="BV6" s="21">
        <f t="shared" si="8"/>
        <v>60.59</v>
      </c>
      <c r="BW6" s="21">
        <f t="shared" si="8"/>
        <v>60</v>
      </c>
      <c r="BX6" s="21">
        <f t="shared" si="8"/>
        <v>59.01</v>
      </c>
      <c r="BY6" s="21">
        <f t="shared" si="8"/>
        <v>56.06</v>
      </c>
      <c r="BZ6" s="21">
        <f t="shared" si="8"/>
        <v>53.25</v>
      </c>
      <c r="CA6" s="20" t="str">
        <f>IF(CA7="","",IF(CA7="-","【-】","【"&amp;SUBSTITUTE(TEXT(CA7,"#,##0.00"),"-","△")&amp;"】"))</f>
        <v>【51.14】</v>
      </c>
      <c r="CB6" s="21">
        <f>IF(CB7="",NA(),CB7)</f>
        <v>346.07</v>
      </c>
      <c r="CC6" s="21">
        <f t="shared" ref="CC6:CK6" si="9">IF(CC7="",NA(),CC7)</f>
        <v>343.25</v>
      </c>
      <c r="CD6" s="21">
        <f t="shared" si="9"/>
        <v>358.41</v>
      </c>
      <c r="CE6" s="21">
        <f t="shared" si="9"/>
        <v>383.4</v>
      </c>
      <c r="CF6" s="21">
        <f t="shared" si="9"/>
        <v>399.51</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37.07</v>
      </c>
      <c r="CN6" s="21">
        <f t="shared" ref="CN6:CV6" si="10">IF(CN7="",NA(),CN7)</f>
        <v>36.590000000000003</v>
      </c>
      <c r="CO6" s="21">
        <f t="shared" si="10"/>
        <v>34.15</v>
      </c>
      <c r="CP6" s="21">
        <f t="shared" si="10"/>
        <v>32.200000000000003</v>
      </c>
      <c r="CQ6" s="21">
        <f t="shared" si="10"/>
        <v>31.71</v>
      </c>
      <c r="CR6" s="21">
        <f t="shared" si="10"/>
        <v>58.19</v>
      </c>
      <c r="CS6" s="21">
        <f t="shared" si="10"/>
        <v>56.52</v>
      </c>
      <c r="CT6" s="21">
        <f t="shared" si="10"/>
        <v>88.45</v>
      </c>
      <c r="CU6" s="21">
        <f t="shared" si="10"/>
        <v>54.08</v>
      </c>
      <c r="CV6" s="21">
        <f t="shared" si="10"/>
        <v>52.59</v>
      </c>
      <c r="CW6" s="20" t="str">
        <f>IF(CW7="","",IF(CW7="-","【-】","【"&amp;SUBSTITUTE(TEXT(CW7,"#,##0.00"),"-","△")&amp;"】"))</f>
        <v>【54.37】</v>
      </c>
      <c r="CX6" s="21">
        <f>IF(CX7="",NA(),CX7)</f>
        <v>65.14</v>
      </c>
      <c r="CY6" s="21">
        <f t="shared" ref="CY6:DG6" si="11">IF(CY7="",NA(),CY7)</f>
        <v>62.75</v>
      </c>
      <c r="CZ6" s="21">
        <f t="shared" si="11"/>
        <v>63.16</v>
      </c>
      <c r="DA6" s="21">
        <f t="shared" si="11"/>
        <v>63.64</v>
      </c>
      <c r="DB6" s="21">
        <f t="shared" si="11"/>
        <v>65.900000000000006</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2024</v>
      </c>
      <c r="C7" s="23">
        <v>462152</v>
      </c>
      <c r="D7" s="23">
        <v>47</v>
      </c>
      <c r="E7" s="23">
        <v>18</v>
      </c>
      <c r="F7" s="23">
        <v>0</v>
      </c>
      <c r="G7" s="23">
        <v>0</v>
      </c>
      <c r="H7" s="23" t="s">
        <v>97</v>
      </c>
      <c r="I7" s="23" t="s">
        <v>98</v>
      </c>
      <c r="J7" s="23" t="s">
        <v>99</v>
      </c>
      <c r="K7" s="23" t="s">
        <v>100</v>
      </c>
      <c r="L7" s="23" t="s">
        <v>101</v>
      </c>
      <c r="M7" s="23" t="s">
        <v>102</v>
      </c>
      <c r="N7" s="24" t="s">
        <v>103</v>
      </c>
      <c r="O7" s="24" t="s">
        <v>104</v>
      </c>
      <c r="P7" s="24">
        <v>0.39</v>
      </c>
      <c r="Q7" s="24">
        <v>100</v>
      </c>
      <c r="R7" s="24">
        <v>3140</v>
      </c>
      <c r="S7" s="24">
        <v>90536</v>
      </c>
      <c r="T7" s="24">
        <v>682.92</v>
      </c>
      <c r="U7" s="24">
        <v>132.57</v>
      </c>
      <c r="V7" s="24">
        <v>346</v>
      </c>
      <c r="W7" s="24">
        <v>0.38</v>
      </c>
      <c r="X7" s="24">
        <v>910.53</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294.27</v>
      </c>
      <c r="BL7" s="24">
        <v>294.08999999999997</v>
      </c>
      <c r="BM7" s="24">
        <v>294.08999999999997</v>
      </c>
      <c r="BN7" s="24">
        <v>338.47</v>
      </c>
      <c r="BO7" s="24">
        <v>368.83</v>
      </c>
      <c r="BP7" s="24">
        <v>386.06</v>
      </c>
      <c r="BQ7" s="24">
        <v>67.709999999999994</v>
      </c>
      <c r="BR7" s="24">
        <v>68.55</v>
      </c>
      <c r="BS7" s="24">
        <v>69.89</v>
      </c>
      <c r="BT7" s="24">
        <v>68.11</v>
      </c>
      <c r="BU7" s="24">
        <v>65.150000000000006</v>
      </c>
      <c r="BV7" s="24">
        <v>60.59</v>
      </c>
      <c r="BW7" s="24">
        <v>60</v>
      </c>
      <c r="BX7" s="24">
        <v>59.01</v>
      </c>
      <c r="BY7" s="24">
        <v>56.06</v>
      </c>
      <c r="BZ7" s="24">
        <v>53.25</v>
      </c>
      <c r="CA7" s="24">
        <v>51.14</v>
      </c>
      <c r="CB7" s="24">
        <v>346.07</v>
      </c>
      <c r="CC7" s="24">
        <v>343.25</v>
      </c>
      <c r="CD7" s="24">
        <v>358.41</v>
      </c>
      <c r="CE7" s="24">
        <v>383.4</v>
      </c>
      <c r="CF7" s="24">
        <v>399.51</v>
      </c>
      <c r="CG7" s="24">
        <v>280.23</v>
      </c>
      <c r="CH7" s="24">
        <v>282.70999999999998</v>
      </c>
      <c r="CI7" s="24">
        <v>291.82</v>
      </c>
      <c r="CJ7" s="24">
        <v>304.36</v>
      </c>
      <c r="CK7" s="24">
        <v>325.45</v>
      </c>
      <c r="CL7" s="24">
        <v>329.31</v>
      </c>
      <c r="CM7" s="24">
        <v>37.07</v>
      </c>
      <c r="CN7" s="24">
        <v>36.590000000000003</v>
      </c>
      <c r="CO7" s="24">
        <v>34.15</v>
      </c>
      <c r="CP7" s="24">
        <v>32.200000000000003</v>
      </c>
      <c r="CQ7" s="24">
        <v>31.71</v>
      </c>
      <c r="CR7" s="24">
        <v>58.19</v>
      </c>
      <c r="CS7" s="24">
        <v>56.52</v>
      </c>
      <c r="CT7" s="24">
        <v>88.45</v>
      </c>
      <c r="CU7" s="24">
        <v>54.08</v>
      </c>
      <c r="CV7" s="24">
        <v>52.59</v>
      </c>
      <c r="CW7" s="24">
        <v>54.37</v>
      </c>
      <c r="CX7" s="24">
        <v>65.14</v>
      </c>
      <c r="CY7" s="24">
        <v>62.75</v>
      </c>
      <c r="CZ7" s="24">
        <v>63.16</v>
      </c>
      <c r="DA7" s="24">
        <v>63.64</v>
      </c>
      <c r="DB7" s="24">
        <v>65.900000000000006</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revision/>
  <cp:lastPrinted>2026-03-03T07:48:43Z</cp:lastPrinted>
  <dcterms:created xsi:type="dcterms:W3CDTF">2025-12-22T09:30:20Z</dcterms:created>
  <dcterms:modified xsi:type="dcterms:W3CDTF">2026-03-04T02:20:06Z</dcterms:modified>
  <cp:category/>
  <cp:contentStatus/>
</cp:coreProperties>
</file>