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9 薩摩川内市\"/>
    </mc:Choice>
  </mc:AlternateContent>
  <xr:revisionPtr revIDLastSave="0" documentId="13_ncr:1_{A8CA7C53-DE06-489C-99BB-0AED78E707D6}" xr6:coauthVersionLast="47" xr6:coauthVersionMax="47" xr10:uidLastSave="{00000000-0000-0000-0000-000000000000}"/>
  <workbookProtection workbookAlgorithmName="SHA-512" workbookHashValue="l1cc6qsymHgSga4ShDhgz/IJ43igDAVl8oXQWPVzKq0lubJpDJfoyIUmCUsPXtUgmCUjnnlPb5IgCGrVAE1Iaw==" workbookSaltValue="HYfhd/r7gaTdw3wuFPBXx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E85" i="4"/>
  <c r="AL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<sst xmlns="http://schemas.openxmlformats.org/spreadsheetml/2006/main" count="231" uniqueCount="115">
  <si>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</si>
  <si>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</si>
  <si>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</si>
  <si>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</si>
  <si>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</si>
  <si>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</si>
  <si>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</si>
  <si>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</si>
  <si>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</si>
  <si>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</si>
  <si>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</si>
  <si>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</si>
  <si>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</si>
  <si>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</si>
  <si>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</si>
  <si>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</si>
  <si>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</si>
  <si>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</si>
  <si>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</si>
  <si>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</si>
  <si>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</si>
  <si>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</si>
  <si>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</si>
  <si>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</si>
  <si>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</si>
  <si>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</si>
  <si>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</si>
  <si>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</si>
  <si>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</si>
  <si>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</si>
  <si>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</si>
  <si>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</si>
  <si>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</si>
  <si>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</si>
  <si>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</si>
  <si>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</si>
  <si>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</si>
  <si>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</si>
  <si>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</si>
  <si>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</si>
  <si>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</si>
  <si>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</si>
  <si>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</si>
  <si>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</si>
  <si>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</si>
  <si>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</si>
  <si>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</si>
  <si>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</si>
  <si>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</si>
  <si>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</si>
  <si>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</si>
  <si>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</si>
  <si>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</si>
  <si>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</si>
  <si>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</si>
  <si>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</si>
  <si>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</si>
  <si>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</si>
  <si>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</si>
  <si>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</si>
  <si>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</si>
  <si>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</si>
  <si>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</si>
  <si>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</si>
  <si>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</si>
  <si>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</si>
  <si>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</si>
  <si>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</si>
  <si>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</si>
  <si>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</si>
  <si>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</si>
  <si>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</si>
  <si>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</si>
  <si>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</si>
  <si>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</si>
  <si>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</si>
  <si>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</si>
  <si>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</si>
  <si>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</si>
  <si>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</si>
  <si>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</si>
  <si>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</si>
  <si>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</si>
  <si>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</si>
  <si>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</si>
  <si>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</si>
  <si>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</si>
  <si>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</si>
  <si>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</si>
  <si>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</si>
  <si>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</si>
  <si>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</si>
  <si>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</si>
  <si>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</si>
  <si>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</si>
  <si>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</si>
  <si>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</si>
  <si>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</si>
  <si>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</si>
  <si>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</si>
  <si>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</si>
  <si>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</si>
  <si>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</si>
  <si>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</si>
  <si>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</si>
  <si>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</si>
  <si>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</si>
  <si>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</si>
  <si>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</si>
  <si>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</si>
  <si>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</si>
  <si>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</si>
  <si>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前年度より2.95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②管渠老朽化率は、法定耐用年数を超えた管渠が存在しないため、数値はなし。
 今後、老朽化対策として管渠や施設等の長寿命化の計画策定に向けた検討の必要がある。</t>
    <phoneticPr fontId="4"/>
  </si>
  <si>
    <t xml:space="preserve"> ①経常収支比率は、前年度より4.32ポイント減となった。全国平均や類似団体平均を上回っているが、使用料収入が少ないため一般会計からの補助金に依存し、経常利益を確保している。
 ②累積欠損金はない。
 ③流動比率は、現金の増及び企業債の減により前年より66.26ポイント増となり、100%を上回った。
 ④企業債残高対事業規模比率は、平成16年度より供用開始をしたが一般会計から繰入金を入れることにより、全国平均や類似団体平均と比較して大きく下回っている。 
 ⑤経費回収率は、前年度より10.95ポイント減となったが、全国平均や類似団体平均より上回っている。しかし、使用料収入で汚水処理費を賄えておらず一般会計補助金に依存している状況である。
 ⑥汚水処理原価は、前年度より49.43円増となったが、全国平均や類似団体平均を下回っている。引き続き維持管理費の節減を図っていきたい。
 ⑦施設利用率は、前年度より0.49ポイント増となった。全国平均や類似団体平均より上回っており、施設の稼働は適切に維持されている。
 ⑧水洗化率は、前年度より5.25ポイント増となり、全国平均、類似団体平均と比較しても上回っているが、今後も更なる接続推進に努めて水洗化率を高めていく必要がある。</t>
    <rPh sb="414" eb="415">
      <t>ゾウ</t>
    </rPh>
    <phoneticPr fontId="4"/>
  </si>
  <si>
    <r>
      <rPr>
        <sz val="11"/>
        <rFont val="ＭＳ ゴシック"/>
        <family val="3"/>
        <charset val="128"/>
      </rPr>
      <t xml:space="preserve"> 平成16年度の供用開始以降、施設（管渠等）の老朽化は現時点では大きく進行していない。しかし、今後の老朽化を見据え、長寿命化に向けた計画策定が必要である。
 水洗化人口については、区域内人口が減少しているものの、令和3年度以降はほぼ横ばいで推移している。
 一方で、下水道事業に係る専門人材の確保が難しく、技術継承に課題を抱えている。また、物価やエネルギー価格の高騰により事業費が増加しており、費用負担は拡大傾向にある。
 公営企業会計へ移行したことで、経営状況をより明確に把握できるようになった。今後は、使用料の収納率向上および経費削減に努め、一般会計からの財政支援を抑制する。さらに、令和6年3月に策定した経営戦略に基づき、施設の計画的な更新・整備を進め、計画的な事業運営と安定的な経営の確立を図っていく</t>
    </r>
    <r>
      <rPr>
        <sz val="11"/>
        <color rgb="FFFF0000"/>
        <rFont val="ＭＳ ゴシック"/>
        <family val="3"/>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</si>
</sst>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100</c:v>
                </c:pt>
                <c:pt idx="1">
                  <c:v>0</c:v>
                </c:pt>
                <c:pt idx="2">
                  <c:v>0</c:v>
                </c:pt>
                <c:pt idx="3">
                  <c:v>0</c:v>
                </c:pt>
                <c:pt idx="4">
                  <c:v>0</c:v>
                </c:pt>
              </c:numCache>
            </c:numRef>
          </c:val>
          <c:extLst>
            <c:ext xmlns:c16="http://schemas.microsoft.com/office/drawing/2014/chart" uri="{C3380CC4-5D6E-409C-BE32-E72D297353CC}">
              <c16:uniqueId val="{00000000-A71F-4F05-9F16-D7F5C523CA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A71F-4F05-9F16-D7F5C523CA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39.270000000000003</c:v>
                </c:pt>
                <c:pt idx="1">
                  <c:v>39.270000000000003</c:v>
                </c:pt>
                <c:pt idx="2">
                  <c:v>39.270000000000003</c:v>
                </c:pt>
                <c:pt idx="3">
                  <c:v>34.49</c:v>
                </c:pt>
                <c:pt idx="4">
                  <c:v>34.979999999999997</c:v>
                </c:pt>
              </c:numCache>
            </c:numRef>
          </c:val>
          <c:extLst>
            <c:ext xmlns:c16="http://schemas.microsoft.com/office/drawing/2014/chart" uri="{C3380CC4-5D6E-409C-BE32-E72D297353CC}">
              <c16:uniqueId val="{00000000-BADF-439A-A87C-5D4EF30443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BADF-439A-A87C-5D4EF30443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80.290000000000006</c:v>
                </c:pt>
                <c:pt idx="1">
                  <c:v>80.88</c:v>
                </c:pt>
                <c:pt idx="2">
                  <c:v>82.46</c:v>
                </c:pt>
                <c:pt idx="3">
                  <c:v>83.37</c:v>
                </c:pt>
                <c:pt idx="4">
                  <c:v>88.62</c:v>
                </c:pt>
              </c:numCache>
            </c:numRef>
          </c:val>
          <c:extLst>
            <c:ext xmlns:c16="http://schemas.microsoft.com/office/drawing/2014/chart" uri="{C3380CC4-5D6E-409C-BE32-E72D297353CC}">
              <c16:uniqueId val="{00000000-D28C-454A-A1DC-E222802E50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D28C-454A-A1DC-E222802E50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112.8</c:v>
                </c:pt>
                <c:pt idx="1">
                  <c:v>104.22</c:v>
                </c:pt>
                <c:pt idx="2">
                  <c:v>110.34</c:v>
                </c:pt>
                <c:pt idx="3">
                  <c:v>112.26</c:v>
                </c:pt>
                <c:pt idx="4">
                  <c:v>107.94</c:v>
                </c:pt>
              </c:numCache>
            </c:numRef>
          </c:val>
          <c:extLst>
            <c:ext xmlns:c16="http://schemas.microsoft.com/office/drawing/2014/chart" uri="{C3380CC4-5D6E-409C-BE32-E72D297353CC}">
              <c16:uniqueId val="{00000000-9343-4BAA-ABC1-4089D917D06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9343-4BAA-ABC1-4089D917D06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3.82</c:v>
                </c:pt>
                <c:pt idx="1">
                  <c:v>7.64</c:v>
                </c:pt>
                <c:pt idx="2">
                  <c:v>11.08</c:v>
                </c:pt>
                <c:pt idx="3">
                  <c:v>14.29</c:v>
                </c:pt>
                <c:pt idx="4">
                  <c:v>17.239999999999998</c:v>
                </c:pt>
              </c:numCache>
            </c:numRef>
          </c:val>
          <c:extLst>
            <c:ext xmlns:c16="http://schemas.microsoft.com/office/drawing/2014/chart" uri="{C3380CC4-5D6E-409C-BE32-E72D297353CC}">
              <c16:uniqueId val="{00000000-FB20-4765-8C72-8FED4BFA34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FB20-4765-8C72-8FED4BFA34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73-450E-9814-FBFFBCB55E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E73-450E-9814-FBFFBCB55E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8F-4FD3-829C-6A8F1D3FAD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188F-4FD3-829C-6A8F1D3FAD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46.71</c:v>
                </c:pt>
                <c:pt idx="1">
                  <c:v>58.07</c:v>
                </c:pt>
                <c:pt idx="2">
                  <c:v>92.41</c:v>
                </c:pt>
                <c:pt idx="3">
                  <c:v>146.81</c:v>
                </c:pt>
                <c:pt idx="4">
                  <c:v>213.07</c:v>
                </c:pt>
              </c:numCache>
            </c:numRef>
          </c:val>
          <c:extLst>
            <c:ext xmlns:c16="http://schemas.microsoft.com/office/drawing/2014/chart" uri="{C3380CC4-5D6E-409C-BE32-E72D297353CC}">
              <c16:uniqueId val="{00000000-C5AF-4D30-B5A2-B9B85F7923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C5AF-4D30-B5A2-B9B85F7923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C7-4D07-B239-DE08EA42AC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5CC7-4D07-B239-DE08EA42AC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84.18</c:v>
                </c:pt>
                <c:pt idx="1">
                  <c:v>68.349999999999994</c:v>
                </c:pt>
                <c:pt idx="2">
                  <c:v>77.569999999999993</c:v>
                </c:pt>
                <c:pt idx="3">
                  <c:v>75.040000000000006</c:v>
                </c:pt>
                <c:pt idx="4">
                  <c:v>64.09</c:v>
                </c:pt>
              </c:numCache>
            </c:numRef>
          </c:val>
          <c:extLst>
            <c:ext xmlns:c16="http://schemas.microsoft.com/office/drawing/2014/chart" uri="{C3380CC4-5D6E-409C-BE32-E72D297353CC}">
              <c16:uniqueId val="{00000000-CDA5-4E64-ACA5-8E606B96CA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CDA5-4E64-ACA5-8E606B96CA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211.06</c:v>
                </c:pt>
                <c:pt idx="1">
                  <c:v>256.86</c:v>
                </c:pt>
                <c:pt idx="2">
                  <c:v>234.28</c:v>
                </c:pt>
                <c:pt idx="3">
                  <c:v>246.92</c:v>
                </c:pt>
                <c:pt idx="4">
                  <c:v>296.35000000000002</c:v>
                </c:pt>
              </c:numCache>
            </c:numRef>
          </c:val>
          <c:extLst>
            <c:ext xmlns:c16="http://schemas.microsoft.com/office/drawing/2014/chart" uri="{C3380CC4-5D6E-409C-BE32-E72D297353CC}">
              <c16:uniqueId val="{00000000-368B-4267-9236-A16E651B75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368B-4267-9236-A16E651B75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薩摩川内市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90536</v>
      </c>
      <c r="AM8" s="41"/>
      <c r="AN8" s="41"/>
      <c r="AO8" s="41"/>
      <c r="AP8" s="41"/>
      <c r="AQ8" s="41"/>
      <c r="AR8" s="41"/>
      <c r="AS8" s="41"/>
      <c r="AT8" s="34">
        <f>データ!T6</f>
        <v>682.92</v>
      </c>
      <c r="AU8" s="34"/>
      <c r="AV8" s="34"/>
      <c r="AW8" s="34"/>
      <c r="AX8" s="34"/>
      <c r="AY8" s="34"/>
      <c r="AZ8" s="34"/>
      <c r="BA8" s="34"/>
      <c r="BB8" s="34">
        <f>データ!U6</f>
        <v>132.57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84.06</v>
      </c>
      <c r="J10" s="34"/>
      <c r="K10" s="34"/>
      <c r="L10" s="34"/>
      <c r="M10" s="34"/>
      <c r="N10" s="34"/>
      <c r="O10" s="34"/>
      <c r="P10" s="34">
        <f>データ!P6</f>
        <v>0.88</v>
      </c>
      <c r="Q10" s="34"/>
      <c r="R10" s="34"/>
      <c r="S10" s="34"/>
      <c r="T10" s="34"/>
      <c r="U10" s="34"/>
      <c r="V10" s="34"/>
      <c r="W10" s="34">
        <f>データ!Q6</f>
        <v>96.28</v>
      </c>
      <c r="X10" s="34"/>
      <c r="Y10" s="34"/>
      <c r="Z10" s="34"/>
      <c r="AA10" s="34"/>
      <c r="AB10" s="34"/>
      <c r="AC10" s="34"/>
      <c r="AD10" s="41">
        <f>データ!R6</f>
        <v>3130</v>
      </c>
      <c r="AE10" s="41"/>
      <c r="AF10" s="41"/>
      <c r="AG10" s="41"/>
      <c r="AH10" s="41"/>
      <c r="AI10" s="41"/>
      <c r="AJ10" s="41"/>
      <c r="AK10" s="2"/>
      <c r="AL10" s="41">
        <f>データ!V6</f>
        <v>791</v>
      </c>
      <c r="AM10" s="41"/>
      <c r="AN10" s="41"/>
      <c r="AO10" s="41"/>
      <c r="AP10" s="41"/>
      <c r="AQ10" s="41"/>
      <c r="AR10" s="41"/>
      <c r="AS10" s="41"/>
      <c r="AT10" s="34">
        <f>データ!W6</f>
        <v>0.8</v>
      </c>
      <c r="AU10" s="34"/>
      <c r="AV10" s="34"/>
      <c r="AW10" s="34"/>
      <c r="AX10" s="34"/>
      <c r="AY10" s="34"/>
      <c r="AZ10" s="34"/>
      <c r="BA10" s="34"/>
      <c r="BB10" s="34">
        <f>データ!X6</f>
        <v>988.75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zF7OE8kDYS066ixqpvbstrTzgpKz2n+KOC5U6hDS2K0oT7swxFFE1p7XwKMxN2JUXUsHlHRNxVD4a+5YZBgUhA==" saltValue="PS9alyRL56OZHWMZDfIfs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462152</v>
      </c>
      <c r="D6" s="19">
        <f t="shared" si="3"/>
        <v>46</v>
      </c>
      <c r="E6" s="19">
        <f t="shared" si="3"/>
        <v>17</v>
      </c>
      <c r="F6" s="19">
        <f t="shared" si="3"/>
        <v>6</v>
      </c>
      <c r="G6" s="19">
        <f t="shared" si="3"/>
        <v>0</v>
      </c>
      <c r="H6" s="19" t="str">
        <f t="shared" si="3"/>
        <v>鹿児島県　薩摩川内市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84.06</v>
      </c>
      <c r="P6" s="20">
        <f t="shared" si="3"/>
        <v>0.88</v>
      </c>
      <c r="Q6" s="20">
        <f t="shared" si="3"/>
        <v>96.28</v>
      </c>
      <c r="R6" s="20">
        <f t="shared" si="3"/>
        <v>3130</v>
      </c>
      <c r="S6" s="20">
        <f t="shared" si="3"/>
        <v>90536</v>
      </c>
      <c r="T6" s="20">
        <f t="shared" si="3"/>
        <v>682.92</v>
      </c>
      <c r="U6" s="20">
        <f t="shared" si="3"/>
        <v>132.57</v>
      </c>
      <c r="V6" s="20">
        <f t="shared" si="3"/>
        <v>791</v>
      </c>
      <c r="W6" s="20">
        <f t="shared" si="3"/>
        <v>0.8</v>
      </c>
      <c r="X6" s="20">
        <f t="shared" si="3"/>
        <v>988.75</v>
      </c>
      <c r="Y6" s="21">
        <f>IF(Y7="",NA(),Y7)</f>
        <v>112.8</v>
      </c>
      <c r="Z6" s="21">
        <f t="shared" ref="Z6:AH6" si="4">IF(Z7="",NA(),Z7)</f>
        <v>104.22</v>
      </c>
      <c r="AA6" s="21">
        <f t="shared" si="4"/>
        <v>110.34</v>
      </c>
      <c r="AB6" s="21">
        <f t="shared" si="4"/>
        <v>112.26</v>
      </c>
      <c r="AC6" s="21">
        <f t="shared" si="4"/>
        <v>107.94</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46.71</v>
      </c>
      <c r="AV6" s="21">
        <f t="shared" ref="AV6:BD6" si="6">IF(AV7="",NA(),AV7)</f>
        <v>58.07</v>
      </c>
      <c r="AW6" s="21">
        <f t="shared" si="6"/>
        <v>92.41</v>
      </c>
      <c r="AX6" s="21">
        <f t="shared" si="6"/>
        <v>146.81</v>
      </c>
      <c r="AY6" s="21">
        <f t="shared" si="6"/>
        <v>213.07</v>
      </c>
      <c r="AZ6" s="21">
        <f t="shared" si="6"/>
        <v>56.53</v>
      </c>
      <c r="BA6" s="21">
        <f t="shared" si="6"/>
        <v>59.66</v>
      </c>
      <c r="BB6" s="21">
        <f t="shared" si="6"/>
        <v>61.64</v>
      </c>
      <c r="BC6" s="21">
        <f t="shared" si="6"/>
        <v>69.819999999999993</v>
      </c>
      <c r="BD6" s="21">
        <f t="shared" si="6"/>
        <v>72.13</v>
      </c>
      <c r="BE6" s="20" t="str">
        <f>IF(BE7="","",IF(BE7="-","【-】","【"&amp;SUBSTITUTE(TEXT(BE7,"#,##0.00"),"-","△")&amp;"】"))</f>
        <v>【71.46】</v>
      </c>
      <c r="BF6" s="20">
        <f>IF(BF7="",NA(),BF7)</f>
        <v>0</v>
      </c>
      <c r="BG6" s="20">
        <f t="shared" ref="BG6:BO6" si="7">IF(BG7="",NA(),BG7)</f>
        <v>0</v>
      </c>
      <c r="BH6" s="20">
        <f t="shared" si="7"/>
        <v>0</v>
      </c>
      <c r="BI6" s="20">
        <f t="shared" si="7"/>
        <v>0</v>
      </c>
      <c r="BJ6" s="20">
        <f t="shared" si="7"/>
        <v>0</v>
      </c>
      <c r="BK6" s="21">
        <f t="shared" si="7"/>
        <v>1095.52</v>
      </c>
      <c r="BL6" s="21">
        <f t="shared" si="7"/>
        <v>1056.55</v>
      </c>
      <c r="BM6" s="21">
        <f t="shared" si="7"/>
        <v>1278.54</v>
      </c>
      <c r="BN6" s="21">
        <f t="shared" si="7"/>
        <v>1149.7</v>
      </c>
      <c r="BO6" s="21">
        <f t="shared" si="7"/>
        <v>1420.25</v>
      </c>
      <c r="BP6" s="20" t="str">
        <f>IF(BP7="","",IF(BP7="-","【-】","【"&amp;SUBSTITUTE(TEXT(BP7,"#,##0.00"),"-","△")&amp;"】"))</f>
        <v>【1,223.19】</v>
      </c>
      <c r="BQ6" s="21">
        <f>IF(BQ7="",NA(),BQ7)</f>
        <v>84.18</v>
      </c>
      <c r="BR6" s="21">
        <f t="shared" ref="BR6:BZ6" si="8">IF(BR7="",NA(),BR7)</f>
        <v>68.349999999999994</v>
      </c>
      <c r="BS6" s="21">
        <f t="shared" si="8"/>
        <v>77.569999999999993</v>
      </c>
      <c r="BT6" s="21">
        <f t="shared" si="8"/>
        <v>75.040000000000006</v>
      </c>
      <c r="BU6" s="21">
        <f t="shared" si="8"/>
        <v>64.09</v>
      </c>
      <c r="BV6" s="21">
        <f t="shared" si="8"/>
        <v>39.64</v>
      </c>
      <c r="BW6" s="21">
        <f t="shared" si="8"/>
        <v>40</v>
      </c>
      <c r="BX6" s="21">
        <f t="shared" si="8"/>
        <v>38.74</v>
      </c>
      <c r="BY6" s="21">
        <f t="shared" si="8"/>
        <v>35.96</v>
      </c>
      <c r="BZ6" s="21">
        <f t="shared" si="8"/>
        <v>32.700000000000003</v>
      </c>
      <c r="CA6" s="20" t="str">
        <f>IF(CA7="","",IF(CA7="-","【-】","【"&amp;SUBSTITUTE(TEXT(CA7,"#,##0.00"),"-","△")&amp;"】"))</f>
        <v>【37.21】</v>
      </c>
      <c r="CB6" s="21">
        <f>IF(CB7="",NA(),CB7)</f>
        <v>211.06</v>
      </c>
      <c r="CC6" s="21">
        <f t="shared" ref="CC6:CK6" si="9">IF(CC7="",NA(),CC7)</f>
        <v>256.86</v>
      </c>
      <c r="CD6" s="21">
        <f t="shared" si="9"/>
        <v>234.28</v>
      </c>
      <c r="CE6" s="21">
        <f t="shared" si="9"/>
        <v>246.92</v>
      </c>
      <c r="CF6" s="21">
        <f t="shared" si="9"/>
        <v>296.35000000000002</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39.270000000000003</v>
      </c>
      <c r="CN6" s="21">
        <f t="shared" ref="CN6:CV6" si="10">IF(CN7="",NA(),CN7)</f>
        <v>39.270000000000003</v>
      </c>
      <c r="CO6" s="21">
        <f t="shared" si="10"/>
        <v>39.270000000000003</v>
      </c>
      <c r="CP6" s="21">
        <f t="shared" si="10"/>
        <v>34.49</v>
      </c>
      <c r="CQ6" s="21">
        <f t="shared" si="10"/>
        <v>34.979999999999997</v>
      </c>
      <c r="CR6" s="21">
        <f t="shared" si="10"/>
        <v>30.19</v>
      </c>
      <c r="CS6" s="21">
        <f t="shared" si="10"/>
        <v>28.77</v>
      </c>
      <c r="CT6" s="21">
        <f t="shared" si="10"/>
        <v>26.22</v>
      </c>
      <c r="CU6" s="21">
        <f t="shared" si="10"/>
        <v>26.12</v>
      </c>
      <c r="CV6" s="21">
        <f t="shared" si="10"/>
        <v>27.81</v>
      </c>
      <c r="CW6" s="20" t="str">
        <f>IF(CW7="","",IF(CW7="-","【-】","【"&amp;SUBSTITUTE(TEXT(CW7,"#,##0.00"),"-","△")&amp;"】"))</f>
        <v>【30.09】</v>
      </c>
      <c r="CX6" s="21">
        <f>IF(CX7="",NA(),CX7)</f>
        <v>80.290000000000006</v>
      </c>
      <c r="CY6" s="21">
        <f t="shared" ref="CY6:DG6" si="11">IF(CY7="",NA(),CY7)</f>
        <v>80.88</v>
      </c>
      <c r="CZ6" s="21">
        <f t="shared" si="11"/>
        <v>82.46</v>
      </c>
      <c r="DA6" s="21">
        <f t="shared" si="11"/>
        <v>83.37</v>
      </c>
      <c r="DB6" s="21">
        <f t="shared" si="11"/>
        <v>88.62</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3.82</v>
      </c>
      <c r="DJ6" s="21">
        <f t="shared" ref="DJ6:DR6" si="12">IF(DJ7="",NA(),DJ7)</f>
        <v>7.64</v>
      </c>
      <c r="DK6" s="21">
        <f t="shared" si="12"/>
        <v>11.08</v>
      </c>
      <c r="DL6" s="21">
        <f t="shared" si="12"/>
        <v>14.29</v>
      </c>
      <c r="DM6" s="21">
        <f t="shared" si="12"/>
        <v>17.239999999999998</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1">
        <f>IF(EE7="",NA(),EE7)</f>
        <v>100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2">
      <c r="A7" s="14"/>
      <c r="B7" s="23">
        <v>2024</v>
      </c>
      <c r="C7" s="23">
        <v>462152</v>
      </c>
      <c r="D7" s="23">
        <v>46</v>
      </c>
      <c r="E7" s="23">
        <v>17</v>
      </c>
      <c r="F7" s="23">
        <v>6</v>
      </c>
      <c r="G7" s="23">
        <v>0</v>
      </c>
      <c r="H7" s="23" t="s">
        <v>95</v>
      </c>
      <c r="I7" s="23" t="s">
        <v>96</v>
      </c>
      <c r="J7" s="23" t="s">
        <v>97</v>
      </c>
      <c r="K7" s="23" t="s">
        <v>98</v>
      </c>
      <c r="L7" s="23" t="s">
        <v>99</v>
      </c>
      <c r="M7" s="23" t="s">
        <v>100</v>
      </c>
      <c r="N7" s="24" t="s">
        <v>101</v>
      </c>
      <c r="O7" s="24">
        <v>84.06</v>
      </c>
      <c r="P7" s="24">
        <v>0.88</v>
      </c>
      <c r="Q7" s="24">
        <v>96.28</v>
      </c>
      <c r="R7" s="24">
        <v>3130</v>
      </c>
      <c r="S7" s="24">
        <v>90536</v>
      </c>
      <c r="T7" s="24">
        <v>682.92</v>
      </c>
      <c r="U7" s="24">
        <v>132.57</v>
      </c>
      <c r="V7" s="24">
        <v>791</v>
      </c>
      <c r="W7" s="24">
        <v>0.8</v>
      </c>
      <c r="X7" s="24">
        <v>988.75</v>
      </c>
      <c r="Y7" s="24">
        <v>112.8</v>
      </c>
      <c r="Z7" s="24">
        <v>104.22</v>
      </c>
      <c r="AA7" s="24">
        <v>110.34</v>
      </c>
      <c r="AB7" s="24">
        <v>112.26</v>
      </c>
      <c r="AC7" s="24">
        <v>107.94</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46.71</v>
      </c>
      <c r="AV7" s="24">
        <v>58.07</v>
      </c>
      <c r="AW7" s="24">
        <v>92.41</v>
      </c>
      <c r="AX7" s="24">
        <v>146.81</v>
      </c>
      <c r="AY7" s="24">
        <v>213.07</v>
      </c>
      <c r="AZ7" s="24">
        <v>56.53</v>
      </c>
      <c r="BA7" s="24">
        <v>59.66</v>
      </c>
      <c r="BB7" s="24">
        <v>61.64</v>
      </c>
      <c r="BC7" s="24">
        <v>69.819999999999993</v>
      </c>
      <c r="BD7" s="24">
        <v>72.13</v>
      </c>
      <c r="BE7" s="24">
        <v>71.459999999999994</v>
      </c>
      <c r="BF7" s="24">
        <v>0</v>
      </c>
      <c r="BG7" s="24">
        <v>0</v>
      </c>
      <c r="BH7" s="24">
        <v>0</v>
      </c>
      <c r="BI7" s="24">
        <v>0</v>
      </c>
      <c r="BJ7" s="24">
        <v>0</v>
      </c>
      <c r="BK7" s="24">
        <v>1095.52</v>
      </c>
      <c r="BL7" s="24">
        <v>1056.55</v>
      </c>
      <c r="BM7" s="24">
        <v>1278.54</v>
      </c>
      <c r="BN7" s="24">
        <v>1149.7</v>
      </c>
      <c r="BO7" s="24">
        <v>1420.25</v>
      </c>
      <c r="BP7" s="24">
        <v>1223.19</v>
      </c>
      <c r="BQ7" s="24">
        <v>84.18</v>
      </c>
      <c r="BR7" s="24">
        <v>68.349999999999994</v>
      </c>
      <c r="BS7" s="24">
        <v>77.569999999999993</v>
      </c>
      <c r="BT7" s="24">
        <v>75.040000000000006</v>
      </c>
      <c r="BU7" s="24">
        <v>64.09</v>
      </c>
      <c r="BV7" s="24">
        <v>39.64</v>
      </c>
      <c r="BW7" s="24">
        <v>40</v>
      </c>
      <c r="BX7" s="24">
        <v>38.74</v>
      </c>
      <c r="BY7" s="24">
        <v>35.96</v>
      </c>
      <c r="BZ7" s="24">
        <v>32.700000000000003</v>
      </c>
      <c r="CA7" s="24">
        <v>37.21</v>
      </c>
      <c r="CB7" s="24">
        <v>211.06</v>
      </c>
      <c r="CC7" s="24">
        <v>256.86</v>
      </c>
      <c r="CD7" s="24">
        <v>234.28</v>
      </c>
      <c r="CE7" s="24">
        <v>246.92</v>
      </c>
      <c r="CF7" s="24">
        <v>296.35000000000002</v>
      </c>
      <c r="CG7" s="24">
        <v>449.72</v>
      </c>
      <c r="CH7" s="24">
        <v>437.27</v>
      </c>
      <c r="CI7" s="24">
        <v>456.72</v>
      </c>
      <c r="CJ7" s="24">
        <v>481.96</v>
      </c>
      <c r="CK7" s="24">
        <v>536.16999999999996</v>
      </c>
      <c r="CL7" s="24">
        <v>462.49</v>
      </c>
      <c r="CM7" s="24">
        <v>39.270000000000003</v>
      </c>
      <c r="CN7" s="24">
        <v>39.270000000000003</v>
      </c>
      <c r="CO7" s="24">
        <v>39.270000000000003</v>
      </c>
      <c r="CP7" s="24">
        <v>34.49</v>
      </c>
      <c r="CQ7" s="24">
        <v>34.979999999999997</v>
      </c>
      <c r="CR7" s="24">
        <v>30.19</v>
      </c>
      <c r="CS7" s="24">
        <v>28.77</v>
      </c>
      <c r="CT7" s="24">
        <v>26.22</v>
      </c>
      <c r="CU7" s="24">
        <v>26.12</v>
      </c>
      <c r="CV7" s="24">
        <v>27.81</v>
      </c>
      <c r="CW7" s="24">
        <v>30.09</v>
      </c>
      <c r="CX7" s="24">
        <v>80.290000000000006</v>
      </c>
      <c r="CY7" s="24">
        <v>80.88</v>
      </c>
      <c r="CZ7" s="24">
        <v>82.46</v>
      </c>
      <c r="DA7" s="24">
        <v>83.37</v>
      </c>
      <c r="DB7" s="24">
        <v>88.62</v>
      </c>
      <c r="DC7" s="24">
        <v>79.09</v>
      </c>
      <c r="DD7" s="24">
        <v>78.900000000000006</v>
      </c>
      <c r="DE7" s="24">
        <v>78.03</v>
      </c>
      <c r="DF7" s="24">
        <v>78.55</v>
      </c>
      <c r="DG7" s="24">
        <v>78.680000000000007</v>
      </c>
      <c r="DH7" s="24">
        <v>80.97</v>
      </c>
      <c r="DI7" s="24">
        <v>3.82</v>
      </c>
      <c r="DJ7" s="24">
        <v>7.64</v>
      </c>
      <c r="DK7" s="24">
        <v>11.08</v>
      </c>
      <c r="DL7" s="24">
        <v>14.29</v>
      </c>
      <c r="DM7" s="24">
        <v>17.239999999999998</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100</v>
      </c>
      <c r="EF7" s="24">
        <v>0</v>
      </c>
      <c r="EG7" s="24">
        <v>0</v>
      </c>
      <c r="EH7" s="24">
        <v>0</v>
      </c>
      <c r="EI7" s="24">
        <v>0</v>
      </c>
      <c r="EJ7" s="24">
        <v>1.6</v>
      </c>
      <c r="EK7" s="24">
        <v>0.01</v>
      </c>
      <c r="EL7" s="24">
        <v>0.01</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2026-01-21T01:59:18Z</cp:lastPrinted>
  <dcterms:created xsi:type="dcterms:W3CDTF">2025-12-23T06:27:00Z</dcterms:created>
  <dcterms:modified xsi:type="dcterms:W3CDTF">2026-03-04T02:19:00Z</dcterms:modified>
  <cp:category/>
</cp:coreProperties>
</file>